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rsonal\Downloads\"/>
    </mc:Choice>
  </mc:AlternateContent>
  <bookViews>
    <workbookView xWindow="0" yWindow="0" windowWidth="12930" windowHeight="6180" firstSheet="3" activeTab="3"/>
  </bookViews>
  <sheets>
    <sheet name="Índice" sheetId="1" r:id="rId1"/>
    <sheet name="Control Cambios" sheetId="2" r:id="rId2"/>
    <sheet name="Objetivos" sheetId="3" r:id="rId3"/>
    <sheet name="1.Gestión Riesgo de Corrupción" sheetId="4" r:id="rId4"/>
    <sheet name="2. Racionalización de Trámites" sheetId="5" r:id="rId5"/>
    <sheet name="3. Rendición de Cuentas" sheetId="6" r:id="rId6"/>
    <sheet name="4. Servicio al ciudadano" sheetId="7" r:id="rId7"/>
    <sheet name="5. Estrategia Participación" sheetId="8" r:id="rId8"/>
    <sheet name=" 6. Transparencia y Acceso Info" sheetId="9" r:id="rId9"/>
    <sheet name="7. Iniciativas Adicionales" sheetId="10" r:id="rId10"/>
    <sheet name="8. Mapa de Riesgos" sheetId="11" r:id="rId11"/>
    <sheet name="MapadeCalor" sheetId="12" state="hidden" r:id="rId12"/>
  </sheets>
  <definedNames>
    <definedName name="_xlnm._FilterDatabase" localSheetId="10" hidden="1">'8. Mapa de Riesgos'!$B$6:$AF$75</definedName>
    <definedName name="A_Obj1">#REF!</definedName>
    <definedName name="A_Obj2">#REF!</definedName>
    <definedName name="A_Obj3">#REF!</definedName>
    <definedName name="A_Obj4">#REF!</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#REF!</definedName>
  </definedNames>
  <calcPr calcId="162913"/>
  <extLst>
    <ext uri="GoogleSheetsCustomDataVersion1">
      <go:sheetsCustomData xmlns:go="http://customooxmlschemas.google.com/" r:id="rId16" roundtripDataSignature="AMtx7mj5a/11vDllLVtnsAoRKgHd5etxDw=="/>
    </ext>
  </extLst>
</workbook>
</file>

<file path=xl/calcChain.xml><?xml version="1.0" encoding="utf-8"?>
<calcChain xmlns="http://schemas.openxmlformats.org/spreadsheetml/2006/main">
  <c r="H1" i="9" l="1"/>
  <c r="AB78" i="11" l="1"/>
  <c r="AA78" i="11"/>
  <c r="W78" i="11"/>
  <c r="T78" i="11"/>
  <c r="S78" i="11"/>
  <c r="R78" i="11"/>
  <c r="L78" i="11"/>
  <c r="K78" i="11"/>
  <c r="M78" i="11" s="1"/>
  <c r="J78" i="11"/>
  <c r="AC77" i="11"/>
  <c r="AB77" i="11"/>
  <c r="AD77" i="11" s="1"/>
  <c r="AA77" i="11"/>
  <c r="W77" i="11"/>
  <c r="T77" i="11"/>
  <c r="S77" i="11"/>
  <c r="R77" i="11"/>
  <c r="U77" i="11" s="1"/>
  <c r="V77" i="11" s="1"/>
  <c r="K77" i="11"/>
  <c r="J77" i="11"/>
  <c r="AB76" i="11"/>
  <c r="AA76" i="11"/>
  <c r="W76" i="11"/>
  <c r="T76" i="11"/>
  <c r="S76" i="11"/>
  <c r="R76" i="11"/>
  <c r="L76" i="11"/>
  <c r="K76" i="11"/>
  <c r="M76" i="11" s="1"/>
  <c r="J76" i="11"/>
  <c r="AC75" i="11"/>
  <c r="AB75" i="11"/>
  <c r="AD75" i="11" s="1"/>
  <c r="AA75" i="11"/>
  <c r="W75" i="11"/>
  <c r="T75" i="11"/>
  <c r="S75" i="11"/>
  <c r="R75" i="11"/>
  <c r="U75" i="11" s="1"/>
  <c r="V75" i="11" s="1"/>
  <c r="K75" i="11"/>
  <c r="J75" i="11"/>
  <c r="AB74" i="11"/>
  <c r="AA74" i="11"/>
  <c r="W74" i="11"/>
  <c r="T74" i="11"/>
  <c r="S74" i="11"/>
  <c r="U74" i="11" s="1"/>
  <c r="V74" i="11" s="1"/>
  <c r="R74" i="11"/>
  <c r="L74" i="11"/>
  <c r="K74" i="11"/>
  <c r="M74" i="11" s="1"/>
  <c r="J74" i="11"/>
  <c r="AC73" i="11"/>
  <c r="AB73" i="11"/>
  <c r="AD73" i="11" s="1"/>
  <c r="AA73" i="11"/>
  <c r="W73" i="11"/>
  <c r="V73" i="11"/>
  <c r="T73" i="11"/>
  <c r="S73" i="11"/>
  <c r="R73" i="11"/>
  <c r="U73" i="11" s="1"/>
  <c r="K73" i="11"/>
  <c r="J73" i="11"/>
  <c r="AB72" i="11"/>
  <c r="AA72" i="11"/>
  <c r="W72" i="11"/>
  <c r="T72" i="11"/>
  <c r="S72" i="11"/>
  <c r="U72" i="11" s="1"/>
  <c r="V72" i="11" s="1"/>
  <c r="R72" i="11"/>
  <c r="L72" i="11"/>
  <c r="K72" i="11"/>
  <c r="M72" i="11" s="1"/>
  <c r="J72" i="11"/>
  <c r="AC71" i="11"/>
  <c r="AB71" i="11"/>
  <c r="AD71" i="11" s="1"/>
  <c r="AA71" i="11"/>
  <c r="W71" i="11"/>
  <c r="V71" i="11"/>
  <c r="T71" i="11"/>
  <c r="S71" i="11"/>
  <c r="R71" i="11"/>
  <c r="U71" i="11" s="1"/>
  <c r="K71" i="11"/>
  <c r="J71" i="11"/>
  <c r="AB70" i="11"/>
  <c r="AA70" i="11"/>
  <c r="W70" i="11"/>
  <c r="T70" i="11"/>
  <c r="S70" i="11"/>
  <c r="R70" i="11"/>
  <c r="L70" i="11"/>
  <c r="K70" i="11"/>
  <c r="M70" i="11" s="1"/>
  <c r="J70" i="11"/>
  <c r="AC69" i="11"/>
  <c r="AB69" i="11"/>
  <c r="AD69" i="11" s="1"/>
  <c r="AA69" i="11"/>
  <c r="W69" i="11"/>
  <c r="V69" i="11"/>
  <c r="T69" i="11"/>
  <c r="S69" i="11"/>
  <c r="R69" i="11"/>
  <c r="U69" i="11" s="1"/>
  <c r="K69" i="11"/>
  <c r="J69" i="11"/>
  <c r="AB68" i="11"/>
  <c r="AA68" i="11"/>
  <c r="W68" i="11"/>
  <c r="T68" i="11"/>
  <c r="S68" i="11"/>
  <c r="U68" i="11" s="1"/>
  <c r="V68" i="11" s="1"/>
  <c r="R68" i="11"/>
  <c r="L68" i="11"/>
  <c r="K68" i="11"/>
  <c r="M68" i="11" s="1"/>
  <c r="J68" i="11"/>
  <c r="AC67" i="11"/>
  <c r="AB67" i="11"/>
  <c r="AD67" i="11" s="1"/>
  <c r="AA67" i="11"/>
  <c r="W67" i="11"/>
  <c r="T67" i="11"/>
  <c r="S67" i="11"/>
  <c r="R67" i="11"/>
  <c r="U67" i="11" s="1"/>
  <c r="V67" i="11" s="1"/>
  <c r="K67" i="11"/>
  <c r="J67" i="11"/>
  <c r="AB66" i="11"/>
  <c r="AA66" i="11"/>
  <c r="W66" i="11"/>
  <c r="T66" i="11"/>
  <c r="S66" i="11"/>
  <c r="U66" i="11" s="1"/>
  <c r="V66" i="11" s="1"/>
  <c r="R66" i="11"/>
  <c r="L66" i="11"/>
  <c r="K66" i="11"/>
  <c r="M66" i="11" s="1"/>
  <c r="J66" i="11"/>
  <c r="AC65" i="11"/>
  <c r="AB65" i="11"/>
  <c r="AD65" i="11" s="1"/>
  <c r="AA65" i="11"/>
  <c r="W65" i="11"/>
  <c r="V65" i="11"/>
  <c r="T65" i="11"/>
  <c r="S65" i="11"/>
  <c r="R65" i="11"/>
  <c r="U65" i="11" s="1"/>
  <c r="K65" i="11"/>
  <c r="J65" i="11"/>
  <c r="AB64" i="11"/>
  <c r="AA64" i="11"/>
  <c r="W64" i="11"/>
  <c r="T64" i="11"/>
  <c r="S64" i="11"/>
  <c r="U64" i="11" s="1"/>
  <c r="V64" i="11" s="1"/>
  <c r="R64" i="11"/>
  <c r="L64" i="11"/>
  <c r="K64" i="11"/>
  <c r="M64" i="11" s="1"/>
  <c r="J64" i="11"/>
  <c r="AC63" i="11"/>
  <c r="AB63" i="11"/>
  <c r="AD63" i="11" s="1"/>
  <c r="AA63" i="11"/>
  <c r="W63" i="11"/>
  <c r="V63" i="11"/>
  <c r="T63" i="11"/>
  <c r="S63" i="11"/>
  <c r="R63" i="11"/>
  <c r="U63" i="11" s="1"/>
  <c r="K63" i="11"/>
  <c r="J63" i="11"/>
  <c r="AB62" i="11"/>
  <c r="AA62" i="11"/>
  <c r="W62" i="11"/>
  <c r="T62" i="11"/>
  <c r="S62" i="11"/>
  <c r="R62" i="11"/>
  <c r="L62" i="11"/>
  <c r="K62" i="11"/>
  <c r="M62" i="11" s="1"/>
  <c r="J62" i="11"/>
  <c r="AC61" i="11"/>
  <c r="AB61" i="11"/>
  <c r="AD61" i="11" s="1"/>
  <c r="AA61" i="11"/>
  <c r="W61" i="11"/>
  <c r="V61" i="11"/>
  <c r="T61" i="11"/>
  <c r="S61" i="11"/>
  <c r="R61" i="11"/>
  <c r="U61" i="11" s="1"/>
  <c r="K61" i="11"/>
  <c r="J61" i="11"/>
  <c r="AB60" i="11"/>
  <c r="AA60" i="11"/>
  <c r="W60" i="11"/>
  <c r="T60" i="11"/>
  <c r="S60" i="11"/>
  <c r="U60" i="11" s="1"/>
  <c r="V60" i="11" s="1"/>
  <c r="R60" i="11"/>
  <c r="L60" i="11"/>
  <c r="K60" i="11"/>
  <c r="M60" i="11" s="1"/>
  <c r="J60" i="11"/>
  <c r="AC59" i="11"/>
  <c r="AB59" i="11"/>
  <c r="AD59" i="11" s="1"/>
  <c r="AA59" i="11"/>
  <c r="W59" i="11"/>
  <c r="T59" i="11"/>
  <c r="S59" i="11"/>
  <c r="R59" i="11"/>
  <c r="U59" i="11" s="1"/>
  <c r="V59" i="11" s="1"/>
  <c r="K59" i="11"/>
  <c r="J59" i="11"/>
  <c r="AB58" i="11"/>
  <c r="AA58" i="11"/>
  <c r="W58" i="11"/>
  <c r="T58" i="11"/>
  <c r="S58" i="11"/>
  <c r="R58" i="11"/>
  <c r="U58" i="11" s="1"/>
  <c r="V58" i="11" s="1"/>
  <c r="L58" i="11"/>
  <c r="K58" i="11"/>
  <c r="M58" i="11" s="1"/>
  <c r="J58" i="11"/>
  <c r="AC57" i="11"/>
  <c r="AB57" i="11"/>
  <c r="AD57" i="11" s="1"/>
  <c r="AA57" i="11"/>
  <c r="W57" i="11"/>
  <c r="V57" i="11"/>
  <c r="T57" i="11"/>
  <c r="S57" i="11"/>
  <c r="R57" i="11"/>
  <c r="U57" i="11" s="1"/>
  <c r="K57" i="11"/>
  <c r="J57" i="11"/>
  <c r="AB56" i="11"/>
  <c r="AA56" i="11"/>
  <c r="W56" i="11"/>
  <c r="T56" i="11"/>
  <c r="S56" i="11"/>
  <c r="R56" i="11"/>
  <c r="U56" i="11" s="1"/>
  <c r="V56" i="11" s="1"/>
  <c r="L56" i="11"/>
  <c r="K56" i="11"/>
  <c r="M56" i="11" s="1"/>
  <c r="J56" i="11"/>
  <c r="AC55" i="11"/>
  <c r="AB55" i="11"/>
  <c r="AD55" i="11" s="1"/>
  <c r="AA55" i="11"/>
  <c r="W55" i="11"/>
  <c r="V55" i="11"/>
  <c r="T55" i="11"/>
  <c r="S55" i="11"/>
  <c r="R55" i="11"/>
  <c r="U55" i="11" s="1"/>
  <c r="K55" i="11"/>
  <c r="J55" i="11"/>
  <c r="AB54" i="11"/>
  <c r="AA54" i="11"/>
  <c r="W54" i="11"/>
  <c r="T54" i="11"/>
  <c r="S54" i="11"/>
  <c r="R54" i="11"/>
  <c r="L54" i="11"/>
  <c r="K54" i="11"/>
  <c r="M54" i="11" s="1"/>
  <c r="J54" i="11"/>
  <c r="AC53" i="11"/>
  <c r="AB53" i="11"/>
  <c r="AD53" i="11" s="1"/>
  <c r="AA53" i="11"/>
  <c r="W53" i="11"/>
  <c r="V53" i="11"/>
  <c r="T53" i="11"/>
  <c r="S53" i="11"/>
  <c r="R53" i="11"/>
  <c r="U53" i="11" s="1"/>
  <c r="K53" i="11"/>
  <c r="J53" i="11"/>
  <c r="AB52" i="11"/>
  <c r="AA52" i="11"/>
  <c r="W52" i="11"/>
  <c r="T52" i="11"/>
  <c r="S52" i="11"/>
  <c r="R52" i="11"/>
  <c r="L52" i="11"/>
  <c r="K52" i="11"/>
  <c r="M52" i="11" s="1"/>
  <c r="J52" i="11"/>
  <c r="AC51" i="11"/>
  <c r="AB51" i="11"/>
  <c r="AD51" i="11" s="1"/>
  <c r="AA51" i="11"/>
  <c r="W51" i="11"/>
  <c r="T51" i="11"/>
  <c r="S51" i="11"/>
  <c r="R51" i="11"/>
  <c r="U51" i="11" s="1"/>
  <c r="V51" i="11" s="1"/>
  <c r="K51" i="11"/>
  <c r="J51" i="11"/>
  <c r="AB50" i="11"/>
  <c r="AA50" i="11"/>
  <c r="W50" i="11"/>
  <c r="T50" i="11"/>
  <c r="S50" i="11"/>
  <c r="R50" i="11"/>
  <c r="U50" i="11" s="1"/>
  <c r="V50" i="11" s="1"/>
  <c r="L50" i="11"/>
  <c r="K50" i="11"/>
  <c r="M50" i="11" s="1"/>
  <c r="J50" i="11"/>
  <c r="AC49" i="11"/>
  <c r="AB49" i="11"/>
  <c r="AD49" i="11" s="1"/>
  <c r="AA49" i="11"/>
  <c r="W49" i="11"/>
  <c r="V49" i="11"/>
  <c r="T49" i="11"/>
  <c r="S49" i="11"/>
  <c r="R49" i="11"/>
  <c r="U49" i="11" s="1"/>
  <c r="K49" i="11"/>
  <c r="J49" i="11"/>
  <c r="AB48" i="11"/>
  <c r="AA48" i="11"/>
  <c r="W48" i="11"/>
  <c r="T48" i="11"/>
  <c r="S48" i="11"/>
  <c r="R48" i="11"/>
  <c r="U48" i="11" s="1"/>
  <c r="V48" i="11" s="1"/>
  <c r="L48" i="11"/>
  <c r="K48" i="11"/>
  <c r="M48" i="11" s="1"/>
  <c r="J48" i="11"/>
  <c r="AC47" i="11"/>
  <c r="AB47" i="11"/>
  <c r="AD47" i="11" s="1"/>
  <c r="AA47" i="11"/>
  <c r="W47" i="11"/>
  <c r="V47" i="11"/>
  <c r="T47" i="11"/>
  <c r="S47" i="11"/>
  <c r="R47" i="11"/>
  <c r="U47" i="11" s="1"/>
  <c r="K47" i="11"/>
  <c r="J47" i="11"/>
  <c r="AB46" i="11"/>
  <c r="AA46" i="11"/>
  <c r="W46" i="11"/>
  <c r="T46" i="11"/>
  <c r="S46" i="11"/>
  <c r="R46" i="11"/>
  <c r="L46" i="11"/>
  <c r="K46" i="11"/>
  <c r="M46" i="11" s="1"/>
  <c r="J46" i="11"/>
  <c r="AC45" i="11"/>
  <c r="AB45" i="11"/>
  <c r="AD45" i="11" s="1"/>
  <c r="AA45" i="11"/>
  <c r="W45" i="11"/>
  <c r="V45" i="11"/>
  <c r="T45" i="11"/>
  <c r="S45" i="11"/>
  <c r="R45" i="11"/>
  <c r="U45" i="11" s="1"/>
  <c r="K45" i="11"/>
  <c r="J45" i="11"/>
  <c r="AB44" i="11"/>
  <c r="AA44" i="11"/>
  <c r="W44" i="11"/>
  <c r="T44" i="11"/>
  <c r="S44" i="11"/>
  <c r="R44" i="11"/>
  <c r="L44" i="11"/>
  <c r="K44" i="11"/>
  <c r="M44" i="11" s="1"/>
  <c r="J44" i="11"/>
  <c r="AC43" i="11"/>
  <c r="AB43" i="11"/>
  <c r="AD43" i="11" s="1"/>
  <c r="AA43" i="11"/>
  <c r="W43" i="11"/>
  <c r="T43" i="11"/>
  <c r="S43" i="11"/>
  <c r="R43" i="11"/>
  <c r="U43" i="11" s="1"/>
  <c r="V43" i="11" s="1"/>
  <c r="K43" i="11"/>
  <c r="J43" i="11"/>
  <c r="AB42" i="11"/>
  <c r="AA42" i="11"/>
  <c r="W42" i="11"/>
  <c r="T42" i="11"/>
  <c r="S42" i="11"/>
  <c r="R42" i="11"/>
  <c r="U42" i="11" s="1"/>
  <c r="V42" i="11" s="1"/>
  <c r="L42" i="11"/>
  <c r="K42" i="11"/>
  <c r="M42" i="11" s="1"/>
  <c r="J42" i="11"/>
  <c r="AC41" i="11"/>
  <c r="AB41" i="11"/>
  <c r="AD41" i="11" s="1"/>
  <c r="AA41" i="11"/>
  <c r="W41" i="11"/>
  <c r="V41" i="11"/>
  <c r="T41" i="11"/>
  <c r="S41" i="11"/>
  <c r="R41" i="11"/>
  <c r="U41" i="11" s="1"/>
  <c r="K41" i="11"/>
  <c r="J41" i="11"/>
  <c r="AB40" i="11"/>
  <c r="AA40" i="11"/>
  <c r="AC40" i="11" s="1"/>
  <c r="W40" i="11"/>
  <c r="T40" i="11"/>
  <c r="S40" i="11"/>
  <c r="R40" i="11"/>
  <c r="U40" i="11" s="1"/>
  <c r="V40" i="11" s="1"/>
  <c r="K40" i="11"/>
  <c r="M40" i="11" s="1"/>
  <c r="J40" i="11"/>
  <c r="AC39" i="11"/>
  <c r="AB39" i="11"/>
  <c r="AD39" i="11" s="1"/>
  <c r="AA39" i="11"/>
  <c r="W39" i="11"/>
  <c r="T39" i="11"/>
  <c r="S39" i="11"/>
  <c r="R39" i="11"/>
  <c r="U39" i="11" s="1"/>
  <c r="V39" i="11" s="1"/>
  <c r="K39" i="11"/>
  <c r="J39" i="11"/>
  <c r="L39" i="11" s="1"/>
  <c r="AD38" i="11"/>
  <c r="AB38" i="11"/>
  <c r="AA38" i="11"/>
  <c r="AC38" i="11" s="1"/>
  <c r="W38" i="11"/>
  <c r="T38" i="11"/>
  <c r="S38" i="11"/>
  <c r="R38" i="11"/>
  <c r="K38" i="11"/>
  <c r="M38" i="11" s="1"/>
  <c r="J38" i="11"/>
  <c r="AB37" i="11"/>
  <c r="AD37" i="11" s="1"/>
  <c r="AA37" i="11"/>
  <c r="W37" i="11"/>
  <c r="U37" i="11"/>
  <c r="V37" i="11" s="1"/>
  <c r="T37" i="11"/>
  <c r="S37" i="11"/>
  <c r="R37" i="11"/>
  <c r="M37" i="11"/>
  <c r="K37" i="11"/>
  <c r="J37" i="11"/>
  <c r="L37" i="11" s="1"/>
  <c r="AB36" i="11"/>
  <c r="AA36" i="11"/>
  <c r="AC36" i="11" s="1"/>
  <c r="W36" i="11"/>
  <c r="T36" i="11"/>
  <c r="S36" i="11"/>
  <c r="U36" i="11" s="1"/>
  <c r="V36" i="11" s="1"/>
  <c r="R36" i="11"/>
  <c r="K36" i="11"/>
  <c r="M36" i="11" s="1"/>
  <c r="J36" i="11"/>
  <c r="AC35" i="11"/>
  <c r="AB35" i="11"/>
  <c r="AD35" i="11" s="1"/>
  <c r="AA35" i="11"/>
  <c r="W35" i="11"/>
  <c r="T35" i="11"/>
  <c r="S35" i="11"/>
  <c r="R35" i="11"/>
  <c r="U35" i="11" s="1"/>
  <c r="V35" i="11" s="1"/>
  <c r="K35" i="11"/>
  <c r="J35" i="11"/>
  <c r="L35" i="11" s="1"/>
  <c r="AD34" i="11"/>
  <c r="AB34" i="11"/>
  <c r="AA34" i="11"/>
  <c r="AC34" i="11" s="1"/>
  <c r="W34" i="11"/>
  <c r="T34" i="11"/>
  <c r="S34" i="11"/>
  <c r="R34" i="11"/>
  <c r="K34" i="11"/>
  <c r="M34" i="11" s="1"/>
  <c r="J34" i="11"/>
  <c r="AB33" i="11"/>
  <c r="AD33" i="11" s="1"/>
  <c r="AA33" i="11"/>
  <c r="W33" i="11"/>
  <c r="U33" i="11"/>
  <c r="V33" i="11" s="1"/>
  <c r="T33" i="11"/>
  <c r="S33" i="11"/>
  <c r="R33" i="11"/>
  <c r="M33" i="11"/>
  <c r="K33" i="11"/>
  <c r="J33" i="11"/>
  <c r="L33" i="11" s="1"/>
  <c r="AB32" i="11"/>
  <c r="AA32" i="11"/>
  <c r="AC32" i="11" s="1"/>
  <c r="W32" i="11"/>
  <c r="T32" i="11"/>
  <c r="S32" i="11"/>
  <c r="U32" i="11" s="1"/>
  <c r="V32" i="11" s="1"/>
  <c r="R32" i="11"/>
  <c r="K32" i="11"/>
  <c r="M32" i="11" s="1"/>
  <c r="J32" i="11"/>
  <c r="AC31" i="11"/>
  <c r="AB31" i="11"/>
  <c r="AD31" i="11" s="1"/>
  <c r="AA31" i="11"/>
  <c r="W31" i="11"/>
  <c r="T31" i="11"/>
  <c r="S31" i="11"/>
  <c r="R31" i="11"/>
  <c r="U31" i="11" s="1"/>
  <c r="V31" i="11" s="1"/>
  <c r="K31" i="11"/>
  <c r="J31" i="11"/>
  <c r="L31" i="11" s="1"/>
  <c r="AD30" i="11"/>
  <c r="AB30" i="11"/>
  <c r="AA30" i="11"/>
  <c r="AC30" i="11" s="1"/>
  <c r="W30" i="11"/>
  <c r="T30" i="11"/>
  <c r="S30" i="11"/>
  <c r="R30" i="11"/>
  <c r="K30" i="11"/>
  <c r="M30" i="11" s="1"/>
  <c r="J30" i="11"/>
  <c r="AB29" i="11"/>
  <c r="AD29" i="11" s="1"/>
  <c r="AA29" i="11"/>
  <c r="W29" i="11"/>
  <c r="U29" i="11"/>
  <c r="V29" i="11" s="1"/>
  <c r="T29" i="11"/>
  <c r="S29" i="11"/>
  <c r="R29" i="11"/>
  <c r="M29" i="11"/>
  <c r="K29" i="11"/>
  <c r="J29" i="11"/>
  <c r="L29" i="11" s="1"/>
  <c r="AB28" i="11"/>
  <c r="AA28" i="11"/>
  <c r="AC28" i="11" s="1"/>
  <c r="W28" i="11"/>
  <c r="T28" i="11"/>
  <c r="S28" i="11"/>
  <c r="U28" i="11" s="1"/>
  <c r="V28" i="11" s="1"/>
  <c r="R28" i="11"/>
  <c r="K28" i="11"/>
  <c r="M28" i="11" s="1"/>
  <c r="J28" i="11"/>
  <c r="AC27" i="11"/>
  <c r="AB27" i="11"/>
  <c r="AD27" i="11" s="1"/>
  <c r="AA27" i="11"/>
  <c r="W27" i="11"/>
  <c r="T27" i="11"/>
  <c r="S27" i="11"/>
  <c r="R27" i="11"/>
  <c r="U27" i="11" s="1"/>
  <c r="V27" i="11" s="1"/>
  <c r="K27" i="11"/>
  <c r="J27" i="11"/>
  <c r="L27" i="11" s="1"/>
  <c r="AD26" i="11"/>
  <c r="AB26" i="11"/>
  <c r="AA26" i="11"/>
  <c r="AC26" i="11" s="1"/>
  <c r="W26" i="11"/>
  <c r="T26" i="11"/>
  <c r="S26" i="11"/>
  <c r="R26" i="11"/>
  <c r="K26" i="11"/>
  <c r="M26" i="11" s="1"/>
  <c r="J26" i="11"/>
  <c r="AB25" i="11"/>
  <c r="AD25" i="11" s="1"/>
  <c r="AA25" i="11"/>
  <c r="W25" i="11"/>
  <c r="U25" i="11"/>
  <c r="V25" i="11" s="1"/>
  <c r="T25" i="11"/>
  <c r="S25" i="11"/>
  <c r="R25" i="11"/>
  <c r="K25" i="11"/>
  <c r="M25" i="11" s="1"/>
  <c r="J25" i="11"/>
  <c r="AB24" i="11"/>
  <c r="AD24" i="11" s="1"/>
  <c r="AA24" i="11"/>
  <c r="AC24" i="11" s="1"/>
  <c r="W24" i="11"/>
  <c r="T24" i="11"/>
  <c r="S24" i="11"/>
  <c r="U24" i="11" s="1"/>
  <c r="V24" i="11" s="1"/>
  <c r="R24" i="11"/>
  <c r="K24" i="11"/>
  <c r="L24" i="11" s="1"/>
  <c r="J24" i="11"/>
  <c r="AB23" i="11"/>
  <c r="AC23" i="11" s="1"/>
  <c r="AA23" i="11"/>
  <c r="W23" i="11"/>
  <c r="U23" i="11"/>
  <c r="V23" i="11" s="1"/>
  <c r="T23" i="11"/>
  <c r="S23" i="11"/>
  <c r="R23" i="11"/>
  <c r="M23" i="11"/>
  <c r="K23" i="11"/>
  <c r="J23" i="11"/>
  <c r="L23" i="11" s="1"/>
  <c r="AB22" i="11"/>
  <c r="AD22" i="11" s="1"/>
  <c r="AA22" i="11"/>
  <c r="W22" i="11"/>
  <c r="U22" i="11"/>
  <c r="V22" i="11" s="1"/>
  <c r="T22" i="11"/>
  <c r="S22" i="11"/>
  <c r="R22" i="11"/>
  <c r="M22" i="11"/>
  <c r="K22" i="11"/>
  <c r="J22" i="11"/>
  <c r="L22" i="11" s="1"/>
  <c r="AD21" i="11"/>
  <c r="AB21" i="11"/>
  <c r="AA21" i="11"/>
  <c r="AC21" i="11" s="1"/>
  <c r="W21" i="11"/>
  <c r="T21" i="11"/>
  <c r="S21" i="11"/>
  <c r="U21" i="11" s="1"/>
  <c r="V21" i="11" s="1"/>
  <c r="R21" i="11"/>
  <c r="K21" i="11"/>
  <c r="L21" i="11" s="1"/>
  <c r="J21" i="11"/>
  <c r="AB20" i="11"/>
  <c r="AC20" i="11" s="1"/>
  <c r="AA20" i="11"/>
  <c r="W20" i="11"/>
  <c r="U20" i="11"/>
  <c r="V20" i="11" s="1"/>
  <c r="T20" i="11"/>
  <c r="S20" i="11"/>
  <c r="R20" i="11"/>
  <c r="M20" i="11"/>
  <c r="K20" i="11"/>
  <c r="J20" i="11"/>
  <c r="L20" i="11" s="1"/>
  <c r="AD19" i="11"/>
  <c r="AB19" i="11"/>
  <c r="AA19" i="11"/>
  <c r="AC19" i="11" s="1"/>
  <c r="W19" i="11"/>
  <c r="T19" i="11"/>
  <c r="S19" i="11"/>
  <c r="U19" i="11" s="1"/>
  <c r="V19" i="11" s="1"/>
  <c r="R19" i="11"/>
  <c r="K19" i="11"/>
  <c r="L19" i="11" s="1"/>
  <c r="J19" i="11"/>
  <c r="AB18" i="11"/>
  <c r="AD18" i="11" s="1"/>
  <c r="AA18" i="11"/>
  <c r="W18" i="11"/>
  <c r="U18" i="11"/>
  <c r="V18" i="11" s="1"/>
  <c r="T18" i="11"/>
  <c r="S18" i="11"/>
  <c r="R18" i="11"/>
  <c r="M18" i="11"/>
  <c r="K18" i="11"/>
  <c r="J18" i="11"/>
  <c r="L18" i="11" s="1"/>
  <c r="AD17" i="11"/>
  <c r="AB17" i="11"/>
  <c r="AA17" i="11"/>
  <c r="AC17" i="11" s="1"/>
  <c r="W17" i="11"/>
  <c r="T17" i="11"/>
  <c r="S17" i="11"/>
  <c r="U17" i="11" s="1"/>
  <c r="V17" i="11" s="1"/>
  <c r="R17" i="11"/>
  <c r="K17" i="11"/>
  <c r="L17" i="11" s="1"/>
  <c r="J17" i="11"/>
  <c r="AB16" i="11"/>
  <c r="AC16" i="11" s="1"/>
  <c r="AA16" i="11"/>
  <c r="W16" i="11"/>
  <c r="U16" i="11"/>
  <c r="V16" i="11" s="1"/>
  <c r="T16" i="11"/>
  <c r="S16" i="11"/>
  <c r="R16" i="11"/>
  <c r="M16" i="11"/>
  <c r="K16" i="11"/>
  <c r="J16" i="11"/>
  <c r="L16" i="11" s="1"/>
  <c r="AD15" i="11"/>
  <c r="AB15" i="11"/>
  <c r="AA15" i="11"/>
  <c r="AC15" i="11" s="1"/>
  <c r="W15" i="11"/>
  <c r="T15" i="11"/>
  <c r="S15" i="11"/>
  <c r="U15" i="11" s="1"/>
  <c r="V15" i="11" s="1"/>
  <c r="R15" i="11"/>
  <c r="K15" i="11"/>
  <c r="L15" i="11" s="1"/>
  <c r="J15" i="11"/>
  <c r="AB14" i="11"/>
  <c r="AC14" i="11" s="1"/>
  <c r="AA14" i="11"/>
  <c r="W14" i="11"/>
  <c r="U14" i="11"/>
  <c r="V14" i="11" s="1"/>
  <c r="T14" i="11"/>
  <c r="S14" i="11"/>
  <c r="R14" i="11"/>
  <c r="M14" i="11"/>
  <c r="K14" i="11"/>
  <c r="J14" i="11"/>
  <c r="L14" i="11" s="1"/>
  <c r="AD13" i="11"/>
  <c r="AB13" i="11"/>
  <c r="AA13" i="11"/>
  <c r="AC13" i="11" s="1"/>
  <c r="W13" i="11"/>
  <c r="T13" i="11"/>
  <c r="S13" i="11"/>
  <c r="U13" i="11" s="1"/>
  <c r="V13" i="11" s="1"/>
  <c r="R13" i="11"/>
  <c r="K13" i="11"/>
  <c r="M13" i="11" s="1"/>
  <c r="J13" i="11"/>
  <c r="AB12" i="11"/>
  <c r="AC12" i="11" s="1"/>
  <c r="AA12" i="11"/>
  <c r="W12" i="11"/>
  <c r="U12" i="11"/>
  <c r="V12" i="11" s="1"/>
  <c r="T12" i="11"/>
  <c r="S12" i="11"/>
  <c r="R12" i="11"/>
  <c r="M12" i="11"/>
  <c r="K12" i="11"/>
  <c r="J12" i="11"/>
  <c r="L12" i="11" s="1"/>
  <c r="AD11" i="11"/>
  <c r="AB11" i="11"/>
  <c r="AA11" i="11"/>
  <c r="AC11" i="11" s="1"/>
  <c r="W11" i="11"/>
  <c r="T11" i="11"/>
  <c r="S11" i="11"/>
  <c r="U11" i="11" s="1"/>
  <c r="V11" i="11" s="1"/>
  <c r="R11" i="11"/>
  <c r="K11" i="11"/>
  <c r="M11" i="11" s="1"/>
  <c r="J11" i="11"/>
  <c r="AB10" i="11"/>
  <c r="AD10" i="11" s="1"/>
  <c r="AA10" i="11"/>
  <c r="W10" i="11"/>
  <c r="U10" i="11"/>
  <c r="V10" i="11" s="1"/>
  <c r="T10" i="11"/>
  <c r="S10" i="11"/>
  <c r="R10" i="11"/>
  <c r="M10" i="11"/>
  <c r="K10" i="11"/>
  <c r="J10" i="11"/>
  <c r="L10" i="11" s="1"/>
  <c r="AD9" i="11"/>
  <c r="AB9" i="11"/>
  <c r="AA9" i="11"/>
  <c r="AC9" i="11" s="1"/>
  <c r="W9" i="11"/>
  <c r="T9" i="11"/>
  <c r="S9" i="11"/>
  <c r="U9" i="11" s="1"/>
  <c r="V9" i="11" s="1"/>
  <c r="R9" i="11"/>
  <c r="K9" i="11"/>
  <c r="M9" i="11" s="1"/>
  <c r="J9" i="11"/>
  <c r="AB8" i="11"/>
  <c r="AD8" i="11" s="1"/>
  <c r="W8" i="11"/>
  <c r="T8" i="11"/>
  <c r="U8" i="11" s="1"/>
  <c r="V8" i="11" s="1"/>
  <c r="S8" i="11"/>
  <c r="R8" i="11"/>
  <c r="M8" i="11"/>
  <c r="L8" i="11"/>
  <c r="AD42" i="11" l="1"/>
  <c r="AC42" i="11"/>
  <c r="AD58" i="11"/>
  <c r="AC58" i="11"/>
  <c r="M71" i="11"/>
  <c r="L71" i="11"/>
  <c r="AD74" i="11"/>
  <c r="AC74" i="11"/>
  <c r="AC8" i="11"/>
  <c r="L9" i="11"/>
  <c r="AC10" i="11"/>
  <c r="L11" i="11"/>
  <c r="AC18" i="11"/>
  <c r="L30" i="11"/>
  <c r="L34" i="11"/>
  <c r="M45" i="11"/>
  <c r="L45" i="11"/>
  <c r="AD48" i="11"/>
  <c r="AC48" i="11"/>
  <c r="M53" i="11"/>
  <c r="L53" i="11"/>
  <c r="AD56" i="11"/>
  <c r="AC56" i="11"/>
  <c r="M61" i="11"/>
  <c r="L61" i="11"/>
  <c r="AD64" i="11"/>
  <c r="AC64" i="11"/>
  <c r="M69" i="11"/>
  <c r="L69" i="11"/>
  <c r="M77" i="11"/>
  <c r="L77" i="11"/>
  <c r="AD12" i="11"/>
  <c r="AD14" i="11"/>
  <c r="M15" i="11"/>
  <c r="AD16" i="11"/>
  <c r="M17" i="11"/>
  <c r="M19" i="11"/>
  <c r="AD20" i="11"/>
  <c r="M21" i="11"/>
  <c r="AD23" i="11"/>
  <c r="M24" i="11"/>
  <c r="AC25" i="11"/>
  <c r="AD28" i="11"/>
  <c r="AC29" i="11"/>
  <c r="AD32" i="11"/>
  <c r="AC33" i="11"/>
  <c r="AD36" i="11"/>
  <c r="AC37" i="11"/>
  <c r="AD40" i="11"/>
  <c r="M43" i="11"/>
  <c r="L43" i="11"/>
  <c r="U46" i="11"/>
  <c r="V46" i="11" s="1"/>
  <c r="AD46" i="11"/>
  <c r="AC46" i="11"/>
  <c r="M51" i="11"/>
  <c r="L51" i="11"/>
  <c r="U54" i="11"/>
  <c r="V54" i="11" s="1"/>
  <c r="AD54" i="11"/>
  <c r="AC54" i="11"/>
  <c r="M59" i="11"/>
  <c r="L59" i="11"/>
  <c r="AD62" i="11"/>
  <c r="AC62" i="11"/>
  <c r="M67" i="11"/>
  <c r="L67" i="11"/>
  <c r="AD70" i="11"/>
  <c r="AC70" i="11"/>
  <c r="M75" i="11"/>
  <c r="L75" i="11"/>
  <c r="U78" i="11"/>
  <c r="V78" i="11" s="1"/>
  <c r="AD78" i="11"/>
  <c r="AC78" i="11"/>
  <c r="M47" i="11"/>
  <c r="L47" i="11"/>
  <c r="AD50" i="11"/>
  <c r="AC50" i="11"/>
  <c r="M55" i="11"/>
  <c r="L55" i="11"/>
  <c r="M63" i="11"/>
  <c r="L63" i="11"/>
  <c r="AD66" i="11"/>
  <c r="AC66" i="11"/>
  <c r="L13" i="11"/>
  <c r="L26" i="11"/>
  <c r="L38" i="11"/>
  <c r="AD72" i="11"/>
  <c r="AC72" i="11"/>
  <c r="AC22" i="11"/>
  <c r="L25" i="11"/>
  <c r="U26" i="11"/>
  <c r="V26" i="11" s="1"/>
  <c r="M27" i="11"/>
  <c r="L28" i="11"/>
  <c r="U30" i="11"/>
  <c r="V30" i="11" s="1"/>
  <c r="M31" i="11"/>
  <c r="L32" i="11"/>
  <c r="U34" i="11"/>
  <c r="V34" i="11" s="1"/>
  <c r="M35" i="11"/>
  <c r="L36" i="11"/>
  <c r="U38" i="11"/>
  <c r="V38" i="11" s="1"/>
  <c r="M39" i="11"/>
  <c r="L40" i="11"/>
  <c r="M41" i="11"/>
  <c r="L41" i="11"/>
  <c r="U44" i="11"/>
  <c r="V44" i="11" s="1"/>
  <c r="AD44" i="11"/>
  <c r="AC44" i="11"/>
  <c r="M49" i="11"/>
  <c r="L49" i="11"/>
  <c r="U52" i="11"/>
  <c r="V52" i="11" s="1"/>
  <c r="AD52" i="11"/>
  <c r="AC52" i="11"/>
  <c r="M57" i="11"/>
  <c r="L57" i="11"/>
  <c r="AD60" i="11"/>
  <c r="AC60" i="11"/>
  <c r="U62" i="11"/>
  <c r="V62" i="11" s="1"/>
  <c r="M65" i="11"/>
  <c r="L65" i="11"/>
  <c r="AD68" i="11"/>
  <c r="AC68" i="11"/>
  <c r="U70" i="11"/>
  <c r="V70" i="11" s="1"/>
  <c r="M73" i="11"/>
  <c r="L73" i="11"/>
  <c r="U76" i="11"/>
  <c r="V76" i="11" s="1"/>
  <c r="AD76" i="11"/>
  <c r="AC76" i="11"/>
</calcChain>
</file>

<file path=xl/comments1.xml><?xml version="1.0" encoding="utf-8"?>
<comments xmlns="http://schemas.openxmlformats.org/spreadsheetml/2006/main">
  <authors>
    <author/>
  </authors>
  <commentList>
    <comment ref="B7" authorId="0" shapeId="0">
      <text>
        <r>
          <rPr>
            <sz val="11"/>
            <color theme="1"/>
            <rFont val="Arial"/>
          </rPr>
          <t>======
ID#AAAAHbv-J2A
Rosa Valentina Aceros Garcia    (2020-12-11 15:11:58)
Precise los objetivos que la entidad desea lograr en la vigencia y Enuncie una a una las actividades que se realizarán  al logro de cada objetivo planteado.</t>
        </r>
      </text>
    </comment>
  </commentList>
  <extLst>
    <ext xmlns:r="http://schemas.openxmlformats.org/officeDocument/2006/relationships" uri="GoogleSheetsCustomDataVersion1">
      <go:sheetsCustomData xmlns:go="http://customooxmlschemas.google.com/" r:id="rId1" roundtripDataSignature="AMtx7mj9iiWcnxEV9li1QM436rkmPbA4nA=="/>
    </ext>
  </extLst>
</comments>
</file>

<file path=xl/sharedStrings.xml><?xml version="1.0" encoding="utf-8"?>
<sst xmlns="http://schemas.openxmlformats.org/spreadsheetml/2006/main" count="1426" uniqueCount="751">
  <si>
    <t>PLAN ANTICORRUPCIÓN Y ATENCIÓN AL CIUDADANO</t>
  </si>
  <si>
    <t>INSTITUTO DE HIDROLOGÍA, METEOROLOGÍA Y ESTUDIOS AMBIENTALES</t>
  </si>
  <si>
    <t>IDEAM</t>
  </si>
  <si>
    <t>AÑO DE VIGENCIA: 2020</t>
  </si>
  <si>
    <t>COMPONENTES</t>
  </si>
  <si>
    <t xml:space="preserve">Gestión del Riesgo de Corrupción </t>
  </si>
  <si>
    <t>Racionalización de Trámites</t>
  </si>
  <si>
    <t>Rendición de Cuentas</t>
  </si>
  <si>
    <t>Mecanismos para Mejorar la Atención al Ciudadano - Servicio al Ciudadano</t>
  </si>
  <si>
    <t>Modificación documento</t>
  </si>
  <si>
    <t>Mecanismos para Mejorar la Atención al Ciudadano - Estrategia de participación ciudadana en la gestión publica</t>
  </si>
  <si>
    <t>Mecanismos para la Transparencia y Acceso a la Información</t>
  </si>
  <si>
    <t>Iniciativas Adicionales</t>
  </si>
  <si>
    <t>Mapa de Riesgos 2020</t>
  </si>
  <si>
    <t>Información de metodologia en: http://www.funcionpublica.gov.co/eva/es/plan-anticorrupcion</t>
  </si>
  <si>
    <t>CONTROL DE CAMBIOS AL PLAN ANTICORRUPCIÓN Y ATENCIÓN AL CIUDADANO</t>
  </si>
  <si>
    <t>FECHA</t>
  </si>
  <si>
    <t>CAMBIOS</t>
  </si>
  <si>
    <t>ENTE APROBADOR</t>
  </si>
  <si>
    <t>VERSIÓN</t>
  </si>
  <si>
    <t>Comité Institucional de Gestión y Desempeño</t>
  </si>
  <si>
    <t>INSTITUTO DE HIDROLOGIA, METEOROLOGIA Y ESTUDIOS AMBIENTALES</t>
  </si>
  <si>
    <t xml:space="preserve">Objetivos </t>
  </si>
  <si>
    <t>1. OBJETIVO GENERAL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</si>
  <si>
    <t>2. OBJETIVOS ESPECÍFICOS</t>
  </si>
  <si>
    <r>
      <rPr>
        <b/>
        <sz val="11"/>
        <color theme="1"/>
        <rFont val="Agency FB"/>
      </rPr>
      <t>•</t>
    </r>
    <r>
      <rPr>
        <b/>
        <sz val="11"/>
        <color theme="1"/>
        <rFont val="Calibri"/>
      </rPr>
      <t xml:space="preserve"> Fomentar el cumplimiento de </t>
    </r>
    <r>
      <rPr>
        <b/>
        <sz val="11"/>
        <color theme="1"/>
        <rFont val="Calibri"/>
      </rPr>
      <t>las acciones encaminadas hacia la lucha contra la corrupción</t>
    </r>
  </si>
  <si>
    <r>
      <rPr>
        <b/>
        <sz val="11"/>
        <color theme="1"/>
        <rFont val="Agency FB"/>
      </rPr>
      <t>•</t>
    </r>
    <r>
      <rPr>
        <b/>
        <sz val="11"/>
        <color theme="1"/>
        <rFont val="Calibri"/>
      </rPr>
      <t xml:space="preserve"> </t>
    </r>
    <r>
      <rPr>
        <b/>
        <sz val="11"/>
        <color theme="1"/>
        <rFont val="Calibri"/>
      </rPr>
      <t>Formular acciones para prevenir y controlar los riesgos de corrupción a través de los mapas de riesgo</t>
    </r>
  </si>
  <si>
    <r>
      <rPr>
        <b/>
        <sz val="11"/>
        <color theme="1"/>
        <rFont val="Agency FB"/>
      </rPr>
      <t>•</t>
    </r>
    <r>
      <rPr>
        <b/>
        <sz val="11"/>
        <color theme="1"/>
        <rFont val="Calibri"/>
      </rPr>
      <t xml:space="preserve"> </t>
    </r>
    <r>
      <rPr>
        <b/>
        <sz val="11"/>
        <color theme="1"/>
        <rFont val="Calibri"/>
      </rPr>
      <t>Optimizar el servicio a través de la racionalización de los trámites y servicios del Ideam</t>
    </r>
  </si>
  <si>
    <r>
      <rPr>
        <b/>
        <sz val="11"/>
        <color theme="1"/>
        <rFont val="Agency FB"/>
      </rPr>
      <t xml:space="preserve">• </t>
    </r>
    <r>
      <rPr>
        <b/>
        <sz val="11"/>
        <color theme="1"/>
        <rFont val="Calibri"/>
      </rPr>
      <t>Mejorar los mecanismos de rendición de cuentas que permitan hacer visible la gestión del Ideam a los grupos de Interés</t>
    </r>
  </si>
  <si>
    <r>
      <rPr>
        <b/>
        <sz val="11"/>
        <color theme="1"/>
        <rFont val="Agency FB"/>
      </rPr>
      <t xml:space="preserve">• </t>
    </r>
    <r>
      <rPr>
        <b/>
        <sz val="11"/>
        <color theme="1"/>
        <rFont val="Calibri"/>
      </rPr>
      <t>Promover la participación ciudadana en la gestión del Instituto</t>
    </r>
  </si>
  <si>
    <r>
      <rPr>
        <b/>
        <sz val="11"/>
        <color theme="1"/>
        <rFont val="Agency FB"/>
      </rPr>
      <t>•</t>
    </r>
    <r>
      <rPr>
        <b/>
        <sz val="11"/>
        <color theme="1"/>
        <rFont val="Calibri"/>
      </rPr>
      <t xml:space="preserve"> Actualizar permanentemente la información del </t>
    </r>
    <r>
      <rPr>
        <b/>
        <sz val="11"/>
        <color theme="1"/>
        <rFont val="Calibri"/>
      </rPr>
      <t>link de transparencia en la página web institucional</t>
    </r>
  </si>
  <si>
    <r>
      <rPr>
        <b/>
        <sz val="11"/>
        <color theme="1"/>
        <rFont val="Agency FB"/>
      </rPr>
      <t>•</t>
    </r>
    <r>
      <rPr>
        <b/>
        <sz val="11"/>
        <color theme="1"/>
        <rFont val="Calibri"/>
      </rPr>
      <t xml:space="preserve"> Consolidar una cultura de integridad fortaleciendo los valores éticos al interior del Instituto  </t>
    </r>
  </si>
  <si>
    <r>
      <rPr>
        <b/>
        <sz val="11"/>
        <color theme="1"/>
        <rFont val="Agency FB"/>
      </rPr>
      <t>•</t>
    </r>
    <r>
      <rPr>
        <b/>
        <sz val="11"/>
        <color theme="1"/>
        <rFont val="Calibri"/>
      </rPr>
      <t xml:space="preserve"> Implementar acciones para la identificación temprana de conflictos de intereses, mecanismos de denuncia y seguimiento efectivo.</t>
    </r>
  </si>
  <si>
    <t>Componente 1: Gestión del Riesgo de Corrupción</t>
  </si>
  <si>
    <t>Se ajusta para el 2021</t>
  </si>
  <si>
    <t>Ajuste Propuesto</t>
  </si>
  <si>
    <t>Fechas programadas
2021</t>
  </si>
  <si>
    <t>Subcomponente</t>
  </si>
  <si>
    <t xml:space="preserve"> Actividades</t>
  </si>
  <si>
    <t>Meta o producto</t>
  </si>
  <si>
    <t xml:space="preserve">Responsable </t>
  </si>
  <si>
    <t>Fecha programada</t>
  </si>
  <si>
    <t>Si / No</t>
  </si>
  <si>
    <r>
      <rPr>
        <b/>
        <sz val="10"/>
        <color theme="1"/>
        <rFont val="Calibri"/>
      </rPr>
      <t xml:space="preserve">Subcomponente /proceso  1
</t>
    </r>
    <r>
      <rPr>
        <sz val="10"/>
        <color theme="1"/>
        <rFont val="Calibri"/>
      </rPr>
      <t>Política de Administración de Riesgos de Corrupción</t>
    </r>
  </si>
  <si>
    <t>1.1</t>
  </si>
  <si>
    <t>Divulgar la Política de Administración de Riesgos aprobada</t>
  </si>
  <si>
    <t>Campañas de sensibilización
(3)</t>
  </si>
  <si>
    <t>* Oficina Asesora de Planeación</t>
  </si>
  <si>
    <t>Actualizar la política de riesgos de acuerdo a lo estipulado en el manual operativo del modelo integrado de planeación y gestión en lo relacionado con las líneas de defensa</t>
  </si>
  <si>
    <t>Documento de política actualizado</t>
  </si>
  <si>
    <r>
      <rPr>
        <b/>
        <sz val="10"/>
        <color theme="1"/>
        <rFont val="Calibri"/>
      </rPr>
      <t xml:space="preserve">Subcomponente/proceso  2
</t>
    </r>
    <r>
      <rPr>
        <sz val="10"/>
        <color theme="1"/>
        <rFont val="Calibri"/>
      </rPr>
      <t>Construcción del Mapa de Riesgos de Corrupción</t>
    </r>
  </si>
  <si>
    <t>2.1</t>
  </si>
  <si>
    <t xml:space="preserve">Realizar mesas de trabajo con los 17 procesos para identificar y actualizar los riesgos </t>
  </si>
  <si>
    <t>Mesas de trabajo
(17)</t>
  </si>
  <si>
    <t xml:space="preserve">
(febrero a  noviembre de 2021)</t>
  </si>
  <si>
    <r>
      <rPr>
        <b/>
        <sz val="10"/>
        <color theme="1"/>
        <rFont val="Calibri"/>
      </rPr>
      <t xml:space="preserve">Subcomponente /proceso 3
</t>
    </r>
    <r>
      <rPr>
        <sz val="10"/>
        <color theme="1"/>
        <rFont val="Calibri"/>
      </rPr>
      <t xml:space="preserve"> Consulta y divulgación </t>
    </r>
  </si>
  <si>
    <t>3.1</t>
  </si>
  <si>
    <t>Divulgación del plan anticorrupción y de atención al ciudadano y mapa de riesgos de corrupción</t>
  </si>
  <si>
    <t>Correo electrónico masivo y redes sociales para divulgacion</t>
  </si>
  <si>
    <r>
      <rPr>
        <sz val="10"/>
        <color theme="1"/>
        <rFont val="Calibri"/>
      </rPr>
      <t xml:space="preserve">* </t>
    </r>
    <r>
      <rPr>
        <sz val="10"/>
        <color theme="1"/>
        <rFont val="Calibri"/>
      </rPr>
      <t xml:space="preserve">Grupo de Comunicaciones y 
</t>
    </r>
    <r>
      <rPr>
        <sz val="10"/>
        <color theme="1"/>
        <rFont val="Calibri"/>
      </rPr>
      <t xml:space="preserve">* </t>
    </r>
    <r>
      <rPr>
        <sz val="10"/>
        <color theme="1"/>
        <rFont val="Calibri"/>
      </rPr>
      <t>Oficina Asesora de Planeación.</t>
    </r>
  </si>
  <si>
    <t>18/01/2021-28/01/2021</t>
  </si>
  <si>
    <t>3.2</t>
  </si>
  <si>
    <t>Revisar observaciones de Grupos de valor y ajustar (si aplica) Mapa de Riesgos de Corrupción</t>
  </si>
  <si>
    <t>Plan anticorrupción y atención al ciudadano ajustado (en caso que aplique)</t>
  </si>
  <si>
    <r>
      <rPr>
        <b/>
        <sz val="10"/>
        <color theme="1"/>
        <rFont val="Calibri"/>
      </rPr>
      <t xml:space="preserve">Subcomponente /proceso 4
</t>
    </r>
    <r>
      <rPr>
        <sz val="10"/>
        <color theme="1"/>
        <rFont val="Calibri"/>
      </rPr>
      <t xml:space="preserve"> Monitoreo o revisión</t>
    </r>
  </si>
  <si>
    <t>4.1</t>
  </si>
  <si>
    <t>Monitoreo del Plan</t>
  </si>
  <si>
    <t>Registro del monitoreo</t>
  </si>
  <si>
    <t>Responsable de las actividades y Oficina Asesora de Planeación.</t>
  </si>
  <si>
    <t>14/04/2021
18/08/2021
30/11/2021</t>
  </si>
  <si>
    <r>
      <rPr>
        <b/>
        <sz val="10"/>
        <color theme="1"/>
        <rFont val="Calibri"/>
      </rPr>
      <t xml:space="preserve">Subcomponente/proceso 5
</t>
    </r>
    <r>
      <rPr>
        <sz val="10"/>
        <color theme="1"/>
        <rFont val="Calibri"/>
      </rPr>
      <t>Seguimiento</t>
    </r>
  </si>
  <si>
    <t>5.1.</t>
  </si>
  <si>
    <t>Seguimiento del Plan</t>
  </si>
  <si>
    <t>Informes de seguimiento</t>
  </si>
  <si>
    <r>
      <rPr>
        <sz val="10"/>
        <color theme="1"/>
        <rFont val="Calibri"/>
      </rPr>
      <t xml:space="preserve">* </t>
    </r>
    <r>
      <rPr>
        <sz val="10"/>
        <color theme="1"/>
        <rFont val="Calibri"/>
      </rPr>
      <t>Oficina de Control Interno</t>
    </r>
  </si>
  <si>
    <t>Componente 2:  Racionalización de Trámites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</si>
  <si>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</si>
  <si>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</si>
  <si>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</si>
  <si>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</si>
  <si>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</si>
  <si>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</si>
  <si>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</si>
  <si>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</si>
  <si>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</si>
  <si>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</si>
  <si>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</si>
  <si>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</si>
  <si>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</si>
  <si>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</si>
  <si>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</si>
  <si>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Trámite</t>
  </si>
  <si>
    <t>Inscrito</t>
  </si>
  <si>
    <t>Subdireccion de Estudios Ambientales (Grupo de Acreditacion)
Apoya: Oficina Asesora de Planeacion (OAP)</t>
  </si>
  <si>
    <t>Estandarizar el procedimiento de acreditación conforme a la norma ISO 17011</t>
  </si>
  <si>
    <t>La estandarización del procedimiento de acreditación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</si>
  <si>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Administrativa</t>
  </si>
  <si>
    <t>Implementación norma ISO 17011</t>
  </si>
  <si>
    <t xml:space="preserve">Actualizar las Resoluciones 2509 de 2011 y la 268 de 2015. </t>
  </si>
  <si>
    <t xml:space="preserve">La actualización de la normativa que rige el proceso de acreditación, permitirá simplificar el trámite de acreditación y dar mayor claridad para el usuario mejorando los tiempos de atención. </t>
  </si>
  <si>
    <t>Normativa</t>
  </si>
  <si>
    <t>Modificación de las Resoluciones 2509 de 2011 y 268 de 2015</t>
  </si>
  <si>
    <t>Autorización para la medición de emisiones contaminantes generadas por fuentes móviles</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</si>
  <si>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</si>
  <si>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Estandarizar el procedimiento de autorización conforme a la norma ISO 17011</t>
  </si>
  <si>
    <t>La estandarización del procedimiento de autorización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</si>
  <si>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 xml:space="preserve">La actualización de la normativa que rige el proceso de autorización, permitirá simplificar el trámite de autorización y dar mayor claridad para el usuario mejorando los tiempos de atención. </t>
  </si>
  <si>
    <t>Componente 3:  Rendición de cuentas</t>
  </si>
  <si>
    <t xml:space="preserve">Subcomponente </t>
  </si>
  <si>
    <t>Actividades</t>
  </si>
  <si>
    <r>
      <t xml:space="preserve">Subcomponente 1 
</t>
    </r>
    <r>
      <rPr>
        <sz val="10"/>
        <color theme="1"/>
        <rFont val="Calibri"/>
      </rPr>
      <t>Información de calidad y en lenguaje comprensible</t>
    </r>
  </si>
  <si>
    <t>Documento de política actualizado en el sisteema de gestión inteegrado</t>
  </si>
  <si>
    <t xml:space="preserve">* Oficina Asesora de Planeación
</t>
  </si>
  <si>
    <t>1.2</t>
  </si>
  <si>
    <t>Elaborar la Estrategia de Rendición de Cuentas 2020</t>
  </si>
  <si>
    <t xml:space="preserve">Una (1) Estregia de rendición de cuentas
1 (Plan de Rendición de Cuentas) </t>
  </si>
  <si>
    <r>
      <rPr>
        <sz val="10"/>
        <color theme="1"/>
        <rFont val="Calibri"/>
      </rPr>
      <t>*</t>
    </r>
    <r>
      <rPr>
        <sz val="8"/>
        <color theme="1"/>
        <rFont val="Calibri"/>
      </rPr>
      <t xml:space="preserve"> </t>
    </r>
    <r>
      <rPr>
        <sz val="10"/>
        <color theme="1"/>
        <rFont val="Calibri"/>
      </rPr>
      <t>Equipo  líder de rendición de cuentas</t>
    </r>
  </si>
  <si>
    <t>1.3</t>
  </si>
  <si>
    <t>Actualizar la caracterización de la población objetivo del IDEAM basándose en estudios previos y análisis existentes.</t>
  </si>
  <si>
    <t>Documento  de caracterización actualizado publicado y socializado</t>
  </si>
  <si>
    <r>
      <rPr>
        <sz val="10"/>
        <rFont val="Calibri"/>
      </rPr>
      <t>*</t>
    </r>
    <r>
      <rPr>
        <sz val="8"/>
        <rFont val="Calibri"/>
      </rPr>
      <t xml:space="preserve"> </t>
    </r>
    <r>
      <rPr>
        <sz val="10"/>
        <rFont val="Calibri"/>
      </rPr>
      <t>Grupo de Servicio al Ciudadano</t>
    </r>
  </si>
  <si>
    <t>SI</t>
  </si>
  <si>
    <t>1.4</t>
  </si>
  <si>
    <t>Publicar en la página Web de la entidad la información relacionada con Ley de Transparencia y aquellos mecanismos mediante los cuales la ciudadanía pueda verificar la rendición de cuentas.                                                               
(Medios de divulgación: Página Web), con el objeto de mejorar el posicionamiento de la entidad dado por el indice de transparencia (ITA)</t>
  </si>
  <si>
    <t>Actualización de la información en los vínculos de la página web de la entidad en Ley de Transparencia</t>
  </si>
  <si>
    <r>
      <rPr>
        <sz val="10"/>
        <rFont val="Calibri"/>
      </rPr>
      <t>*</t>
    </r>
    <r>
      <rPr>
        <sz val="8"/>
        <rFont val="Calibri"/>
      </rPr>
      <t xml:space="preserve"> </t>
    </r>
    <r>
      <rPr>
        <sz val="10"/>
        <rFont val="Calibri"/>
      </rPr>
      <t xml:space="preserve">Líderes de proceso y Grupo de Comunicaciones  </t>
    </r>
  </si>
  <si>
    <t xml:space="preserve">Publicar noticias relacionadas con la gestión de la Entidad, avances y resultados.                                                        </t>
  </si>
  <si>
    <t>Noticias publicadas donde se evidencie la gestión del IDEAM.</t>
  </si>
  <si>
    <r>
      <rPr>
        <sz val="10"/>
        <rFont val="Calibri"/>
      </rPr>
      <t>*</t>
    </r>
    <r>
      <rPr>
        <sz val="8"/>
        <rFont val="Calibri"/>
      </rPr>
      <t xml:space="preserve"> </t>
    </r>
    <r>
      <rPr>
        <sz val="10"/>
        <rFont val="Calibri"/>
      </rPr>
      <t>Grupo de Comunicaciones y Prensa</t>
    </r>
  </si>
  <si>
    <t>Divulgar los productos realizados por el IDEAM y su alcance.</t>
  </si>
  <si>
    <t xml:space="preserve">Piezas gráficas, audiovisual o multimedia </t>
  </si>
  <si>
    <t>* Grupo de Comunicaciones y Prensa</t>
  </si>
  <si>
    <r>
      <t>Subcomponente 2</t>
    </r>
    <r>
      <rPr>
        <sz val="10"/>
        <color theme="1"/>
        <rFont val="Calibri"/>
      </rPr>
      <t xml:space="preserve"> 
Diálogo de doble vía con la ciudadanía y sus organizaciones</t>
    </r>
  </si>
  <si>
    <t>Audiencia pública de rendición de cuentas (Presencial): 
(Foro-audiencia pública participativa) para divulgar a la ciudadanía y grupos de interés los resultados de la gestión institucional 2019-2020.</t>
  </si>
  <si>
    <t>1 audiencia pública participativa anual.</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</si>
  <si>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</si>
  <si>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2.2</t>
  </si>
  <si>
    <t>Foro virtual como espacio de diálogo a través de TIC's para dar a conocer la gestión de la Entidad</t>
  </si>
  <si>
    <t>Dos (2) foros</t>
  </si>
  <si>
    <t>2.3</t>
  </si>
  <si>
    <t>Participar en las Ferias Nacionales de Servicio al Ciudadano</t>
  </si>
  <si>
    <t>Participación en 1 FNSC (Feria Nacional de Servicio al Ciudadano)</t>
  </si>
  <si>
    <t>* Grupo de Servicio al Ciudadano</t>
  </si>
  <si>
    <t>Subcomponente 3
Incentivos para motivar la cultura de la rendición y petición de cuentas</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</si>
  <si>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</si>
  <si>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</si>
  <si>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xml:space="preserve">Fortalecer las competencias de los funcionarios del IDEAM a través de la capacitaciones presenciales y/o virtuales que se encuentren enfocadas a buenas prácticas de Rendición de Cuentas.                                            </t>
  </si>
  <si>
    <t>Capacitación interna relacionada con buenas prácticas de Rendición de Cuentas en el cumplimiento de su labor.</t>
  </si>
  <si>
    <t>3.3</t>
  </si>
  <si>
    <t xml:space="preserve">Hacer reconocimiento público al servidor público del IDEAM que se destaque por la realización de prácticas de Rendición de Cuentas en el cumplimiento de su labor,  a  través de la publicación de una nota en la revista interna u otros canales de divulgación interna    </t>
  </si>
  <si>
    <t>Publicación de un (1) artículo en los medios de divulgación interna con el perfil del funcionario seleccionado.</t>
  </si>
  <si>
    <r>
      <rPr>
        <sz val="10"/>
        <rFont val="Calibri"/>
      </rPr>
      <t>*</t>
    </r>
    <r>
      <rPr>
        <sz val="8"/>
        <rFont val="Calibri"/>
      </rPr>
      <t xml:space="preserve"> </t>
    </r>
    <r>
      <rPr>
        <sz val="10"/>
        <rFont val="Calibri"/>
      </rPr>
      <t xml:space="preserve">Oficina Asesora de Planeación
* Grupo de Servicio al Ciudadano
</t>
    </r>
    <r>
      <rPr>
        <sz val="10"/>
        <rFont val="Calibri"/>
      </rPr>
      <t>*</t>
    </r>
    <r>
      <rPr>
        <sz val="8"/>
        <rFont val="Calibri"/>
      </rPr>
      <t xml:space="preserve"> </t>
    </r>
    <r>
      <rPr>
        <sz val="10"/>
        <rFont val="Calibri"/>
      </rPr>
      <t>Grupo de Administración y Desarrollo del Talento Humano
* Grupo de Comunicaciones y Prensa</t>
    </r>
  </si>
  <si>
    <r>
      <rPr>
        <b/>
        <sz val="10"/>
        <color theme="1"/>
        <rFont val="Calibri"/>
      </rPr>
      <t xml:space="preserve">Subcomponente 4
</t>
    </r>
    <r>
      <rPr>
        <sz val="10"/>
        <color theme="1"/>
        <rFont val="Calibri"/>
      </rPr>
      <t>Evaluación y retroalimentación a  la gestión institucional</t>
    </r>
  </si>
  <si>
    <t>Evaluación y propuesta de mejoras de la estrategia de rendición de cuentas.</t>
  </si>
  <si>
    <t xml:space="preserve">Documento con evaluación y mejoras respecto a la estrategia de rendición de cuentas </t>
  </si>
  <si>
    <r>
      <rPr>
        <sz val="10"/>
        <color theme="1"/>
        <rFont val="Calibri"/>
      </rPr>
      <t>*</t>
    </r>
    <r>
      <rPr>
        <sz val="8"/>
        <color theme="1"/>
        <rFont val="Calibri"/>
      </rPr>
      <t xml:space="preserve"> </t>
    </r>
    <r>
      <rPr>
        <sz val="10"/>
        <color theme="1"/>
        <rFont val="Calibri"/>
      </rPr>
      <t>Equipo  líder de rendición de cuentas</t>
    </r>
  </si>
  <si>
    <t>Componente 4:  Mecanismos para Mejorar la Atención al Ciudadano - Servicio al Ciudadano</t>
  </si>
  <si>
    <r>
      <rPr>
        <b/>
        <sz val="10"/>
        <color theme="1"/>
        <rFont val="Calibri"/>
      </rPr>
      <t>Subcomponente 1</t>
    </r>
    <r>
      <rPr>
        <sz val="10"/>
        <color theme="1"/>
        <rFont val="Calibri"/>
      </rPr>
      <t xml:space="preserve"> 
Estructura administrativa y Direccionamiento estratégico </t>
    </r>
  </si>
  <si>
    <t>Determinar la efectividad de las actividades de servicio al ciudadano, realizadas por el IDEAM, durante la vigencia 2019</t>
  </si>
  <si>
    <t xml:space="preserve">Informe de resultados de la implementación de las actividades de servicioal ciudadano 2019 </t>
  </si>
  <si>
    <t>Elaborar la Estrategia de Servicio al Ciudadano 2020</t>
  </si>
  <si>
    <t>Definir y elaborar la Estrategia de Servicio al Ciudadano 2020</t>
  </si>
  <si>
    <r>
      <rPr>
        <b/>
        <sz val="10"/>
        <color theme="1"/>
        <rFont val="Calibri"/>
      </rPr>
      <t xml:space="preserve">Subcomponente 2 
</t>
    </r>
    <r>
      <rPr>
        <sz val="10"/>
        <color theme="1"/>
        <rFont val="Calibri"/>
      </rPr>
      <t>Fortalecimiento de los canales de atención</t>
    </r>
  </si>
  <si>
    <t>Socialización de los canales de Atención al Ciudadano</t>
  </si>
  <si>
    <t>Una campaña de socialización de los canales de cominicación del Instituto (piezas)</t>
  </si>
  <si>
    <r>
      <rPr>
        <b/>
        <sz val="10"/>
        <color theme="1"/>
        <rFont val="Calibri"/>
      </rPr>
      <t xml:space="preserve">Subcomponente 3 </t>
    </r>
    <r>
      <rPr>
        <sz val="10"/>
        <color theme="1"/>
        <rFont val="Calibri"/>
      </rPr>
      <t xml:space="preserve">
Talento humano</t>
    </r>
  </si>
  <si>
    <t xml:space="preserve">Promover en la Entidad una cultura de servicio al ciudadano </t>
  </si>
  <si>
    <t>Cronograma de capacitaciones.
Lista de asistencia y fotografias.</t>
  </si>
  <si>
    <t>Cortes
30/04/2021
31/08/2021
30/11/2021</t>
  </si>
  <si>
    <r>
      <rPr>
        <b/>
        <sz val="10"/>
        <color theme="1"/>
        <rFont val="Calibri"/>
      </rPr>
      <t xml:space="preserve">Subcomponente 4
</t>
    </r>
    <r>
      <rPr>
        <sz val="10"/>
        <color theme="1"/>
        <rFont val="Calibri"/>
      </rPr>
      <t xml:space="preserve"> Normativo y procedimental</t>
    </r>
  </si>
  <si>
    <t>Realizar reporte del seguimiento hecho a la gestión interna de las PQRS.</t>
  </si>
  <si>
    <t>Informe de seguimiento</t>
  </si>
  <si>
    <t>Cortes
31/01/201
30/04/2021
31/07/2021
31/10/2021</t>
  </si>
  <si>
    <r>
      <rPr>
        <b/>
        <sz val="10"/>
        <color theme="1"/>
        <rFont val="Calibri"/>
      </rPr>
      <t>Subcomponente 5</t>
    </r>
    <r>
      <rPr>
        <sz val="10"/>
        <color theme="1"/>
        <rFont val="Calibri"/>
      </rPr>
      <t xml:space="preserve">
Relacionamiento con el ciudadano</t>
    </r>
  </si>
  <si>
    <t>5.1</t>
  </si>
  <si>
    <t>Realizar la medición del Nivel de Satisfacción de Usuarios del IDEAM.</t>
  </si>
  <si>
    <t>Informe de medición NSU</t>
  </si>
  <si>
    <t>30/06/2021
30/11/2021</t>
  </si>
  <si>
    <t>5.2</t>
  </si>
  <si>
    <t>Implementar acciones de mejora viables producto de análisis de la medición de la NSU</t>
  </si>
  <si>
    <t>Acciones viables implementadas</t>
  </si>
  <si>
    <t>Componente 5: Mecanismos para Mejorar la Atención al Ciudadano - Estrategia de participación ciudadana en la gestión pública</t>
  </si>
  <si>
    <t>Fase del ciclo de la Gestión</t>
  </si>
  <si>
    <t>Objetivo (s) de la actividad</t>
  </si>
  <si>
    <t>Meta/Producto</t>
  </si>
  <si>
    <t>Indicador</t>
  </si>
  <si>
    <t>Diagnóstico</t>
  </si>
  <si>
    <t>Socializar la efectividad de las actividades de participación ciudadana, realizadas por el IDEAM, durante la vigencia 2019</t>
  </si>
  <si>
    <t xml:space="preserve">Socializar la efectividad  de las actividades de participación ciudadana realizadas en el Instituto, durante la vigencia 2020. </t>
  </si>
  <si>
    <t xml:space="preserve">Lista de asistencia y acta de comité </t>
  </si>
  <si>
    <t>Efectividad  de las actividades de participación ciudadana socializada</t>
  </si>
  <si>
    <t>Formulación/Planeación de politicas, planes, programas o proyectos</t>
  </si>
  <si>
    <t>Elaborar la Estrategia de Participación Ciudadana 2021</t>
  </si>
  <si>
    <t>Definir y elaborar el Plan de Participación Ciudadana 2021</t>
  </si>
  <si>
    <t>Estrategia y plan de Participación Ciudadana</t>
  </si>
  <si>
    <t xml:space="preserve">Una (1) Estrategia de Participación Ciudadana
Un (1) Plan de Participación Ciudadana </t>
  </si>
  <si>
    <t>Implementación/ejecución/colaboración</t>
  </si>
  <si>
    <t>Desarrollar e implementar las actividades planteadas en el Plan de Participación Ciudadana 2021</t>
  </si>
  <si>
    <t>Cumplir las actividades o eventos definidos en el Plan de Participación Ciudadana 2021</t>
  </si>
  <si>
    <t xml:space="preserve">Desarrollar el 100% de las actividades planetadas en el Plan de Participación Ciudadana. </t>
  </si>
  <si>
    <t>Número de actividades desarrolladas en el Plan de Participación Ciudadana 2021 .</t>
  </si>
  <si>
    <t>* Grupo de Servicio al Ciudadano
* Grupo de Comunicaciones</t>
  </si>
  <si>
    <t>Control/Evaluación</t>
  </si>
  <si>
    <t>Evaluación de la Estrategia de Participación Ciudadana y su implementación en la vigencia 2021</t>
  </si>
  <si>
    <t xml:space="preserve">Evaluar la estrategía 2021 y plantear mejoras respecto a las actividades de la estrategia de Participación Ciudadana, para el año 2022. </t>
  </si>
  <si>
    <t>Documento con evaluación y mejoras.</t>
  </si>
  <si>
    <t>Documento con evaluación y mejoras</t>
  </si>
  <si>
    <t>Acciones transversales</t>
  </si>
  <si>
    <t xml:space="preserve">Realizar una capacitación interna sobre la Estrategia de Participación Ciudadana. </t>
  </si>
  <si>
    <t>Capacitar a las dependencias de la entidad, sobre la importancia de la participación ciudadana y la responsabilidad de cada área frente a la misma.</t>
  </si>
  <si>
    <t>Una capacitación con los servidores públicos de la entidad, (Fotos, lista de asistencia).</t>
  </si>
  <si>
    <t xml:space="preserve">Número de capacitaciones planteadas / número de capacitaciones realizadas.      </t>
  </si>
  <si>
    <t>Componente 6:  Mecanismos para la Transparencia y Acceso a la Información</t>
  </si>
  <si>
    <t>Indicadores</t>
  </si>
  <si>
    <r>
      <rPr>
        <b/>
        <sz val="10"/>
        <rFont val="Calibri"/>
      </rPr>
      <t>Subcomponente 1</t>
    </r>
    <r>
      <rPr>
        <sz val="10"/>
        <rFont val="Calibri"/>
      </rPr>
      <t xml:space="preserve"> 
Lineamientos de Transparencia Activa</t>
    </r>
  </si>
  <si>
    <t>Actualizar la información correspondiente a la Ley de Transparencia Artículos 9 y 10.</t>
  </si>
  <si>
    <t>Información actualizada</t>
  </si>
  <si>
    <t>Información validada en los cortes establecidos</t>
  </si>
  <si>
    <r>
      <rPr>
        <sz val="10"/>
        <rFont val="Calibri"/>
      </rPr>
      <t xml:space="preserve">* </t>
    </r>
    <r>
      <rPr>
        <sz val="10"/>
        <rFont val="Calibri"/>
      </rPr>
      <t>Todas las áreas responsables</t>
    </r>
  </si>
  <si>
    <t>Permanente</t>
  </si>
  <si>
    <r>
      <rPr>
        <b/>
        <sz val="10"/>
        <rFont val="Calibri"/>
      </rPr>
      <t xml:space="preserve">Subcomponente 2 
</t>
    </r>
    <r>
      <rPr>
        <sz val="10"/>
        <rFont val="Calibri"/>
      </rPr>
      <t>Lineamientos de Transparencia Pasiva</t>
    </r>
  </si>
  <si>
    <t>4 Informes de seguimiento</t>
  </si>
  <si>
    <t>Informe de seguimiento de PQRS</t>
  </si>
  <si>
    <r>
      <rPr>
        <sz val="10"/>
        <rFont val="Calibri"/>
      </rPr>
      <t xml:space="preserve">* </t>
    </r>
    <r>
      <rPr>
        <sz val="10"/>
        <rFont val="Calibri"/>
      </rPr>
      <t xml:space="preserve">Grupo de servicio  al Ciudadano </t>
    </r>
  </si>
  <si>
    <t>Cortes
31/01/2021
30/04/2021
31/07/2021
31/10/2021</t>
  </si>
  <si>
    <t xml:space="preserve">SI </t>
  </si>
  <si>
    <r>
      <rPr>
        <b/>
        <sz val="10"/>
        <color theme="1"/>
        <rFont val="Calibri"/>
      </rPr>
      <t xml:space="preserve">Subcomponente 3 
</t>
    </r>
    <r>
      <rPr>
        <sz val="10"/>
        <color theme="1"/>
        <rFont val="Calibri"/>
      </rPr>
      <t>Elaboración los Instrumentos de Gestión de la Información</t>
    </r>
  </si>
  <si>
    <t>Revisar y actualizar de ser necesario el Registro de Activos de Información según los requerimientos de la política de Gobierno Digital</t>
  </si>
  <si>
    <t>Mantener el Registro de Activos de información actualizado</t>
  </si>
  <si>
    <t>Registro de Activos de información actualizado y publicado</t>
  </si>
  <si>
    <r>
      <rPr>
        <sz val="10"/>
        <rFont val="Calibri"/>
      </rPr>
      <t xml:space="preserve">* </t>
    </r>
    <r>
      <rPr>
        <sz val="10"/>
        <rFont val="Calibri"/>
      </rPr>
      <t>Oficial de Seguridad de la Información y todas la dependencias</t>
    </r>
  </si>
  <si>
    <t>Revisar y actualizar las políticas y procedimientos para uso y/o manipulación de los activos de información de la entidad</t>
  </si>
  <si>
    <t xml:space="preserve">Politica y procedimientos actualizados </t>
  </si>
  <si>
    <t>Documentación actualizada e incluida en el SGI</t>
  </si>
  <si>
    <t>Oficial de Seguridad de la Información y todas la dependencias</t>
  </si>
  <si>
    <r>
      <rPr>
        <b/>
        <sz val="10"/>
        <color theme="1"/>
        <rFont val="Calibri"/>
      </rPr>
      <t xml:space="preserve">Subcomponente 4  
</t>
    </r>
    <r>
      <rPr>
        <sz val="10"/>
        <color theme="1"/>
        <rFont val="Calibri"/>
      </rPr>
      <t>Criterio diferencial de accesibilidad</t>
    </r>
  </si>
  <si>
    <t>Campaña de socialización de la calificacion de accesibilidad web AA</t>
  </si>
  <si>
    <t xml:space="preserve">Piezas de comunicación </t>
  </si>
  <si>
    <t>Publicaciones en redes sociales banner de la página web del Instituto</t>
  </si>
  <si>
    <t>Oficina de informatica y grupo de comunicaciones</t>
  </si>
  <si>
    <r>
      <rPr>
        <b/>
        <sz val="10"/>
        <rFont val="Calibri"/>
      </rPr>
      <t xml:space="preserve">Subcomponente 5 
</t>
    </r>
    <r>
      <rPr>
        <sz val="10"/>
        <rFont val="Calibri"/>
      </rPr>
      <t xml:space="preserve"> Monitoreo del Acceso a la Información Pública</t>
    </r>
  </si>
  <si>
    <t>Generar informe de solicitudes de acceso a la información publicado en la página web del Instituto.</t>
  </si>
  <si>
    <t>4 Informes de solicitudes de acceso a la información.</t>
  </si>
  <si>
    <t>Informe de solicitudes de acceso a la información.</t>
  </si>
  <si>
    <r>
      <rPr>
        <sz val="10"/>
        <rFont val="Calibri"/>
      </rPr>
      <t xml:space="preserve">* </t>
    </r>
    <r>
      <rPr>
        <sz val="10"/>
        <rFont val="Calibri"/>
      </rPr>
      <t xml:space="preserve">Grupo de servicio  al Ciudadano </t>
    </r>
  </si>
  <si>
    <t>Componente 7:  Iniciativas Adicionales</t>
  </si>
  <si>
    <r>
      <rPr>
        <b/>
        <sz val="10"/>
        <rFont val="Calibri"/>
      </rPr>
      <t>Subcomponente 1</t>
    </r>
    <r>
      <rPr>
        <sz val="10"/>
        <rFont val="Calibri"/>
      </rPr>
      <t xml:space="preserve">   
Código de Integridad                                                                                      </t>
    </r>
  </si>
  <si>
    <t>Realizar campañas de comunicación (por diferentes medios) y sensibilización relacionadas con los temas de Código de Integridad</t>
  </si>
  <si>
    <t>Correos electrónicos, campañas de impacto visual masivo, listas de asistencia, pantallazos de conexión</t>
  </si>
  <si>
    <r>
      <rPr>
        <sz val="10"/>
        <rFont val="Calibri"/>
      </rPr>
      <t xml:space="preserve">* </t>
    </r>
    <r>
      <rPr>
        <sz val="10"/>
        <rFont val="Calibri"/>
      </rPr>
      <t>Grupo de Administración y Desarrollo del Talento Humano</t>
    </r>
  </si>
  <si>
    <t xml:space="preserve">Incentivar a los funcionarios en el cumplimiento de código de integridad </t>
  </si>
  <si>
    <r>
      <rPr>
        <sz val="10"/>
        <rFont val="Calibri"/>
      </rPr>
      <t xml:space="preserve">* </t>
    </r>
    <r>
      <rPr>
        <sz val="10"/>
        <rFont val="Calibri"/>
      </rPr>
      <t>Grupo de Administración y Desarrollo del Talento Humano</t>
    </r>
  </si>
  <si>
    <t>Realizar capacitaciones relacionadas con el código de integridad</t>
  </si>
  <si>
    <t>Listas de asistencia, comunicados de difusión de las capacitaciones</t>
  </si>
  <si>
    <r>
      <rPr>
        <sz val="10"/>
        <rFont val="Calibri"/>
      </rPr>
      <t xml:space="preserve">* </t>
    </r>
    <r>
      <rPr>
        <sz val="10"/>
        <rFont val="Calibri"/>
      </rPr>
      <t>Grupo de Administración y Desarrollo del Talento Humano</t>
    </r>
  </si>
  <si>
    <r>
      <rPr>
        <b/>
        <sz val="10"/>
        <rFont val="Calibri"/>
      </rPr>
      <t xml:space="preserve">Subcomponente 2          
</t>
    </r>
    <r>
      <rPr>
        <sz val="10"/>
        <rFont val="Calibri"/>
      </rPr>
      <t xml:space="preserve">Conflicto de Intereses            </t>
    </r>
    <r>
      <rPr>
        <b/>
        <sz val="10"/>
        <rFont val="Calibri"/>
      </rPr>
      <t xml:space="preserve">                                                                    </t>
    </r>
    <r>
      <rPr>
        <sz val="10"/>
        <rFont val="Calibri"/>
      </rPr>
      <t xml:space="preserve"> </t>
    </r>
  </si>
  <si>
    <t>Material visual de apoyo</t>
  </si>
  <si>
    <r>
      <rPr>
        <sz val="10"/>
        <rFont val="Calibri"/>
      </rPr>
      <t xml:space="preserve">* </t>
    </r>
    <r>
      <rPr>
        <sz val="10"/>
        <rFont val="Calibri"/>
      </rPr>
      <t>Grupo de Administración y Desarrollo del Talento Humano</t>
    </r>
  </si>
  <si>
    <t xml:space="preserve">Equipo de Trabajo Código de Integridad y Conflicto de Intereses </t>
  </si>
  <si>
    <r>
      <rPr>
        <sz val="10"/>
        <rFont val="Calibri"/>
      </rPr>
      <t xml:space="preserve">* </t>
    </r>
    <r>
      <rPr>
        <sz val="10"/>
        <rFont val="Calibri"/>
      </rPr>
      <t>Oficina Asesora de Planeación</t>
    </r>
  </si>
  <si>
    <r>
      <rPr>
        <sz val="10"/>
        <rFont val="Calibri"/>
      </rPr>
      <t xml:space="preserve">* </t>
    </r>
    <r>
      <rPr>
        <sz val="10"/>
        <rFont val="Calibri"/>
      </rPr>
      <t>Oficina Asesora Jurídica</t>
    </r>
  </si>
  <si>
    <t>2.4</t>
  </si>
  <si>
    <r>
      <rPr>
        <sz val="10"/>
        <rFont val="Calibri"/>
      </rPr>
      <t xml:space="preserve">* </t>
    </r>
    <r>
      <rPr>
        <sz val="10"/>
        <rFont val="Calibri"/>
      </rPr>
      <t xml:space="preserve">Oficina Asesora de Planeación
</t>
    </r>
    <r>
      <rPr>
        <sz val="10"/>
        <rFont val="Calibri"/>
      </rPr>
      <t xml:space="preserve">* </t>
    </r>
    <r>
      <rPr>
        <sz val="10"/>
        <rFont val="Calibri"/>
      </rPr>
      <t xml:space="preserve">Oficina Asesora Jurídica
</t>
    </r>
    <r>
      <rPr>
        <sz val="10"/>
        <rFont val="Calibri"/>
      </rPr>
      <t xml:space="preserve">* </t>
    </r>
    <r>
      <rPr>
        <sz val="10"/>
        <rFont val="Calibri"/>
      </rPr>
      <t>Grupo de Administración y Desarrollo del Talento Humano</t>
    </r>
  </si>
  <si>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</si>
  <si>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</si>
  <si>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r>
      <rPr>
        <sz val="10"/>
        <rFont val="Calibri"/>
      </rPr>
      <t xml:space="preserve">* </t>
    </r>
    <r>
      <rPr>
        <sz val="10"/>
        <rFont val="Calibri"/>
      </rPr>
      <t xml:space="preserve">Oficina Asesora Jurídica
</t>
    </r>
    <r>
      <rPr>
        <sz val="10"/>
        <rFont val="Calibri"/>
      </rPr>
      <t xml:space="preserve">* </t>
    </r>
    <r>
      <rPr>
        <sz val="10"/>
        <rFont val="Calibri"/>
      </rPr>
      <t>Grupo de Administración y Desarrollo del Talento Humano</t>
    </r>
  </si>
  <si>
    <t>2.6</t>
  </si>
  <si>
    <t>Procurar por el cumplimiento de la Ley 2013 de 2019, a cargo de los servidores públicos y contratistas para que publiquen la declaración de bienes, rentas y conflicto de intereses en el aplicativo establecido por Función Pública.</t>
  </si>
  <si>
    <t>100% de las declaraciones publicadas</t>
  </si>
  <si>
    <r>
      <rPr>
        <sz val="10"/>
        <rFont val="Calibri"/>
      </rPr>
      <t xml:space="preserve">* </t>
    </r>
    <r>
      <rPr>
        <sz val="10"/>
        <rFont val="Calibri"/>
      </rPr>
      <t xml:space="preserve">Oficina Asesora Jurídica
</t>
    </r>
    <r>
      <rPr>
        <sz val="10"/>
        <rFont val="Calibri"/>
      </rPr>
      <t xml:space="preserve">* </t>
    </r>
    <r>
      <rPr>
        <sz val="10"/>
        <rFont val="Calibri"/>
      </rPr>
      <t>Grupo de Administración y Desarrollo del Talento Humano</t>
    </r>
  </si>
  <si>
    <t>FORMATO MATRIZ DE RIESGOS</t>
  </si>
  <si>
    <r>
      <t xml:space="preserve">CODIGO: </t>
    </r>
    <r>
      <rPr>
        <sz val="11"/>
        <color theme="1"/>
        <rFont val="Arial Narrow"/>
      </rPr>
      <t>E-SGI-F006</t>
    </r>
  </si>
  <si>
    <r>
      <t>VERSION:</t>
    </r>
    <r>
      <rPr>
        <sz val="11"/>
        <color theme="1"/>
        <rFont val="Arial Narrow"/>
      </rPr>
      <t xml:space="preserve"> 6</t>
    </r>
  </si>
  <si>
    <r>
      <rPr>
        <b/>
        <sz val="11"/>
        <color theme="1"/>
        <rFont val="Arial Narrow"/>
      </rPr>
      <t xml:space="preserve">FECHA: </t>
    </r>
    <r>
      <rPr>
        <sz val="11"/>
        <color theme="1"/>
        <rFont val="Arial Narrow"/>
      </rPr>
      <t>01/08/2020</t>
    </r>
  </si>
  <si>
    <r>
      <t>PAGINA</t>
    </r>
    <r>
      <rPr>
        <sz val="11"/>
        <color theme="1"/>
        <rFont val="Arial Narrow"/>
      </rPr>
      <t xml:space="preserve"> 1 de 1</t>
    </r>
  </si>
  <si>
    <t>No.</t>
  </si>
  <si>
    <t>Proceso</t>
  </si>
  <si>
    <t>Riesgo</t>
  </si>
  <si>
    <t>Causa</t>
  </si>
  <si>
    <t>Consecuencia</t>
  </si>
  <si>
    <t>Probabilidad</t>
  </si>
  <si>
    <t>Impacto</t>
  </si>
  <si>
    <t>Valor
Probab
Inherente</t>
  </si>
  <si>
    <t>Valor
Impacto
Inherente</t>
  </si>
  <si>
    <t>Valor
Riesgo
Inherente</t>
  </si>
  <si>
    <t>Valoración del Riesgo</t>
  </si>
  <si>
    <t>Controles</t>
  </si>
  <si>
    <t>Fuente de Verificación</t>
  </si>
  <si>
    <t>Impacto después del control</t>
  </si>
  <si>
    <t>Seguimiento</t>
  </si>
  <si>
    <t>Descripción</t>
  </si>
  <si>
    <t>Naturaleza</t>
  </si>
  <si>
    <t>Clase</t>
  </si>
  <si>
    <t>Aplicado a</t>
  </si>
  <si>
    <t>Valor Naturaleza</t>
  </si>
  <si>
    <t>Valor Clase</t>
  </si>
  <si>
    <t>Valor Aplica</t>
  </si>
  <si>
    <t>Valor Control</t>
  </si>
  <si>
    <t>Efectividad</t>
  </si>
  <si>
    <t>Acción para ajustar valor del riesgo</t>
  </si>
  <si>
    <t>Valor Res
Probab</t>
  </si>
  <si>
    <t>Valor Res
Impacto</t>
  </si>
  <si>
    <t>Valor Res
Riesgo</t>
  </si>
  <si>
    <t>Valoración del riesgo</t>
  </si>
  <si>
    <t xml:space="preserve">Acciones Adelantadas </t>
  </si>
  <si>
    <t>Financiero</t>
  </si>
  <si>
    <t>Gestión de Almacén e Inventarios</t>
  </si>
  <si>
    <t xml:space="preserve">Perdida de bienes </t>
  </si>
  <si>
    <t xml:space="preserve">No hay auto control de los bienes por parte de los funcionarios </t>
  </si>
  <si>
    <t>Perdida</t>
  </si>
  <si>
    <t>Probable</t>
  </si>
  <si>
    <t>Moderado</t>
  </si>
  <si>
    <t>Revisión  de los inventarios de manera mensual y aleatoria de los bienes por parte del funcionario responsable de la administración de los inventarios del instituto</t>
  </si>
  <si>
    <t>Preventivo</t>
  </si>
  <si>
    <t>Automático</t>
  </si>
  <si>
    <t xml:space="preserve">Acta de toma de inventario </t>
  </si>
  <si>
    <t>Estratégico</t>
  </si>
  <si>
    <t>Gestión de la Planeación</t>
  </si>
  <si>
    <t>Correctivo</t>
  </si>
  <si>
    <t>Manual</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</si>
  <si>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</si>
  <si>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</si>
  <si>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</si>
  <si>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Posible</t>
  </si>
  <si>
    <t xml:space="preserve">Cruce de información trimestral  con los diferentes Grupos que reciben donaciones vs el registro en el aplicativo de  manejo de bienes  </t>
  </si>
  <si>
    <t>Actas de reuniones</t>
  </si>
  <si>
    <t>Operativo</t>
  </si>
  <si>
    <t>Gestión de las Comunicaciones</t>
  </si>
  <si>
    <t>Detectivo</t>
  </si>
  <si>
    <t>Gestión Documental</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</si>
  <si>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</si>
  <si>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</si>
  <si>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*Perdida de la documentación.
* Sobrecostos de insumos.
* Reprocesos en las actividades. 
* Procesos disciplinarios por perdida de documentos institucionales.</t>
  </si>
  <si>
    <t>*Seguimiento a los procedimientos, protocolos, formatos de Gestión Documental.
*Seguimiento del sistema de gestión documental -ORFEO.</t>
  </si>
  <si>
    <t>Formato Informe mensual del seguimiento</t>
  </si>
  <si>
    <t>Gestión de Tecnología de Información y Comunicaciones</t>
  </si>
  <si>
    <t>No poder utilizar los aplicativos para realizar actividades de digitalización y radicación de correspondencia institucional</t>
  </si>
  <si>
    <t>* Falta de energía.
* Fallo en la conexión de Red interna.
* Que el servidor no tenga la capacidad para el almacenamiento de las imágenes.
*Fallo de conexión con el Sistema de Gestión Documental Orfeo y el Orfeoscan.</t>
  </si>
  <si>
    <t>* No poder dar respuesta a las solicitudes de los usuarios interno y externos del Instituto.
* Represamiento de documentos para radicar y digitalizar.
* Represamiento de los documentos para archivar y organizar en físico.</t>
  </si>
  <si>
    <t>Informar a la Oficina de Informática sobre las fallas reportadas en el sistema a través de mesas de ayuda y/o llamadas.</t>
  </si>
  <si>
    <t>Ambos</t>
  </si>
  <si>
    <t>Seguimiento a mesas de ayuda</t>
  </si>
  <si>
    <t>Cumplimiento</t>
  </si>
  <si>
    <t>Gestión de Cooperación y Asuntos Internacionales</t>
  </si>
  <si>
    <t>Pérdida de la información contenida en el archivo de gestión y en el archivo técnico, y del centro de documentación.</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</si>
  <si>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</si>
  <si>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</si>
  <si>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Mayor</t>
  </si>
  <si>
    <t>*Seguimiento al Sistema KOHA de prestamos documentales.
*Capacitaciones sobre el manejo de la documentación en los archivos
*Revisión al estado de la documentación por parte de los funcionarios de archivo en términos de deterioro y de ubicación</t>
  </si>
  <si>
    <t>Seguimiento mensual al KOHA a través del formato de diagnostico de estado de documentación</t>
  </si>
  <si>
    <t>Tecnología</t>
  </si>
  <si>
    <t>Generación de Datos e Información Hidrometeorológica y Ambiental para la Toma de Decisiones</t>
  </si>
  <si>
    <t>Corrupción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</si>
  <si>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</si>
  <si>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</si>
  <si>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*Sanciones disciplinarias.
*Reprocesos y perdida de tiempo.
*Mala imagen del Instituto.
*Pérdida de la memoria Institucional.</t>
  </si>
  <si>
    <t>Poco Probable</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</si>
  <si>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</si>
  <si>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</si>
  <si>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Generación de Conocimiento e Investigación</t>
  </si>
  <si>
    <t>Gestión del Desarrollo del Talento Humano</t>
  </si>
  <si>
    <t>Direccionamiento de vinculación en favor de un tercero</t>
  </si>
  <si>
    <r>
      <t xml:space="preserve">*Influencia de terceras personas para la vinculación del personal.
</t>
    </r>
    <r>
      <rPr>
        <b/>
        <sz val="10"/>
        <rFont val="Arial"/>
      </rPr>
      <t>*</t>
    </r>
    <r>
      <rPr>
        <sz val="10"/>
        <rFont val="Arial"/>
      </rPr>
      <t>Intereses personales para favorecer un tercero</t>
    </r>
  </si>
  <si>
    <t>Sanciones disciplinarias, penales y/o fiscales.</t>
  </si>
  <si>
    <t>Estudio de la hoja de vida en los procesos de encargos con el cumplimiento de los requisitos establecidos en el Manual de funciones y Competencias Laborales y dar aplicación al procedimiento establecido por la ley para la provisión de empleos.</t>
  </si>
  <si>
    <r>
      <rPr>
        <b/>
        <sz val="10"/>
        <color theme="1"/>
        <rFont val="Arial"/>
      </rPr>
      <t>*</t>
    </r>
    <r>
      <rPr>
        <sz val="10"/>
        <color theme="1"/>
        <rFont val="Arial"/>
      </rPr>
      <t xml:space="preserve">Formato Análisis Hoja de Vida A-G-F012
</t>
    </r>
    <r>
      <rPr>
        <b/>
        <sz val="10"/>
        <color theme="1"/>
        <rFont val="Arial"/>
      </rPr>
      <t>*</t>
    </r>
    <r>
      <rPr>
        <sz val="10"/>
        <color theme="1"/>
        <rFont val="Arial"/>
      </rPr>
      <t>Publicaciones para provisión de encargos y nombramientos provisionales.</t>
    </r>
  </si>
  <si>
    <t>Seguridad digital</t>
  </si>
  <si>
    <t>Servicios</t>
  </si>
  <si>
    <t>Pérdida de la información</t>
  </si>
  <si>
    <t>Inadecuada manipulación de las historias laborales por parte de los usuarios.</t>
  </si>
  <si>
    <r>
      <t>*</t>
    </r>
    <r>
      <rPr>
        <sz val="10"/>
        <color theme="1"/>
        <rFont val="Arial"/>
      </rPr>
      <t xml:space="preserve">Pérdida de la información
</t>
    </r>
    <r>
      <rPr>
        <b/>
        <sz val="10"/>
        <color theme="1"/>
        <rFont val="Arial"/>
      </rPr>
      <t>*</t>
    </r>
    <r>
      <rPr>
        <sz val="10"/>
        <color theme="1"/>
        <rFont val="Arial"/>
      </rPr>
      <t xml:space="preserve">Falta de credibilidad en los procesos institucionales
</t>
    </r>
    <r>
      <rPr>
        <b/>
        <sz val="10"/>
        <color theme="1"/>
        <rFont val="Arial"/>
      </rPr>
      <t>*</t>
    </r>
    <r>
      <rPr>
        <sz val="10"/>
        <color theme="1"/>
        <rFont val="Arial"/>
      </rPr>
      <t>Pérdida de imagen tanto del área como del instituto</t>
    </r>
  </si>
  <si>
    <t>Seguimiento al prestamos de expedientes</t>
  </si>
  <si>
    <t>Formato Control Préstamo de Expedientes 
A-GH-F001</t>
  </si>
  <si>
    <t>Gestión a la Atención al Ciudadano</t>
  </si>
  <si>
    <t>Digitalización errónea de la información en el sistema de personal y nómina</t>
  </si>
  <si>
    <r>
      <t xml:space="preserve">* </t>
    </r>
    <r>
      <rPr>
        <sz val="10"/>
        <color theme="1"/>
        <rFont val="Arial"/>
      </rPr>
      <t xml:space="preserve">Error en la parametrización de los conceptos salariales y de descuentos para la liquidación de nómina (Desconocimiento de las normas y procedimientos).
</t>
    </r>
    <r>
      <rPr>
        <b/>
        <sz val="10"/>
        <color theme="1"/>
        <rFont val="Arial"/>
      </rPr>
      <t>*</t>
    </r>
    <r>
      <rPr>
        <sz val="10"/>
        <color theme="1"/>
        <rFont val="Arial"/>
      </rPr>
      <t>Fallas en el sistema de personal y de nómina del Instituto.</t>
    </r>
  </si>
  <si>
    <r>
      <t>*</t>
    </r>
    <r>
      <rPr>
        <sz val="10"/>
        <color theme="1"/>
        <rFont val="Arial"/>
      </rPr>
      <t xml:space="preserve">Peticiones, quejas, reclamos por parte de los funcionarios afectados.
</t>
    </r>
    <r>
      <rPr>
        <b/>
        <sz val="10"/>
        <color theme="1"/>
        <rFont val="Arial"/>
      </rPr>
      <t>*</t>
    </r>
    <r>
      <rPr>
        <sz val="10"/>
        <color theme="1"/>
        <rFont val="Arial"/>
      </rPr>
      <t>Pago de lo no debido
*Pérdida de imagen tanto del área como del instituto</t>
    </r>
  </si>
  <si>
    <t>Registrar oportunamente las novedades que se presenten dentro del sistema de personal y de nómina.</t>
  </si>
  <si>
    <r>
      <rPr>
        <b/>
        <sz val="10"/>
        <color theme="1"/>
        <rFont val="Arial"/>
      </rPr>
      <t xml:space="preserve">
*</t>
    </r>
    <r>
      <rPr>
        <sz val="10"/>
        <color theme="1"/>
        <rFont val="Arial"/>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rPr>
      <t>*</t>
    </r>
    <r>
      <rPr>
        <sz val="10"/>
        <color theme="1"/>
        <rFont val="Arial"/>
      </rPr>
      <t xml:space="preserve">Mesas de ayuda presentadas por el GADTH
</t>
    </r>
  </si>
  <si>
    <t>Gestión de Servicios Administrativos</t>
  </si>
  <si>
    <t>No realizar las actividades planeadas dentro de los Planes y Programas de  Gestión del Desarrollo del Talento Humano del Instituto.</t>
  </si>
  <si>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</si>
  <si>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rPr>
      <t xml:space="preserve">Afectación en la calidad de servicio.
</t>
    </r>
    <r>
      <rPr>
        <b/>
        <sz val="10"/>
        <color theme="1"/>
        <rFont val="Arial"/>
      </rPr>
      <t xml:space="preserve">* </t>
    </r>
    <r>
      <rPr>
        <sz val="10"/>
        <color theme="1"/>
        <rFont val="Arial"/>
      </rPr>
      <t xml:space="preserve">Afectación en la efectividad de servicio.
</t>
    </r>
    <r>
      <rPr>
        <b/>
        <sz val="10"/>
        <color theme="1"/>
        <rFont val="Arial"/>
      </rPr>
      <t>*</t>
    </r>
    <r>
      <rPr>
        <sz val="10"/>
        <color theme="1"/>
        <rFont val="Arial"/>
      </rPr>
      <t xml:space="preserve">Afectación del Clima laboral
</t>
    </r>
    <r>
      <rPr>
        <b/>
        <sz val="10"/>
        <color theme="1"/>
        <rFont val="Arial"/>
      </rPr>
      <t>*</t>
    </r>
    <r>
      <rPr>
        <sz val="10"/>
        <color theme="1"/>
        <rFont val="Arial"/>
      </rPr>
      <t>Incumplimiento a los indicadores de procesos.</t>
    </r>
  </si>
  <si>
    <t>Raro</t>
  </si>
  <si>
    <t>Seguimiento a la ejecución del Plan Estratégico del Talento Humano</t>
  </si>
  <si>
    <t xml:space="preserve">Cumplimiento del Plan de Bienestar Social, Estímulos e incentivos, Plan Institucional de Capacitación y Plan Anual de Vacantes y Provisión de Recursos Humanos. </t>
  </si>
  <si>
    <t>Incumplimiento a la afiliación del Sistema General de Seguridad Social y Riesgos Profesionales</t>
  </si>
  <si>
    <r>
      <t xml:space="preserve">*Presentación de documentación incompleta e indebido diligenciamiento del formato de afiliación. 
</t>
    </r>
    <r>
      <rPr>
        <b/>
        <sz val="10"/>
        <color theme="1"/>
        <rFont val="Arial"/>
      </rPr>
      <t>*</t>
    </r>
    <r>
      <rPr>
        <sz val="10"/>
        <color theme="1"/>
        <rFont val="Arial"/>
      </rPr>
      <t xml:space="preserve">Reporte inoportuno de la novedad de traslado. </t>
    </r>
  </si>
  <si>
    <r>
      <rPr>
        <b/>
        <sz val="10"/>
        <color theme="1"/>
        <rFont val="Arial"/>
      </rPr>
      <t>*</t>
    </r>
    <r>
      <rPr>
        <sz val="10"/>
        <color theme="1"/>
        <rFont val="Arial"/>
      </rPr>
      <t xml:space="preserve">Sanciones legales.
</t>
    </r>
    <r>
      <rPr>
        <b/>
        <sz val="10"/>
        <color theme="1"/>
        <rFont val="Arial"/>
      </rPr>
      <t>*</t>
    </r>
    <r>
      <rPr>
        <sz val="10"/>
        <color theme="1"/>
        <rFont val="Arial"/>
      </rPr>
      <t xml:space="preserve">Sanciones pecuniarias
</t>
    </r>
    <r>
      <rPr>
        <b/>
        <sz val="10"/>
        <color theme="1"/>
        <rFont val="Arial"/>
      </rPr>
      <t>*</t>
    </r>
    <r>
      <rPr>
        <sz val="10"/>
        <color theme="1"/>
        <rFont val="Arial"/>
      </rPr>
      <t xml:space="preserve">Posibles demandas.
</t>
    </r>
    <r>
      <rPr>
        <b/>
        <sz val="10"/>
        <color theme="1"/>
        <rFont val="Arial"/>
      </rPr>
      <t>*</t>
    </r>
    <r>
      <rPr>
        <sz val="10"/>
        <color theme="1"/>
        <rFont val="Arial"/>
      </rPr>
      <t>Posibles multas</t>
    </r>
  </si>
  <si>
    <t xml:space="preserve">Afiliación oportuna de los funcionarios al Sistema General de Seguridad Social y Riesgos profesionales teniendo en cuenta la normatividad legal vigente. </t>
  </si>
  <si>
    <r>
      <rPr>
        <b/>
        <sz val="10"/>
        <color theme="1"/>
        <rFont val="Arial"/>
      </rPr>
      <t>*</t>
    </r>
    <r>
      <rPr>
        <sz val="10"/>
        <color theme="1"/>
        <rFont val="Arial"/>
      </rPr>
      <t xml:space="preserve">Número de radicado del formulario de la afiliación con sello EPS y ARL.
</t>
    </r>
    <r>
      <rPr>
        <b/>
        <sz val="10"/>
        <color theme="1"/>
        <rFont val="Arial"/>
      </rPr>
      <t>*</t>
    </r>
    <r>
      <rPr>
        <sz val="10"/>
        <color theme="1"/>
        <rFont val="Arial"/>
      </rPr>
      <t xml:space="preserve">Archivar en las historias laborales de cada funcionario los  formatos de afiliación a EPS y ARL. 
</t>
    </r>
    <r>
      <rPr>
        <b/>
        <sz val="10"/>
        <color theme="1"/>
        <rFont val="Arial"/>
      </rPr>
      <t>*</t>
    </r>
    <r>
      <rPr>
        <sz val="10"/>
        <color theme="1"/>
        <rFont val="Arial"/>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rPr>
      <t>*</t>
    </r>
    <r>
      <rPr>
        <sz val="10"/>
        <color theme="1"/>
        <rFont val="Arial"/>
      </rPr>
      <t>Creación de expediente  por funcionario.</t>
    </r>
  </si>
  <si>
    <t>Gestión Jurídica y Contractual</t>
  </si>
  <si>
    <t>Gestión Financiera</t>
  </si>
  <si>
    <t>Realizar registros y tramites contables sin el cumplimiento de los requisitos legales.</t>
  </si>
  <si>
    <t>Desconocimiento de los requisitos legales para el tramite y registro de comprobantes contables manuales.</t>
  </si>
  <si>
    <t>Reprocesos de actividades y aumento de carga operativa</t>
  </si>
  <si>
    <t>Casi Seguro</t>
  </si>
  <si>
    <t>Revisar cada uno de los comprobantes manuales y sus soportes</t>
  </si>
  <si>
    <t>Relación mensual de los comprobantes aprobados o rechazados en el aplicativo Siif Nación II, con los soportes idóneos.</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</si>
  <si>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</si>
  <si>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</si>
  <si>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</si>
  <si>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Formato Lista de chequeo y revisión de documentos</t>
  </si>
  <si>
    <t>Inexactitud en las cifras reveladas en los Estados Financieros del IDEAM.</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</si>
  <si>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</si>
  <si>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</si>
  <si>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</si>
  <si>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*Cronograma
*Conciliaciones elaboradas y debidamente firmadas</t>
  </si>
  <si>
    <t>Inoportunidad en la presentación de los boletines y reportes de ley.</t>
  </si>
  <si>
    <t>Desconocimiento de las fechas para la presentación de boletines y reportes de ley</t>
  </si>
  <si>
    <t>Sanción por parte del ente de control u otro ente regulador</t>
  </si>
  <si>
    <t>Identificar las fechas  de presentación de boletines y reportes de ley, con base a las fechas estipuladas por los entes de control.</t>
  </si>
  <si>
    <t>*Cronograma de entregas de reporte y soporte de recibido de los reportes</t>
  </si>
  <si>
    <t>Gestión del Control Disciplinario Interno</t>
  </si>
  <si>
    <t>Perdida, eliminación, modificación u ocultamiento de la información de la entidad que reposa en los servidores</t>
  </si>
  <si>
    <t>*No elaboración de archivos de respaldo
*Falta de limitación al ingreso y manipulación de la información generada</t>
  </si>
  <si>
    <t>*Elaboración de copias de respaldo semanalmente.
*Restricción a los permisos de uso de los archivos.</t>
  </si>
  <si>
    <t>*Reporte de copias de respaldo por parte de la Oficina Informática
*Informe del estado de permisos de uso de la información</t>
  </si>
  <si>
    <t>Evaluación y el Mejoramiento Continuo</t>
  </si>
  <si>
    <t>Retraso en el envío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</si>
  <si>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</si>
  <si>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 Emisión de alertas tardías para la toma de decisiones relacionadas a la gestión de riesgo.  
* Pérdida de credibilidad de la entidad ante la comunidad.
* Mayor incertidumbre en el análisis de la información. </t>
  </si>
  <si>
    <t>Menor</t>
  </si>
  <si>
    <t xml:space="preserve">*Realizar capacitación periódica en temas relacionados con la misión de la oficina. 
*Gestionar los presupuestos para la contratación del personal de la oficina y adquisición de elementos de hardware y software necesarios. </t>
  </si>
  <si>
    <t>*Plan de capacitación ejecutado 
*Plan Anual de Adquisiciones ejecutado</t>
  </si>
  <si>
    <t>Gestión del SGI</t>
  </si>
  <si>
    <t xml:space="preserve">Falta de confiabilidad de la información. </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</si>
  <si>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</si>
  <si>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 xml:space="preserve">* Retraso para el análisis de los temáticos.
* Falta de información veraz para las entidades del SINA y el SNGRD
*Pérdida de credibilidad de la entidad ante la comunidad
*Mayor incertidumbre en el análisis de la información.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</si>
  <si>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</si>
  <si>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</si>
  <si>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</si>
  <si>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</si>
  <si>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*Pérdida de credibilidad de la entidad ante la comunidad
*Falta de información veraz para las entidades del SINA y el SNGRD</t>
  </si>
  <si>
    <t xml:space="preserve">*Carta de compromiso firmada por el equipo de trabajo (funcionarios y contratistas) relaciona con el adecuado manejo y destinos de la información de pronósticos.
*Clausula de confidencialidad y manejo de la información en los contratos </t>
  </si>
  <si>
    <t>*Carta de compromiso firmada por servidores 
*Nuevos contratos con clausula de confidencialidad y manejo de la información</t>
  </si>
  <si>
    <t>Inadecuada aplicación de los principios contractuales en las diferentes etapas de la contratación del Instituto</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</si>
  <si>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</si>
  <si>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</si>
  <si>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</si>
  <si>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Listas de asistencia</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</si>
  <si>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</si>
  <si>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</si>
  <si>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</si>
  <si>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</si>
  <si>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Reporte generado del sistema de gestión documental del Instituto</t>
  </si>
  <si>
    <t>Direccionar los procesos contractuales en favorecimiento de un tercero</t>
  </si>
  <si>
    <t>* Intereses particulares
* Favorecimiento de intereses a terceros</t>
  </si>
  <si>
    <t>Posibilidad de configurar faltas penales, fiscales y disciplinarias.</t>
  </si>
  <si>
    <t>Catastrófico</t>
  </si>
  <si>
    <t>Verificación de los procesos a contratar en el Comité de Contratación</t>
  </si>
  <si>
    <t>Actas de comité de contratación</t>
  </si>
  <si>
    <t>No contar con las pruebas suficientes para ejercer una defensa técnica y adecuada</t>
  </si>
  <si>
    <t>* Falta de recursos 
* Falta de diligencia del apoderado</t>
  </si>
  <si>
    <t>*Sentencia judicial adversa
*Condena pecuniaria a la entidad</t>
  </si>
  <si>
    <t>Elaborar informe de estado de ejecución de los procesos y presentarlos en el Comité de Conciliación</t>
  </si>
  <si>
    <t>Actas de comité de conciliación</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</si>
  <si>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</si>
  <si>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</si>
  <si>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</si>
  <si>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*Presentación del Plan Anual de Auditoria o sus modificaciones, con los criterios para la priorización de los procesos críticos.
*Presentación de los criterios tenidos en cuenta en la priorización de los procesos, al Comité Institucional de Control Interno.</t>
  </si>
  <si>
    <t>*Los procesos priorizados son consignados en el formato de Plan Anual de Auditorias.
*Actas del CICI</t>
  </si>
  <si>
    <t>Presentar informes de auditorias,  de cumplimiento  y seguimiento a objetivos, metas, procesos, planes y proyectos con inconsistencias y/u omitiendo información</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</si>
  <si>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</si>
  <si>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</si>
  <si>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</si>
  <si>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*Correo con aprobación o devolución del Informe de Auditoría
*Actas de reuniones de trabajo y listas de asistencia
*Sistema de gestión documental o correo electrónico
*Formato Conflicto de intereses</t>
  </si>
  <si>
    <t xml:space="preserve">Las recomendaciones formuladas no contribuyen  al mejoramiento continuo y al fortalecimiento institucional </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</si>
  <si>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</si>
  <si>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*Recomendaciones no se encuentren justificadas (jurídica, técnica, financieramente) para sustentar una toma de decisión
*La toma de decisiones no fortalece los procesos del Instituto
*No se puedan implementar oportunamente medidas correctivas y/o preventivas.</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</si>
  <si>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</si>
  <si>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*Formato de Anteproyecto de PPTO
*Correo electrónico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</si>
  <si>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</si>
  <si>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</si>
  <si>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*Juicios a priori, conducentes a conclusiones equivocadas
*Incumplimientos e inoportunidades en el desarrollo de la gestión</t>
  </si>
  <si>
    <t>Socializar y capacitar sobre el la Política de  y manejo de la información a los auditores</t>
  </si>
  <si>
    <t>Perdida de continuidad de la información</t>
  </si>
  <si>
    <t>*Fallas en la planificación de adquisición, mantenimiento y monitoreo. 
* Falta de papelería técnica e insumos.
*Estaciones fuera de servicio. 
*Orden público
*Falla en los equipos.
*Observador voluntario desmotivado.
*Personal técnico insuficiente para labores de campo.</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</si>
  <si>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</si>
  <si>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</si>
  <si>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*Hojas de inspección
*Informe de auditorias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</si>
  <si>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</si>
  <si>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</si>
  <si>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</si>
  <si>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*Auditorias internas.
*Programas de capacitación y  entrenamiento a los observadores voluntarios con mayor frecuencia.
*Verificación de los datos a través de los sistemas de información del Instituto.</t>
  </si>
  <si>
    <t>*Informe de auditorias
*Evaluaciones de los capacitados</t>
  </si>
  <si>
    <t>Inoportunidad en el suministro de bienes y servicios necesarios para el funcionamiento de la Entidad</t>
  </si>
  <si>
    <t>Falta de seguimiento a la adquisición de bienes y servicios para el funcionamiento de la Entidad</t>
  </si>
  <si>
    <t xml:space="preserve">*Ambiente inadecuado de trabajo.
*Insatisfacción del funcionario.
*Fallas en la prestación del servicio. </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</si>
  <si>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</si>
  <si>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</si>
  <si>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</si>
  <si>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</si>
  <si>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*Perdida de bienes del Instituto.
*Fallas en la prestación del servicio.
*Posible detrimento patrimonial.
*Investigaciones Disciplinarias.
*Investigaciones Administrativas.
*Investigaciones Penales.</t>
  </si>
  <si>
    <t>Verificación física del expediente validando la fecha de prescripción de cada uno de los siniestros reportados</t>
  </si>
  <si>
    <t>*Base de datos control de siniestros.
*Correos electrónicos.
*Oficios</t>
  </si>
  <si>
    <t>Direccionamiento de Estudios Previos para favorecer a terceros</t>
  </si>
  <si>
    <t xml:space="preserve">Carencia de controles en el proceso precontractual </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</si>
  <si>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</si>
  <si>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</si>
  <si>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*Radicado Orfeo *Estudios previos</t>
  </si>
  <si>
    <t>Manejo indebido de caja menor del IDEAM</t>
  </si>
  <si>
    <t>Inconsistencias en los documentos soportes (facturas y recibos) para legalizar pagos por caja menor</t>
  </si>
  <si>
    <t>*Peculado y detrimento patrimonial 
*Acciones disciplinarias por parte de los entes de control</t>
  </si>
  <si>
    <t>Realizar arqueo de caja menor de manera trimestral por parte del coordinador del Grupo.</t>
  </si>
  <si>
    <t>*Arqueos caja menor
*Extractos bancarios</t>
  </si>
  <si>
    <t>Incumplir los tiempos de respuesta establecidos por la norma.</t>
  </si>
  <si>
    <t xml:space="preserve">
Debilidades en los seguimientos por parte de las dependencias a las cuales se les asignan las PQRS
</t>
  </si>
  <si>
    <t>*Tutelas
*Demandas Administrativas
*Responsabilidad Penal y Disciplinaria
*Pérdida de la credibilidad.</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</si>
  <si>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</si>
  <si>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*Formato M-AC-F012 y seguimiento por correo electrónico.
*Lista de asistencia, fotografías, material utilizado. 
*Memorandos
*Actas reuniones.</t>
  </si>
  <si>
    <t xml:space="preserve">Atención inadecuada al ciudadano </t>
  </si>
  <si>
    <t>Personal no capacitado en protocolos de atención al ciudadano</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</si>
  <si>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</si>
  <si>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</si>
  <si>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 xml:space="preserve">*Encuestas NSU
*Lista de asistencia, fotografías, material utilizado.
</t>
  </si>
  <si>
    <t>Solicitar o aceptar pagos o cualquier otra clase de beneficio para agilizar la entrega de información</t>
  </si>
  <si>
    <t xml:space="preserve">*Funcionarios predispuestos a la materialización de conductas de corrupción. 
*Ausencia de controles en el trámite de provisión de información </t>
  </si>
  <si>
    <t>*Realizar talleres o capacitaciones y evaluación de estos ejercicios, sobre temas de normatividad asociada a PQRS.
*Revisión trimestral de los comportamientos en la respuesta de solicitudes para identificar comportamientos inusuales.</t>
  </si>
  <si>
    <t>*Lista de asistencia, fotografías, material utilizado. 
*Estadísticas del Formato F012</t>
  </si>
  <si>
    <t xml:space="preserve">Proyectar fallo contrario a las evidencias  que constituyen el acervo probatorio recaudado para favorecer al indagado o al investigado. </t>
  </si>
  <si>
    <t xml:space="preserve">Falta de ética y profesionalismo del funcionario instructor. </t>
  </si>
  <si>
    <t xml:space="preserve">*Causal de Nulidad (Artículo 143 No. 3 del CDU)
*Pérdida de credibilidad del grupo
*Actuación disciplinaria por parte de la PGN. </t>
  </si>
  <si>
    <t xml:space="preserve">Seguimiento a Autos Interlocutorios y/o de Sustanciación. </t>
  </si>
  <si>
    <t>*Sistema de Gestión Documental Orfeo
*Ley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</si>
  <si>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No declararse impedido cuando exista el deber jurídico de hacerlo, con el ánimo de favorecer o perjudicar  a los sujetos procesales.</t>
  </si>
  <si>
    <t xml:space="preserve">Falta de ética y profesionalismo del funcionario instructor o de la Primera Instancia Disciplinaria según el caso.   </t>
  </si>
  <si>
    <t xml:space="preserve">Incursión en Falta Disciplinaria Gravísima, al tenor de lo previsto en el Art. 48 No. 17 del CDU. </t>
  </si>
  <si>
    <t>*Seguimiento y Control a Oficios y/o Memorandos, copia física en el expediente del memorando de declaratoria de impedimento
*Seguimiento a Autos Interlocutorios y/o de Sustanciación
*Copia física  en el expediente del  Auto o Resolución aceptando o negando el impedimento por parte de la Primera Instancia Disciplinaria o del Director General, según el caso.</t>
  </si>
  <si>
    <t>*Ley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</si>
  <si>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Nulidades o Prescripción de la acción disciplinaria.</t>
  </si>
  <si>
    <t>*Falta de conocimiento de la ley disciplinaria
*Sobrecarga laboral
*Falta de personal 
*Reporte inoportuno de la noticia disciplinaria.</t>
  </si>
  <si>
    <t>*Ineficiencia en el desarrollo del proceso.                                      *Impunidad.</t>
  </si>
  <si>
    <t>Insignificante</t>
  </si>
  <si>
    <t>*Control y Seguimiento de expedientes
*Seguimiento y Control a Oficios y/o Memorandos
*Seguimiento a Autos Interlocutorios y/o de Sustanciación.</t>
  </si>
  <si>
    <t>Ley 734 del 2002
Formato A-CID-F005 Control y Seguimiento de expedientes
Formato A-CID-F006 Seguimiento y Control a Oficios y/o Memorandos
Formato A-CID-F007 seguimiento a Autos Interlocutorios y/o de Sustanciación.</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</si>
  <si>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</si>
  <si>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</si>
  <si>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Integridad</t>
  </si>
  <si>
    <t>Revisión del valor y de los rubros afectados, realizada por un funcionario diferente al que expide el certificado</t>
  </si>
  <si>
    <t>*Reporte de indicadores de gestión presupuestal que se envía a la Oficina Asesora de Planeación 
*Reportes de CDP Y RP anulados de forma autónoma por el Grupo de Presupuesto.</t>
  </si>
  <si>
    <t xml:space="preserve">Inoportunidad en el registro de un compromiso </t>
  </si>
  <si>
    <t xml:space="preserve">Retardo de entrega de los soportes para realizar los registros presupuestales </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</si>
  <si>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</si>
  <si>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</si>
  <si>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</si>
  <si>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</si>
  <si>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Verificar la coherencia entre la solicitud y la herramienta de seguimiento contractual para la expedición del CDP</t>
  </si>
  <si>
    <t>*Sistema de Gestión Documental - Orfeo, donde se pueden evidenciar los tiempos de recepción y respuesta de las solicitudes allegadas al Grupo de Presupuesto.
*Plantillas de seguimiento contractual, acordes con la información SIIF Nación II.</t>
  </si>
  <si>
    <t xml:space="preserve">Ocultar información fundamental para el conocimiento y la toma de decisiones frente a la ciudadanía, con especial énfasis en los procesos de rendición de cuentas.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</si>
  <si>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</si>
  <si>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*Perdida de Imagen, confianza y credibilidad Institucional
*Posibles acciones legales contra la entidad</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</si>
  <si>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</si>
  <si>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 xml:space="preserve">Manipulación de la información de carácter institucional (científica, técnica, misional, presupuestal, administrativa y financiera),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</si>
  <si>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</si>
  <si>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Permanencia de información desactualizada en el sitio web del IDEAM. </t>
  </si>
  <si>
    <t xml:space="preserve">Las áreas o dependencias que son responsables de subir y administrar sus propios contenidos (documentos, informes, boletines, reportes, estudios, entre otros), no lo hacen de manera periódica y con la sistematicidad que se requiere. </t>
  </si>
  <si>
    <t xml:space="preserve">Información desactualizada que desorienta y desinforma al usuario, o no lo informa en los tiempos actuales en los que se hace la consulta. </t>
  </si>
  <si>
    <t>*Monitorear, verificar y alertar acerca de la información desactualizada, de tal manera que se le notifique a la dependencia que corresponda para que actualice la información</t>
  </si>
  <si>
    <t>Imprecisión e inexactitud de  los informes y documentos emitidos por el Instituto</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</si>
  <si>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</si>
  <si>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</si>
  <si>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</si>
  <si>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t>*Fallas en la planificación de adquisición, mantenimiento y monitoreo. 
*Falta de papelería técnica e insumos.
*Estaciones fuera de servicio. 
*Orden público
*Falla en los equipos.
*Observador voluntario desmotivado.
*Personal técnico insuficiente para labores de campo.</t>
  </si>
  <si>
    <r>
      <t xml:space="preserve">*Auditorias internas.
</t>
    </r>
    <r>
      <rPr>
        <sz val="10"/>
        <rFont val="Arial Narrow"/>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</si>
  <si>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Manipulación de la información Hidrometeorológica y Ambiental para beneficio particular.</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</si>
  <si>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</si>
  <si>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</si>
  <si>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</si>
  <si>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*Informe de auditorias
*Minutas Contractuales</t>
  </si>
  <si>
    <t>Demora en las respuestas o conceptos hacia el usuario, del proceso de acreditación</t>
  </si>
  <si>
    <t>*Ausencia de sistemas de información efectivos que permitan medir los tiempos de proceso.
*Reprocesos en las diferentes etapas.
*Toma de decisiones de todo el proceso centralizado en una sola persona</t>
  </si>
  <si>
    <t>*Detrimento de la imagen institucional.
*Acciones jurídicas en contra del IDEAM.</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</si>
  <si>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</si>
  <si>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</si>
  <si>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Respuestas en contravención con normatividad vigente, el proceso o conceptos científicos</t>
  </si>
  <si>
    <t>*Deficiencias en la revisión preliminar del trámite.
*Asignación de tareas jurídicas al equipo técnico.
*Ausencia de políticas sobre las que se tomen decisiones sobre el trámite</t>
  </si>
  <si>
    <t>*Recursos de reposición interpuestos ante los actos administrativos favorables para el usuario, acciones legales en contra del IDEAM
*Detrimento de la imagen del Instituto
*Decisiones no coherentes con el proceso o la legislación vigente.</t>
  </si>
  <si>
    <t>*Auto de inicio de proceso, informes técnicos y el seguimiento a las Pruebas de Evaluación de Desempeño, son controles para mantener conceptos coherentes relacionados con la acreditación</t>
  </si>
  <si>
    <t>*Reporte de actos administrativos Secretaria General
*Comunicaciones</t>
  </si>
  <si>
    <t>No realización de visita de evaluación para acreditación</t>
  </si>
  <si>
    <t>*Retrasos en transporte hacia el laboratorio evaluado.
*Incapacidad del evaluador.
*Retrasos en pagos de viáticos al evaluador.</t>
  </si>
  <si>
    <t>*Cotizaciones revisadas por parte de un evaluador líder para confirmar tiempos según los muestreos, o el desplazamiento
*Programación con dos meses de anticipación, programación a tiempo del PAC y de las comisiones</t>
  </si>
  <si>
    <t>Programación</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</si>
  <si>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</si>
  <si>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</si>
  <si>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</si>
  <si>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*Registro activo de conflicto de intereses, más el registro de compromiso de confidencialidad, imparcialidad e independencia de todo el grupo.
*Confirmación de impedimentos previo a la visita in situ.</t>
  </si>
  <si>
    <t>Documentos del Sistema de Gestión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</si>
  <si>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</si>
  <si>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</si>
  <si>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*Pérdida de reputación.
*Insatisfacción de los grupos de interés por la mala prestación de los servicios.</t>
  </si>
  <si>
    <t>Jornadas de socialización y sensibilización que fortalezcan la cultura institucional, en lo referente al SGI</t>
  </si>
  <si>
    <t>Cronograma de socialización, y listados de asistencia, en la carpeta compartida de la OAP</t>
  </si>
  <si>
    <t>Manejo y conservación inadecuada de la información en la Entidad.</t>
  </si>
  <si>
    <t>*Desconocimiento del SGI por parte de los usuarios del sistema
*Desaparición de la información.</t>
  </si>
  <si>
    <t>*Inadecuada toma de decisiones por falta de soportes.
*Perdida de la memoria histórica.</t>
  </si>
  <si>
    <t>Control de los documentos del SGI</t>
  </si>
  <si>
    <t>*Listado maestro de documentos 
*Repositorio de documentos del SGI</t>
  </si>
  <si>
    <t>Materialización de los riesgos asociados a los procesos</t>
  </si>
  <si>
    <t>Identificación y valoración incorrecta de los riesgos de los procesos.</t>
  </si>
  <si>
    <t>*Erogaciones asociadas a los reprocesos.
*Acciones judiciales y disciplinarias.</t>
  </si>
  <si>
    <t>Verificación y seguimiento a los riesgos asociados a los procesos</t>
  </si>
  <si>
    <t>Evidenciar respecto a la implementación de los controles asociados a cada riesgo</t>
  </si>
  <si>
    <t>Inadecuada formulación y seguimiento de los planes institucionales</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</si>
  <si>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</si>
  <si>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</si>
  <si>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*Seguimiento a la matriz de desempeño del Instituto
*Cumplimiento del procedimiento del Plan de Acción</t>
  </si>
  <si>
    <t>*Presentar a la Alta Dirección el seguimiento al Plan de Acción del IDEAM
*Programar capacitaciones a la Dirección en temas gerenciales</t>
  </si>
  <si>
    <t>Planes operativos o de acción poco coherentes con los objetivos estratégicos del IDEAM</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</si>
  <si>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</si>
  <si>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</si>
  <si>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</si>
  <si>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</si>
  <si>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</si>
  <si>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</si>
  <si>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</si>
  <si>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</si>
  <si>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Oportunidad de respuesta en la entrega de resultados a las partes interesadas.</t>
  </si>
  <si>
    <t>Tiempo de rezago de información en la verificación y validación de los datos generados para la toma de decisiones.</t>
  </si>
  <si>
    <t>Divulgación de Información sin verificación y validación de los datos generados. Pérdida de credibilidad del servicio prestado por el Laboratorio de Calidad Ambiental del IDEAM.</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</si>
  <si>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</si>
  <si>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Registros de laboratorio</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</si>
  <si>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</si>
  <si>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</si>
  <si>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</si>
  <si>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Suministro de información de la red de calidad de agua por parte de los funcionarios no autorizados, por fuera de los canales establecidos para tal fin, para beneficio particular.</t>
  </si>
  <si>
    <t>Registros de Orfeo y canales de atención al ciudadano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</si>
  <si>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</si>
  <si>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</si>
  <si>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</si>
  <si>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</si>
  <si>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</si>
  <si>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</si>
  <si>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</si>
  <si>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</si>
  <si>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</si>
  <si>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</si>
  <si>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</si>
  <si>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</si>
  <si>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</si>
  <si>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</si>
  <si>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</si>
  <si>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</si>
  <si>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</si>
  <si>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</si>
  <si>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</si>
  <si>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</si>
  <si>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</si>
  <si>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</si>
  <si>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</si>
  <si>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</si>
  <si>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</si>
  <si>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</si>
  <si>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</si>
  <si>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</si>
  <si>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</si>
  <si>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</si>
  <si>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</si>
  <si>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</si>
  <si>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</si>
  <si>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</si>
  <si>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</si>
  <si>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</si>
  <si>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</si>
  <si>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rPr>
      <t xml:space="preserve">*Disminución de buenas relaciones internacionales
 </t>
    </r>
  </si>
  <si>
    <r>
      <rPr>
        <sz val="11"/>
        <rFont val="Arial"/>
      </rPr>
      <t xml:space="preserve"> *Reuniones de seguimiento con los subdirectores y coordinadores.
*Matriz de seguimiento a los proyectos y programas de Cooperacion y Asuntos Internacionales.
*Listas de Asistencia y Actas de Reunión (ayudas memoria) 
</t>
    </r>
  </si>
  <si>
    <t xml:space="preserve">* Matriz de seguimiento a los proyectos y programas de Cooperación y Asuntos Internacionales.
* Listas de Asistencia y Actas de Reunión (ayudas memoria) </t>
  </si>
  <si>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</si>
  <si>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</si>
  <si>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</si>
  <si>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 Matriz de seguimiento a los proyectos y programas de Cooperación y Asuntos Internacionales.</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</si>
  <si>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</si>
  <si>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</si>
  <si>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t>*Elaboración de copias de respaldo de la información.
*Restricción a los permisos de uso de los archivos.</t>
  </si>
  <si>
    <t xml:space="preserve">*Matriz y documento de trazabilidad de proyectos de CAI del IDEAM históricos, donde se identifica: vigencia, compromisos del IDEAM después del convenio. </t>
  </si>
  <si>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</si>
  <si>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</si>
  <si>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</si>
  <si>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</si>
  <si>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</si>
  <si>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</si>
  <si>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</si>
  <si>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</si>
  <si>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</si>
  <si>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</si>
  <si>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</si>
  <si>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</si>
  <si>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</si>
  <si>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</si>
  <si>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</si>
  <si>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</si>
  <si>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</si>
  <si>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</si>
  <si>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ELABORÓ:
Daniel Díaz Díaz
Contratista OAP Sistema de Gestión Integrado</t>
  </si>
  <si>
    <t>REVISÓ:     
Telly de Jesús Month
Jefe Oficina Asesora de Planeación.</t>
  </si>
  <si>
    <t>APROBÓ:
Telly de Jesús Month
Jefe Oficina Asesora de Planeación</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</si>
  <si>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</si>
  <si>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</si>
  <si>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</si>
  <si>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</si>
  <si>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</si>
  <si>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</si>
  <si>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</si>
  <si>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</si>
  <si>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</si>
  <si>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</si>
  <si>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</si>
  <si>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</si>
  <si>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</si>
  <si>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</si>
  <si>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</si>
  <si>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</si>
  <si>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</si>
  <si>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</si>
  <si>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</si>
  <si>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</si>
  <si>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</si>
  <si>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</si>
  <si>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</si>
  <si>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</si>
  <si>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</si>
  <si>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</si>
  <si>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</si>
  <si>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</si>
  <si>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</si>
  <si>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</si>
  <si>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</si>
  <si>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</si>
  <si>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</si>
  <si>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</si>
  <si>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</si>
  <si>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rPr>
      <t>NOTA</t>
    </r>
    <r>
      <rPr>
        <b/>
        <sz val="11"/>
        <color theme="1"/>
        <rFont val="Calibri"/>
      </rPr>
      <t>: Los unicos Riesgos que  NO SE ACEPTAN sin importar su nivel , son los Riesgos de Corrupción, Periodicidad de seguimiento
MENSUAL,  para evitar  su materialización por parte de los procesos a cargo de estos.</t>
    </r>
  </si>
  <si>
    <t>IMPACTO</t>
  </si>
  <si>
    <t>Versión 1</t>
  </si>
  <si>
    <t>AÑO DE VIGENCIA: 2021</t>
  </si>
  <si>
    <t>Corte 30/04/2021 Publicar 11/05/2021
Corte 31/08/2021 Publicar 08/09/2021
Corte 31/12/2021 Publicar 13/01/2022</t>
  </si>
  <si>
    <t>Elección de embajadores de valores
Reconocimiento de los embajadores de valores</t>
  </si>
  <si>
    <t>Actualizar la Estrategia de Gestión de Conflictos de Interes 2021</t>
  </si>
  <si>
    <t>Incluir el material de conflicto de intereses en las inducciones y reinducciones (Procedimiento de Talento Humano/ Gestión Jurídica)</t>
  </si>
  <si>
    <t>Divulgar socializar los cambios al manual de contratación de la entidad relacionados con orientaciones para que los servidores y  contratistas realicen su declaración de conflictos de intereses</t>
  </si>
  <si>
    <t>IDEAM 2021</t>
  </si>
  <si>
    <t xml:space="preserve">IDEAM </t>
  </si>
  <si>
    <t>15/03/2021
01/08/2021
15/12/2021</t>
  </si>
  <si>
    <t xml:space="preserve">Evaluación de riesgos por la Alta Dirección </t>
  </si>
  <si>
    <t>Evaluación de Riesgos 
(3)</t>
  </si>
  <si>
    <t>Comité de Institucional de Gestión y Desempeño</t>
  </si>
  <si>
    <t xml:space="preserve">Divulgar socializar  el procedimiento interno para el manejo y declaración de conflictos de intereses de conformidad con el artículo 12 de la Ley 1437 de 2011. </t>
  </si>
  <si>
    <t xml:space="preserve">Campañas </t>
  </si>
  <si>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</si>
  <si>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30/04/2021
18/08/2021
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</si>
</sst>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m"/>
  </numFmts>
  <fonts count="30" x14ac:knownFonts="1">
    <font>
      <sz val="11"/>
      <color theme="1"/>
      <name val="Arial"/>
    </font>
    <font>
      <sz val="11"/>
      <color theme="1"/>
      <name val="Calibri"/>
    </font>
    <font>
      <b/>
      <sz val="11"/>
      <color theme="1"/>
      <name val="Calibri"/>
    </font>
    <font>
      <sz val="11"/>
      <name val="Arial"/>
    </font>
    <font>
      <b/>
      <i/>
      <u/>
      <sz val="11"/>
      <color theme="1"/>
      <name val="Calibri"/>
    </font>
    <font>
      <b/>
      <sz val="10"/>
      <color theme="0"/>
      <name val="Arial"/>
    </font>
    <font>
      <b/>
      <sz val="10"/>
      <color theme="1"/>
      <name val="Calibri"/>
    </font>
    <font>
      <sz val="10"/>
      <color theme="1"/>
      <name val="Calibri"/>
    </font>
    <font>
      <sz val="10"/>
      <name val="Arial"/>
    </font>
    <font>
      <sz val="10"/>
      <color rgb="FF000000"/>
      <name val="Calibri"/>
    </font>
    <font>
      <sz val="10"/>
      <color theme="1"/>
      <name val="Arial"/>
    </font>
    <font>
      <b/>
      <sz val="11"/>
      <color theme="1"/>
      <name val="Arial Narrow"/>
    </font>
    <font>
      <sz val="11"/>
      <color theme="1"/>
      <name val="Arial Narrow"/>
    </font>
    <font>
      <b/>
      <sz val="11"/>
      <color theme="1"/>
      <name val="Arial"/>
    </font>
    <font>
      <sz val="10"/>
      <color theme="1"/>
      <name val="Arial"/>
    </font>
    <font>
      <sz val="11"/>
      <color theme="0"/>
      <name val="Calibri"/>
    </font>
    <font>
      <b/>
      <sz val="10"/>
      <color theme="1"/>
      <name val="Arial"/>
    </font>
    <font>
      <sz val="10"/>
      <color theme="1"/>
      <name val="Arial Narrow"/>
    </font>
    <font>
      <b/>
      <sz val="10"/>
      <color theme="1"/>
      <name val="Arial Narrow"/>
    </font>
    <font>
      <b/>
      <sz val="12"/>
      <color theme="1"/>
      <name val="Calibri"/>
    </font>
    <font>
      <sz val="12"/>
      <color theme="1"/>
      <name val="Calibri"/>
    </font>
    <font>
      <b/>
      <sz val="11"/>
      <color theme="1"/>
      <name val="Agency FB"/>
    </font>
    <font>
      <b/>
      <sz val="10"/>
      <name val="Calibri"/>
    </font>
    <font>
      <sz val="10"/>
      <name val="Calibri"/>
    </font>
    <font>
      <sz val="8"/>
      <color theme="1"/>
      <name val="Calibri"/>
    </font>
    <font>
      <sz val="8"/>
      <name val="Calibri"/>
    </font>
    <font>
      <b/>
      <sz val="10"/>
      <name val="Arial"/>
    </font>
    <font>
      <sz val="10"/>
      <name val="Arial Narrow"/>
    </font>
    <font>
      <b/>
      <sz val="11"/>
      <color rgb="FFFF0000"/>
      <name val="Calibri"/>
    </font>
    <font>
      <sz val="10"/>
      <color theme="1"/>
      <name val="Calibri"/>
      <family val="2"/>
    </font>
  </fonts>
  <fills count="15">
    <fill>
      <patternFill patternType="none"/>
    </fill>
    <fill>
      <patternFill patternType="gray125"/>
    </fill>
    <fill>
      <patternFill patternType="solid">
        <fgColor rgb="FFD6DCE4"/>
        <bgColor rgb="FFD6DCE4"/>
      </patternFill>
    </fill>
    <fill>
      <patternFill patternType="solid">
        <fgColor rgb="FF3366CC"/>
        <bgColor rgb="FF3366CC"/>
      </patternFill>
    </fill>
    <fill>
      <patternFill patternType="solid">
        <fgColor theme="0"/>
        <bgColor theme="0"/>
      </patternFill>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BFBFBF"/>
        <bgColor rgb="FFBFBFBF"/>
      </patternFill>
    </fill>
    <fill>
      <patternFill patternType="solid">
        <fgColor rgb="FFC00000"/>
        <bgColor rgb="FFC00000"/>
      </patternFill>
    </fill>
    <fill>
      <patternFill patternType="solid">
        <fgColor rgb="FFFFC000"/>
        <bgColor rgb="FFFFC000"/>
      </patternFill>
    </fill>
    <fill>
      <patternFill patternType="solid">
        <fgColor rgb="FFFF0000"/>
        <bgColor rgb="FFFF0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s>
  <borders count="11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diagonal/>
    </border>
    <border>
      <left/>
      <right/>
      <top/>
      <bottom/>
      <diagonal/>
    </border>
    <border>
      <left/>
      <right/>
      <top/>
      <bottom/>
      <diagonal/>
    </border>
    <border>
      <left/>
      <right/>
      <top style="medium">
        <color rgb="FF000000"/>
      </top>
      <bottom style="medium">
        <color rgb="FF000000"/>
      </bottom>
      <diagonal/>
    </border>
    <border>
      <left/>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style="thin">
        <color rgb="FF000000"/>
      </top>
      <bottom style="thin">
        <color rgb="FF000000"/>
      </bottom>
      <diagonal/>
    </border>
    <border>
      <left style="medium">
        <color rgb="FF000000"/>
      </left>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top style="medium">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right style="thin">
        <color rgb="FF000000"/>
      </right>
      <top/>
      <bottom/>
      <diagonal/>
    </border>
    <border>
      <left style="thin">
        <color rgb="FF000000"/>
      </left>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41">
    <xf numFmtId="0" fontId="0" fillId="0" borderId="0" xfId="0" applyFont="1" applyAlignment="1"/>
    <xf numFmtId="0" fontId="1" fillId="0" borderId="0" xfId="0" applyFont="1"/>
    <xf numFmtId="0" fontId="1" fillId="0" borderId="6" xfId="0" applyFont="1" applyBorder="1" applyAlignment="1">
      <alignment vertical="center"/>
    </xf>
    <xf numFmtId="0" fontId="2" fillId="0" borderId="0" xfId="0" applyFont="1" applyAlignment="1">
      <alignment vertical="center"/>
    </xf>
    <xf numFmtId="0" fontId="2" fillId="0" borderId="5"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0" fontId="1" fillId="0" borderId="0" xfId="0" applyFont="1" applyAlignment="1">
      <alignment vertical="center"/>
    </xf>
    <xf numFmtId="0" fontId="1" fillId="0" borderId="5"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5" xfId="0" applyFont="1" applyBorder="1"/>
    <xf numFmtId="0" fontId="1" fillId="0" borderId="14" xfId="0" applyFont="1" applyBorder="1" applyAlignment="1">
      <alignment vertical="center" wrapText="1"/>
    </xf>
    <xf numFmtId="0" fontId="2" fillId="2" borderId="15"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vertical="center"/>
    </xf>
    <xf numFmtId="0" fontId="1" fillId="0" borderId="7" xfId="0" applyFont="1" applyBorder="1"/>
    <xf numFmtId="164" fontId="5" fillId="3" borderId="24" xfId="0" applyNumberFormat="1"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164" fontId="1" fillId="0" borderId="27" xfId="0" applyNumberFormat="1" applyFont="1" applyBorder="1" applyAlignment="1">
      <alignment horizontal="center" vertical="top"/>
    </xf>
    <xf numFmtId="0" fontId="1" fillId="0" borderId="28" xfId="0" applyFont="1" applyBorder="1" applyAlignment="1">
      <alignment horizontal="left" vertical="top" wrapText="1"/>
    </xf>
    <xf numFmtId="0" fontId="1" fillId="0" borderId="28" xfId="0" applyFont="1" applyBorder="1" applyAlignment="1">
      <alignment vertical="top"/>
    </xf>
    <xf numFmtId="0" fontId="1" fillId="0" borderId="29" xfId="0" applyFont="1" applyBorder="1" applyAlignment="1">
      <alignment horizontal="center" vertical="top"/>
    </xf>
    <xf numFmtId="164" fontId="1" fillId="0" borderId="30" xfId="0" applyNumberFormat="1" applyFont="1" applyBorder="1" applyAlignment="1">
      <alignment horizontal="center" vertical="top"/>
    </xf>
    <xf numFmtId="0" fontId="1" fillId="0" borderId="31" xfId="0" applyFont="1" applyBorder="1" applyAlignment="1">
      <alignment horizontal="left" vertical="top" wrapText="1"/>
    </xf>
    <xf numFmtId="0" fontId="1" fillId="0" borderId="31" xfId="0" applyFont="1" applyBorder="1" applyAlignment="1">
      <alignment vertical="top"/>
    </xf>
    <xf numFmtId="0" fontId="1" fillId="0" borderId="32" xfId="0" applyFont="1" applyBorder="1" applyAlignment="1">
      <alignment horizontal="center" vertical="top"/>
    </xf>
    <xf numFmtId="0" fontId="1" fillId="0" borderId="4" xfId="0" applyFont="1" applyBorder="1"/>
    <xf numFmtId="0" fontId="2" fillId="0" borderId="4" xfId="0" applyFont="1" applyBorder="1" applyAlignment="1">
      <alignment horizontal="left" vertical="top" wrapText="1"/>
    </xf>
    <xf numFmtId="0" fontId="2" fillId="0" borderId="0" xfId="0" applyFont="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0" fontId="1" fillId="0" borderId="6" xfId="0" applyFont="1" applyBorder="1"/>
    <xf numFmtId="0" fontId="1" fillId="0" borderId="8" xfId="0" applyFont="1" applyBorder="1"/>
    <xf numFmtId="0" fontId="0" fillId="0" borderId="0" xfId="0" applyFont="1"/>
    <xf numFmtId="0" fontId="7" fillId="0" borderId="0" xfId="0" applyFont="1" applyAlignment="1">
      <alignment horizontal="center" vertical="center"/>
    </xf>
    <xf numFmtId="0" fontId="6" fillId="2" borderId="39" xfId="0" applyFont="1" applyFill="1" applyBorder="1" applyAlignment="1">
      <alignment horizontal="center" vertical="center"/>
    </xf>
    <xf numFmtId="0" fontId="6" fillId="4" borderId="28" xfId="0" applyFont="1" applyFill="1" applyBorder="1" applyAlignment="1">
      <alignment horizontal="center" vertical="center" wrapText="1"/>
    </xf>
    <xf numFmtId="0" fontId="6" fillId="4" borderId="28" xfId="0" applyFont="1" applyFill="1" applyBorder="1" applyAlignment="1">
      <alignment horizontal="center" vertical="center"/>
    </xf>
    <xf numFmtId="0" fontId="7" fillId="4" borderId="28" xfId="0" applyFont="1" applyFill="1" applyBorder="1" applyAlignment="1">
      <alignment horizontal="left" vertical="center" wrapText="1"/>
    </xf>
    <xf numFmtId="0" fontId="7" fillId="4" borderId="28" xfId="0" applyFont="1" applyFill="1" applyBorder="1" applyAlignment="1">
      <alignment horizontal="left" vertical="center" wrapText="1"/>
    </xf>
    <xf numFmtId="165" fontId="6" fillId="4" borderId="28" xfId="0" applyNumberFormat="1" applyFont="1" applyFill="1" applyBorder="1" applyAlignment="1">
      <alignment horizontal="center" vertical="center" wrapText="1"/>
    </xf>
    <xf numFmtId="0" fontId="7" fillId="4" borderId="28" xfId="0" applyFont="1" applyFill="1" applyBorder="1" applyAlignment="1">
      <alignment horizontal="center" vertical="center" wrapText="1"/>
    </xf>
    <xf numFmtId="0" fontId="6" fillId="0" borderId="28" xfId="0" applyFont="1" applyBorder="1" applyAlignment="1">
      <alignment horizontal="center" vertical="center" wrapText="1"/>
    </xf>
    <xf numFmtId="0" fontId="7" fillId="0" borderId="28" xfId="0" applyFont="1" applyBorder="1" applyAlignment="1">
      <alignment horizontal="left" vertical="center" wrapText="1"/>
    </xf>
    <xf numFmtId="0" fontId="7" fillId="0" borderId="28" xfId="0" applyFont="1" applyBorder="1" applyAlignment="1">
      <alignment horizontal="center" vertical="center" wrapText="1"/>
    </xf>
    <xf numFmtId="0" fontId="0" fillId="0" borderId="13" xfId="0" applyFont="1" applyBorder="1"/>
    <xf numFmtId="0" fontId="0" fillId="0" borderId="28" xfId="0" applyFont="1" applyBorder="1"/>
    <xf numFmtId="0" fontId="0" fillId="0" borderId="14" xfId="0" applyFont="1" applyBorder="1"/>
    <xf numFmtId="0" fontId="6" fillId="0" borderId="28" xfId="0" applyFont="1" applyBorder="1" applyAlignment="1">
      <alignment horizontal="center" vertical="center"/>
    </xf>
    <xf numFmtId="0" fontId="6" fillId="4" borderId="44" xfId="0" applyFont="1" applyFill="1" applyBorder="1" applyAlignment="1">
      <alignment horizontal="center" vertical="center" wrapText="1"/>
    </xf>
    <xf numFmtId="0" fontId="7" fillId="4" borderId="44" xfId="0" applyFont="1" applyFill="1" applyBorder="1" applyAlignment="1">
      <alignment horizontal="left" vertical="center" wrapText="1"/>
    </xf>
    <xf numFmtId="0" fontId="0" fillId="0" borderId="20" xfId="0" applyFont="1" applyBorder="1"/>
    <xf numFmtId="0" fontId="0" fillId="0" borderId="44" xfId="0" applyFont="1" applyBorder="1"/>
    <xf numFmtId="0" fontId="0" fillId="0" borderId="21" xfId="0" applyFont="1" applyBorder="1"/>
    <xf numFmtId="0" fontId="2" fillId="0" borderId="0" xfId="0" applyFont="1" applyAlignment="1">
      <alignment horizontal="center"/>
    </xf>
    <xf numFmtId="0" fontId="6" fillId="2" borderId="53" xfId="0" applyFont="1" applyFill="1" applyBorder="1" applyAlignment="1">
      <alignment horizontal="center" vertical="center"/>
    </xf>
    <xf numFmtId="0" fontId="9" fillId="0" borderId="28" xfId="0" applyFont="1" applyBorder="1" applyAlignment="1">
      <alignment horizontal="center" vertical="center" wrapText="1"/>
    </xf>
    <xf numFmtId="0" fontId="0" fillId="0" borderId="55" xfId="0" applyFont="1" applyBorder="1"/>
    <xf numFmtId="0" fontId="0" fillId="0" borderId="56" xfId="0" applyFont="1" applyBorder="1"/>
    <xf numFmtId="0" fontId="0" fillId="0" borderId="57" xfId="0" applyFont="1" applyBorder="1"/>
    <xf numFmtId="164" fontId="7" fillId="0" borderId="28" xfId="0" applyNumberFormat="1" applyFont="1" applyBorder="1" applyAlignment="1">
      <alignment horizontal="center" vertical="center" wrapText="1"/>
    </xf>
    <xf numFmtId="164" fontId="9" fillId="0" borderId="28" xfId="0" applyNumberFormat="1" applyFont="1" applyBorder="1" applyAlignment="1">
      <alignment horizontal="center" vertical="center" wrapText="1"/>
    </xf>
    <xf numFmtId="0" fontId="7" fillId="0" borderId="44" xfId="0" applyFont="1" applyBorder="1" applyAlignment="1">
      <alignment horizontal="center" vertical="center" wrapText="1"/>
    </xf>
    <xf numFmtId="0" fontId="6" fillId="4" borderId="20"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0" borderId="43" xfId="0" applyFont="1" applyBorder="1" applyAlignment="1">
      <alignment horizontal="center" vertical="center" wrapText="1"/>
    </xf>
    <xf numFmtId="0" fontId="7" fillId="0" borderId="56" xfId="0" applyFont="1" applyBorder="1" applyAlignment="1">
      <alignment horizontal="left" vertical="center" wrapText="1"/>
    </xf>
    <xf numFmtId="0" fontId="7" fillId="0" borderId="56" xfId="0" applyFont="1" applyBorder="1" applyAlignment="1">
      <alignment horizontal="center" vertical="center" wrapText="1"/>
    </xf>
    <xf numFmtId="164" fontId="7" fillId="0" borderId="52" xfId="0" applyNumberFormat="1" applyFont="1" applyBorder="1" applyAlignment="1">
      <alignment horizontal="center" vertical="center" wrapText="1"/>
    </xf>
    <xf numFmtId="0" fontId="7" fillId="0" borderId="43" xfId="0" applyFont="1" applyBorder="1" applyAlignment="1">
      <alignment horizontal="left" vertical="center" wrapText="1"/>
    </xf>
    <xf numFmtId="164" fontId="7" fillId="0" borderId="40" xfId="0" applyNumberFormat="1" applyFont="1" applyBorder="1" applyAlignment="1">
      <alignment horizontal="center" vertical="center" wrapText="1"/>
    </xf>
    <xf numFmtId="0" fontId="7" fillId="0" borderId="43" xfId="0" applyFont="1" applyBorder="1" applyAlignment="1">
      <alignment horizontal="center" vertical="center" wrapText="1"/>
    </xf>
    <xf numFmtId="164" fontId="7" fillId="4" borderId="63" xfId="0" applyNumberFormat="1" applyFont="1" applyFill="1" applyBorder="1" applyAlignment="1">
      <alignment horizontal="center" vertical="center" wrapText="1"/>
    </xf>
    <xf numFmtId="0" fontId="0" fillId="0" borderId="13" xfId="0" applyFont="1" applyBorder="1" applyAlignment="1">
      <alignment horizontal="center" vertical="center"/>
    </xf>
    <xf numFmtId="164" fontId="7" fillId="0" borderId="14" xfId="0" applyNumberFormat="1" applyFont="1" applyBorder="1" applyAlignment="1">
      <alignment horizontal="center" vertical="center"/>
    </xf>
    <xf numFmtId="164" fontId="7" fillId="4" borderId="42" xfId="0" applyNumberFormat="1" applyFont="1" applyFill="1" applyBorder="1" applyAlignment="1">
      <alignment horizontal="center" vertical="center" wrapText="1"/>
    </xf>
    <xf numFmtId="164" fontId="7" fillId="4" borderId="42" xfId="0" applyNumberFormat="1" applyFont="1" applyFill="1" applyBorder="1" applyAlignment="1">
      <alignment horizontal="center" vertical="center" wrapText="1"/>
    </xf>
    <xf numFmtId="164" fontId="10" fillId="0" borderId="14" xfId="0" applyNumberFormat="1" applyFont="1" applyBorder="1" applyAlignment="1">
      <alignment horizontal="center" vertical="center"/>
    </xf>
    <xf numFmtId="0" fontId="7" fillId="7" borderId="20" xfId="0" applyFont="1" applyFill="1" applyBorder="1" applyAlignment="1">
      <alignment horizontal="center" vertical="center" wrapText="1"/>
    </xf>
    <xf numFmtId="0" fontId="6" fillId="0" borderId="44" xfId="0" applyFont="1" applyBorder="1" applyAlignment="1">
      <alignment horizontal="center" vertical="center" wrapText="1"/>
    </xf>
    <xf numFmtId="0" fontId="7" fillId="0" borderId="44" xfId="0" applyFont="1" applyBorder="1" applyAlignment="1">
      <alignment horizontal="left" vertical="center" wrapText="1"/>
    </xf>
    <xf numFmtId="164" fontId="7" fillId="0" borderId="45" xfId="0" applyNumberFormat="1" applyFont="1" applyBorder="1" applyAlignment="1">
      <alignment horizontal="center" vertical="center" wrapText="1"/>
    </xf>
    <xf numFmtId="0" fontId="7" fillId="4" borderId="65" xfId="0" applyFont="1" applyFill="1" applyBorder="1" applyAlignment="1">
      <alignment horizontal="left" vertical="center" wrapText="1"/>
    </xf>
    <xf numFmtId="0" fontId="7" fillId="7" borderId="13" xfId="0" applyFont="1" applyFill="1" applyBorder="1" applyAlignment="1">
      <alignment horizontal="center" vertical="center" wrapText="1"/>
    </xf>
    <xf numFmtId="0" fontId="9" fillId="0" borderId="28"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pplyAlignment="1">
      <alignment horizontal="center" vertical="center" wrapText="1"/>
    </xf>
    <xf numFmtId="0" fontId="6" fillId="4" borderId="55"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7" fillId="0" borderId="14" xfId="0" applyFont="1" applyBorder="1" applyAlignment="1">
      <alignment horizontal="center" vertical="center" wrapText="1"/>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7" fillId="7" borderId="70" xfId="0" applyFont="1" applyFill="1" applyBorder="1" applyAlignment="1">
      <alignment horizontal="center" vertical="center" wrapText="1"/>
    </xf>
    <xf numFmtId="0" fontId="7" fillId="0" borderId="54" xfId="0" applyFont="1" applyBorder="1" applyAlignment="1">
      <alignment horizontal="center" vertical="center" wrapText="1"/>
    </xf>
    <xf numFmtId="0" fontId="7" fillId="0" borderId="54" xfId="0" applyFont="1" applyBorder="1" applyAlignment="1">
      <alignment horizontal="left" vertical="center" wrapText="1"/>
    </xf>
    <xf numFmtId="0" fontId="7" fillId="0" borderId="54"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 xfId="0" applyFont="1" applyBorder="1"/>
    <xf numFmtId="0" fontId="0" fillId="0" borderId="4" xfId="0" applyFont="1" applyBorder="1"/>
    <xf numFmtId="0" fontId="2" fillId="0" borderId="0" xfId="0" applyFont="1"/>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6" xfId="0" applyFont="1" applyBorder="1" applyAlignment="1">
      <alignment horizontal="center" vertical="center"/>
    </xf>
    <xf numFmtId="0" fontId="13" fillId="8" borderId="56" xfId="0" applyFont="1" applyFill="1" applyBorder="1" applyAlignment="1">
      <alignment horizontal="center" vertical="center" wrapText="1"/>
    </xf>
    <xf numFmtId="0" fontId="13" fillId="0" borderId="67"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8" xfId="0" applyFont="1" applyBorder="1" applyAlignment="1">
      <alignment horizontal="center" vertical="center"/>
    </xf>
    <xf numFmtId="0" fontId="13" fillId="8" borderId="2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28" xfId="0" applyFont="1" applyBorder="1" applyAlignment="1">
      <alignment horizontal="left" vertical="center"/>
    </xf>
    <xf numFmtId="0" fontId="14" fillId="0" borderId="28" xfId="0" applyFont="1" applyBorder="1" applyAlignment="1">
      <alignment horizontal="left" vertical="center" wrapText="1"/>
    </xf>
    <xf numFmtId="0" fontId="14" fillId="8" borderId="28" xfId="0" applyFont="1" applyFill="1" applyBorder="1" applyAlignment="1">
      <alignment horizontal="left" vertical="center" wrapText="1"/>
    </xf>
    <xf numFmtId="0" fontId="14" fillId="0" borderId="28" xfId="0" applyFont="1" applyBorder="1" applyAlignment="1">
      <alignment horizontal="center" vertical="center" wrapText="1"/>
    </xf>
    <xf numFmtId="0" fontId="14" fillId="8" borderId="28" xfId="0" applyFont="1" applyFill="1" applyBorder="1" applyAlignment="1">
      <alignment horizontal="center" vertical="center" wrapText="1"/>
    </xf>
    <xf numFmtId="0" fontId="14" fillId="0" borderId="40" xfId="0" applyFont="1" applyBorder="1" applyAlignment="1">
      <alignment horizontal="center" vertical="center" wrapText="1"/>
    </xf>
    <xf numFmtId="0" fontId="15" fillId="0" borderId="0" xfId="0" applyFont="1"/>
    <xf numFmtId="0" fontId="14" fillId="4" borderId="28" xfId="0" applyFont="1" applyFill="1" applyBorder="1" applyAlignment="1">
      <alignment horizontal="left" vertical="center" wrapText="1"/>
    </xf>
    <xf numFmtId="0" fontId="16" fillId="0" borderId="28" xfId="0" applyFont="1" applyBorder="1" applyAlignment="1">
      <alignment horizontal="left" vertical="center" wrapText="1"/>
    </xf>
    <xf numFmtId="0" fontId="1" fillId="9" borderId="77" xfId="0" applyFont="1" applyFill="1" applyBorder="1"/>
    <xf numFmtId="0" fontId="14" fillId="0" borderId="28" xfId="0" applyFont="1" applyBorder="1" applyAlignment="1">
      <alignment horizontal="center" vertical="center"/>
    </xf>
    <xf numFmtId="0" fontId="14" fillId="0" borderId="54" xfId="0" applyFont="1" applyBorder="1" applyAlignment="1">
      <alignment horizontal="left" vertical="center" wrapText="1"/>
    </xf>
    <xf numFmtId="0" fontId="14" fillId="4" borderId="28" xfId="0" applyFont="1" applyFill="1" applyBorder="1" applyAlignment="1">
      <alignment horizontal="center" vertical="center" wrapText="1"/>
    </xf>
    <xf numFmtId="0" fontId="14" fillId="0" borderId="43" xfId="0" applyFont="1" applyBorder="1" applyAlignment="1">
      <alignment horizontal="left" vertical="center" wrapText="1"/>
    </xf>
    <xf numFmtId="0" fontId="14" fillId="0" borderId="28" xfId="0" quotePrefix="1" applyFont="1" applyBorder="1" applyAlignment="1">
      <alignment horizontal="left" vertical="center" wrapText="1"/>
    </xf>
    <xf numFmtId="0" fontId="14" fillId="0" borderId="54" xfId="0" applyFont="1" applyBorder="1" applyAlignment="1">
      <alignment horizontal="center" vertical="center" wrapText="1"/>
    </xf>
    <xf numFmtId="0" fontId="12" fillId="4" borderId="28" xfId="0" applyFont="1" applyFill="1" applyBorder="1" applyAlignment="1">
      <alignment horizontal="left" vertical="center" wrapText="1"/>
    </xf>
    <xf numFmtId="0" fontId="17" fillId="0" borderId="0" xfId="0" applyFont="1" applyAlignment="1">
      <alignment vertical="center" wrapText="1"/>
    </xf>
    <xf numFmtId="0" fontId="14" fillId="0" borderId="28" xfId="0" applyFont="1" applyBorder="1" applyAlignment="1">
      <alignment vertical="center" wrapText="1"/>
    </xf>
    <xf numFmtId="0" fontId="1" fillId="0" borderId="28" xfId="0" applyFont="1" applyBorder="1" applyAlignment="1">
      <alignment horizontal="left" vertical="center" wrapText="1"/>
    </xf>
    <xf numFmtId="0" fontId="1" fillId="0" borderId="28" xfId="0" applyFont="1" applyBorder="1" applyAlignment="1">
      <alignment horizontal="center" vertical="center" wrapText="1"/>
    </xf>
    <xf numFmtId="0" fontId="14" fillId="0" borderId="28" xfId="0" quotePrefix="1" applyFont="1" applyBorder="1" applyAlignment="1">
      <alignment horizontal="center" vertical="center" wrapText="1"/>
    </xf>
    <xf numFmtId="0" fontId="2" fillId="0" borderId="28" xfId="0" applyFont="1" applyBorder="1"/>
    <xf numFmtId="0" fontId="18" fillId="0" borderId="28" xfId="0" applyFont="1" applyBorder="1" applyAlignment="1">
      <alignment horizontal="center" vertical="center" wrapText="1"/>
    </xf>
    <xf numFmtId="49" fontId="17" fillId="0" borderId="28" xfId="0" applyNumberFormat="1" applyFont="1" applyBorder="1" applyAlignment="1">
      <alignment horizontal="center" vertical="center" wrapText="1"/>
    </xf>
    <xf numFmtId="49" fontId="17" fillId="0" borderId="0" xfId="0" applyNumberFormat="1" applyFont="1" applyAlignment="1">
      <alignment vertical="center" wrapText="1"/>
    </xf>
    <xf numFmtId="164" fontId="17" fillId="0" borderId="0" xfId="0" applyNumberFormat="1" applyFont="1" applyAlignment="1">
      <alignment horizontal="center" vertical="center" wrapText="1"/>
    </xf>
    <xf numFmtId="0" fontId="17" fillId="0" borderId="0" xfId="0" applyFont="1" applyAlignment="1">
      <alignment horizontal="center" vertical="center" wrapText="1"/>
    </xf>
    <xf numFmtId="0" fontId="20" fillId="0" borderId="0" xfId="0" applyFont="1" applyAlignment="1">
      <alignment vertical="center"/>
    </xf>
    <xf numFmtId="0" fontId="1" fillId="0" borderId="0" xfId="0" applyFont="1" applyAlignment="1">
      <alignment vertical="center" textRotation="90"/>
    </xf>
    <xf numFmtId="0" fontId="2" fillId="0" borderId="28" xfId="0" applyFont="1" applyBorder="1" applyAlignment="1">
      <alignment horizontal="center" vertical="center"/>
    </xf>
    <xf numFmtId="0" fontId="1" fillId="10" borderId="28" xfId="0" applyFont="1" applyFill="1" applyBorder="1" applyAlignment="1">
      <alignment horizontal="center" vertical="center"/>
    </xf>
    <xf numFmtId="0" fontId="1" fillId="11" borderId="28" xfId="0" applyFont="1" applyFill="1" applyBorder="1" applyAlignment="1">
      <alignment horizontal="center" vertical="center"/>
    </xf>
    <xf numFmtId="0" fontId="5" fillId="12" borderId="13" xfId="0" applyFont="1" applyFill="1" applyBorder="1" applyAlignment="1">
      <alignment vertical="center"/>
    </xf>
    <xf numFmtId="0" fontId="5" fillId="12" borderId="28" xfId="0" applyFont="1" applyFill="1" applyBorder="1" applyAlignment="1">
      <alignment vertical="center"/>
    </xf>
    <xf numFmtId="0" fontId="5" fillId="12" borderId="28" xfId="0" applyFont="1" applyFill="1" applyBorder="1" applyAlignment="1">
      <alignment horizontal="center" vertical="center"/>
    </xf>
    <xf numFmtId="0" fontId="5" fillId="12" borderId="28" xfId="0" applyFont="1" applyFill="1" applyBorder="1" applyAlignment="1">
      <alignment horizontal="center" vertical="center" textRotation="90"/>
    </xf>
    <xf numFmtId="0" fontId="5" fillId="12" borderId="14" xfId="0" applyFont="1" applyFill="1" applyBorder="1" applyAlignment="1">
      <alignment horizontal="center" vertical="center"/>
    </xf>
    <xf numFmtId="0" fontId="1" fillId="13" borderId="28" xfId="0" applyFont="1" applyFill="1" applyBorder="1" applyAlignment="1">
      <alignment horizontal="center" vertical="center"/>
    </xf>
    <xf numFmtId="0" fontId="14" fillId="11" borderId="79" xfId="0" applyFont="1" applyFill="1" applyBorder="1" applyAlignment="1">
      <alignment vertical="center"/>
    </xf>
    <xf numFmtId="0" fontId="16" fillId="0" borderId="54" xfId="0" applyFont="1" applyBorder="1" applyAlignment="1">
      <alignment horizontal="center" vertical="center"/>
    </xf>
    <xf numFmtId="0" fontId="14" fillId="0" borderId="14" xfId="0" applyFont="1" applyBorder="1" applyAlignment="1">
      <alignment vertical="center" wrapText="1"/>
    </xf>
    <xf numFmtId="0" fontId="1" fillId="14" borderId="28" xfId="0" applyFont="1" applyFill="1" applyBorder="1" applyAlignment="1">
      <alignment horizontal="center" vertical="center"/>
    </xf>
    <xf numFmtId="0" fontId="14" fillId="10" borderId="13" xfId="0" applyFont="1" applyFill="1" applyBorder="1" applyAlignment="1">
      <alignment vertical="center" wrapText="1"/>
    </xf>
    <xf numFmtId="0" fontId="16" fillId="0" borderId="28" xfId="0" applyFont="1" applyBorder="1" applyAlignment="1">
      <alignment horizontal="center" vertical="center" wrapText="1"/>
    </xf>
    <xf numFmtId="0" fontId="14" fillId="13" borderId="13" xfId="0" applyFont="1" applyFill="1" applyBorder="1" applyAlignment="1">
      <alignment vertical="center"/>
    </xf>
    <xf numFmtId="0" fontId="16" fillId="0" borderId="28" xfId="0" applyFont="1" applyBorder="1" applyAlignment="1">
      <alignment horizontal="center" vertical="center"/>
    </xf>
    <xf numFmtId="0" fontId="14" fillId="14" borderId="20" xfId="0" applyFont="1" applyFill="1" applyBorder="1" applyAlignment="1">
      <alignment vertical="center"/>
    </xf>
    <xf numFmtId="0" fontId="14" fillId="0" borderId="44" xfId="0" applyFont="1" applyBorder="1" applyAlignment="1">
      <alignment vertical="center" wrapText="1"/>
    </xf>
    <xf numFmtId="0" fontId="16" fillId="0" borderId="44" xfId="0" applyFont="1" applyBorder="1" applyAlignment="1">
      <alignment horizontal="center" vertical="center"/>
    </xf>
    <xf numFmtId="0" fontId="14" fillId="0" borderId="21" xfId="0" applyFont="1" applyBorder="1" applyAlignment="1">
      <alignment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2" fillId="0" borderId="4" xfId="0" applyFont="1" applyBorder="1" applyAlignment="1">
      <alignment horizontal="center" vertical="center"/>
    </xf>
    <xf numFmtId="0" fontId="0" fillId="0" borderId="0" xfId="0" applyFont="1" applyAlignment="1"/>
    <xf numFmtId="0" fontId="3" fillId="0" borderId="5" xfId="0" applyFont="1" applyBorder="1"/>
    <xf numFmtId="0" fontId="4" fillId="0" borderId="4" xfId="0" applyFont="1" applyBorder="1" applyAlignment="1">
      <alignment horizontal="center" vertical="center"/>
    </xf>
    <xf numFmtId="0" fontId="2" fillId="0" borderId="7" xfId="0" applyFont="1" applyBorder="1" applyAlignment="1">
      <alignment horizontal="center"/>
    </xf>
    <xf numFmtId="0" fontId="3" fillId="0" borderId="7" xfId="0" applyFont="1" applyBorder="1"/>
    <xf numFmtId="0" fontId="3" fillId="0" borderId="8" xfId="0" applyFont="1" applyBorder="1"/>
    <xf numFmtId="0" fontId="2" fillId="2" borderId="9" xfId="0" applyFont="1" applyFill="1" applyBorder="1" applyAlignment="1">
      <alignment horizontal="center" vertical="center"/>
    </xf>
    <xf numFmtId="0" fontId="3" fillId="0" borderId="10" xfId="0" applyFont="1" applyBorder="1"/>
    <xf numFmtId="0" fontId="1" fillId="0" borderId="16" xfId="0" applyFont="1" applyBorder="1" applyAlignment="1">
      <alignment horizontal="left" vertical="top" wrapText="1"/>
    </xf>
    <xf numFmtId="0" fontId="3" fillId="0" borderId="17" xfId="0" applyFont="1" applyBorder="1"/>
    <xf numFmtId="0" fontId="3" fillId="0" borderId="22" xfId="0" applyFont="1" applyBorder="1"/>
    <xf numFmtId="164" fontId="2" fillId="0" borderId="23" xfId="0" applyNumberFormat="1" applyFont="1" applyBorder="1" applyAlignment="1">
      <alignment horizontal="center" vertical="center"/>
    </xf>
    <xf numFmtId="0" fontId="3" fillId="0" borderId="23" xfId="0" applyFont="1" applyBorder="1"/>
    <xf numFmtId="0" fontId="2" fillId="0" borderId="4" xfId="0" applyFont="1" applyBorder="1" applyAlignment="1">
      <alignment horizontal="left" vertical="top" wrapText="1"/>
    </xf>
    <xf numFmtId="0" fontId="2" fillId="0" borderId="4" xfId="0" applyFont="1" applyBorder="1" applyAlignment="1">
      <alignment horizontal="left" vertical="top"/>
    </xf>
    <xf numFmtId="0" fontId="6" fillId="2" borderId="33" xfId="0" applyFont="1" applyFill="1" applyBorder="1" applyAlignment="1">
      <alignment horizontal="center" vertical="center" wrapText="1"/>
    </xf>
    <xf numFmtId="0" fontId="3" fillId="0" borderId="34" xfId="0" applyFont="1" applyBorder="1"/>
    <xf numFmtId="0" fontId="3" fillId="0" borderId="35" xfId="0" applyFont="1" applyBorder="1"/>
    <xf numFmtId="0" fontId="3" fillId="0" borderId="41" xfId="0" applyFont="1" applyBorder="1"/>
    <xf numFmtId="0" fontId="3" fillId="0" borderId="11" xfId="0" applyFont="1" applyBorder="1"/>
    <xf numFmtId="0" fontId="3" fillId="0" borderId="37" xfId="0" applyFont="1" applyBorder="1"/>
    <xf numFmtId="0" fontId="3" fillId="0" borderId="38" xfId="0" applyFont="1" applyBorder="1"/>
    <xf numFmtId="0" fontId="6" fillId="2" borderId="33" xfId="0" applyFont="1" applyFill="1" applyBorder="1" applyAlignment="1">
      <alignment horizontal="center" vertical="center"/>
    </xf>
    <xf numFmtId="0" fontId="6" fillId="2" borderId="16" xfId="0" applyFont="1" applyFill="1" applyBorder="1" applyAlignment="1">
      <alignment horizontal="center" vertical="center" wrapText="1"/>
    </xf>
    <xf numFmtId="0" fontId="3" fillId="0" borderId="51" xfId="0" applyFont="1" applyBorder="1"/>
    <xf numFmtId="0" fontId="6" fillId="2" borderId="9" xfId="0" applyFont="1" applyFill="1" applyBorder="1" applyAlignment="1">
      <alignment horizontal="center" vertical="center"/>
    </xf>
    <xf numFmtId="0" fontId="3" fillId="0" borderId="50" xfId="0" applyFont="1" applyBorder="1"/>
    <xf numFmtId="0" fontId="2" fillId="0" borderId="0" xfId="0" applyFont="1" applyAlignment="1">
      <alignment horizontal="center"/>
    </xf>
    <xf numFmtId="0" fontId="2" fillId="0" borderId="0" xfId="0" applyFont="1" applyAlignment="1">
      <alignment horizontal="center" vertical="center"/>
    </xf>
    <xf numFmtId="0" fontId="2" fillId="4" borderId="47" xfId="0" applyFont="1" applyFill="1" applyBorder="1" applyAlignment="1">
      <alignment horizontal="center" vertical="center"/>
    </xf>
    <xf numFmtId="0" fontId="3" fillId="0" borderId="48" xfId="0" applyFont="1" applyBorder="1"/>
    <xf numFmtId="0" fontId="3" fillId="0" borderId="49" xfId="0" applyFont="1" applyBorder="1"/>
    <xf numFmtId="0" fontId="3" fillId="0" borderId="46" xfId="0" applyFont="1" applyBorder="1"/>
    <xf numFmtId="0" fontId="3" fillId="0" borderId="58" xfId="0" applyFont="1" applyBorder="1"/>
    <xf numFmtId="0" fontId="9" fillId="0" borderId="54" xfId="0" applyFont="1" applyBorder="1" applyAlignment="1">
      <alignment horizontal="center" vertical="center" wrapText="1"/>
    </xf>
    <xf numFmtId="0" fontId="3" fillId="0" borderId="59" xfId="0" applyFont="1" applyBorder="1"/>
    <xf numFmtId="0" fontId="9" fillId="0" borderId="54" xfId="0" applyFont="1" applyBorder="1" applyAlignment="1">
      <alignment horizontal="left" vertical="center" wrapText="1"/>
    </xf>
    <xf numFmtId="0" fontId="6" fillId="6" borderId="36"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7" borderId="62"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0" fillId="0" borderId="0" xfId="0" applyFont="1"/>
    <xf numFmtId="0" fontId="3" fillId="0" borderId="61" xfId="0" applyFont="1" applyBorder="1"/>
    <xf numFmtId="0" fontId="7" fillId="7" borderId="18" xfId="0" applyFont="1" applyFill="1" applyBorder="1" applyAlignment="1">
      <alignment horizontal="center" vertical="center" wrapText="1"/>
    </xf>
    <xf numFmtId="0" fontId="2" fillId="0" borderId="0" xfId="0" applyFont="1" applyAlignment="1">
      <alignment horizontal="center" vertical="center" wrapText="1"/>
    </xf>
    <xf numFmtId="0" fontId="2" fillId="4" borderId="64"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3" fillId="0" borderId="66" xfId="0" applyFont="1" applyBorder="1"/>
    <xf numFmtId="0" fontId="6" fillId="4" borderId="67" xfId="0" applyFont="1" applyFill="1" applyBorder="1" applyAlignment="1">
      <alignment horizontal="center" vertical="center" wrapText="1"/>
    </xf>
    <xf numFmtId="0" fontId="3" fillId="0" borderId="68" xfId="0" applyFont="1" applyBorder="1"/>
    <xf numFmtId="0" fontId="0" fillId="0" borderId="1" xfId="0" applyFont="1" applyBorder="1" applyAlignment="1">
      <alignment horizontal="center"/>
    </xf>
    <xf numFmtId="0" fontId="3" fillId="0" borderId="4" xfId="0" applyFont="1" applyBorder="1"/>
    <xf numFmtId="0" fontId="3" fillId="0" borderId="6" xfId="0" applyFont="1" applyBorder="1"/>
    <xf numFmtId="0" fontId="11" fillId="0" borderId="1" xfId="0" applyFont="1" applyBorder="1" applyAlignment="1">
      <alignment horizontal="center" vertical="center" wrapText="1"/>
    </xf>
    <xf numFmtId="0" fontId="11" fillId="0" borderId="36" xfId="0" applyFont="1" applyBorder="1" applyAlignment="1">
      <alignment horizontal="left" vertical="center"/>
    </xf>
    <xf numFmtId="0" fontId="3" fillId="0" borderId="72" xfId="0" applyFont="1" applyBorder="1"/>
    <xf numFmtId="0" fontId="11" fillId="0" borderId="73" xfId="0" applyFont="1" applyBorder="1" applyAlignment="1">
      <alignment horizontal="left" vertical="center"/>
    </xf>
    <xf numFmtId="0" fontId="3" fillId="0" borderId="74" xfId="0" applyFont="1" applyBorder="1"/>
    <xf numFmtId="0" fontId="12" fillId="0" borderId="73" xfId="0" applyFont="1" applyBorder="1" applyAlignment="1">
      <alignment horizontal="left" vertical="center"/>
    </xf>
    <xf numFmtId="0" fontId="11" fillId="0" borderId="75" xfId="0" applyFont="1" applyBorder="1" applyAlignment="1">
      <alignment horizontal="left" vertical="center"/>
    </xf>
    <xf numFmtId="0" fontId="3" fillId="0" borderId="76" xfId="0" applyFont="1" applyBorder="1"/>
    <xf numFmtId="0" fontId="13" fillId="0" borderId="67" xfId="0" applyFont="1" applyBorder="1" applyAlignment="1">
      <alignment horizontal="center" vertical="center" wrapText="1"/>
    </xf>
    <xf numFmtId="0" fontId="2" fillId="0" borderId="40" xfId="0" applyFont="1" applyBorder="1" applyAlignment="1">
      <alignment horizontal="center"/>
    </xf>
    <xf numFmtId="0" fontId="3" fillId="0" borderId="78" xfId="0" applyFont="1" applyBorder="1"/>
    <xf numFmtId="0" fontId="18" fillId="0" borderId="40" xfId="0" applyFont="1" applyBorder="1" applyAlignment="1">
      <alignment horizontal="center" vertical="center" wrapText="1"/>
    </xf>
    <xf numFmtId="49" fontId="17" fillId="0" borderId="40" xfId="0" applyNumberFormat="1" applyFont="1" applyBorder="1" applyAlignment="1">
      <alignment horizontal="center" vertical="center" wrapText="1"/>
    </xf>
    <xf numFmtId="0" fontId="14" fillId="0" borderId="40" xfId="0" applyFont="1" applyBorder="1" applyAlignment="1">
      <alignment horizontal="center" vertical="center" wrapText="1"/>
    </xf>
    <xf numFmtId="0" fontId="19" fillId="0" borderId="0" xfId="0" applyFont="1" applyAlignment="1">
      <alignment horizontal="center" vertical="center"/>
    </xf>
    <xf numFmtId="0" fontId="19" fillId="0" borderId="51" xfId="0" applyFont="1" applyBorder="1" applyAlignment="1">
      <alignment horizontal="center" vertical="center"/>
    </xf>
    <xf numFmtId="0" fontId="19" fillId="0" borderId="36" xfId="0" applyFont="1" applyBorder="1" applyAlignment="1">
      <alignment horizontal="center" vertical="center"/>
    </xf>
    <xf numFmtId="0" fontId="1" fillId="0" borderId="4" xfId="0" applyFont="1" applyBorder="1" applyAlignment="1">
      <alignment horizontal="center"/>
    </xf>
    <xf numFmtId="0" fontId="1" fillId="0" borderId="0" xfId="0" applyFont="1" applyAlignment="1">
      <alignment horizontal="center"/>
    </xf>
    <xf numFmtId="0" fontId="9" fillId="0" borderId="42" xfId="0" applyFont="1" applyBorder="1" applyAlignment="1">
      <alignment horizontal="left" vertical="center" wrapText="1"/>
    </xf>
    <xf numFmtId="0" fontId="2" fillId="4" borderId="79" xfId="0" applyFont="1" applyFill="1" applyBorder="1" applyAlignment="1">
      <alignment horizontal="center" vertical="center" wrapText="1"/>
    </xf>
    <xf numFmtId="0" fontId="3" fillId="0" borderId="77" xfId="0" applyFont="1" applyBorder="1"/>
    <xf numFmtId="0" fontId="7" fillId="0" borderId="65" xfId="0" applyFont="1" applyBorder="1" applyAlignment="1">
      <alignment horizontal="left" vertical="center" wrapText="1"/>
    </xf>
    <xf numFmtId="0" fontId="7" fillId="0" borderId="65" xfId="0" applyFont="1" applyBorder="1" applyAlignment="1">
      <alignment horizontal="center" vertical="center" wrapText="1"/>
    </xf>
    <xf numFmtId="0" fontId="6" fillId="6" borderId="80" xfId="0" applyFont="1" applyFill="1" applyBorder="1" applyAlignment="1">
      <alignment horizontal="center" vertical="center" wrapText="1"/>
    </xf>
    <xf numFmtId="0" fontId="3" fillId="0" borderId="81" xfId="0" applyFont="1" applyBorder="1"/>
    <xf numFmtId="0" fontId="3" fillId="0" borderId="82" xfId="0" applyFont="1" applyBorder="1"/>
    <xf numFmtId="0" fontId="6" fillId="4" borderId="83"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84" xfId="0" applyFont="1" applyFill="1" applyBorder="1" applyAlignment="1">
      <alignment horizontal="center" vertical="center" wrapText="1"/>
    </xf>
    <xf numFmtId="0" fontId="7" fillId="7" borderId="85" xfId="0" applyFont="1" applyFill="1" applyBorder="1" applyAlignment="1">
      <alignment horizontal="center" vertical="center" wrapText="1"/>
    </xf>
    <xf numFmtId="164" fontId="7" fillId="0" borderId="84" xfId="0" applyNumberFormat="1" applyFont="1" applyBorder="1" applyAlignment="1">
      <alignment horizontal="center" vertical="center" wrapText="1"/>
    </xf>
    <xf numFmtId="0" fontId="3" fillId="0" borderId="86" xfId="0" applyFont="1" applyBorder="1"/>
    <xf numFmtId="0" fontId="3" fillId="0" borderId="87" xfId="0" applyFont="1" applyBorder="1"/>
    <xf numFmtId="0" fontId="7" fillId="0" borderId="88" xfId="0" applyFont="1" applyBorder="1" applyAlignment="1">
      <alignment horizontal="left" vertical="center" wrapText="1"/>
    </xf>
    <xf numFmtId="0" fontId="7" fillId="0" borderId="88" xfId="0" applyFont="1" applyBorder="1" applyAlignment="1">
      <alignment horizontal="center" vertical="center" wrapText="1"/>
    </xf>
    <xf numFmtId="164" fontId="7" fillId="0" borderId="89" xfId="0" applyNumberFormat="1" applyFont="1" applyBorder="1" applyAlignment="1">
      <alignment horizontal="center" vertical="center" wrapText="1"/>
    </xf>
    <xf numFmtId="0" fontId="3" fillId="0" borderId="90" xfId="0" applyFont="1" applyBorder="1"/>
    <xf numFmtId="164" fontId="7" fillId="4" borderId="84" xfId="0" applyNumberFormat="1" applyFont="1" applyFill="1" applyBorder="1" applyAlignment="1">
      <alignment horizontal="center" vertical="center" wrapText="1"/>
    </xf>
    <xf numFmtId="0" fontId="7" fillId="4" borderId="88" xfId="0" applyFont="1" applyFill="1" applyBorder="1" applyAlignment="1">
      <alignment horizontal="left" vertical="center" wrapText="1"/>
    </xf>
    <xf numFmtId="0" fontId="7" fillId="0" borderId="42" xfId="0" applyFont="1" applyBorder="1" applyAlignment="1">
      <alignment horizontal="left" vertical="center" wrapText="1"/>
    </xf>
    <xf numFmtId="0" fontId="7" fillId="4" borderId="91" xfId="0" applyFont="1" applyFill="1" applyBorder="1" applyAlignment="1">
      <alignment horizontal="left" vertical="center" wrapText="1"/>
    </xf>
    <xf numFmtId="0" fontId="6" fillId="4" borderId="41" xfId="0" applyFont="1" applyFill="1" applyBorder="1" applyAlignment="1">
      <alignment horizontal="center" vertical="center" wrapText="1"/>
    </xf>
    <xf numFmtId="0" fontId="7" fillId="0" borderId="41" xfId="0" applyFont="1" applyBorder="1" applyAlignment="1">
      <alignment horizontal="left" vertical="center" wrapText="1"/>
    </xf>
    <xf numFmtId="0" fontId="7" fillId="0" borderId="92" xfId="0" applyFont="1" applyBorder="1" applyAlignment="1">
      <alignment horizontal="left" vertical="center" wrapText="1"/>
    </xf>
    <xf numFmtId="0" fontId="3" fillId="0" borderId="93" xfId="0" applyFont="1" applyBorder="1"/>
    <xf numFmtId="0" fontId="6" fillId="4" borderId="94" xfId="0" applyFont="1" applyFill="1" applyBorder="1" applyAlignment="1">
      <alignment horizontal="center" vertical="center" wrapText="1"/>
    </xf>
    <xf numFmtId="0" fontId="7" fillId="0" borderId="95" xfId="0" applyFont="1" applyBorder="1" applyAlignment="1">
      <alignment horizontal="center" vertical="center" wrapText="1"/>
    </xf>
    <xf numFmtId="0" fontId="29"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7" fillId="4" borderId="42" xfId="0" applyFont="1" applyFill="1" applyBorder="1" applyAlignment="1">
      <alignment horizontal="left" vertical="center" wrapText="1"/>
    </xf>
    <xf numFmtId="0" fontId="7" fillId="0" borderId="71" xfId="0" applyFont="1" applyBorder="1" applyAlignment="1">
      <alignment horizontal="left" vertical="center" wrapText="1"/>
    </xf>
    <xf numFmtId="0" fontId="7" fillId="0" borderId="60" xfId="0" applyFont="1" applyBorder="1" applyAlignment="1">
      <alignment horizontal="left" vertical="center" wrapText="1"/>
    </xf>
    <xf numFmtId="0" fontId="6" fillId="2" borderId="35" xfId="0" applyFont="1" applyFill="1" applyBorder="1" applyAlignment="1">
      <alignment horizontal="center" vertical="center"/>
    </xf>
    <xf numFmtId="0" fontId="0" fillId="0" borderId="68" xfId="0" applyFont="1" applyBorder="1" applyAlignment="1">
      <alignment horizontal="center" vertical="center"/>
    </xf>
    <xf numFmtId="0" fontId="0" fillId="0" borderId="41" xfId="0" applyFont="1" applyBorder="1" applyAlignment="1">
      <alignment horizontal="center" vertical="center"/>
    </xf>
    <xf numFmtId="0" fontId="0" fillId="0" borderId="46" xfId="0" applyFont="1" applyBorder="1" applyAlignment="1">
      <alignment horizontal="center" vertical="center"/>
    </xf>
    <xf numFmtId="164" fontId="7" fillId="0" borderId="95" xfId="0" applyNumberFormat="1" applyFont="1" applyBorder="1" applyAlignment="1">
      <alignment horizontal="center" vertical="center" wrapText="1"/>
    </xf>
    <xf numFmtId="164" fontId="7" fillId="0" borderId="97" xfId="0" applyNumberFormat="1" applyFont="1" applyBorder="1" applyAlignment="1">
      <alignment horizontal="center" vertical="center" wrapText="1"/>
    </xf>
    <xf numFmtId="0" fontId="6" fillId="2" borderId="80" xfId="0" applyFont="1" applyFill="1"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6" fillId="2" borderId="90" xfId="0" applyFont="1" applyFill="1" applyBorder="1" applyAlignment="1">
      <alignment horizontal="center" vertical="center" wrapText="1"/>
    </xf>
    <xf numFmtId="164" fontId="7" fillId="0" borderId="100" xfId="0" applyNumberFormat="1" applyFont="1" applyBorder="1" applyAlignment="1">
      <alignment horizontal="center" vertical="center" wrapText="1"/>
    </xf>
    <xf numFmtId="0" fontId="6" fillId="2" borderId="83" xfId="0" applyFont="1" applyFill="1" applyBorder="1" applyAlignment="1">
      <alignment horizontal="center" vertical="center" wrapText="1"/>
    </xf>
    <xf numFmtId="0" fontId="6" fillId="2" borderId="85" xfId="0" applyFont="1" applyFill="1" applyBorder="1" applyAlignment="1">
      <alignment horizontal="center" vertical="center" wrapText="1"/>
    </xf>
    <xf numFmtId="0" fontId="6" fillId="2" borderId="101" xfId="0" applyFont="1" applyFill="1" applyBorder="1" applyAlignment="1">
      <alignment horizontal="center" vertical="center" wrapText="1"/>
    </xf>
    <xf numFmtId="0" fontId="7" fillId="7" borderId="83" xfId="0" applyFont="1" applyFill="1" applyBorder="1" applyAlignment="1">
      <alignment horizontal="center" vertical="center" wrapText="1"/>
    </xf>
    <xf numFmtId="0" fontId="7" fillId="4" borderId="84" xfId="0" applyFont="1" applyFill="1" applyBorder="1" applyAlignment="1">
      <alignment horizontal="center" vertical="center" wrapText="1"/>
    </xf>
    <xf numFmtId="0" fontId="7" fillId="0" borderId="84" xfId="0" applyFont="1" applyBorder="1" applyAlignment="1">
      <alignment horizontal="center" vertical="center" wrapText="1"/>
    </xf>
    <xf numFmtId="0" fontId="6" fillId="4" borderId="88" xfId="0" applyFont="1" applyFill="1" applyBorder="1" applyAlignment="1">
      <alignment horizontal="center" vertical="center" wrapText="1"/>
    </xf>
    <xf numFmtId="0" fontId="9" fillId="0" borderId="88" xfId="0" applyFont="1" applyBorder="1" applyAlignment="1">
      <alignment horizontal="left" vertical="center" wrapText="1"/>
    </xf>
    <xf numFmtId="0" fontId="9" fillId="0" borderId="88" xfId="0" applyFont="1" applyBorder="1" applyAlignment="1">
      <alignment horizontal="center" vertical="center" wrapText="1"/>
    </xf>
    <xf numFmtId="0" fontId="7" fillId="0" borderId="102" xfId="0" applyFont="1" applyBorder="1" applyAlignment="1">
      <alignment horizontal="left" vertical="center" wrapText="1"/>
    </xf>
    <xf numFmtId="164" fontId="7" fillId="4" borderId="89" xfId="0" applyNumberFormat="1" applyFont="1" applyFill="1" applyBorder="1" applyAlignment="1">
      <alignment horizontal="center" vertical="center" wrapText="1"/>
    </xf>
    <xf numFmtId="0" fontId="6" fillId="0" borderId="79" xfId="0" applyFont="1" applyBorder="1" applyAlignment="1">
      <alignment horizontal="center" vertical="center" wrapText="1"/>
    </xf>
    <xf numFmtId="0" fontId="3" fillId="0" borderId="103" xfId="0" applyFont="1" applyBorder="1"/>
    <xf numFmtId="0" fontId="6" fillId="0" borderId="104" xfId="0" applyFont="1" applyBorder="1" applyAlignment="1">
      <alignment horizontal="center" vertical="center" wrapText="1"/>
    </xf>
    <xf numFmtId="0" fontId="6" fillId="5" borderId="105" xfId="0" applyFont="1" applyFill="1" applyBorder="1" applyAlignment="1">
      <alignment horizontal="center" vertical="center" wrapText="1"/>
    </xf>
    <xf numFmtId="0" fontId="6" fillId="5" borderId="106" xfId="0" applyFont="1" applyFill="1" applyBorder="1" applyAlignment="1">
      <alignment horizontal="center" vertical="center" wrapText="1"/>
    </xf>
    <xf numFmtId="0" fontId="6" fillId="5" borderId="107" xfId="0" applyFont="1" applyFill="1" applyBorder="1" applyAlignment="1">
      <alignment horizontal="center" vertical="center" wrapText="1"/>
    </xf>
    <xf numFmtId="0" fontId="3" fillId="0" borderId="108" xfId="0" applyFont="1" applyBorder="1"/>
    <xf numFmtId="0" fontId="6" fillId="5" borderId="109" xfId="0" applyFont="1" applyFill="1" applyBorder="1" applyAlignment="1">
      <alignment horizontal="center" vertical="center" wrapText="1"/>
    </xf>
    <xf numFmtId="0" fontId="9" fillId="0" borderId="84" xfId="0" applyFont="1" applyBorder="1" applyAlignment="1">
      <alignment horizontal="left" vertical="center" wrapText="1"/>
    </xf>
    <xf numFmtId="0" fontId="3" fillId="0" borderId="65" xfId="0" applyFont="1" applyBorder="1"/>
    <xf numFmtId="0" fontId="7" fillId="0" borderId="42"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65" xfId="0" applyFont="1" applyBorder="1" applyAlignment="1">
      <alignment horizontal="center" vertical="center" wrapText="1"/>
    </xf>
    <xf numFmtId="164" fontId="9" fillId="0" borderId="65" xfId="0" applyNumberFormat="1" applyFont="1" applyBorder="1" applyAlignment="1">
      <alignment horizontal="center" vertical="center" wrapText="1"/>
    </xf>
    <xf numFmtId="0" fontId="9" fillId="0" borderId="100" xfId="0" applyFont="1" applyBorder="1" applyAlignment="1">
      <alignment horizontal="left" vertical="center" wrapText="1"/>
    </xf>
    <xf numFmtId="0" fontId="9" fillId="0" borderId="87" xfId="0" applyFont="1" applyBorder="1" applyAlignment="1">
      <alignment horizontal="center" vertical="center" wrapText="1"/>
    </xf>
    <xf numFmtId="0" fontId="9" fillId="0" borderId="102" xfId="0" applyFont="1" applyBorder="1" applyAlignment="1">
      <alignment horizontal="center" vertical="center" wrapText="1"/>
    </xf>
    <xf numFmtId="0" fontId="7" fillId="0" borderId="91" xfId="0" applyFont="1" applyBorder="1" applyAlignment="1">
      <alignment horizontal="center" vertical="center" wrapText="1"/>
    </xf>
    <xf numFmtId="0" fontId="3" fillId="0" borderId="92" xfId="0" applyFont="1" applyBorder="1"/>
    <xf numFmtId="164" fontId="7" fillId="0" borderId="88" xfId="0" applyNumberFormat="1" applyFont="1" applyBorder="1" applyAlignment="1">
      <alignment horizontal="center" vertical="center" wrapText="1"/>
    </xf>
    <xf numFmtId="0" fontId="9" fillId="0" borderId="89" xfId="0" applyFont="1" applyBorder="1" applyAlignment="1">
      <alignment horizontal="left" vertical="center" wrapText="1"/>
    </xf>
    <xf numFmtId="0" fontId="6" fillId="0" borderId="110" xfId="0" applyFont="1" applyBorder="1" applyAlignment="1">
      <alignment horizontal="center" vertical="center" wrapText="1"/>
    </xf>
    <xf numFmtId="0" fontId="3" fillId="0" borderId="111" xfId="0" applyFont="1" applyBorder="1"/>
    <xf numFmtId="0" fontId="3" fillId="0" borderId="112" xfId="0" applyFont="1" applyBorder="1"/>
    <xf numFmtId="0" fontId="9" fillId="0" borderId="102" xfId="0" applyFont="1" applyBorder="1" applyAlignment="1">
      <alignment horizontal="left" vertical="center" wrapText="1"/>
    </xf>
    <xf numFmtId="0" fontId="6" fillId="2" borderId="80" xfId="0" applyFont="1" applyFill="1" applyBorder="1" applyAlignment="1">
      <alignment horizontal="center" vertical="center"/>
    </xf>
    <xf numFmtId="0" fontId="6" fillId="4" borderId="83" xfId="0" applyFont="1" applyFill="1" applyBorder="1" applyAlignment="1">
      <alignment horizontal="center" vertical="center"/>
    </xf>
    <xf numFmtId="0" fontId="6" fillId="4" borderId="42" xfId="0" applyFont="1" applyFill="1" applyBorder="1" applyAlignment="1">
      <alignment horizontal="center" vertical="center"/>
    </xf>
    <xf numFmtId="0" fontId="7" fillId="2" borderId="85" xfId="0" applyFont="1" applyFill="1" applyBorder="1" applyAlignment="1">
      <alignment horizontal="center" vertical="center" wrapText="1"/>
    </xf>
    <xf numFmtId="0" fontId="8" fillId="4" borderId="84" xfId="0" applyFont="1" applyFill="1" applyBorder="1" applyAlignment="1">
      <alignment horizontal="center" vertical="center" wrapText="1"/>
    </xf>
    <xf numFmtId="14" fontId="8" fillId="4" borderId="84" xfId="0" applyNumberFormat="1" applyFont="1" applyFill="1" applyBorder="1" applyAlignment="1">
      <alignment horizontal="center" vertical="center" wrapText="1"/>
    </xf>
    <xf numFmtId="0" fontId="8" fillId="0" borderId="84" xfId="0" applyFont="1" applyBorder="1" applyAlignment="1">
      <alignment horizontal="center" vertical="center" wrapText="1"/>
    </xf>
    <xf numFmtId="0" fontId="7" fillId="2" borderId="90" xfId="0" applyFont="1" applyFill="1" applyBorder="1" applyAlignment="1">
      <alignment horizontal="center" vertical="center" wrapText="1"/>
    </xf>
    <xf numFmtId="164" fontId="8" fillId="4" borderId="84" xfId="0" applyNumberFormat="1" applyFont="1" applyFill="1" applyBorder="1" applyAlignment="1">
      <alignment horizontal="center" vertical="center" wrapText="1"/>
    </xf>
    <xf numFmtId="0" fontId="7" fillId="2" borderId="83" xfId="0" applyFont="1" applyFill="1" applyBorder="1" applyAlignment="1">
      <alignment horizontal="center" vertical="center" wrapText="1"/>
    </xf>
    <xf numFmtId="0" fontId="7" fillId="2" borderId="101" xfId="0" applyFont="1" applyFill="1" applyBorder="1" applyAlignment="1">
      <alignment horizontal="center" vertical="center" wrapText="1"/>
    </xf>
    <xf numFmtId="0" fontId="7" fillId="4" borderId="88" xfId="0" applyFont="1" applyFill="1" applyBorder="1" applyAlignment="1">
      <alignment horizontal="center" vertical="center" wrapText="1"/>
    </xf>
    <xf numFmtId="0" fontId="8" fillId="0" borderId="89" xfId="0" applyFont="1" applyBorder="1" applyAlignment="1">
      <alignment horizontal="center" vertical="center" wrapText="1"/>
    </xf>
  </cellXfs>
  <cellStyles count="1">
    <cellStyle name="Normal" xfId="0" builtinId="0"/>
  </cellStyles>
  <dxfs count="416">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0</xdr:rowOff>
    </xdr:from>
    <xdr:ext cx="0" cy="4953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123825</xdr:colOff>
      <xdr:row>0</xdr:row>
      <xdr:rowOff>85725</xdr:rowOff>
    </xdr:from>
    <xdr:ext cx="1562100" cy="762000"/>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200025</xdr:colOff>
      <xdr:row>0</xdr:row>
      <xdr:rowOff>57150</xdr:rowOff>
    </xdr:from>
    <xdr:ext cx="2809875" cy="110490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4</xdr:col>
      <xdr:colOff>466725</xdr:colOff>
      <xdr:row>1</xdr:row>
      <xdr:rowOff>228600</xdr:rowOff>
    </xdr:from>
    <xdr:ext cx="2276475" cy="3971925"/>
    <xdr:sp macro="" textlink="">
      <xdr:nvSpPr>
        <xdr:cNvPr id="8" name="Shape 8"/>
        <xdr:cNvSpPr/>
      </xdr:nvSpPr>
      <xdr:spPr>
        <a:xfrm>
          <a:off x="4226813" y="1813088"/>
          <a:ext cx="2238375" cy="39338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600075</xdr:colOff>
      <xdr:row>2</xdr:row>
      <xdr:rowOff>533400</xdr:rowOff>
    </xdr:from>
    <xdr:ext cx="2152650" cy="2505075"/>
    <xdr:sp macro="" textlink="">
      <xdr:nvSpPr>
        <xdr:cNvPr id="9" name="Shape 9"/>
        <xdr:cNvSpPr txBox="1"/>
      </xdr:nvSpPr>
      <xdr:spPr>
        <a:xfrm>
          <a:off x="4274438" y="2532225"/>
          <a:ext cx="2143125" cy="24955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38100</xdr:rowOff>
    </xdr:from>
    <xdr:ext cx="1352550" cy="6477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85725</xdr:colOff>
      <xdr:row>0</xdr:row>
      <xdr:rowOff>66675</xdr:rowOff>
    </xdr:from>
    <xdr:ext cx="1876425" cy="80962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66675</xdr:rowOff>
    </xdr:from>
    <xdr:ext cx="1876425" cy="8096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14</xdr:row>
      <xdr:rowOff>0</xdr:rowOff>
    </xdr:from>
    <xdr:ext cx="18135600" cy="39538275"/>
    <xdr:grpSp>
      <xdr:nvGrpSpPr>
        <xdr:cNvPr id="2" name="Shape 2"/>
        <xdr:cNvGrpSpPr/>
      </xdr:nvGrpSpPr>
      <xdr:grpSpPr>
        <a:xfrm>
          <a:off x="0" y="6667500"/>
          <a:ext cx="18135600" cy="39538275"/>
          <a:chOff x="0" y="0"/>
          <a:chExt cx="10692000" cy="7560000"/>
        </a:xfrm>
      </xdr:grpSpPr>
      <xdr:grpSp>
        <xdr:nvGrpSpPr>
          <xdr:cNvPr id="3" name="Shape 3"/>
          <xdr:cNvGrpSpPr/>
        </xdr:nvGrpSpPr>
        <xdr:grpSpPr>
          <a:xfrm>
            <a:off x="0" y="0"/>
            <a:ext cx="10692000" cy="7560000"/>
            <a:chOff x="0" y="0"/>
            <a:chExt cx="10692000" cy="7560000"/>
          </a:xfrm>
        </xdr:grpSpPr>
        <xdr:sp macro="" textlink="">
          <xdr:nvSpPr>
            <xdr:cNvPr id="4" name="Shape 4"/>
            <xdr:cNvSpPr/>
          </xdr:nvSpPr>
          <xdr:spPr>
            <a:xfrm>
              <a:off x="0" y="0"/>
              <a:ext cx="10692000" cy="7560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xdr:cNvGrpSpPr/>
          </xdr:nvGrpSpPr>
          <xdr:grpSpPr>
            <a:xfrm>
              <a:off x="0" y="0"/>
              <a:ext cx="10692000" cy="7560000"/>
              <a:chOff x="95250" y="9010650"/>
              <a:chExt cx="13944600" cy="40671750"/>
            </a:xfrm>
          </xdr:grpSpPr>
          <xdr:sp macro="" textlink="">
            <xdr:nvSpPr>
              <xdr:cNvPr id="6" name="Shape 6"/>
              <xdr:cNvSpPr/>
            </xdr:nvSpPr>
            <xdr:spPr>
              <a:xfrm>
                <a:off x="95250" y="9010650"/>
                <a:ext cx="13944600" cy="40671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7" name="Shape 7"/>
              <xdr:cNvPicPr preferRelativeResize="0"/>
            </xdr:nvPicPr>
            <xdr:blipFill rotWithShape="1">
              <a:blip xmlns:r="http://schemas.openxmlformats.org/officeDocument/2006/relationships" r:embed="rId1">
                <a:alphaModFix/>
              </a:blip>
              <a:srcRect l="1006" t="469" r="543"/>
              <a:stretch/>
            </xdr:blipFill>
            <xdr:spPr>
              <a:xfrm>
                <a:off x="95250" y="29386713"/>
                <a:ext cx="13868400" cy="20295686"/>
              </a:xfrm>
              <a:prstGeom prst="rect">
                <a:avLst/>
              </a:prstGeom>
              <a:noFill/>
              <a:ln>
                <a:noFill/>
              </a:ln>
            </xdr:spPr>
          </xdr:pic>
        </xdr:grpSp>
      </xdr:grpSp>
    </xdr:grpSp>
    <xdr:clientData fLocksWithSheet="0"/>
  </xdr:oneCellAnchor>
  <xdr:oneCellAnchor>
    <xdr:from>
      <xdr:col>0</xdr:col>
      <xdr:colOff>47625</xdr:colOff>
      <xdr:row>0</xdr:row>
      <xdr:rowOff>85725</xdr:rowOff>
    </xdr:from>
    <xdr:ext cx="1828800" cy="800100"/>
    <xdr:pic>
      <xdr:nvPicPr>
        <xdr:cNvPr id="8"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66675</xdr:rowOff>
    </xdr:from>
    <xdr:ext cx="1828800" cy="8477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76200</xdr:rowOff>
    </xdr:from>
    <xdr:ext cx="1857375" cy="8477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95250</xdr:rowOff>
    </xdr:from>
    <xdr:ext cx="1866900" cy="828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66675</xdr:rowOff>
    </xdr:from>
    <xdr:ext cx="2314575" cy="828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76200</xdr:colOff>
      <xdr:row>0</xdr:row>
      <xdr:rowOff>57150</xdr:rowOff>
    </xdr:from>
    <xdr:ext cx="2114550" cy="771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A5" workbookViewId="0">
      <selection activeCell="C14" sqref="C14"/>
    </sheetView>
  </sheetViews>
  <sheetFormatPr baseColWidth="10" defaultColWidth="12.625" defaultRowHeight="15" customHeight="1" x14ac:dyDescent="0.2"/>
  <cols>
    <col min="1" max="1" width="2.25" customWidth="1"/>
    <col min="2" max="2" width="5" customWidth="1"/>
    <col min="3" max="3" width="88.125" customWidth="1"/>
    <col min="4" max="4" width="4.125" customWidth="1"/>
    <col min="5" max="5" width="44" customWidth="1"/>
    <col min="6" max="26" width="9.375" customWidth="1"/>
  </cols>
  <sheetData>
    <row r="1" spans="1:5" x14ac:dyDescent="0.25">
      <c r="A1" s="1"/>
      <c r="B1" s="171" t="s">
        <v>0</v>
      </c>
      <c r="C1" s="172"/>
      <c r="D1" s="172"/>
      <c r="E1" s="173"/>
    </row>
    <row r="2" spans="1:5" x14ac:dyDescent="0.25">
      <c r="A2" s="1"/>
      <c r="B2" s="174" t="s">
        <v>1</v>
      </c>
      <c r="C2" s="175"/>
      <c r="D2" s="175"/>
      <c r="E2" s="176"/>
    </row>
    <row r="3" spans="1:5" x14ac:dyDescent="0.25">
      <c r="A3" s="1"/>
      <c r="B3" s="174" t="s">
        <v>2</v>
      </c>
      <c r="C3" s="175"/>
      <c r="D3" s="175"/>
      <c r="E3" s="176"/>
    </row>
    <row r="4" spans="1:5" x14ac:dyDescent="0.25">
      <c r="A4" s="1"/>
      <c r="B4" s="174" t="s">
        <v>735</v>
      </c>
      <c r="C4" s="175"/>
      <c r="D4" s="175"/>
      <c r="E4" s="176"/>
    </row>
    <row r="5" spans="1:5" x14ac:dyDescent="0.25">
      <c r="A5" s="1"/>
      <c r="B5" s="177" t="s">
        <v>734</v>
      </c>
      <c r="C5" s="175"/>
      <c r="D5" s="175"/>
      <c r="E5" s="176"/>
    </row>
    <row r="6" spans="1:5" x14ac:dyDescent="0.25">
      <c r="A6" s="1"/>
      <c r="B6" s="2"/>
      <c r="C6" s="178"/>
      <c r="D6" s="179"/>
      <c r="E6" s="180"/>
    </row>
    <row r="7" spans="1:5" x14ac:dyDescent="0.25">
      <c r="A7" s="1"/>
      <c r="B7" s="181" t="s">
        <v>4</v>
      </c>
      <c r="C7" s="182"/>
      <c r="D7" s="3"/>
      <c r="E7" s="4"/>
    </row>
    <row r="8" spans="1:5" ht="27" customHeight="1" x14ac:dyDescent="0.25">
      <c r="A8" s="1"/>
      <c r="B8" s="5">
        <v>1</v>
      </c>
      <c r="C8" s="6" t="s">
        <v>5</v>
      </c>
      <c r="D8" s="7"/>
      <c r="E8" s="8"/>
    </row>
    <row r="9" spans="1:5" ht="27" customHeight="1" x14ac:dyDescent="0.25">
      <c r="A9" s="1"/>
      <c r="B9" s="9">
        <v>2</v>
      </c>
      <c r="C9" s="10" t="s">
        <v>6</v>
      </c>
      <c r="D9" s="1"/>
      <c r="E9" s="11"/>
    </row>
    <row r="10" spans="1:5" ht="27" customHeight="1" x14ac:dyDescent="0.25">
      <c r="A10" s="1"/>
      <c r="B10" s="9">
        <v>3</v>
      </c>
      <c r="C10" s="10" t="s">
        <v>7</v>
      </c>
      <c r="D10" s="1"/>
      <c r="E10" s="11"/>
    </row>
    <row r="11" spans="1:5" ht="27" customHeight="1" x14ac:dyDescent="0.25">
      <c r="A11" s="1"/>
      <c r="B11" s="9">
        <v>4</v>
      </c>
      <c r="C11" s="12" t="s">
        <v>8</v>
      </c>
      <c r="D11" s="1"/>
      <c r="E11" s="13" t="s">
        <v>9</v>
      </c>
    </row>
    <row r="12" spans="1:5" ht="27" customHeight="1" x14ac:dyDescent="0.25">
      <c r="A12" s="1"/>
      <c r="B12" s="9">
        <v>5</v>
      </c>
      <c r="C12" s="12" t="s">
        <v>10</v>
      </c>
      <c r="D12" s="1"/>
      <c r="E12" s="183"/>
    </row>
    <row r="13" spans="1:5" ht="27" customHeight="1" x14ac:dyDescent="0.25">
      <c r="A13" s="1"/>
      <c r="B13" s="9">
        <v>6</v>
      </c>
      <c r="C13" s="10" t="s">
        <v>11</v>
      </c>
      <c r="D13" s="1"/>
      <c r="E13" s="184"/>
    </row>
    <row r="14" spans="1:5" ht="27" customHeight="1" x14ac:dyDescent="0.25">
      <c r="A14" s="1"/>
      <c r="B14" s="14">
        <v>7</v>
      </c>
      <c r="C14" s="15" t="s">
        <v>12</v>
      </c>
      <c r="D14" s="1"/>
      <c r="E14" s="184"/>
    </row>
    <row r="15" spans="1:5" ht="27" customHeight="1" x14ac:dyDescent="0.25">
      <c r="A15" s="1"/>
      <c r="B15" s="16">
        <v>8</v>
      </c>
      <c r="C15" s="17" t="s">
        <v>13</v>
      </c>
      <c r="D15" s="18"/>
      <c r="E15" s="185"/>
    </row>
    <row r="16" spans="1:5" x14ac:dyDescent="0.25">
      <c r="A16" s="1"/>
      <c r="B16" s="1" t="s">
        <v>14</v>
      </c>
      <c r="C16" s="1"/>
      <c r="D16" s="1"/>
      <c r="E16"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C6:E6"/>
    <mergeCell ref="B7:C7"/>
    <mergeCell ref="E12:E15"/>
    <mergeCell ref="B1:E1"/>
    <mergeCell ref="B2:E2"/>
    <mergeCell ref="B3:E3"/>
    <mergeCell ref="B4:E4"/>
    <mergeCell ref="B5:E5"/>
  </mergeCells>
  <pageMargins left="0" right="0" top="0" bottom="0" header="0" footer="0"/>
  <pageSetup scale="75"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pane xSplit="3" ySplit="7" topLeftCell="D8" activePane="bottomRight" state="frozen"/>
      <selection pane="topRight" activeCell="D1" sqref="D1"/>
      <selection pane="bottomLeft" activeCell="A8" sqref="A8"/>
      <selection pane="bottomRight" activeCell="F7" sqref="F7"/>
    </sheetView>
  </sheetViews>
  <sheetFormatPr baseColWidth="10" defaultColWidth="12.625" defaultRowHeight="15" customHeight="1" x14ac:dyDescent="0.2"/>
  <cols>
    <col min="1" max="1" width="30" customWidth="1"/>
    <col min="2" max="2" width="5.375" customWidth="1"/>
    <col min="3" max="3" width="57" customWidth="1"/>
    <col min="4" max="4" width="26" customWidth="1"/>
    <col min="5" max="5" width="28.5" customWidth="1"/>
    <col min="6" max="6" width="11.25" customWidth="1"/>
    <col min="7" max="7" width="11.75" customWidth="1"/>
    <col min="8" max="19" width="9.375" customWidth="1"/>
  </cols>
  <sheetData>
    <row r="1" spans="1:6" ht="14.25" x14ac:dyDescent="0.2">
      <c r="A1" s="219" t="s">
        <v>0</v>
      </c>
      <c r="B1" s="175"/>
      <c r="C1" s="175"/>
      <c r="D1" s="175"/>
      <c r="E1" s="175"/>
      <c r="F1" s="175"/>
    </row>
    <row r="2" spans="1:6" x14ac:dyDescent="0.2">
      <c r="A2" s="174" t="s">
        <v>21</v>
      </c>
      <c r="B2" s="175"/>
      <c r="C2" s="175"/>
      <c r="D2" s="175"/>
      <c r="E2" s="175"/>
      <c r="F2" s="175"/>
    </row>
    <row r="3" spans="1:6" x14ac:dyDescent="0.2">
      <c r="A3" s="174" t="s">
        <v>2</v>
      </c>
      <c r="B3" s="175"/>
      <c r="C3" s="175"/>
      <c r="D3" s="175"/>
      <c r="E3" s="175"/>
      <c r="F3" s="175"/>
    </row>
    <row r="4" spans="1:6" x14ac:dyDescent="0.2">
      <c r="A4" s="174" t="s">
        <v>3</v>
      </c>
      <c r="B4" s="175"/>
      <c r="C4" s="175"/>
      <c r="D4" s="175"/>
      <c r="E4" s="175"/>
      <c r="F4" s="175"/>
    </row>
    <row r="5" spans="1:6" ht="15.75" thickBot="1" x14ac:dyDescent="0.25">
      <c r="A5" s="248"/>
      <c r="B5" s="249"/>
      <c r="C5" s="249"/>
      <c r="D5" s="249"/>
      <c r="E5" s="249"/>
      <c r="F5" s="249"/>
    </row>
    <row r="6" spans="1:6" ht="14.25" customHeight="1" x14ac:dyDescent="0.2">
      <c r="A6" s="252" t="s">
        <v>245</v>
      </c>
      <c r="B6" s="253"/>
      <c r="C6" s="253"/>
      <c r="D6" s="273"/>
      <c r="E6" s="253"/>
      <c r="F6" s="254"/>
    </row>
    <row r="7" spans="1:6" ht="29.25" customHeight="1" x14ac:dyDescent="0.2">
      <c r="A7" s="255" t="s">
        <v>37</v>
      </c>
      <c r="B7" s="256" t="s">
        <v>38</v>
      </c>
      <c r="C7" s="238"/>
      <c r="D7" s="274" t="s">
        <v>39</v>
      </c>
      <c r="E7" s="270" t="s">
        <v>40</v>
      </c>
      <c r="F7" s="257" t="s">
        <v>41</v>
      </c>
    </row>
    <row r="8" spans="1:6" ht="75.75" customHeight="1" x14ac:dyDescent="0.2">
      <c r="A8" s="258" t="s">
        <v>246</v>
      </c>
      <c r="B8" s="47" t="s">
        <v>44</v>
      </c>
      <c r="C8" s="268" t="s">
        <v>247</v>
      </c>
      <c r="D8" s="275" t="s">
        <v>248</v>
      </c>
      <c r="E8" s="271" t="s">
        <v>249</v>
      </c>
      <c r="F8" s="259">
        <v>44561</v>
      </c>
    </row>
    <row r="9" spans="1:6" ht="49.5" customHeight="1" x14ac:dyDescent="0.2">
      <c r="A9" s="260"/>
      <c r="B9" s="47" t="s">
        <v>113</v>
      </c>
      <c r="C9" s="268" t="s">
        <v>250</v>
      </c>
      <c r="D9" s="276" t="s">
        <v>737</v>
      </c>
      <c r="E9" s="271" t="s">
        <v>251</v>
      </c>
      <c r="F9" s="259">
        <v>44545</v>
      </c>
    </row>
    <row r="10" spans="1:6" ht="48" customHeight="1" x14ac:dyDescent="0.2">
      <c r="A10" s="265"/>
      <c r="B10" s="47" t="s">
        <v>117</v>
      </c>
      <c r="C10" s="268" t="s">
        <v>252</v>
      </c>
      <c r="D10" s="275" t="s">
        <v>253</v>
      </c>
      <c r="E10" s="271" t="s">
        <v>254</v>
      </c>
      <c r="F10" s="259">
        <v>44545</v>
      </c>
    </row>
    <row r="11" spans="1:6" ht="45.75" customHeight="1" x14ac:dyDescent="0.2">
      <c r="A11" s="258" t="s">
        <v>255</v>
      </c>
      <c r="B11" s="47" t="s">
        <v>51</v>
      </c>
      <c r="C11" s="268" t="s">
        <v>739</v>
      </c>
      <c r="D11" s="275" t="s">
        <v>256</v>
      </c>
      <c r="E11" s="271" t="s">
        <v>257</v>
      </c>
      <c r="F11" s="259">
        <v>44255</v>
      </c>
    </row>
    <row r="12" spans="1:6" ht="87" customHeight="1" x14ac:dyDescent="0.2">
      <c r="A12" s="260"/>
      <c r="B12" s="47" t="s">
        <v>136</v>
      </c>
      <c r="C12" s="268" t="s">
        <v>738</v>
      </c>
      <c r="D12" s="275" t="s">
        <v>258</v>
      </c>
      <c r="E12" s="271" t="s">
        <v>259</v>
      </c>
      <c r="F12" s="259">
        <v>44255</v>
      </c>
    </row>
    <row r="13" spans="1:6" ht="69.75" customHeight="1" x14ac:dyDescent="0.2">
      <c r="A13" s="260"/>
      <c r="B13" s="47" t="s">
        <v>139</v>
      </c>
      <c r="C13" s="268" t="s">
        <v>740</v>
      </c>
      <c r="D13" s="275" t="s">
        <v>748</v>
      </c>
      <c r="E13" s="271" t="s">
        <v>260</v>
      </c>
      <c r="F13" s="259">
        <v>44469</v>
      </c>
    </row>
    <row r="14" spans="1:6" ht="60.75" customHeight="1" x14ac:dyDescent="0.2">
      <c r="A14" s="260"/>
      <c r="B14" s="47" t="s">
        <v>261</v>
      </c>
      <c r="C14" s="268" t="s">
        <v>747</v>
      </c>
      <c r="D14" s="275" t="s">
        <v>748</v>
      </c>
      <c r="E14" s="271" t="s">
        <v>262</v>
      </c>
      <c r="F14" s="266">
        <v>44362</v>
      </c>
    </row>
    <row r="15" spans="1:6" ht="105.75" customHeight="1" x14ac:dyDescent="0.2">
      <c r="A15" s="260"/>
      <c r="B15" s="47" t="s">
        <v>263</v>
      </c>
      <c r="C15" s="268" t="s">
        <v>264</v>
      </c>
      <c r="D15" s="275" t="s">
        <v>253</v>
      </c>
      <c r="E15" s="271" t="s">
        <v>265</v>
      </c>
      <c r="F15" s="259">
        <v>44530</v>
      </c>
    </row>
    <row r="16" spans="1:6" ht="78.75" customHeight="1" thickBot="1" x14ac:dyDescent="0.25">
      <c r="A16" s="261"/>
      <c r="B16" s="262" t="s">
        <v>266</v>
      </c>
      <c r="C16" s="269" t="s">
        <v>267</v>
      </c>
      <c r="D16" s="277" t="s">
        <v>268</v>
      </c>
      <c r="E16" s="272" t="s">
        <v>269</v>
      </c>
      <c r="F16" s="264">
        <v>44561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A6:F6"/>
    <mergeCell ref="B7:C7"/>
    <mergeCell ref="A8:A10"/>
    <mergeCell ref="A11:A16"/>
    <mergeCell ref="A1:F1"/>
    <mergeCell ref="A2:F2"/>
    <mergeCell ref="A3:F3"/>
    <mergeCell ref="A4:F4"/>
    <mergeCell ref="A5:F5"/>
  </mergeCells>
  <pageMargins left="0" right="0" top="0" bottom="0" header="0" footer="0"/>
  <pageSetup scale="75"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00"/>
  <sheetViews>
    <sheetView topLeftCell="B1" workbookViewId="0">
      <pane ySplit="7" topLeftCell="A60" activePane="bottomLeft" state="frozen"/>
      <selection pane="bottomLeft" activeCell="F60" sqref="F60"/>
    </sheetView>
  </sheetViews>
  <sheetFormatPr baseColWidth="10" defaultColWidth="12.625" defaultRowHeight="15" customHeight="1" x14ac:dyDescent="0.2"/>
  <cols>
    <col min="1" max="1" width="2" hidden="1" customWidth="1"/>
    <col min="2" max="2" width="9.375" customWidth="1"/>
    <col min="3" max="3" width="13.5" customWidth="1"/>
    <col min="4" max="4" width="18.75" customWidth="1"/>
    <col min="5" max="5" width="26.875" customWidth="1"/>
    <col min="6" max="6" width="52.5" customWidth="1"/>
    <col min="7" max="7" width="26.875" customWidth="1"/>
    <col min="8" max="8" width="18.125" customWidth="1"/>
    <col min="9" max="9" width="17.75" customWidth="1"/>
    <col min="10" max="10" width="11.25" hidden="1" customWidth="1"/>
    <col min="11" max="11" width="7.125" hidden="1" customWidth="1"/>
    <col min="12" max="12" width="17" hidden="1" customWidth="1"/>
    <col min="13" max="13" width="16.875" customWidth="1"/>
    <col min="14" max="14" width="31.125" customWidth="1"/>
    <col min="15" max="17" width="15.875" customWidth="1"/>
    <col min="18" max="21" width="15.875" hidden="1" customWidth="1"/>
    <col min="22" max="23" width="15.875" customWidth="1"/>
    <col min="24" max="24" width="17.125" customWidth="1"/>
    <col min="25" max="26" width="18.125" customWidth="1"/>
    <col min="27" max="29" width="10.25" customWidth="1"/>
    <col min="30" max="30" width="16.25" customWidth="1"/>
    <col min="31" max="32" width="32.125" customWidth="1"/>
    <col min="33" max="38" width="9.375" customWidth="1"/>
  </cols>
  <sheetData>
    <row r="1" spans="1:38" ht="24.75" customHeight="1" x14ac:dyDescent="0.2">
      <c r="A1" s="104"/>
      <c r="B1" s="225"/>
      <c r="C1" s="172"/>
      <c r="D1" s="173"/>
      <c r="E1" s="228" t="s">
        <v>270</v>
      </c>
      <c r="F1" s="172"/>
      <c r="G1" s="172"/>
      <c r="H1" s="172"/>
      <c r="I1" s="172"/>
      <c r="J1" s="172"/>
      <c r="K1" s="172"/>
      <c r="L1" s="172"/>
      <c r="M1" s="172"/>
      <c r="N1" s="172"/>
      <c r="O1" s="172"/>
      <c r="P1" s="172"/>
      <c r="Q1" s="172"/>
      <c r="R1" s="172"/>
      <c r="S1" s="172"/>
      <c r="T1" s="172"/>
      <c r="U1" s="172"/>
      <c r="V1" s="172"/>
      <c r="W1" s="172"/>
      <c r="X1" s="172"/>
      <c r="Y1" s="172"/>
      <c r="Z1" s="172"/>
      <c r="AA1" s="172"/>
      <c r="AB1" s="172"/>
      <c r="AC1" s="172"/>
      <c r="AD1" s="173"/>
      <c r="AE1" s="229" t="s">
        <v>271</v>
      </c>
      <c r="AF1" s="230"/>
    </row>
    <row r="2" spans="1:38" ht="24.75" customHeight="1" x14ac:dyDescent="0.2">
      <c r="A2" s="105"/>
      <c r="B2" s="226"/>
      <c r="C2" s="175"/>
      <c r="D2" s="176"/>
      <c r="E2" s="226"/>
      <c r="F2" s="175"/>
      <c r="G2" s="175"/>
      <c r="H2" s="175"/>
      <c r="I2" s="175"/>
      <c r="J2" s="175"/>
      <c r="K2" s="175"/>
      <c r="L2" s="175"/>
      <c r="M2" s="175"/>
      <c r="N2" s="175"/>
      <c r="O2" s="175"/>
      <c r="P2" s="175"/>
      <c r="Q2" s="175"/>
      <c r="R2" s="175"/>
      <c r="S2" s="175"/>
      <c r="T2" s="175"/>
      <c r="U2" s="175"/>
      <c r="V2" s="175"/>
      <c r="W2" s="175"/>
      <c r="X2" s="175"/>
      <c r="Y2" s="175"/>
      <c r="Z2" s="175"/>
      <c r="AA2" s="175"/>
      <c r="AB2" s="175"/>
      <c r="AC2" s="175"/>
      <c r="AD2" s="176"/>
      <c r="AE2" s="231" t="s">
        <v>272</v>
      </c>
      <c r="AF2" s="232"/>
    </row>
    <row r="3" spans="1:38" ht="24.75" customHeight="1" x14ac:dyDescent="0.2">
      <c r="A3" s="105"/>
      <c r="B3" s="226"/>
      <c r="C3" s="175"/>
      <c r="D3" s="176"/>
      <c r="E3" s="226"/>
      <c r="F3" s="175"/>
      <c r="G3" s="175"/>
      <c r="H3" s="175"/>
      <c r="I3" s="175"/>
      <c r="J3" s="175"/>
      <c r="K3" s="175"/>
      <c r="L3" s="175"/>
      <c r="M3" s="175"/>
      <c r="N3" s="175"/>
      <c r="O3" s="175"/>
      <c r="P3" s="175"/>
      <c r="Q3" s="175"/>
      <c r="R3" s="175"/>
      <c r="S3" s="175"/>
      <c r="T3" s="175"/>
      <c r="U3" s="175"/>
      <c r="V3" s="175"/>
      <c r="W3" s="175"/>
      <c r="X3" s="175"/>
      <c r="Y3" s="175"/>
      <c r="Z3" s="175"/>
      <c r="AA3" s="175"/>
      <c r="AB3" s="175"/>
      <c r="AC3" s="175"/>
      <c r="AD3" s="176"/>
      <c r="AE3" s="233" t="s">
        <v>273</v>
      </c>
      <c r="AF3" s="232"/>
    </row>
    <row r="4" spans="1:38" ht="24.75" customHeight="1" x14ac:dyDescent="0.2">
      <c r="A4" s="37"/>
      <c r="B4" s="227"/>
      <c r="C4" s="179"/>
      <c r="D4" s="180"/>
      <c r="E4" s="227"/>
      <c r="F4" s="179"/>
      <c r="G4" s="179"/>
      <c r="H4" s="179"/>
      <c r="I4" s="179"/>
      <c r="J4" s="179"/>
      <c r="K4" s="179"/>
      <c r="L4" s="179"/>
      <c r="M4" s="179"/>
      <c r="N4" s="179"/>
      <c r="O4" s="179"/>
      <c r="P4" s="179"/>
      <c r="Q4" s="179"/>
      <c r="R4" s="179"/>
      <c r="S4" s="179"/>
      <c r="T4" s="179"/>
      <c r="U4" s="179"/>
      <c r="V4" s="179"/>
      <c r="W4" s="179"/>
      <c r="X4" s="179"/>
      <c r="Y4" s="179"/>
      <c r="Z4" s="179"/>
      <c r="AA4" s="179"/>
      <c r="AB4" s="179"/>
      <c r="AC4" s="179"/>
      <c r="AD4" s="180"/>
      <c r="AE4" s="234" t="s">
        <v>274</v>
      </c>
      <c r="AF4" s="235"/>
    </row>
    <row r="5" spans="1:38" x14ac:dyDescent="0.25">
      <c r="C5" s="1"/>
      <c r="D5" s="106"/>
    </row>
    <row r="6" spans="1:38" ht="15" customHeight="1" x14ac:dyDescent="0.2">
      <c r="B6" s="107" t="s">
        <v>275</v>
      </c>
      <c r="C6" s="108" t="s">
        <v>79</v>
      </c>
      <c r="D6" s="108" t="s">
        <v>276</v>
      </c>
      <c r="E6" s="108" t="s">
        <v>277</v>
      </c>
      <c r="F6" s="109" t="s">
        <v>278</v>
      </c>
      <c r="G6" s="108" t="s">
        <v>279</v>
      </c>
      <c r="H6" s="108" t="s">
        <v>280</v>
      </c>
      <c r="I6" s="108" t="s">
        <v>281</v>
      </c>
      <c r="J6" s="110" t="s">
        <v>282</v>
      </c>
      <c r="K6" s="110" t="s">
        <v>283</v>
      </c>
      <c r="L6" s="110" t="s">
        <v>284</v>
      </c>
      <c r="M6" s="108" t="s">
        <v>285</v>
      </c>
      <c r="N6" s="236" t="s">
        <v>286</v>
      </c>
      <c r="O6" s="195"/>
      <c r="P6" s="195"/>
      <c r="Q6" s="195"/>
      <c r="R6" s="195"/>
      <c r="S6" s="195"/>
      <c r="T6" s="195"/>
      <c r="U6" s="195"/>
      <c r="V6" s="195"/>
      <c r="W6" s="224"/>
      <c r="X6" s="111" t="s">
        <v>287</v>
      </c>
      <c r="Y6" s="236" t="s">
        <v>288</v>
      </c>
      <c r="Z6" s="195"/>
      <c r="AA6" s="195"/>
      <c r="AB6" s="195"/>
      <c r="AC6" s="195"/>
      <c r="AD6" s="224"/>
      <c r="AE6" s="236" t="s">
        <v>289</v>
      </c>
      <c r="AF6" s="230"/>
    </row>
    <row r="7" spans="1:38" ht="45" x14ac:dyDescent="0.2">
      <c r="B7" s="112"/>
      <c r="C7" s="113"/>
      <c r="D7" s="113"/>
      <c r="E7" s="113"/>
      <c r="F7" s="114"/>
      <c r="G7" s="113"/>
      <c r="H7" s="113"/>
      <c r="I7" s="113"/>
      <c r="J7" s="115"/>
      <c r="K7" s="115"/>
      <c r="L7" s="115"/>
      <c r="M7" s="113"/>
      <c r="N7" s="113" t="s">
        <v>290</v>
      </c>
      <c r="O7" s="113" t="s">
        <v>291</v>
      </c>
      <c r="P7" s="113" t="s">
        <v>292</v>
      </c>
      <c r="Q7" s="113" t="s">
        <v>293</v>
      </c>
      <c r="R7" s="115" t="s">
        <v>294</v>
      </c>
      <c r="S7" s="115" t="s">
        <v>295</v>
      </c>
      <c r="T7" s="115" t="s">
        <v>296</v>
      </c>
      <c r="U7" s="115" t="s">
        <v>297</v>
      </c>
      <c r="V7" s="113" t="s">
        <v>298</v>
      </c>
      <c r="W7" s="113" t="s">
        <v>299</v>
      </c>
      <c r="X7" s="116"/>
      <c r="Y7" s="113" t="s">
        <v>280</v>
      </c>
      <c r="Z7" s="113" t="s">
        <v>281</v>
      </c>
      <c r="AA7" s="115" t="s">
        <v>300</v>
      </c>
      <c r="AB7" s="115" t="s">
        <v>301</v>
      </c>
      <c r="AC7" s="115" t="s">
        <v>302</v>
      </c>
      <c r="AD7" s="117" t="s">
        <v>303</v>
      </c>
      <c r="AE7" s="113" t="s">
        <v>304</v>
      </c>
      <c r="AF7" s="113" t="s">
        <v>40</v>
      </c>
    </row>
    <row r="8" spans="1:38" ht="96.75" customHeight="1" x14ac:dyDescent="0.25">
      <c r="B8" s="118">
        <v>1</v>
      </c>
      <c r="C8" s="119" t="s">
        <v>305</v>
      </c>
      <c r="D8" s="120" t="s">
        <v>306</v>
      </c>
      <c r="E8" s="120" t="s">
        <v>307</v>
      </c>
      <c r="F8" s="120" t="s">
        <v>308</v>
      </c>
      <c r="G8" s="120" t="s">
        <v>309</v>
      </c>
      <c r="H8" s="120" t="s">
        <v>310</v>
      </c>
      <c r="I8" s="120" t="s">
        <v>311</v>
      </c>
      <c r="J8" s="121">
        <v>1</v>
      </c>
      <c r="K8" s="121">
        <v>5</v>
      </c>
      <c r="L8" s="121">
        <f t="shared" ref="L8:L78" si="0">J8*K8</f>
        <v>5</v>
      </c>
      <c r="M8" s="122" t="str">
        <f>VLOOKUP(K8,MapadeCalor!$B$2:$G$6,J8+1,0)</f>
        <v>ALTO</v>
      </c>
      <c r="N8" s="120" t="s">
        <v>312</v>
      </c>
      <c r="O8" s="120" t="s">
        <v>313</v>
      </c>
      <c r="P8" s="120" t="s">
        <v>314</v>
      </c>
      <c r="Q8" s="120" t="s">
        <v>280</v>
      </c>
      <c r="R8" s="123">
        <f t="shared" ref="R8:R78" si="1">IF(O8="Correctivo",5,(IF(O8="Preventivo",15,(IF(O8="Detectivo",20,0)))))</f>
        <v>15</v>
      </c>
      <c r="S8" s="123">
        <f t="shared" ref="S8:S78" si="2">IF(P8="Manual",5,(IF(P8="Automático",10,0)))</f>
        <v>10</v>
      </c>
      <c r="T8" s="123">
        <f t="shared" ref="T8:T78" si="3">IF(Q8="Probabilidad",0,(IF(Q8="Impacto",0,(IF(Q8="Ambos",10,0)))))</f>
        <v>0</v>
      </c>
      <c r="U8" s="123">
        <f t="shared" ref="U8:U78" si="4">SUM(R8+S8+T8)</f>
        <v>25</v>
      </c>
      <c r="V8" s="122" t="str">
        <f t="shared" ref="V8:V78" si="5">IF(U8=0,"Sin control",(IF(U8&lt;19,"Control Débil",(IF(((U8&gt;=20)*AND(U8&lt;29)),"Control Adecuado",IF(U8&gt;=30,"Control Fuerte","Error"))))))</f>
        <v>Control Adecuado</v>
      </c>
      <c r="W8" s="122" t="str">
        <f t="shared" ref="W8:W78" si="6">IF(Q8="Probabilidad","Cambie el valor de la probabilidad",(IF(Q8="Impacto","Cambie el valor del impacto",(IF(Q8="Ambos","Cambie probabilidad e impacto","Sin Acción")))))</f>
        <v>Cambie el valor de la probabilidad</v>
      </c>
      <c r="X8" s="122" t="s">
        <v>315</v>
      </c>
      <c r="Y8" s="122"/>
      <c r="Z8" s="122"/>
      <c r="AA8" s="123">
        <v>0</v>
      </c>
      <c r="AB8" s="123">
        <f t="shared" ref="AB8:AB78" si="7">IF(Z8="Insignificante",1,(IF(Z8="Menor",2,(IF(Z8="Moderado",3,(IF(Z8="Mayor",4,(IF(Z8="Catastrófico",5,0)))))))))</f>
        <v>0</v>
      </c>
      <c r="AC8" s="123">
        <f t="shared" ref="AC8:AC78" si="8">AA8*AB8</f>
        <v>0</v>
      </c>
      <c r="AD8" s="124" t="e">
        <f>VLOOKUP(AB8,MapadeCalor!$B$2:$G$6,AA8+1,0)</f>
        <v>#N/A</v>
      </c>
      <c r="AE8" s="120"/>
      <c r="AF8" s="122"/>
      <c r="AH8" s="125" t="s">
        <v>316</v>
      </c>
      <c r="AI8" s="125" t="s">
        <v>317</v>
      </c>
      <c r="AJ8" s="125" t="s">
        <v>318</v>
      </c>
      <c r="AK8" s="125" t="s">
        <v>319</v>
      </c>
      <c r="AL8" s="125" t="s">
        <v>280</v>
      </c>
    </row>
    <row r="9" spans="1:38" ht="116.25" customHeight="1" x14ac:dyDescent="0.25">
      <c r="B9" s="118">
        <v>2</v>
      </c>
      <c r="C9" s="119" t="s">
        <v>305</v>
      </c>
      <c r="D9" s="120" t="s">
        <v>306</v>
      </c>
      <c r="E9" s="120" t="s">
        <v>320</v>
      </c>
      <c r="F9" s="120" t="s">
        <v>321</v>
      </c>
      <c r="G9" s="120" t="s">
        <v>322</v>
      </c>
      <c r="H9" s="120" t="s">
        <v>323</v>
      </c>
      <c r="I9" s="120" t="s">
        <v>311</v>
      </c>
      <c r="J9" s="121">
        <f t="shared" ref="J9:J78" si="9">IF(H9="Raro",1,(IF(H9="Poco Probable",2,(IF(H9="Posible",3,(IF(H9="Probable",4,(IF(H9="Casi Seguro",5,0)))))))))</f>
        <v>3</v>
      </c>
      <c r="K9" s="121">
        <f t="shared" ref="K9:K78" si="10">IF(I9="Insignificante",1,(IF(I9="Menor",2,(IF(I9="Moderado",3,(IF(I9="Mayor",4,(IF(I9="Catastrófico",5,0)))))))))</f>
        <v>3</v>
      </c>
      <c r="L9" s="121">
        <f t="shared" si="0"/>
        <v>9</v>
      </c>
      <c r="M9" s="122" t="str">
        <f>VLOOKUP(K9,MapadeCalor!$B$2:$G$6,J9+1,0)</f>
        <v>ALTO</v>
      </c>
      <c r="N9" s="120" t="s">
        <v>324</v>
      </c>
      <c r="O9" s="120" t="s">
        <v>318</v>
      </c>
      <c r="P9" s="120" t="s">
        <v>319</v>
      </c>
      <c r="Q9" s="120" t="s">
        <v>280</v>
      </c>
      <c r="R9" s="123">
        <f t="shared" si="1"/>
        <v>5</v>
      </c>
      <c r="S9" s="123">
        <f t="shared" si="2"/>
        <v>5</v>
      </c>
      <c r="T9" s="123">
        <f t="shared" si="3"/>
        <v>0</v>
      </c>
      <c r="U9" s="123">
        <f t="shared" si="4"/>
        <v>10</v>
      </c>
      <c r="V9" s="122" t="str">
        <f t="shared" si="5"/>
        <v>Control Débil</v>
      </c>
      <c r="W9" s="122" t="str">
        <f t="shared" si="6"/>
        <v>Cambie el valor de la probabilidad</v>
      </c>
      <c r="X9" s="122" t="s">
        <v>325</v>
      </c>
      <c r="Y9" s="122"/>
      <c r="Z9" s="122"/>
      <c r="AA9" s="123">
        <f t="shared" ref="AA9:AA78" si="11">IF(Y9="Raro",1,(IF(Y9="Poco Probable",2,(IF(Y9="Posible",3,(IF(Y9="Probable",4,(IF(Y9="Casi Seguro",5,0)))))))))</f>
        <v>0</v>
      </c>
      <c r="AB9" s="123">
        <f t="shared" si="7"/>
        <v>0</v>
      </c>
      <c r="AC9" s="123">
        <f t="shared" si="8"/>
        <v>0</v>
      </c>
      <c r="AD9" s="124" t="e">
        <f>VLOOKUP(AB9,MapadeCalor!$B$2:$G$6,AA9+1,0)</f>
        <v>#N/A</v>
      </c>
      <c r="AE9" s="120"/>
      <c r="AF9" s="122"/>
      <c r="AH9" s="125" t="s">
        <v>326</v>
      </c>
      <c r="AI9" s="125" t="s">
        <v>327</v>
      </c>
      <c r="AJ9" s="125" t="s">
        <v>328</v>
      </c>
    </row>
    <row r="10" spans="1:38" ht="99" customHeight="1" x14ac:dyDescent="0.25">
      <c r="B10" s="118">
        <v>3</v>
      </c>
      <c r="C10" s="119" t="s">
        <v>326</v>
      </c>
      <c r="D10" s="120" t="s">
        <v>329</v>
      </c>
      <c r="E10" s="120" t="s">
        <v>330</v>
      </c>
      <c r="F10" s="120" t="s">
        <v>331</v>
      </c>
      <c r="G10" s="120" t="s">
        <v>332</v>
      </c>
      <c r="H10" s="120" t="s">
        <v>323</v>
      </c>
      <c r="I10" s="120" t="s">
        <v>311</v>
      </c>
      <c r="J10" s="123">
        <f t="shared" si="9"/>
        <v>3</v>
      </c>
      <c r="K10" s="123">
        <f t="shared" si="10"/>
        <v>3</v>
      </c>
      <c r="L10" s="121">
        <f t="shared" si="0"/>
        <v>9</v>
      </c>
      <c r="M10" s="122" t="str">
        <f>VLOOKUP(K10,MapadeCalor!$B$2:$G$6,J10+1,0)</f>
        <v>ALTO</v>
      </c>
      <c r="N10" s="120" t="s">
        <v>333</v>
      </c>
      <c r="O10" s="120" t="s">
        <v>313</v>
      </c>
      <c r="P10" s="120" t="s">
        <v>319</v>
      </c>
      <c r="Q10" s="120" t="s">
        <v>280</v>
      </c>
      <c r="R10" s="123">
        <f t="shared" si="1"/>
        <v>15</v>
      </c>
      <c r="S10" s="123">
        <f t="shared" si="2"/>
        <v>5</v>
      </c>
      <c r="T10" s="123">
        <f t="shared" si="3"/>
        <v>0</v>
      </c>
      <c r="U10" s="123">
        <f t="shared" si="4"/>
        <v>20</v>
      </c>
      <c r="V10" s="122" t="str">
        <f t="shared" si="5"/>
        <v>Control Adecuado</v>
      </c>
      <c r="W10" s="122" t="str">
        <f t="shared" si="6"/>
        <v>Cambie el valor de la probabilidad</v>
      </c>
      <c r="X10" s="122" t="s">
        <v>334</v>
      </c>
      <c r="Y10" s="122"/>
      <c r="Z10" s="122"/>
      <c r="AA10" s="123">
        <f t="shared" si="11"/>
        <v>0</v>
      </c>
      <c r="AB10" s="123">
        <f t="shared" si="7"/>
        <v>0</v>
      </c>
      <c r="AC10" s="123">
        <f t="shared" si="8"/>
        <v>0</v>
      </c>
      <c r="AD10" s="124" t="e">
        <f>VLOOKUP(AB10,MapadeCalor!$B$2:$G$6,AA10+1,0)</f>
        <v>#N/A</v>
      </c>
      <c r="AE10" s="120"/>
      <c r="AF10" s="122"/>
      <c r="AH10" s="125" t="s">
        <v>305</v>
      </c>
      <c r="AI10" s="125" t="s">
        <v>335</v>
      </c>
    </row>
    <row r="11" spans="1:38" ht="102.75" customHeight="1" x14ac:dyDescent="0.25">
      <c r="B11" s="118">
        <v>4</v>
      </c>
      <c r="C11" s="119" t="s">
        <v>326</v>
      </c>
      <c r="D11" s="120" t="s">
        <v>329</v>
      </c>
      <c r="E11" s="120" t="s">
        <v>336</v>
      </c>
      <c r="F11" s="120" t="s">
        <v>337</v>
      </c>
      <c r="G11" s="120" t="s">
        <v>338</v>
      </c>
      <c r="H11" s="120" t="s">
        <v>323</v>
      </c>
      <c r="I11" s="120" t="s">
        <v>311</v>
      </c>
      <c r="J11" s="123">
        <f t="shared" si="9"/>
        <v>3</v>
      </c>
      <c r="K11" s="123">
        <f t="shared" si="10"/>
        <v>3</v>
      </c>
      <c r="L11" s="121">
        <f t="shared" si="0"/>
        <v>9</v>
      </c>
      <c r="M11" s="122" t="str">
        <f>VLOOKUP(K11,MapadeCalor!$B$2:$G$6,J11+1,0)</f>
        <v>ALTO</v>
      </c>
      <c r="N11" s="120" t="s">
        <v>339</v>
      </c>
      <c r="O11" s="120" t="s">
        <v>313</v>
      </c>
      <c r="P11" s="120" t="s">
        <v>319</v>
      </c>
      <c r="Q11" s="120" t="s">
        <v>340</v>
      </c>
      <c r="R11" s="123">
        <f t="shared" si="1"/>
        <v>15</v>
      </c>
      <c r="S11" s="123">
        <f t="shared" si="2"/>
        <v>5</v>
      </c>
      <c r="T11" s="123">
        <f t="shared" si="3"/>
        <v>10</v>
      </c>
      <c r="U11" s="123">
        <f t="shared" si="4"/>
        <v>30</v>
      </c>
      <c r="V11" s="122" t="str">
        <f t="shared" si="5"/>
        <v>Control Fuerte</v>
      </c>
      <c r="W11" s="122" t="str">
        <f t="shared" si="6"/>
        <v>Cambie probabilidad e impacto</v>
      </c>
      <c r="X11" s="122" t="s">
        <v>341</v>
      </c>
      <c r="Y11" s="122"/>
      <c r="Z11" s="122"/>
      <c r="AA11" s="123">
        <f t="shared" si="11"/>
        <v>0</v>
      </c>
      <c r="AB11" s="123">
        <f t="shared" si="7"/>
        <v>0</v>
      </c>
      <c r="AC11" s="123">
        <f t="shared" si="8"/>
        <v>0</v>
      </c>
      <c r="AD11" s="124" t="e">
        <f>VLOOKUP(AB11,MapadeCalor!$B$2:$G$6,AA11+1,0)</f>
        <v>#N/A</v>
      </c>
      <c r="AE11" s="120"/>
      <c r="AF11" s="122"/>
      <c r="AH11" s="125" t="s">
        <v>342</v>
      </c>
      <c r="AI11" s="125" t="s">
        <v>343</v>
      </c>
    </row>
    <row r="12" spans="1:38" ht="170.25" customHeight="1" x14ac:dyDescent="0.25">
      <c r="B12" s="118">
        <v>5</v>
      </c>
      <c r="C12" s="119" t="s">
        <v>326</v>
      </c>
      <c r="D12" s="120" t="s">
        <v>329</v>
      </c>
      <c r="E12" s="120" t="s">
        <v>344</v>
      </c>
      <c r="F12" s="120" t="s">
        <v>345</v>
      </c>
      <c r="G12" s="120" t="s">
        <v>346</v>
      </c>
      <c r="H12" s="122" t="s">
        <v>323</v>
      </c>
      <c r="I12" s="122" t="s">
        <v>347</v>
      </c>
      <c r="J12" s="123">
        <f t="shared" si="9"/>
        <v>3</v>
      </c>
      <c r="K12" s="123">
        <f t="shared" si="10"/>
        <v>4</v>
      </c>
      <c r="L12" s="121">
        <f t="shared" si="0"/>
        <v>12</v>
      </c>
      <c r="M12" s="122" t="str">
        <f>VLOOKUP(K12,MapadeCalor!$B$2:$G$6,J12+1,0)</f>
        <v>ALTO</v>
      </c>
      <c r="N12" s="120" t="s">
        <v>348</v>
      </c>
      <c r="O12" s="120" t="s">
        <v>313</v>
      </c>
      <c r="P12" s="120" t="s">
        <v>319</v>
      </c>
      <c r="Q12" s="120" t="s">
        <v>340</v>
      </c>
      <c r="R12" s="123">
        <f t="shared" si="1"/>
        <v>15</v>
      </c>
      <c r="S12" s="123">
        <f t="shared" si="2"/>
        <v>5</v>
      </c>
      <c r="T12" s="123">
        <f t="shared" si="3"/>
        <v>10</v>
      </c>
      <c r="U12" s="123">
        <f t="shared" si="4"/>
        <v>30</v>
      </c>
      <c r="V12" s="122" t="str">
        <f t="shared" si="5"/>
        <v>Control Fuerte</v>
      </c>
      <c r="W12" s="122" t="str">
        <f t="shared" si="6"/>
        <v>Cambie probabilidad e impacto</v>
      </c>
      <c r="X12" s="122" t="s">
        <v>349</v>
      </c>
      <c r="Y12" s="122"/>
      <c r="Z12" s="122"/>
      <c r="AA12" s="123">
        <f t="shared" si="11"/>
        <v>0</v>
      </c>
      <c r="AB12" s="123">
        <f t="shared" si="7"/>
        <v>0</v>
      </c>
      <c r="AC12" s="123">
        <f t="shared" si="8"/>
        <v>0</v>
      </c>
      <c r="AD12" s="124" t="e">
        <f>VLOOKUP(AB12,MapadeCalor!$B$2:$G$6,AA12+1,0)</f>
        <v>#N/A</v>
      </c>
      <c r="AE12" s="120"/>
      <c r="AF12" s="122"/>
      <c r="AH12" s="125" t="s">
        <v>350</v>
      </c>
      <c r="AI12" s="125" t="s">
        <v>351</v>
      </c>
    </row>
    <row r="13" spans="1:38" ht="165.75" x14ac:dyDescent="0.25">
      <c r="B13" s="118">
        <v>6</v>
      </c>
      <c r="C13" s="119" t="s">
        <v>352</v>
      </c>
      <c r="D13" s="120" t="s">
        <v>329</v>
      </c>
      <c r="E13" s="120" t="s">
        <v>353</v>
      </c>
      <c r="F13" s="120" t="s">
        <v>354</v>
      </c>
      <c r="G13" s="120" t="s">
        <v>355</v>
      </c>
      <c r="H13" s="122" t="s">
        <v>356</v>
      </c>
      <c r="I13" s="122" t="s">
        <v>347</v>
      </c>
      <c r="J13" s="123">
        <f t="shared" si="9"/>
        <v>2</v>
      </c>
      <c r="K13" s="123">
        <f t="shared" si="10"/>
        <v>4</v>
      </c>
      <c r="L13" s="121">
        <f t="shared" si="0"/>
        <v>8</v>
      </c>
      <c r="M13" s="122" t="str">
        <f>VLOOKUP(K13,MapadeCalor!$B$2:$G$6,J13+1,0)</f>
        <v>ALTO</v>
      </c>
      <c r="N13" s="120" t="s">
        <v>357</v>
      </c>
      <c r="O13" s="120" t="s">
        <v>313</v>
      </c>
      <c r="P13" s="120" t="s">
        <v>319</v>
      </c>
      <c r="Q13" s="120" t="s">
        <v>340</v>
      </c>
      <c r="R13" s="123">
        <f t="shared" si="1"/>
        <v>15</v>
      </c>
      <c r="S13" s="123">
        <f t="shared" si="2"/>
        <v>5</v>
      </c>
      <c r="T13" s="123">
        <f t="shared" si="3"/>
        <v>10</v>
      </c>
      <c r="U13" s="123">
        <f t="shared" si="4"/>
        <v>30</v>
      </c>
      <c r="V13" s="122" t="str">
        <f t="shared" si="5"/>
        <v>Control Fuerte</v>
      </c>
      <c r="W13" s="122" t="str">
        <f t="shared" si="6"/>
        <v>Cambie probabilidad e impacto</v>
      </c>
      <c r="X13" s="122" t="s">
        <v>358</v>
      </c>
      <c r="Y13" s="122"/>
      <c r="Z13" s="122"/>
      <c r="AA13" s="123">
        <f t="shared" si="11"/>
        <v>0</v>
      </c>
      <c r="AB13" s="123">
        <f t="shared" si="7"/>
        <v>0</v>
      </c>
      <c r="AC13" s="123">
        <f t="shared" si="8"/>
        <v>0</v>
      </c>
      <c r="AD13" s="124" t="e">
        <f>VLOOKUP(AB13,MapadeCalor!$B$2:$G$6,AA13+1,0)</f>
        <v>#N/A</v>
      </c>
      <c r="AE13" s="120"/>
      <c r="AF13" s="122"/>
      <c r="AH13" s="125" t="s">
        <v>352</v>
      </c>
      <c r="AI13" s="125" t="s">
        <v>359</v>
      </c>
    </row>
    <row r="14" spans="1:38" ht="105" customHeight="1" x14ac:dyDescent="0.25">
      <c r="B14" s="118">
        <v>7</v>
      </c>
      <c r="C14" s="119" t="s">
        <v>352</v>
      </c>
      <c r="D14" s="120" t="s">
        <v>360</v>
      </c>
      <c r="E14" s="120" t="s">
        <v>361</v>
      </c>
      <c r="F14" s="126" t="s">
        <v>362</v>
      </c>
      <c r="G14" s="120" t="s">
        <v>363</v>
      </c>
      <c r="H14" s="122" t="s">
        <v>356</v>
      </c>
      <c r="I14" s="122" t="s">
        <v>311</v>
      </c>
      <c r="J14" s="123">
        <f t="shared" si="9"/>
        <v>2</v>
      </c>
      <c r="K14" s="123">
        <f t="shared" si="10"/>
        <v>3</v>
      </c>
      <c r="L14" s="121">
        <f t="shared" si="0"/>
        <v>6</v>
      </c>
      <c r="M14" s="122" t="str">
        <f>VLOOKUP(K14,MapadeCalor!$B$2:$G$6,J14+1,0)</f>
        <v>MEDIO</v>
      </c>
      <c r="N14" s="120" t="s">
        <v>364</v>
      </c>
      <c r="O14" s="120" t="s">
        <v>313</v>
      </c>
      <c r="P14" s="120" t="s">
        <v>319</v>
      </c>
      <c r="Q14" s="120" t="s">
        <v>280</v>
      </c>
      <c r="R14" s="123">
        <f t="shared" si="1"/>
        <v>15</v>
      </c>
      <c r="S14" s="123">
        <f t="shared" si="2"/>
        <v>5</v>
      </c>
      <c r="T14" s="123">
        <f t="shared" si="3"/>
        <v>0</v>
      </c>
      <c r="U14" s="123">
        <f t="shared" si="4"/>
        <v>20</v>
      </c>
      <c r="V14" s="122" t="str">
        <f t="shared" si="5"/>
        <v>Control Adecuado</v>
      </c>
      <c r="W14" s="122" t="str">
        <f t="shared" si="6"/>
        <v>Cambie el valor de la probabilidad</v>
      </c>
      <c r="X14" s="120" t="s">
        <v>365</v>
      </c>
      <c r="Y14" s="122"/>
      <c r="Z14" s="122"/>
      <c r="AA14" s="123">
        <f t="shared" si="11"/>
        <v>0</v>
      </c>
      <c r="AB14" s="123">
        <f t="shared" si="7"/>
        <v>0</v>
      </c>
      <c r="AC14" s="123">
        <f t="shared" si="8"/>
        <v>0</v>
      </c>
      <c r="AD14" s="124" t="e">
        <f>VLOOKUP(AB14,MapadeCalor!$B$2:$G$6,AA14+1,0)</f>
        <v>#N/A</v>
      </c>
      <c r="AE14" s="120"/>
      <c r="AF14" s="122"/>
      <c r="AH14" s="125" t="s">
        <v>366</v>
      </c>
      <c r="AI14" s="125" t="s">
        <v>367</v>
      </c>
    </row>
    <row r="15" spans="1:38" ht="126.75" customHeight="1" x14ac:dyDescent="0.25">
      <c r="B15" s="118">
        <v>8</v>
      </c>
      <c r="C15" s="119" t="s">
        <v>366</v>
      </c>
      <c r="D15" s="120" t="s">
        <v>360</v>
      </c>
      <c r="E15" s="120" t="s">
        <v>368</v>
      </c>
      <c r="F15" s="126" t="s">
        <v>369</v>
      </c>
      <c r="G15" s="127" t="s">
        <v>370</v>
      </c>
      <c r="H15" s="122" t="s">
        <v>356</v>
      </c>
      <c r="I15" s="122" t="s">
        <v>311</v>
      </c>
      <c r="J15" s="123">
        <f t="shared" si="9"/>
        <v>2</v>
      </c>
      <c r="K15" s="123">
        <f t="shared" si="10"/>
        <v>3</v>
      </c>
      <c r="L15" s="121">
        <f t="shared" si="0"/>
        <v>6</v>
      </c>
      <c r="M15" s="122" t="str">
        <f>VLOOKUP(K15,MapadeCalor!$B$2:$G$6,J15+1,0)</f>
        <v>MEDIO</v>
      </c>
      <c r="N15" s="120" t="s">
        <v>371</v>
      </c>
      <c r="O15" s="120" t="s">
        <v>313</v>
      </c>
      <c r="P15" s="120" t="s">
        <v>319</v>
      </c>
      <c r="Q15" s="120" t="s">
        <v>280</v>
      </c>
      <c r="R15" s="123">
        <f t="shared" si="1"/>
        <v>15</v>
      </c>
      <c r="S15" s="123">
        <f t="shared" si="2"/>
        <v>5</v>
      </c>
      <c r="T15" s="123">
        <f t="shared" si="3"/>
        <v>0</v>
      </c>
      <c r="U15" s="123">
        <f t="shared" si="4"/>
        <v>20</v>
      </c>
      <c r="V15" s="122" t="str">
        <f t="shared" si="5"/>
        <v>Control Adecuado</v>
      </c>
      <c r="W15" s="122" t="str">
        <f t="shared" si="6"/>
        <v>Cambie el valor de la probabilidad</v>
      </c>
      <c r="X15" s="120" t="s">
        <v>372</v>
      </c>
      <c r="Y15" s="122"/>
      <c r="Z15" s="122"/>
      <c r="AA15" s="123">
        <f t="shared" si="11"/>
        <v>0</v>
      </c>
      <c r="AB15" s="123">
        <f t="shared" si="7"/>
        <v>0</v>
      </c>
      <c r="AC15" s="123">
        <f t="shared" si="8"/>
        <v>0</v>
      </c>
      <c r="AD15" s="124" t="e">
        <f>VLOOKUP(AB15,MapadeCalor!$B$2:$G$6,AA15+1,0)</f>
        <v>#N/A</v>
      </c>
      <c r="AE15" s="120"/>
      <c r="AF15" s="122"/>
      <c r="AI15" s="125" t="s">
        <v>373</v>
      </c>
    </row>
    <row r="16" spans="1:38" ht="255" x14ac:dyDescent="0.25">
      <c r="A16" s="128"/>
      <c r="B16" s="118">
        <v>9</v>
      </c>
      <c r="C16" s="119" t="s">
        <v>326</v>
      </c>
      <c r="D16" s="120" t="s">
        <v>360</v>
      </c>
      <c r="E16" s="120" t="s">
        <v>374</v>
      </c>
      <c r="F16" s="127" t="s">
        <v>375</v>
      </c>
      <c r="G16" s="127" t="s">
        <v>376</v>
      </c>
      <c r="H16" s="122" t="s">
        <v>310</v>
      </c>
      <c r="I16" s="122" t="s">
        <v>347</v>
      </c>
      <c r="J16" s="123">
        <f t="shared" si="9"/>
        <v>4</v>
      </c>
      <c r="K16" s="123">
        <f t="shared" si="10"/>
        <v>4</v>
      </c>
      <c r="L16" s="121">
        <f t="shared" si="0"/>
        <v>16</v>
      </c>
      <c r="M16" s="122" t="str">
        <f>VLOOKUP(K16,MapadeCalor!$B$2:$G$6,J16+1,0)</f>
        <v>MUY ALTO</v>
      </c>
      <c r="N16" s="120" t="s">
        <v>377</v>
      </c>
      <c r="O16" s="120" t="s">
        <v>313</v>
      </c>
      <c r="P16" s="120" t="s">
        <v>319</v>
      </c>
      <c r="Q16" s="120" t="s">
        <v>280</v>
      </c>
      <c r="R16" s="123">
        <f t="shared" si="1"/>
        <v>15</v>
      </c>
      <c r="S16" s="123">
        <f t="shared" si="2"/>
        <v>5</v>
      </c>
      <c r="T16" s="123">
        <f t="shared" si="3"/>
        <v>0</v>
      </c>
      <c r="U16" s="123">
        <f t="shared" si="4"/>
        <v>20</v>
      </c>
      <c r="V16" s="122" t="str">
        <f t="shared" si="5"/>
        <v>Control Adecuado</v>
      </c>
      <c r="W16" s="122" t="str">
        <f t="shared" si="6"/>
        <v>Cambie el valor de la probabilidad</v>
      </c>
      <c r="X16" s="120" t="s">
        <v>378</v>
      </c>
      <c r="Y16" s="122"/>
      <c r="Z16" s="122"/>
      <c r="AA16" s="123">
        <f t="shared" si="11"/>
        <v>0</v>
      </c>
      <c r="AB16" s="123">
        <f t="shared" si="7"/>
        <v>0</v>
      </c>
      <c r="AC16" s="123">
        <f t="shared" si="8"/>
        <v>0</v>
      </c>
      <c r="AD16" s="124" t="e">
        <f>VLOOKUP(AB16,MapadeCalor!$B$2:$G$6,AA16+1,0)</f>
        <v>#N/A</v>
      </c>
      <c r="AE16" s="120"/>
      <c r="AF16" s="122"/>
      <c r="AI16" s="125" t="s">
        <v>379</v>
      </c>
    </row>
    <row r="17" spans="1:35" ht="252.75" customHeight="1" x14ac:dyDescent="0.25">
      <c r="B17" s="118">
        <v>10</v>
      </c>
      <c r="C17" s="119" t="s">
        <v>326</v>
      </c>
      <c r="D17" s="120" t="s">
        <v>360</v>
      </c>
      <c r="E17" s="120" t="s">
        <v>380</v>
      </c>
      <c r="F17" s="120" t="s">
        <v>381</v>
      </c>
      <c r="G17" s="127" t="s">
        <v>382</v>
      </c>
      <c r="H17" s="122" t="s">
        <v>383</v>
      </c>
      <c r="I17" s="122" t="s">
        <v>311</v>
      </c>
      <c r="J17" s="123">
        <f t="shared" si="9"/>
        <v>1</v>
      </c>
      <c r="K17" s="123">
        <f t="shared" si="10"/>
        <v>3</v>
      </c>
      <c r="L17" s="121">
        <f t="shared" si="0"/>
        <v>3</v>
      </c>
      <c r="M17" s="122" t="str">
        <f>VLOOKUP(K17,MapadeCalor!$B$2:$G$6,J17+1,0)</f>
        <v>BAJO</v>
      </c>
      <c r="N17" s="120" t="s">
        <v>384</v>
      </c>
      <c r="O17" s="120" t="s">
        <v>328</v>
      </c>
      <c r="P17" s="120" t="s">
        <v>319</v>
      </c>
      <c r="Q17" s="120" t="s">
        <v>280</v>
      </c>
      <c r="R17" s="123">
        <f t="shared" si="1"/>
        <v>20</v>
      </c>
      <c r="S17" s="123">
        <f t="shared" si="2"/>
        <v>5</v>
      </c>
      <c r="T17" s="123">
        <f t="shared" si="3"/>
        <v>0</v>
      </c>
      <c r="U17" s="123">
        <f t="shared" si="4"/>
        <v>25</v>
      </c>
      <c r="V17" s="122" t="str">
        <f t="shared" si="5"/>
        <v>Control Adecuado</v>
      </c>
      <c r="W17" s="122" t="str">
        <f t="shared" si="6"/>
        <v>Cambie el valor de la probabilidad</v>
      </c>
      <c r="X17" s="120" t="s">
        <v>385</v>
      </c>
      <c r="Y17" s="122"/>
      <c r="Z17" s="122"/>
      <c r="AA17" s="123">
        <f t="shared" si="11"/>
        <v>0</v>
      </c>
      <c r="AB17" s="123">
        <f t="shared" si="7"/>
        <v>0</v>
      </c>
      <c r="AC17" s="123">
        <f t="shared" si="8"/>
        <v>0</v>
      </c>
      <c r="AD17" s="124" t="e">
        <f>VLOOKUP(AB17,MapadeCalor!$B$2:$G$6,AA17+1,0)</f>
        <v>#N/A</v>
      </c>
      <c r="AE17" s="120"/>
      <c r="AF17" s="122"/>
      <c r="AI17" s="125" t="s">
        <v>306</v>
      </c>
    </row>
    <row r="18" spans="1:35" ht="318.75" x14ac:dyDescent="0.25">
      <c r="A18" s="128"/>
      <c r="B18" s="118">
        <v>11</v>
      </c>
      <c r="C18" s="119" t="s">
        <v>326</v>
      </c>
      <c r="D18" s="120" t="s">
        <v>360</v>
      </c>
      <c r="E18" s="120" t="s">
        <v>386</v>
      </c>
      <c r="F18" s="120" t="s">
        <v>387</v>
      </c>
      <c r="G18" s="120" t="s">
        <v>388</v>
      </c>
      <c r="H18" s="122" t="s">
        <v>310</v>
      </c>
      <c r="I18" s="122" t="s">
        <v>347</v>
      </c>
      <c r="J18" s="123">
        <f t="shared" si="9"/>
        <v>4</v>
      </c>
      <c r="K18" s="123">
        <f t="shared" si="10"/>
        <v>4</v>
      </c>
      <c r="L18" s="121">
        <f t="shared" si="0"/>
        <v>16</v>
      </c>
      <c r="M18" s="122" t="str">
        <f>VLOOKUP(K18,MapadeCalor!$B$2:$G$6,J18+1,0)</f>
        <v>MUY ALTO</v>
      </c>
      <c r="N18" s="120" t="s">
        <v>389</v>
      </c>
      <c r="O18" s="120" t="s">
        <v>313</v>
      </c>
      <c r="P18" s="120" t="s">
        <v>319</v>
      </c>
      <c r="Q18" s="120" t="s">
        <v>280</v>
      </c>
      <c r="R18" s="123">
        <f t="shared" si="1"/>
        <v>15</v>
      </c>
      <c r="S18" s="123">
        <f t="shared" si="2"/>
        <v>5</v>
      </c>
      <c r="T18" s="123">
        <f t="shared" si="3"/>
        <v>0</v>
      </c>
      <c r="U18" s="123">
        <f t="shared" si="4"/>
        <v>20</v>
      </c>
      <c r="V18" s="122" t="str">
        <f t="shared" si="5"/>
        <v>Control Adecuado</v>
      </c>
      <c r="W18" s="122" t="str">
        <f t="shared" si="6"/>
        <v>Cambie el valor de la probabilidad</v>
      </c>
      <c r="X18" s="120" t="s">
        <v>390</v>
      </c>
      <c r="Y18" s="122"/>
      <c r="Z18" s="122"/>
      <c r="AA18" s="123">
        <f t="shared" si="11"/>
        <v>0</v>
      </c>
      <c r="AB18" s="123">
        <f t="shared" si="7"/>
        <v>0</v>
      </c>
      <c r="AC18" s="123">
        <f t="shared" si="8"/>
        <v>0</v>
      </c>
      <c r="AD18" s="124" t="e">
        <f>VLOOKUP(AB18,MapadeCalor!$B$2:$G$6,AA18+1,0)</f>
        <v>#N/A</v>
      </c>
      <c r="AE18" s="120"/>
      <c r="AF18" s="122"/>
      <c r="AI18" s="125" t="s">
        <v>391</v>
      </c>
    </row>
    <row r="19" spans="1:35" ht="96" customHeight="1" x14ac:dyDescent="0.25">
      <c r="B19" s="118">
        <v>12</v>
      </c>
      <c r="C19" s="129" t="s">
        <v>305</v>
      </c>
      <c r="D19" s="122" t="s">
        <v>392</v>
      </c>
      <c r="E19" s="130" t="s">
        <v>393</v>
      </c>
      <c r="F19" s="120" t="s">
        <v>394</v>
      </c>
      <c r="G19" s="120" t="s">
        <v>395</v>
      </c>
      <c r="H19" s="122" t="s">
        <v>396</v>
      </c>
      <c r="I19" s="122" t="s">
        <v>311</v>
      </c>
      <c r="J19" s="123">
        <f t="shared" si="9"/>
        <v>5</v>
      </c>
      <c r="K19" s="123">
        <f t="shared" si="10"/>
        <v>3</v>
      </c>
      <c r="L19" s="121">
        <f t="shared" si="0"/>
        <v>15</v>
      </c>
      <c r="M19" s="122" t="str">
        <f>VLOOKUP(K19,MapadeCalor!$B$2:$G$6,J19+1,0)</f>
        <v>MUY ALTO</v>
      </c>
      <c r="N19" s="120" t="s">
        <v>397</v>
      </c>
      <c r="O19" s="120" t="s">
        <v>313</v>
      </c>
      <c r="P19" s="120" t="s">
        <v>319</v>
      </c>
      <c r="Q19" s="120" t="s">
        <v>280</v>
      </c>
      <c r="R19" s="123">
        <f t="shared" si="1"/>
        <v>15</v>
      </c>
      <c r="S19" s="123">
        <f t="shared" si="2"/>
        <v>5</v>
      </c>
      <c r="T19" s="123">
        <f t="shared" si="3"/>
        <v>0</v>
      </c>
      <c r="U19" s="123">
        <f t="shared" si="4"/>
        <v>20</v>
      </c>
      <c r="V19" s="122" t="str">
        <f t="shared" si="5"/>
        <v>Control Adecuado</v>
      </c>
      <c r="W19" s="122" t="str">
        <f t="shared" si="6"/>
        <v>Cambie el valor de la probabilidad</v>
      </c>
      <c r="X19" s="120" t="s">
        <v>398</v>
      </c>
      <c r="Y19" s="122"/>
      <c r="Z19" s="122"/>
      <c r="AA19" s="123">
        <f t="shared" si="11"/>
        <v>0</v>
      </c>
      <c r="AB19" s="123">
        <f t="shared" si="7"/>
        <v>0</v>
      </c>
      <c r="AC19" s="123">
        <f t="shared" si="8"/>
        <v>0</v>
      </c>
      <c r="AD19" s="124" t="e">
        <f>VLOOKUP(AB19,MapadeCalor!$B$2:$G$6,AA19+1,0)</f>
        <v>#N/A</v>
      </c>
      <c r="AE19" s="126"/>
      <c r="AF19" s="131"/>
      <c r="AI19" s="125" t="s">
        <v>360</v>
      </c>
    </row>
    <row r="20" spans="1:35" ht="92.25" customHeight="1" x14ac:dyDescent="0.25">
      <c r="B20" s="118">
        <v>13</v>
      </c>
      <c r="C20" s="129" t="s">
        <v>352</v>
      </c>
      <c r="D20" s="122" t="s">
        <v>392</v>
      </c>
      <c r="E20" s="132"/>
      <c r="F20" s="120" t="s">
        <v>399</v>
      </c>
      <c r="G20" s="120" t="s">
        <v>400</v>
      </c>
      <c r="H20" s="122" t="s">
        <v>383</v>
      </c>
      <c r="I20" s="122" t="s">
        <v>311</v>
      </c>
      <c r="J20" s="123">
        <f t="shared" si="9"/>
        <v>1</v>
      </c>
      <c r="K20" s="123">
        <f t="shared" si="10"/>
        <v>3</v>
      </c>
      <c r="L20" s="121">
        <f t="shared" si="0"/>
        <v>3</v>
      </c>
      <c r="M20" s="122" t="str">
        <f>VLOOKUP(K20,MapadeCalor!$B$2:$G$6,J20+1,0)</f>
        <v>BAJO</v>
      </c>
      <c r="N20" s="120" t="s">
        <v>401</v>
      </c>
      <c r="O20" s="120" t="s">
        <v>313</v>
      </c>
      <c r="P20" s="120" t="s">
        <v>319</v>
      </c>
      <c r="Q20" s="120" t="s">
        <v>281</v>
      </c>
      <c r="R20" s="123">
        <f t="shared" si="1"/>
        <v>15</v>
      </c>
      <c r="S20" s="123">
        <f t="shared" si="2"/>
        <v>5</v>
      </c>
      <c r="T20" s="123">
        <f t="shared" si="3"/>
        <v>0</v>
      </c>
      <c r="U20" s="123">
        <f t="shared" si="4"/>
        <v>20</v>
      </c>
      <c r="V20" s="122" t="str">
        <f t="shared" si="5"/>
        <v>Control Adecuado</v>
      </c>
      <c r="W20" s="122" t="str">
        <f t="shared" si="6"/>
        <v>Cambie el valor del impacto</v>
      </c>
      <c r="X20" s="120" t="s">
        <v>402</v>
      </c>
      <c r="Y20" s="122"/>
      <c r="Z20" s="122"/>
      <c r="AA20" s="123">
        <f t="shared" si="11"/>
        <v>0</v>
      </c>
      <c r="AB20" s="123">
        <f t="shared" si="7"/>
        <v>0</v>
      </c>
      <c r="AC20" s="123">
        <f t="shared" si="8"/>
        <v>0</v>
      </c>
      <c r="AD20" s="124" t="e">
        <f>VLOOKUP(AB20,MapadeCalor!$B$2:$G$6,AA20+1,0)</f>
        <v>#N/A</v>
      </c>
      <c r="AE20" s="126"/>
      <c r="AF20" s="131"/>
      <c r="AI20" s="125" t="s">
        <v>392</v>
      </c>
    </row>
    <row r="21" spans="1:35" ht="112.5" customHeight="1" x14ac:dyDescent="0.25">
      <c r="A21" s="128"/>
      <c r="B21" s="118">
        <v>14</v>
      </c>
      <c r="C21" s="129" t="s">
        <v>305</v>
      </c>
      <c r="D21" s="122" t="s">
        <v>392</v>
      </c>
      <c r="E21" s="120" t="s">
        <v>403</v>
      </c>
      <c r="F21" s="133" t="s">
        <v>404</v>
      </c>
      <c r="G21" s="133" t="s">
        <v>405</v>
      </c>
      <c r="H21" s="122" t="s">
        <v>310</v>
      </c>
      <c r="I21" s="122" t="s">
        <v>311</v>
      </c>
      <c r="J21" s="123">
        <f t="shared" si="9"/>
        <v>4</v>
      </c>
      <c r="K21" s="123">
        <f t="shared" si="10"/>
        <v>3</v>
      </c>
      <c r="L21" s="121">
        <f t="shared" si="0"/>
        <v>12</v>
      </c>
      <c r="M21" s="122" t="str">
        <f>VLOOKUP(K21,MapadeCalor!$B$2:$G$6,J21+1,0)</f>
        <v>MUY ALTO</v>
      </c>
      <c r="N21" s="120" t="s">
        <v>406</v>
      </c>
      <c r="O21" s="120" t="s">
        <v>313</v>
      </c>
      <c r="P21" s="120" t="s">
        <v>319</v>
      </c>
      <c r="Q21" s="120" t="s">
        <v>340</v>
      </c>
      <c r="R21" s="123">
        <f t="shared" si="1"/>
        <v>15</v>
      </c>
      <c r="S21" s="123">
        <f t="shared" si="2"/>
        <v>5</v>
      </c>
      <c r="T21" s="123">
        <f t="shared" si="3"/>
        <v>10</v>
      </c>
      <c r="U21" s="123">
        <f t="shared" si="4"/>
        <v>30</v>
      </c>
      <c r="V21" s="122" t="str">
        <f t="shared" si="5"/>
        <v>Control Fuerte</v>
      </c>
      <c r="W21" s="122" t="str">
        <f t="shared" si="6"/>
        <v>Cambie probabilidad e impacto</v>
      </c>
      <c r="X21" s="120" t="s">
        <v>407</v>
      </c>
      <c r="Y21" s="122"/>
      <c r="Z21" s="122"/>
      <c r="AA21" s="123">
        <f t="shared" si="11"/>
        <v>0</v>
      </c>
      <c r="AB21" s="123">
        <f t="shared" si="7"/>
        <v>0</v>
      </c>
      <c r="AC21" s="123">
        <f t="shared" si="8"/>
        <v>0</v>
      </c>
      <c r="AD21" s="124" t="e">
        <f>VLOOKUP(AB21,MapadeCalor!$B$2:$G$6,AA21+1,0)</f>
        <v>#N/A</v>
      </c>
      <c r="AE21" s="126"/>
      <c r="AF21" s="131"/>
      <c r="AI21" s="125" t="s">
        <v>329</v>
      </c>
    </row>
    <row r="22" spans="1:35" ht="72" customHeight="1" x14ac:dyDescent="0.25">
      <c r="B22" s="118">
        <v>15</v>
      </c>
      <c r="C22" s="129" t="s">
        <v>342</v>
      </c>
      <c r="D22" s="122" t="s">
        <v>392</v>
      </c>
      <c r="E22" s="120" t="s">
        <v>408</v>
      </c>
      <c r="F22" s="133" t="s">
        <v>409</v>
      </c>
      <c r="G22" s="133" t="s">
        <v>410</v>
      </c>
      <c r="H22" s="122" t="s">
        <v>323</v>
      </c>
      <c r="I22" s="122" t="s">
        <v>347</v>
      </c>
      <c r="J22" s="123">
        <f t="shared" si="9"/>
        <v>3</v>
      </c>
      <c r="K22" s="123">
        <f t="shared" si="10"/>
        <v>4</v>
      </c>
      <c r="L22" s="121">
        <f t="shared" si="0"/>
        <v>12</v>
      </c>
      <c r="M22" s="122" t="str">
        <f>VLOOKUP(K22,MapadeCalor!$B$2:$G$6,J22+1,0)</f>
        <v>ALTO</v>
      </c>
      <c r="N22" s="120" t="s">
        <v>411</v>
      </c>
      <c r="O22" s="120" t="s">
        <v>313</v>
      </c>
      <c r="P22" s="120" t="s">
        <v>319</v>
      </c>
      <c r="Q22" s="120" t="s">
        <v>280</v>
      </c>
      <c r="R22" s="123">
        <f t="shared" si="1"/>
        <v>15</v>
      </c>
      <c r="S22" s="123">
        <f t="shared" si="2"/>
        <v>5</v>
      </c>
      <c r="T22" s="123">
        <f t="shared" si="3"/>
        <v>0</v>
      </c>
      <c r="U22" s="123">
        <f t="shared" si="4"/>
        <v>20</v>
      </c>
      <c r="V22" s="122" t="str">
        <f t="shared" si="5"/>
        <v>Control Adecuado</v>
      </c>
      <c r="W22" s="122" t="str">
        <f t="shared" si="6"/>
        <v>Cambie el valor de la probabilidad</v>
      </c>
      <c r="X22" s="120" t="s">
        <v>412</v>
      </c>
      <c r="Y22" s="122"/>
      <c r="Z22" s="122"/>
      <c r="AA22" s="123">
        <f t="shared" si="11"/>
        <v>0</v>
      </c>
      <c r="AB22" s="123">
        <f t="shared" si="7"/>
        <v>0</v>
      </c>
      <c r="AC22" s="123">
        <f t="shared" si="8"/>
        <v>0</v>
      </c>
      <c r="AD22" s="124" t="e">
        <f>VLOOKUP(AB22,MapadeCalor!$B$2:$G$6,AA22+1,0)</f>
        <v>#N/A</v>
      </c>
      <c r="AE22" s="126"/>
      <c r="AF22" s="131"/>
      <c r="AI22" s="125" t="s">
        <v>413</v>
      </c>
    </row>
    <row r="23" spans="1:35" ht="15.75" customHeight="1" x14ac:dyDescent="0.25">
      <c r="B23" s="118">
        <v>16</v>
      </c>
      <c r="C23" s="129" t="s">
        <v>366</v>
      </c>
      <c r="D23" s="122" t="s">
        <v>392</v>
      </c>
      <c r="E23" s="120" t="s">
        <v>414</v>
      </c>
      <c r="F23" s="133" t="s">
        <v>415</v>
      </c>
      <c r="G23" s="133" t="s">
        <v>395</v>
      </c>
      <c r="H23" s="122" t="s">
        <v>356</v>
      </c>
      <c r="I23" s="122" t="s">
        <v>347</v>
      </c>
      <c r="J23" s="123">
        <f t="shared" si="9"/>
        <v>2</v>
      </c>
      <c r="K23" s="123">
        <f t="shared" si="10"/>
        <v>4</v>
      </c>
      <c r="L23" s="121">
        <f t="shared" si="0"/>
        <v>8</v>
      </c>
      <c r="M23" s="122" t="str">
        <f>VLOOKUP(K23,MapadeCalor!$B$2:$G$6,J23+1,0)</f>
        <v>ALTO</v>
      </c>
      <c r="N23" s="120" t="s">
        <v>416</v>
      </c>
      <c r="O23" s="120" t="s">
        <v>313</v>
      </c>
      <c r="P23" s="120" t="s">
        <v>314</v>
      </c>
      <c r="Q23" s="120" t="s">
        <v>281</v>
      </c>
      <c r="R23" s="123">
        <f t="shared" si="1"/>
        <v>15</v>
      </c>
      <c r="S23" s="123">
        <f t="shared" si="2"/>
        <v>10</v>
      </c>
      <c r="T23" s="123">
        <f t="shared" si="3"/>
        <v>0</v>
      </c>
      <c r="U23" s="123">
        <f t="shared" si="4"/>
        <v>25</v>
      </c>
      <c r="V23" s="122" t="str">
        <f t="shared" si="5"/>
        <v>Control Adecuado</v>
      </c>
      <c r="W23" s="122" t="str">
        <f t="shared" si="6"/>
        <v>Cambie el valor del impacto</v>
      </c>
      <c r="X23" s="120" t="s">
        <v>417</v>
      </c>
      <c r="Y23" s="122"/>
      <c r="Z23" s="122"/>
      <c r="AA23" s="123">
        <f t="shared" si="11"/>
        <v>0</v>
      </c>
      <c r="AB23" s="123">
        <f t="shared" si="7"/>
        <v>0</v>
      </c>
      <c r="AC23" s="123">
        <f t="shared" si="8"/>
        <v>0</v>
      </c>
      <c r="AD23" s="124" t="e">
        <f>VLOOKUP(AB23,MapadeCalor!$B$2:$G$6,AA23+1,0)</f>
        <v>#N/A</v>
      </c>
      <c r="AE23" s="126"/>
      <c r="AF23" s="131"/>
      <c r="AI23" s="125" t="s">
        <v>418</v>
      </c>
    </row>
    <row r="24" spans="1:35" ht="186.75" customHeight="1" x14ac:dyDescent="0.25">
      <c r="B24" s="118">
        <v>17</v>
      </c>
      <c r="C24" s="129" t="s">
        <v>326</v>
      </c>
      <c r="D24" s="122" t="s">
        <v>367</v>
      </c>
      <c r="E24" s="134" t="s">
        <v>419</v>
      </c>
      <c r="F24" s="130" t="s">
        <v>420</v>
      </c>
      <c r="G24" s="130" t="s">
        <v>421</v>
      </c>
      <c r="H24" s="122" t="s">
        <v>323</v>
      </c>
      <c r="I24" s="122" t="s">
        <v>422</v>
      </c>
      <c r="J24" s="123">
        <f t="shared" si="9"/>
        <v>3</v>
      </c>
      <c r="K24" s="123">
        <f t="shared" si="10"/>
        <v>2</v>
      </c>
      <c r="L24" s="121">
        <f t="shared" si="0"/>
        <v>6</v>
      </c>
      <c r="M24" s="122" t="str">
        <f>VLOOKUP(K24,MapadeCalor!$B$2:$G$6,J24+1,0)</f>
        <v>MEDIO</v>
      </c>
      <c r="N24" s="120" t="s">
        <v>423</v>
      </c>
      <c r="O24" s="120" t="s">
        <v>313</v>
      </c>
      <c r="P24" s="120" t="s">
        <v>319</v>
      </c>
      <c r="Q24" s="120" t="s">
        <v>340</v>
      </c>
      <c r="R24" s="123">
        <f t="shared" si="1"/>
        <v>15</v>
      </c>
      <c r="S24" s="123">
        <f t="shared" si="2"/>
        <v>5</v>
      </c>
      <c r="T24" s="123">
        <f t="shared" si="3"/>
        <v>10</v>
      </c>
      <c r="U24" s="123">
        <f t="shared" si="4"/>
        <v>30</v>
      </c>
      <c r="V24" s="122" t="str">
        <f t="shared" si="5"/>
        <v>Control Fuerte</v>
      </c>
      <c r="W24" s="122" t="str">
        <f t="shared" si="6"/>
        <v>Cambie probabilidad e impacto</v>
      </c>
      <c r="X24" s="120" t="s">
        <v>424</v>
      </c>
      <c r="Y24" s="122"/>
      <c r="Z24" s="122"/>
      <c r="AA24" s="123">
        <f t="shared" si="11"/>
        <v>0</v>
      </c>
      <c r="AB24" s="123">
        <f t="shared" si="7"/>
        <v>0</v>
      </c>
      <c r="AC24" s="123">
        <f t="shared" si="8"/>
        <v>0</v>
      </c>
      <c r="AD24" s="124" t="e">
        <f>VLOOKUP(AB24,MapadeCalor!$B$2:$G$6,AA24+1,0)</f>
        <v>#N/A</v>
      </c>
      <c r="AE24" s="120"/>
      <c r="AF24" s="122"/>
      <c r="AI24" s="125" t="s">
        <v>425</v>
      </c>
    </row>
    <row r="25" spans="1:35" ht="223.5" customHeight="1" x14ac:dyDescent="0.2">
      <c r="B25" s="118">
        <v>18</v>
      </c>
      <c r="C25" s="129" t="s">
        <v>326</v>
      </c>
      <c r="D25" s="122" t="s">
        <v>367</v>
      </c>
      <c r="E25" s="122" t="s">
        <v>426</v>
      </c>
      <c r="F25" s="120" t="s">
        <v>427</v>
      </c>
      <c r="G25" s="120" t="s">
        <v>428</v>
      </c>
      <c r="H25" s="122" t="s">
        <v>323</v>
      </c>
      <c r="I25" s="122" t="s">
        <v>422</v>
      </c>
      <c r="J25" s="123">
        <f t="shared" si="9"/>
        <v>3</v>
      </c>
      <c r="K25" s="123">
        <f t="shared" si="10"/>
        <v>2</v>
      </c>
      <c r="L25" s="121">
        <f t="shared" si="0"/>
        <v>6</v>
      </c>
      <c r="M25" s="122" t="str">
        <f>VLOOKUP(K25,MapadeCalor!$B$2:$G$6,J25+1,0)</f>
        <v>MEDIO</v>
      </c>
      <c r="N25" s="120" t="s">
        <v>429</v>
      </c>
      <c r="O25" s="120" t="s">
        <v>313</v>
      </c>
      <c r="P25" s="120" t="s">
        <v>319</v>
      </c>
      <c r="Q25" s="120" t="s">
        <v>340</v>
      </c>
      <c r="R25" s="123">
        <f t="shared" si="1"/>
        <v>15</v>
      </c>
      <c r="S25" s="123">
        <f t="shared" si="2"/>
        <v>5</v>
      </c>
      <c r="T25" s="123">
        <f t="shared" si="3"/>
        <v>10</v>
      </c>
      <c r="U25" s="123">
        <f t="shared" si="4"/>
        <v>30</v>
      </c>
      <c r="V25" s="122" t="str">
        <f t="shared" si="5"/>
        <v>Control Fuerte</v>
      </c>
      <c r="W25" s="122" t="str">
        <f t="shared" si="6"/>
        <v>Cambie probabilidad e impacto</v>
      </c>
      <c r="X25" s="120" t="s">
        <v>430</v>
      </c>
      <c r="Y25" s="122"/>
      <c r="Z25" s="122"/>
      <c r="AA25" s="123">
        <f t="shared" si="11"/>
        <v>0</v>
      </c>
      <c r="AB25" s="123">
        <f t="shared" si="7"/>
        <v>0</v>
      </c>
      <c r="AC25" s="123">
        <f t="shared" si="8"/>
        <v>0</v>
      </c>
      <c r="AD25" s="124" t="e">
        <f>VLOOKUP(AB25,MapadeCalor!$B$2:$G$6,AA25+1,0)</f>
        <v>#N/A</v>
      </c>
      <c r="AE25" s="120"/>
      <c r="AF25" s="122"/>
    </row>
    <row r="26" spans="1:35" ht="111.75" customHeight="1" x14ac:dyDescent="0.2">
      <c r="B26" s="118">
        <v>19</v>
      </c>
      <c r="C26" s="129" t="s">
        <v>326</v>
      </c>
      <c r="D26" s="122" t="s">
        <v>367</v>
      </c>
      <c r="E26" s="120" t="s">
        <v>431</v>
      </c>
      <c r="F26" s="120" t="s">
        <v>432</v>
      </c>
      <c r="G26" s="132" t="s">
        <v>433</v>
      </c>
      <c r="H26" s="122" t="s">
        <v>356</v>
      </c>
      <c r="I26" s="122" t="s">
        <v>422</v>
      </c>
      <c r="J26" s="123">
        <f t="shared" si="9"/>
        <v>2</v>
      </c>
      <c r="K26" s="123">
        <f t="shared" si="10"/>
        <v>2</v>
      </c>
      <c r="L26" s="121">
        <f t="shared" si="0"/>
        <v>4</v>
      </c>
      <c r="M26" s="122" t="str">
        <f>VLOOKUP(K26,MapadeCalor!$B$2:$G$6,J26+1,0)</f>
        <v>BAJO</v>
      </c>
      <c r="N26" s="132" t="s">
        <v>434</v>
      </c>
      <c r="O26" s="120" t="s">
        <v>313</v>
      </c>
      <c r="P26" s="120" t="s">
        <v>319</v>
      </c>
      <c r="Q26" s="120" t="s">
        <v>340</v>
      </c>
      <c r="R26" s="123">
        <f t="shared" si="1"/>
        <v>15</v>
      </c>
      <c r="S26" s="123">
        <f t="shared" si="2"/>
        <v>5</v>
      </c>
      <c r="T26" s="123">
        <f t="shared" si="3"/>
        <v>10</v>
      </c>
      <c r="U26" s="123">
        <f t="shared" si="4"/>
        <v>30</v>
      </c>
      <c r="V26" s="122" t="str">
        <f t="shared" si="5"/>
        <v>Control Fuerte</v>
      </c>
      <c r="W26" s="122" t="str">
        <f t="shared" si="6"/>
        <v>Cambie probabilidad e impacto</v>
      </c>
      <c r="X26" s="120" t="s">
        <v>435</v>
      </c>
      <c r="Y26" s="122"/>
      <c r="Z26" s="122"/>
      <c r="AA26" s="123">
        <f t="shared" si="11"/>
        <v>0</v>
      </c>
      <c r="AB26" s="123">
        <f t="shared" si="7"/>
        <v>0</v>
      </c>
      <c r="AC26" s="123">
        <f t="shared" si="8"/>
        <v>0</v>
      </c>
      <c r="AD26" s="124" t="e">
        <f>VLOOKUP(AB26,MapadeCalor!$B$2:$G$6,AA26+1,0)</f>
        <v>#N/A</v>
      </c>
      <c r="AE26" s="120"/>
      <c r="AF26" s="122"/>
    </row>
    <row r="27" spans="1:35" ht="86.25" customHeight="1" x14ac:dyDescent="0.2">
      <c r="B27" s="118">
        <v>20</v>
      </c>
      <c r="C27" s="129" t="s">
        <v>326</v>
      </c>
      <c r="D27" s="122" t="s">
        <v>391</v>
      </c>
      <c r="E27" s="120" t="s">
        <v>436</v>
      </c>
      <c r="F27" s="120" t="s">
        <v>437</v>
      </c>
      <c r="G27" s="120" t="s">
        <v>438</v>
      </c>
      <c r="H27" s="122" t="s">
        <v>356</v>
      </c>
      <c r="I27" s="122" t="s">
        <v>347</v>
      </c>
      <c r="J27" s="123">
        <f t="shared" si="9"/>
        <v>2</v>
      </c>
      <c r="K27" s="123">
        <f t="shared" si="10"/>
        <v>4</v>
      </c>
      <c r="L27" s="121">
        <f t="shared" si="0"/>
        <v>8</v>
      </c>
      <c r="M27" s="122" t="str">
        <f>VLOOKUP(K27,MapadeCalor!$B$2:$G$6,J27+1,0)</f>
        <v>ALTO</v>
      </c>
      <c r="N27" s="120" t="s">
        <v>439</v>
      </c>
      <c r="O27" s="120" t="s">
        <v>313</v>
      </c>
      <c r="P27" s="120" t="s">
        <v>319</v>
      </c>
      <c r="Q27" s="120" t="s">
        <v>280</v>
      </c>
      <c r="R27" s="123">
        <f t="shared" si="1"/>
        <v>15</v>
      </c>
      <c r="S27" s="123">
        <f t="shared" si="2"/>
        <v>5</v>
      </c>
      <c r="T27" s="123">
        <f t="shared" si="3"/>
        <v>0</v>
      </c>
      <c r="U27" s="123">
        <f t="shared" si="4"/>
        <v>20</v>
      </c>
      <c r="V27" s="122" t="str">
        <f t="shared" si="5"/>
        <v>Control Adecuado</v>
      </c>
      <c r="W27" s="122" t="str">
        <f t="shared" si="6"/>
        <v>Cambie el valor de la probabilidad</v>
      </c>
      <c r="X27" s="120" t="s">
        <v>440</v>
      </c>
      <c r="Y27" s="122"/>
      <c r="Z27" s="122"/>
      <c r="AA27" s="123">
        <f t="shared" si="11"/>
        <v>0</v>
      </c>
      <c r="AB27" s="123">
        <f t="shared" si="7"/>
        <v>0</v>
      </c>
      <c r="AC27" s="123">
        <f t="shared" si="8"/>
        <v>0</v>
      </c>
      <c r="AD27" s="124" t="e">
        <f>VLOOKUP(AB27,MapadeCalor!$B$2:$G$6,AA27+1,0)</f>
        <v>#N/A</v>
      </c>
      <c r="AE27" s="120"/>
      <c r="AF27" s="122"/>
    </row>
    <row r="28" spans="1:35" ht="291.75" customHeight="1" x14ac:dyDescent="0.2">
      <c r="B28" s="118">
        <v>21</v>
      </c>
      <c r="C28" s="129" t="s">
        <v>326</v>
      </c>
      <c r="D28" s="122" t="s">
        <v>391</v>
      </c>
      <c r="E28" s="120" t="s">
        <v>441</v>
      </c>
      <c r="F28" s="120" t="s">
        <v>442</v>
      </c>
      <c r="G28" s="120" t="s">
        <v>443</v>
      </c>
      <c r="H28" s="122" t="s">
        <v>323</v>
      </c>
      <c r="I28" s="122" t="s">
        <v>311</v>
      </c>
      <c r="J28" s="123">
        <f t="shared" si="9"/>
        <v>3</v>
      </c>
      <c r="K28" s="123">
        <f t="shared" si="10"/>
        <v>3</v>
      </c>
      <c r="L28" s="121">
        <f t="shared" si="0"/>
        <v>9</v>
      </c>
      <c r="M28" s="122" t="str">
        <f>VLOOKUP(K28,MapadeCalor!$B$2:$G$6,J28+1,0)</f>
        <v>ALTO</v>
      </c>
      <c r="N28" s="120" t="s">
        <v>444</v>
      </c>
      <c r="O28" s="120" t="s">
        <v>313</v>
      </c>
      <c r="P28" s="120" t="s">
        <v>314</v>
      </c>
      <c r="Q28" s="120" t="s">
        <v>280</v>
      </c>
      <c r="R28" s="123">
        <f t="shared" si="1"/>
        <v>15</v>
      </c>
      <c r="S28" s="123">
        <f t="shared" si="2"/>
        <v>10</v>
      </c>
      <c r="T28" s="123">
        <f t="shared" si="3"/>
        <v>0</v>
      </c>
      <c r="U28" s="123">
        <f t="shared" si="4"/>
        <v>25</v>
      </c>
      <c r="V28" s="122" t="str">
        <f t="shared" si="5"/>
        <v>Control Adecuado</v>
      </c>
      <c r="W28" s="122" t="str">
        <f t="shared" si="6"/>
        <v>Cambie el valor de la probabilidad</v>
      </c>
      <c r="X28" s="120" t="s">
        <v>445</v>
      </c>
      <c r="Y28" s="122"/>
      <c r="Z28" s="122"/>
      <c r="AA28" s="123">
        <f t="shared" si="11"/>
        <v>0</v>
      </c>
      <c r="AB28" s="123">
        <f t="shared" si="7"/>
        <v>0</v>
      </c>
      <c r="AC28" s="123">
        <f t="shared" si="8"/>
        <v>0</v>
      </c>
      <c r="AD28" s="124" t="e">
        <f>VLOOKUP(AB28,MapadeCalor!$B$2:$G$6,AA28+1,0)</f>
        <v>#N/A</v>
      </c>
      <c r="AE28" s="120"/>
      <c r="AF28" s="122"/>
    </row>
    <row r="29" spans="1:35" ht="66" customHeight="1" x14ac:dyDescent="0.2">
      <c r="B29" s="118">
        <v>22</v>
      </c>
      <c r="C29" s="129" t="s">
        <v>352</v>
      </c>
      <c r="D29" s="122" t="s">
        <v>391</v>
      </c>
      <c r="E29" s="120" t="s">
        <v>446</v>
      </c>
      <c r="F29" s="120" t="s">
        <v>447</v>
      </c>
      <c r="G29" s="120" t="s">
        <v>448</v>
      </c>
      <c r="H29" s="122" t="s">
        <v>356</v>
      </c>
      <c r="I29" s="122" t="s">
        <v>449</v>
      </c>
      <c r="J29" s="123">
        <f t="shared" si="9"/>
        <v>2</v>
      </c>
      <c r="K29" s="123">
        <f t="shared" si="10"/>
        <v>5</v>
      </c>
      <c r="L29" s="121">
        <f t="shared" si="0"/>
        <v>10</v>
      </c>
      <c r="M29" s="122" t="str">
        <f>VLOOKUP(K29,MapadeCalor!$B$2:$G$6,J29+1,0)</f>
        <v>ALTO</v>
      </c>
      <c r="N29" s="120" t="s">
        <v>450</v>
      </c>
      <c r="O29" s="120" t="s">
        <v>313</v>
      </c>
      <c r="P29" s="120" t="s">
        <v>319</v>
      </c>
      <c r="Q29" s="120" t="s">
        <v>280</v>
      </c>
      <c r="R29" s="123">
        <f t="shared" si="1"/>
        <v>15</v>
      </c>
      <c r="S29" s="123">
        <f t="shared" si="2"/>
        <v>5</v>
      </c>
      <c r="T29" s="123">
        <f t="shared" si="3"/>
        <v>0</v>
      </c>
      <c r="U29" s="123">
        <f t="shared" si="4"/>
        <v>20</v>
      </c>
      <c r="V29" s="122" t="str">
        <f t="shared" si="5"/>
        <v>Control Adecuado</v>
      </c>
      <c r="W29" s="122" t="str">
        <f t="shared" si="6"/>
        <v>Cambie el valor de la probabilidad</v>
      </c>
      <c r="X29" s="120" t="s">
        <v>451</v>
      </c>
      <c r="Y29" s="122"/>
      <c r="Z29" s="122"/>
      <c r="AA29" s="123">
        <f t="shared" si="11"/>
        <v>0</v>
      </c>
      <c r="AB29" s="123">
        <f t="shared" si="7"/>
        <v>0</v>
      </c>
      <c r="AC29" s="123">
        <f t="shared" si="8"/>
        <v>0</v>
      </c>
      <c r="AD29" s="124" t="e">
        <f>VLOOKUP(AB29,MapadeCalor!$B$2:$G$6,AA29+1,0)</f>
        <v>#N/A</v>
      </c>
      <c r="AE29" s="120"/>
      <c r="AF29" s="122"/>
    </row>
    <row r="30" spans="1:35" ht="87.75" customHeight="1" x14ac:dyDescent="0.2">
      <c r="B30" s="118">
        <v>23</v>
      </c>
      <c r="C30" s="129" t="s">
        <v>326</v>
      </c>
      <c r="D30" s="122" t="s">
        <v>391</v>
      </c>
      <c r="E30" s="120" t="s">
        <v>452</v>
      </c>
      <c r="F30" s="120" t="s">
        <v>453</v>
      </c>
      <c r="G30" s="120" t="s">
        <v>454</v>
      </c>
      <c r="H30" s="122" t="s">
        <v>323</v>
      </c>
      <c r="I30" s="122" t="s">
        <v>311</v>
      </c>
      <c r="J30" s="123">
        <f t="shared" si="9"/>
        <v>3</v>
      </c>
      <c r="K30" s="123">
        <f t="shared" si="10"/>
        <v>3</v>
      </c>
      <c r="L30" s="121">
        <f t="shared" si="0"/>
        <v>9</v>
      </c>
      <c r="M30" s="122" t="str">
        <f>VLOOKUP(K30,MapadeCalor!$B$2:$G$6,J30+1,0)</f>
        <v>ALTO</v>
      </c>
      <c r="N30" s="120" t="s">
        <v>455</v>
      </c>
      <c r="O30" s="120" t="s">
        <v>328</v>
      </c>
      <c r="P30" s="120" t="s">
        <v>319</v>
      </c>
      <c r="Q30" s="120" t="s">
        <v>280</v>
      </c>
      <c r="R30" s="123">
        <f t="shared" si="1"/>
        <v>20</v>
      </c>
      <c r="S30" s="123">
        <f t="shared" si="2"/>
        <v>5</v>
      </c>
      <c r="T30" s="123">
        <f t="shared" si="3"/>
        <v>0</v>
      </c>
      <c r="U30" s="123">
        <f t="shared" si="4"/>
        <v>25</v>
      </c>
      <c r="V30" s="122" t="str">
        <f t="shared" si="5"/>
        <v>Control Adecuado</v>
      </c>
      <c r="W30" s="122" t="str">
        <f t="shared" si="6"/>
        <v>Cambie el valor de la probabilidad</v>
      </c>
      <c r="X30" s="120" t="s">
        <v>456</v>
      </c>
      <c r="Y30" s="122"/>
      <c r="Z30" s="122"/>
      <c r="AA30" s="123">
        <f t="shared" si="11"/>
        <v>0</v>
      </c>
      <c r="AB30" s="123">
        <f t="shared" si="7"/>
        <v>0</v>
      </c>
      <c r="AC30" s="123">
        <f t="shared" si="8"/>
        <v>0</v>
      </c>
      <c r="AD30" s="124" t="e">
        <f>VLOOKUP(AB30,MapadeCalor!$B$2:$G$6,AA30+1,0)</f>
        <v>#N/A</v>
      </c>
      <c r="AE30" s="120"/>
      <c r="AF30" s="122"/>
    </row>
    <row r="31" spans="1:35" ht="15.75" customHeight="1" x14ac:dyDescent="0.2">
      <c r="B31" s="118">
        <v>24</v>
      </c>
      <c r="C31" s="129" t="s">
        <v>326</v>
      </c>
      <c r="D31" s="122" t="s">
        <v>418</v>
      </c>
      <c r="E31" s="120" t="s">
        <v>457</v>
      </c>
      <c r="F31" s="120" t="s">
        <v>458</v>
      </c>
      <c r="G31" s="120" t="s">
        <v>459</v>
      </c>
      <c r="H31" s="122" t="s">
        <v>383</v>
      </c>
      <c r="I31" s="122" t="s">
        <v>311</v>
      </c>
      <c r="J31" s="123">
        <f t="shared" si="9"/>
        <v>1</v>
      </c>
      <c r="K31" s="123">
        <f t="shared" si="10"/>
        <v>3</v>
      </c>
      <c r="L31" s="121">
        <f t="shared" si="0"/>
        <v>3</v>
      </c>
      <c r="M31" s="122" t="str">
        <f>VLOOKUP(K31,MapadeCalor!$B$2:$G$6,J31+1,0)</f>
        <v>BAJO</v>
      </c>
      <c r="N31" s="120" t="s">
        <v>460</v>
      </c>
      <c r="O31" s="120" t="s">
        <v>313</v>
      </c>
      <c r="P31" s="120" t="s">
        <v>319</v>
      </c>
      <c r="Q31" s="120" t="s">
        <v>280</v>
      </c>
      <c r="R31" s="123">
        <f t="shared" si="1"/>
        <v>15</v>
      </c>
      <c r="S31" s="123">
        <f t="shared" si="2"/>
        <v>5</v>
      </c>
      <c r="T31" s="123">
        <f t="shared" si="3"/>
        <v>0</v>
      </c>
      <c r="U31" s="123">
        <f t="shared" si="4"/>
        <v>20</v>
      </c>
      <c r="V31" s="122" t="str">
        <f t="shared" si="5"/>
        <v>Control Adecuado</v>
      </c>
      <c r="W31" s="122" t="str">
        <f t="shared" si="6"/>
        <v>Cambie el valor de la probabilidad</v>
      </c>
      <c r="X31" s="120" t="s">
        <v>461</v>
      </c>
      <c r="Y31" s="122"/>
      <c r="Z31" s="122"/>
      <c r="AA31" s="123">
        <f t="shared" si="11"/>
        <v>0</v>
      </c>
      <c r="AB31" s="123">
        <f t="shared" si="7"/>
        <v>0</v>
      </c>
      <c r="AC31" s="123">
        <f t="shared" si="8"/>
        <v>0</v>
      </c>
      <c r="AD31" s="124" t="e">
        <f>VLOOKUP(AB31,MapadeCalor!$B$2:$G$6,AA31+1,0)</f>
        <v>#N/A</v>
      </c>
      <c r="AE31" s="120"/>
      <c r="AF31" s="122"/>
    </row>
    <row r="32" spans="1:35" ht="15.75" customHeight="1" x14ac:dyDescent="0.2">
      <c r="B32" s="118">
        <v>25</v>
      </c>
      <c r="C32" s="129" t="s">
        <v>352</v>
      </c>
      <c r="D32" s="122" t="s">
        <v>418</v>
      </c>
      <c r="E32" s="120" t="s">
        <v>462</v>
      </c>
      <c r="F32" s="133" t="s">
        <v>463</v>
      </c>
      <c r="G32" s="133" t="s">
        <v>464</v>
      </c>
      <c r="H32" s="122" t="s">
        <v>383</v>
      </c>
      <c r="I32" s="122" t="s">
        <v>449</v>
      </c>
      <c r="J32" s="123">
        <f t="shared" si="9"/>
        <v>1</v>
      </c>
      <c r="K32" s="123">
        <f t="shared" si="10"/>
        <v>5</v>
      </c>
      <c r="L32" s="121">
        <f t="shared" si="0"/>
        <v>5</v>
      </c>
      <c r="M32" s="122" t="str">
        <f>VLOOKUP(K32,MapadeCalor!$B$2:$G$6,J32+1,0)</f>
        <v>ALTO</v>
      </c>
      <c r="N32" s="120" t="s">
        <v>465</v>
      </c>
      <c r="O32" s="120" t="s">
        <v>313</v>
      </c>
      <c r="P32" s="120" t="s">
        <v>319</v>
      </c>
      <c r="Q32" s="120" t="s">
        <v>280</v>
      </c>
      <c r="R32" s="123">
        <f t="shared" si="1"/>
        <v>15</v>
      </c>
      <c r="S32" s="123">
        <f t="shared" si="2"/>
        <v>5</v>
      </c>
      <c r="T32" s="123">
        <f t="shared" si="3"/>
        <v>0</v>
      </c>
      <c r="U32" s="123">
        <f t="shared" si="4"/>
        <v>20</v>
      </c>
      <c r="V32" s="122" t="str">
        <f t="shared" si="5"/>
        <v>Control Adecuado</v>
      </c>
      <c r="W32" s="122" t="str">
        <f t="shared" si="6"/>
        <v>Cambie el valor de la probabilidad</v>
      </c>
      <c r="X32" s="120" t="s">
        <v>466</v>
      </c>
      <c r="Y32" s="122"/>
      <c r="Z32" s="122"/>
      <c r="AA32" s="123">
        <f t="shared" si="11"/>
        <v>0</v>
      </c>
      <c r="AB32" s="123">
        <f t="shared" si="7"/>
        <v>0</v>
      </c>
      <c r="AC32" s="123">
        <f t="shared" si="8"/>
        <v>0</v>
      </c>
      <c r="AD32" s="124" t="e">
        <f>VLOOKUP(AB32,MapadeCalor!$B$2:$G$6,AA32+1,0)</f>
        <v>#N/A</v>
      </c>
      <c r="AE32" s="120"/>
      <c r="AF32" s="122"/>
    </row>
    <row r="33" spans="2:32" ht="15.75" customHeight="1" x14ac:dyDescent="0.2">
      <c r="B33" s="118">
        <v>26</v>
      </c>
      <c r="C33" s="129" t="s">
        <v>316</v>
      </c>
      <c r="D33" s="122" t="s">
        <v>418</v>
      </c>
      <c r="E33" s="120" t="s">
        <v>467</v>
      </c>
      <c r="F33" s="133" t="s">
        <v>468</v>
      </c>
      <c r="G33" s="133" t="s">
        <v>469</v>
      </c>
      <c r="H33" s="122" t="s">
        <v>383</v>
      </c>
      <c r="I33" s="122" t="s">
        <v>311</v>
      </c>
      <c r="J33" s="123">
        <f t="shared" si="9"/>
        <v>1</v>
      </c>
      <c r="K33" s="123">
        <f t="shared" si="10"/>
        <v>3</v>
      </c>
      <c r="L33" s="121">
        <f t="shared" si="0"/>
        <v>3</v>
      </c>
      <c r="M33" s="122" t="str">
        <f>VLOOKUP(K33,MapadeCalor!$B$2:$G$6,J33+1,0)</f>
        <v>BAJO</v>
      </c>
      <c r="N33" s="120" t="s">
        <v>470</v>
      </c>
      <c r="O33" s="120" t="s">
        <v>313</v>
      </c>
      <c r="P33" s="120" t="s">
        <v>319</v>
      </c>
      <c r="Q33" s="120" t="s">
        <v>280</v>
      </c>
      <c r="R33" s="123">
        <f t="shared" si="1"/>
        <v>15</v>
      </c>
      <c r="S33" s="123">
        <f t="shared" si="2"/>
        <v>5</v>
      </c>
      <c r="T33" s="123">
        <f t="shared" si="3"/>
        <v>0</v>
      </c>
      <c r="U33" s="123">
        <f t="shared" si="4"/>
        <v>20</v>
      </c>
      <c r="V33" s="122" t="str">
        <f t="shared" si="5"/>
        <v>Control Adecuado</v>
      </c>
      <c r="W33" s="122" t="str">
        <f t="shared" si="6"/>
        <v>Cambie el valor de la probabilidad</v>
      </c>
      <c r="X33" s="120" t="s">
        <v>471</v>
      </c>
      <c r="Y33" s="122"/>
      <c r="Z33" s="122"/>
      <c r="AA33" s="123">
        <f t="shared" si="11"/>
        <v>0</v>
      </c>
      <c r="AB33" s="123">
        <f t="shared" si="7"/>
        <v>0</v>
      </c>
      <c r="AC33" s="123">
        <f t="shared" si="8"/>
        <v>0</v>
      </c>
      <c r="AD33" s="124" t="e">
        <f>VLOOKUP(AB33,MapadeCalor!$B$2:$G$6,AA33+1,0)</f>
        <v>#N/A</v>
      </c>
      <c r="AE33" s="120"/>
      <c r="AF33" s="122"/>
    </row>
    <row r="34" spans="2:32" ht="184.5" customHeight="1" x14ac:dyDescent="0.2">
      <c r="B34" s="118">
        <v>27</v>
      </c>
      <c r="C34" s="129" t="s">
        <v>366</v>
      </c>
      <c r="D34" s="122" t="s">
        <v>418</v>
      </c>
      <c r="E34" s="120" t="s">
        <v>472</v>
      </c>
      <c r="F34" s="133" t="s">
        <v>473</v>
      </c>
      <c r="G34" s="133" t="s">
        <v>474</v>
      </c>
      <c r="H34" s="122" t="s">
        <v>383</v>
      </c>
      <c r="I34" s="122" t="s">
        <v>311</v>
      </c>
      <c r="J34" s="123">
        <f t="shared" si="9"/>
        <v>1</v>
      </c>
      <c r="K34" s="123">
        <f t="shared" si="10"/>
        <v>3</v>
      </c>
      <c r="L34" s="121">
        <f t="shared" si="0"/>
        <v>3</v>
      </c>
      <c r="M34" s="122" t="str">
        <f>VLOOKUP(K34,MapadeCalor!$B$2:$G$6,J34+1,0)</f>
        <v>BAJO</v>
      </c>
      <c r="N34" s="120" t="s">
        <v>475</v>
      </c>
      <c r="O34" s="120" t="s">
        <v>313</v>
      </c>
      <c r="P34" s="120" t="s">
        <v>319</v>
      </c>
      <c r="Q34" s="120" t="s">
        <v>280</v>
      </c>
      <c r="R34" s="123">
        <f t="shared" si="1"/>
        <v>15</v>
      </c>
      <c r="S34" s="123">
        <f t="shared" si="2"/>
        <v>5</v>
      </c>
      <c r="T34" s="123">
        <f t="shared" si="3"/>
        <v>0</v>
      </c>
      <c r="U34" s="123">
        <f t="shared" si="4"/>
        <v>20</v>
      </c>
      <c r="V34" s="122" t="str">
        <f t="shared" si="5"/>
        <v>Control Adecuado</v>
      </c>
      <c r="W34" s="122" t="str">
        <f t="shared" si="6"/>
        <v>Cambie el valor de la probabilidad</v>
      </c>
      <c r="X34" s="120" t="s">
        <v>440</v>
      </c>
      <c r="Y34" s="122"/>
      <c r="Z34" s="122"/>
      <c r="AA34" s="123">
        <f t="shared" si="11"/>
        <v>0</v>
      </c>
      <c r="AB34" s="123">
        <f t="shared" si="7"/>
        <v>0</v>
      </c>
      <c r="AC34" s="123">
        <f t="shared" si="8"/>
        <v>0</v>
      </c>
      <c r="AD34" s="124" t="e">
        <f>VLOOKUP(AB34,MapadeCalor!$B$2:$G$6,AA34+1,0)</f>
        <v>#N/A</v>
      </c>
      <c r="AE34" s="120"/>
      <c r="AF34" s="122"/>
    </row>
    <row r="35" spans="2:32" ht="207.75" customHeight="1" x14ac:dyDescent="0.2">
      <c r="B35" s="118">
        <v>28</v>
      </c>
      <c r="C35" s="129" t="s">
        <v>326</v>
      </c>
      <c r="D35" s="122" t="s">
        <v>351</v>
      </c>
      <c r="E35" s="120" t="s">
        <v>476</v>
      </c>
      <c r="F35" s="120" t="s">
        <v>477</v>
      </c>
      <c r="G35" s="120" t="s">
        <v>478</v>
      </c>
      <c r="H35" s="122" t="s">
        <v>396</v>
      </c>
      <c r="I35" s="122" t="s">
        <v>311</v>
      </c>
      <c r="J35" s="123">
        <f t="shared" si="9"/>
        <v>5</v>
      </c>
      <c r="K35" s="123">
        <f t="shared" si="10"/>
        <v>3</v>
      </c>
      <c r="L35" s="121">
        <f t="shared" si="0"/>
        <v>15</v>
      </c>
      <c r="M35" s="122" t="str">
        <f>VLOOKUP(K35,MapadeCalor!$B$2:$G$6,J35+1,0)</f>
        <v>MUY ALTO</v>
      </c>
      <c r="N35" s="120" t="s">
        <v>479</v>
      </c>
      <c r="O35" s="120" t="s">
        <v>313</v>
      </c>
      <c r="P35" s="120" t="s">
        <v>319</v>
      </c>
      <c r="Q35" s="120" t="s">
        <v>280</v>
      </c>
      <c r="R35" s="123">
        <f t="shared" si="1"/>
        <v>15</v>
      </c>
      <c r="S35" s="123">
        <f t="shared" si="2"/>
        <v>5</v>
      </c>
      <c r="T35" s="123">
        <f t="shared" si="3"/>
        <v>0</v>
      </c>
      <c r="U35" s="123">
        <f t="shared" si="4"/>
        <v>20</v>
      </c>
      <c r="V35" s="122" t="str">
        <f t="shared" si="5"/>
        <v>Control Adecuado</v>
      </c>
      <c r="W35" s="122" t="str">
        <f t="shared" si="6"/>
        <v>Cambie el valor de la probabilidad</v>
      </c>
      <c r="X35" s="122" t="s">
        <v>480</v>
      </c>
      <c r="Y35" s="122"/>
      <c r="Z35" s="122"/>
      <c r="AA35" s="123">
        <f t="shared" si="11"/>
        <v>0</v>
      </c>
      <c r="AB35" s="123">
        <f t="shared" si="7"/>
        <v>0</v>
      </c>
      <c r="AC35" s="123">
        <f t="shared" si="8"/>
        <v>0</v>
      </c>
      <c r="AD35" s="124" t="e">
        <f>VLOOKUP(AB35,MapadeCalor!$B$2:$G$6,AA35+1,0)</f>
        <v>#N/A</v>
      </c>
      <c r="AE35" s="120"/>
      <c r="AF35" s="122"/>
    </row>
    <row r="36" spans="2:32" ht="390.75" customHeight="1" x14ac:dyDescent="0.2">
      <c r="B36" s="118">
        <v>29</v>
      </c>
      <c r="C36" s="129" t="s">
        <v>326</v>
      </c>
      <c r="D36" s="122" t="s">
        <v>351</v>
      </c>
      <c r="E36" s="120" t="s">
        <v>481</v>
      </c>
      <c r="F36" s="120" t="s">
        <v>482</v>
      </c>
      <c r="G36" s="120" t="s">
        <v>483</v>
      </c>
      <c r="H36" s="122" t="s">
        <v>310</v>
      </c>
      <c r="I36" s="122" t="s">
        <v>311</v>
      </c>
      <c r="J36" s="123">
        <f t="shared" si="9"/>
        <v>4</v>
      </c>
      <c r="K36" s="123">
        <f t="shared" si="10"/>
        <v>3</v>
      </c>
      <c r="L36" s="121">
        <f t="shared" si="0"/>
        <v>12</v>
      </c>
      <c r="M36" s="122" t="str">
        <f>VLOOKUP(K36,MapadeCalor!$B$2:$G$6,J36+1,0)</f>
        <v>MUY ALTO</v>
      </c>
      <c r="N36" s="120" t="s">
        <v>484</v>
      </c>
      <c r="O36" s="120" t="s">
        <v>313</v>
      </c>
      <c r="P36" s="120" t="s">
        <v>319</v>
      </c>
      <c r="Q36" s="120" t="s">
        <v>280</v>
      </c>
      <c r="R36" s="123">
        <f t="shared" si="1"/>
        <v>15</v>
      </c>
      <c r="S36" s="123">
        <f t="shared" si="2"/>
        <v>5</v>
      </c>
      <c r="T36" s="123">
        <f t="shared" si="3"/>
        <v>0</v>
      </c>
      <c r="U36" s="123">
        <f t="shared" si="4"/>
        <v>20</v>
      </c>
      <c r="V36" s="122" t="str">
        <f t="shared" si="5"/>
        <v>Control Adecuado</v>
      </c>
      <c r="W36" s="122" t="str">
        <f t="shared" si="6"/>
        <v>Cambie el valor de la probabilidad</v>
      </c>
      <c r="X36" s="122" t="s">
        <v>485</v>
      </c>
      <c r="Y36" s="122"/>
      <c r="Z36" s="122"/>
      <c r="AA36" s="123">
        <f t="shared" si="11"/>
        <v>0</v>
      </c>
      <c r="AB36" s="123">
        <f t="shared" si="7"/>
        <v>0</v>
      </c>
      <c r="AC36" s="123">
        <f t="shared" si="8"/>
        <v>0</v>
      </c>
      <c r="AD36" s="124" t="e">
        <f>VLOOKUP(AB36,MapadeCalor!$B$2:$G$6,AA36+1,0)</f>
        <v>#N/A</v>
      </c>
      <c r="AE36" s="120"/>
      <c r="AF36" s="122"/>
    </row>
    <row r="37" spans="2:32" ht="84" customHeight="1" x14ac:dyDescent="0.2">
      <c r="B37" s="118">
        <v>30</v>
      </c>
      <c r="C37" s="129" t="s">
        <v>326</v>
      </c>
      <c r="D37" s="122" t="s">
        <v>379</v>
      </c>
      <c r="E37" s="120" t="s">
        <v>486</v>
      </c>
      <c r="F37" s="120" t="s">
        <v>487</v>
      </c>
      <c r="G37" s="120" t="s">
        <v>488</v>
      </c>
      <c r="H37" s="122" t="s">
        <v>323</v>
      </c>
      <c r="I37" s="122" t="s">
        <v>449</v>
      </c>
      <c r="J37" s="123">
        <f t="shared" si="9"/>
        <v>3</v>
      </c>
      <c r="K37" s="123">
        <f t="shared" si="10"/>
        <v>5</v>
      </c>
      <c r="L37" s="121">
        <f t="shared" si="0"/>
        <v>15</v>
      </c>
      <c r="M37" s="122" t="str">
        <f>VLOOKUP(K37,MapadeCalor!$B$2:$G$6,J37+1,0)</f>
        <v>MUY ALTO</v>
      </c>
      <c r="N37" s="120" t="s">
        <v>489</v>
      </c>
      <c r="O37" s="120" t="s">
        <v>313</v>
      </c>
      <c r="P37" s="120" t="s">
        <v>319</v>
      </c>
      <c r="Q37" s="120" t="s">
        <v>280</v>
      </c>
      <c r="R37" s="123">
        <f t="shared" si="1"/>
        <v>15</v>
      </c>
      <c r="S37" s="123">
        <f t="shared" si="2"/>
        <v>5</v>
      </c>
      <c r="T37" s="123">
        <f t="shared" si="3"/>
        <v>0</v>
      </c>
      <c r="U37" s="123">
        <f t="shared" si="4"/>
        <v>20</v>
      </c>
      <c r="V37" s="122" t="str">
        <f t="shared" si="5"/>
        <v>Control Adecuado</v>
      </c>
      <c r="W37" s="122" t="str">
        <f t="shared" si="6"/>
        <v>Cambie el valor de la probabilidad</v>
      </c>
      <c r="X37" s="120" t="s">
        <v>490</v>
      </c>
      <c r="Y37" s="122"/>
      <c r="Z37" s="122"/>
      <c r="AA37" s="123">
        <f t="shared" si="11"/>
        <v>0</v>
      </c>
      <c r="AB37" s="123">
        <f t="shared" si="7"/>
        <v>0</v>
      </c>
      <c r="AC37" s="123">
        <f t="shared" si="8"/>
        <v>0</v>
      </c>
      <c r="AD37" s="124" t="e">
        <f>VLOOKUP(AB37,MapadeCalor!$B$2:$G$6,AA37+1,0)</f>
        <v>#N/A</v>
      </c>
      <c r="AE37" s="120"/>
      <c r="AF37" s="122"/>
    </row>
    <row r="38" spans="2:32" ht="114.75" customHeight="1" x14ac:dyDescent="0.2">
      <c r="B38" s="118">
        <v>31</v>
      </c>
      <c r="C38" s="129" t="s">
        <v>316</v>
      </c>
      <c r="D38" s="122" t="s">
        <v>379</v>
      </c>
      <c r="E38" s="120" t="s">
        <v>491</v>
      </c>
      <c r="F38" s="120" t="s">
        <v>492</v>
      </c>
      <c r="G38" s="120" t="s">
        <v>493</v>
      </c>
      <c r="H38" s="122" t="s">
        <v>310</v>
      </c>
      <c r="I38" s="122" t="s">
        <v>311</v>
      </c>
      <c r="J38" s="123">
        <f t="shared" si="9"/>
        <v>4</v>
      </c>
      <c r="K38" s="123">
        <f t="shared" si="10"/>
        <v>3</v>
      </c>
      <c r="L38" s="121">
        <f t="shared" si="0"/>
        <v>12</v>
      </c>
      <c r="M38" s="122" t="str">
        <f>VLOOKUP(K38,MapadeCalor!$B$2:$G$6,J38+1,0)</f>
        <v>MUY ALTO</v>
      </c>
      <c r="N38" s="120" t="s">
        <v>494</v>
      </c>
      <c r="O38" s="120" t="s">
        <v>313</v>
      </c>
      <c r="P38" s="120" t="s">
        <v>319</v>
      </c>
      <c r="Q38" s="120" t="s">
        <v>280</v>
      </c>
      <c r="R38" s="123">
        <f t="shared" si="1"/>
        <v>15</v>
      </c>
      <c r="S38" s="123">
        <f t="shared" si="2"/>
        <v>5</v>
      </c>
      <c r="T38" s="123">
        <f t="shared" si="3"/>
        <v>0</v>
      </c>
      <c r="U38" s="123">
        <f t="shared" si="4"/>
        <v>20</v>
      </c>
      <c r="V38" s="122" t="str">
        <f t="shared" si="5"/>
        <v>Control Adecuado</v>
      </c>
      <c r="W38" s="122" t="str">
        <f t="shared" si="6"/>
        <v>Cambie el valor de la probabilidad</v>
      </c>
      <c r="X38" s="120" t="s">
        <v>495</v>
      </c>
      <c r="Y38" s="122"/>
      <c r="Z38" s="122"/>
      <c r="AA38" s="123">
        <f t="shared" si="11"/>
        <v>0</v>
      </c>
      <c r="AB38" s="123">
        <f t="shared" si="7"/>
        <v>0</v>
      </c>
      <c r="AC38" s="123">
        <f t="shared" si="8"/>
        <v>0</v>
      </c>
      <c r="AD38" s="124" t="e">
        <f>VLOOKUP(AB38,MapadeCalor!$B$2:$G$6,AA38+1,0)</f>
        <v>#N/A</v>
      </c>
      <c r="AE38" s="120"/>
      <c r="AF38" s="122"/>
    </row>
    <row r="39" spans="2:32" ht="88.5" customHeight="1" x14ac:dyDescent="0.2">
      <c r="B39" s="118">
        <v>32</v>
      </c>
      <c r="C39" s="129" t="s">
        <v>352</v>
      </c>
      <c r="D39" s="122" t="s">
        <v>379</v>
      </c>
      <c r="E39" s="120" t="s">
        <v>496</v>
      </c>
      <c r="F39" s="120" t="s">
        <v>497</v>
      </c>
      <c r="G39" s="120" t="s">
        <v>498</v>
      </c>
      <c r="H39" s="122" t="s">
        <v>356</v>
      </c>
      <c r="I39" s="122" t="s">
        <v>347</v>
      </c>
      <c r="J39" s="123">
        <f t="shared" si="9"/>
        <v>2</v>
      </c>
      <c r="K39" s="123">
        <f t="shared" si="10"/>
        <v>4</v>
      </c>
      <c r="L39" s="121">
        <f t="shared" si="0"/>
        <v>8</v>
      </c>
      <c r="M39" s="122" t="str">
        <f>VLOOKUP(K39,MapadeCalor!$B$2:$G$6,J39+1,0)</f>
        <v>ALTO</v>
      </c>
      <c r="N39" s="120" t="s">
        <v>499</v>
      </c>
      <c r="O39" s="120" t="s">
        <v>328</v>
      </c>
      <c r="P39" s="120" t="s">
        <v>319</v>
      </c>
      <c r="Q39" s="120" t="s">
        <v>281</v>
      </c>
      <c r="R39" s="123">
        <f t="shared" si="1"/>
        <v>20</v>
      </c>
      <c r="S39" s="123">
        <f t="shared" si="2"/>
        <v>5</v>
      </c>
      <c r="T39" s="123">
        <f t="shared" si="3"/>
        <v>0</v>
      </c>
      <c r="U39" s="123">
        <f t="shared" si="4"/>
        <v>25</v>
      </c>
      <c r="V39" s="122" t="str">
        <f t="shared" si="5"/>
        <v>Control Adecuado</v>
      </c>
      <c r="W39" s="122" t="str">
        <f t="shared" si="6"/>
        <v>Cambie el valor del impacto</v>
      </c>
      <c r="X39" s="120" t="s">
        <v>500</v>
      </c>
      <c r="Y39" s="122"/>
      <c r="Z39" s="122"/>
      <c r="AA39" s="123">
        <f t="shared" si="11"/>
        <v>0</v>
      </c>
      <c r="AB39" s="123">
        <f t="shared" si="7"/>
        <v>0</v>
      </c>
      <c r="AC39" s="123">
        <f t="shared" si="8"/>
        <v>0</v>
      </c>
      <c r="AD39" s="124" t="e">
        <f>VLOOKUP(AB39,MapadeCalor!$B$2:$G$6,AA39+1,0)</f>
        <v>#N/A</v>
      </c>
      <c r="AE39" s="120"/>
      <c r="AF39" s="122"/>
    </row>
    <row r="40" spans="2:32" ht="57" customHeight="1" x14ac:dyDescent="0.2">
      <c r="B40" s="118">
        <v>33</v>
      </c>
      <c r="C40" s="129" t="s">
        <v>305</v>
      </c>
      <c r="D40" s="122" t="s">
        <v>379</v>
      </c>
      <c r="E40" s="120" t="s">
        <v>501</v>
      </c>
      <c r="F40" s="120" t="s">
        <v>502</v>
      </c>
      <c r="G40" s="133" t="s">
        <v>503</v>
      </c>
      <c r="H40" s="122" t="s">
        <v>323</v>
      </c>
      <c r="I40" s="122" t="s">
        <v>422</v>
      </c>
      <c r="J40" s="123">
        <f t="shared" si="9"/>
        <v>3</v>
      </c>
      <c r="K40" s="123">
        <f t="shared" si="10"/>
        <v>2</v>
      </c>
      <c r="L40" s="121">
        <f t="shared" si="0"/>
        <v>6</v>
      </c>
      <c r="M40" s="122" t="str">
        <f>VLOOKUP(K40,MapadeCalor!$B$2:$G$6,J40+1,0)</f>
        <v>MEDIO</v>
      </c>
      <c r="N40" s="120" t="s">
        <v>504</v>
      </c>
      <c r="O40" s="120" t="s">
        <v>328</v>
      </c>
      <c r="P40" s="120" t="s">
        <v>319</v>
      </c>
      <c r="Q40" s="120" t="s">
        <v>281</v>
      </c>
      <c r="R40" s="123">
        <f t="shared" si="1"/>
        <v>20</v>
      </c>
      <c r="S40" s="123">
        <f t="shared" si="2"/>
        <v>5</v>
      </c>
      <c r="T40" s="123">
        <f t="shared" si="3"/>
        <v>0</v>
      </c>
      <c r="U40" s="123">
        <f t="shared" si="4"/>
        <v>25</v>
      </c>
      <c r="V40" s="122" t="str">
        <f t="shared" si="5"/>
        <v>Control Adecuado</v>
      </c>
      <c r="W40" s="122" t="str">
        <f t="shared" si="6"/>
        <v>Cambie el valor del impacto</v>
      </c>
      <c r="X40" s="120" t="s">
        <v>505</v>
      </c>
      <c r="Y40" s="122"/>
      <c r="Z40" s="122"/>
      <c r="AA40" s="123">
        <f t="shared" si="11"/>
        <v>0</v>
      </c>
      <c r="AB40" s="123">
        <f t="shared" si="7"/>
        <v>0</v>
      </c>
      <c r="AC40" s="123">
        <f t="shared" si="8"/>
        <v>0</v>
      </c>
      <c r="AD40" s="124" t="e">
        <f>VLOOKUP(AB40,MapadeCalor!$B$2:$G$6,AA40+1,0)</f>
        <v>#N/A</v>
      </c>
      <c r="AE40" s="120"/>
      <c r="AF40" s="122"/>
    </row>
    <row r="41" spans="2:32" ht="409.5" customHeight="1" x14ac:dyDescent="0.2">
      <c r="B41" s="118">
        <v>34</v>
      </c>
      <c r="C41" s="129" t="s">
        <v>342</v>
      </c>
      <c r="D41" s="122" t="s">
        <v>373</v>
      </c>
      <c r="E41" s="132" t="s">
        <v>506</v>
      </c>
      <c r="F41" s="132" t="s">
        <v>507</v>
      </c>
      <c r="G41" s="132" t="s">
        <v>508</v>
      </c>
      <c r="H41" s="122" t="s">
        <v>396</v>
      </c>
      <c r="I41" s="122" t="s">
        <v>311</v>
      </c>
      <c r="J41" s="123">
        <f t="shared" si="9"/>
        <v>5</v>
      </c>
      <c r="K41" s="123">
        <f t="shared" si="10"/>
        <v>3</v>
      </c>
      <c r="L41" s="121">
        <f t="shared" si="0"/>
        <v>15</v>
      </c>
      <c r="M41" s="122" t="str">
        <f>VLOOKUP(K41,MapadeCalor!$B$2:$G$6,J41+1,0)</f>
        <v>MUY ALTO</v>
      </c>
      <c r="N41" s="120" t="s">
        <v>509</v>
      </c>
      <c r="O41" s="120" t="s">
        <v>313</v>
      </c>
      <c r="P41" s="120" t="s">
        <v>319</v>
      </c>
      <c r="Q41" s="120" t="s">
        <v>280</v>
      </c>
      <c r="R41" s="123">
        <f t="shared" si="1"/>
        <v>15</v>
      </c>
      <c r="S41" s="123">
        <f t="shared" si="2"/>
        <v>5</v>
      </c>
      <c r="T41" s="123">
        <f t="shared" si="3"/>
        <v>0</v>
      </c>
      <c r="U41" s="123">
        <f t="shared" si="4"/>
        <v>20</v>
      </c>
      <c r="V41" s="122" t="str">
        <f t="shared" si="5"/>
        <v>Control Adecuado</v>
      </c>
      <c r="W41" s="122" t="str">
        <f t="shared" si="6"/>
        <v>Cambie el valor de la probabilidad</v>
      </c>
      <c r="X41" s="135" t="s">
        <v>510</v>
      </c>
      <c r="Y41" s="122"/>
      <c r="Z41" s="122"/>
      <c r="AA41" s="123">
        <f t="shared" si="11"/>
        <v>0</v>
      </c>
      <c r="AB41" s="123">
        <f t="shared" si="7"/>
        <v>0</v>
      </c>
      <c r="AC41" s="123">
        <f t="shared" si="8"/>
        <v>0</v>
      </c>
      <c r="AD41" s="124" t="e">
        <f>VLOOKUP(AB41,MapadeCalor!$B$2:$G$6,AA41+1,0)</f>
        <v>#N/A</v>
      </c>
      <c r="AE41" s="120"/>
      <c r="AF41" s="122"/>
    </row>
    <row r="42" spans="2:32" ht="303" customHeight="1" x14ac:dyDescent="0.2">
      <c r="B42" s="118">
        <v>35</v>
      </c>
      <c r="C42" s="129" t="s">
        <v>316</v>
      </c>
      <c r="D42" s="122" t="s">
        <v>373</v>
      </c>
      <c r="E42" s="132" t="s">
        <v>511</v>
      </c>
      <c r="F42" s="132" t="s">
        <v>512</v>
      </c>
      <c r="G42" s="132" t="s">
        <v>513</v>
      </c>
      <c r="H42" s="122" t="s">
        <v>356</v>
      </c>
      <c r="I42" s="122" t="s">
        <v>422</v>
      </c>
      <c r="J42" s="123">
        <f t="shared" si="9"/>
        <v>2</v>
      </c>
      <c r="K42" s="123">
        <f t="shared" si="10"/>
        <v>2</v>
      </c>
      <c r="L42" s="121">
        <f t="shared" si="0"/>
        <v>4</v>
      </c>
      <c r="M42" s="122" t="str">
        <f>VLOOKUP(K42,MapadeCalor!$B$2:$G$6,J42+1,0)</f>
        <v>BAJO</v>
      </c>
      <c r="N42" s="120" t="s">
        <v>514</v>
      </c>
      <c r="O42" s="120" t="s">
        <v>313</v>
      </c>
      <c r="P42" s="120" t="s">
        <v>319</v>
      </c>
      <c r="Q42" s="120" t="s">
        <v>280</v>
      </c>
      <c r="R42" s="123">
        <f t="shared" si="1"/>
        <v>15</v>
      </c>
      <c r="S42" s="123">
        <f t="shared" si="2"/>
        <v>5</v>
      </c>
      <c r="T42" s="123">
        <f t="shared" si="3"/>
        <v>0</v>
      </c>
      <c r="U42" s="123">
        <f t="shared" si="4"/>
        <v>20</v>
      </c>
      <c r="V42" s="122" t="str">
        <f t="shared" si="5"/>
        <v>Control Adecuado</v>
      </c>
      <c r="W42" s="122" t="str">
        <f t="shared" si="6"/>
        <v>Cambie el valor de la probabilidad</v>
      </c>
      <c r="X42" s="135" t="s">
        <v>515</v>
      </c>
      <c r="Y42" s="122"/>
      <c r="Z42" s="122"/>
      <c r="AA42" s="123">
        <f t="shared" si="11"/>
        <v>0</v>
      </c>
      <c r="AB42" s="123">
        <f t="shared" si="7"/>
        <v>0</v>
      </c>
      <c r="AC42" s="123">
        <f t="shared" si="8"/>
        <v>0</v>
      </c>
      <c r="AD42" s="124" t="e">
        <f>VLOOKUP(AB42,MapadeCalor!$B$2:$G$6,AA42+1,0)</f>
        <v>#N/A</v>
      </c>
      <c r="AE42" s="120"/>
      <c r="AF42" s="122"/>
    </row>
    <row r="43" spans="2:32" ht="15.75" customHeight="1" x14ac:dyDescent="0.2">
      <c r="B43" s="118">
        <v>36</v>
      </c>
      <c r="C43" s="129" t="s">
        <v>352</v>
      </c>
      <c r="D43" s="122" t="s">
        <v>373</v>
      </c>
      <c r="E43" s="132" t="s">
        <v>516</v>
      </c>
      <c r="F43" s="132" t="s">
        <v>517</v>
      </c>
      <c r="G43" s="132" t="s">
        <v>508</v>
      </c>
      <c r="H43" s="122" t="s">
        <v>383</v>
      </c>
      <c r="I43" s="122" t="s">
        <v>347</v>
      </c>
      <c r="J43" s="123">
        <f t="shared" si="9"/>
        <v>1</v>
      </c>
      <c r="K43" s="123">
        <f t="shared" si="10"/>
        <v>4</v>
      </c>
      <c r="L43" s="121">
        <f t="shared" si="0"/>
        <v>4</v>
      </c>
      <c r="M43" s="122" t="str">
        <f>VLOOKUP(K43,MapadeCalor!$B$2:$G$6,J43+1,0)</f>
        <v>MEDIO</v>
      </c>
      <c r="N43" s="120" t="s">
        <v>518</v>
      </c>
      <c r="O43" s="120" t="s">
        <v>318</v>
      </c>
      <c r="P43" s="120" t="s">
        <v>319</v>
      </c>
      <c r="Q43" s="120" t="s">
        <v>281</v>
      </c>
      <c r="R43" s="123">
        <f t="shared" si="1"/>
        <v>5</v>
      </c>
      <c r="S43" s="123">
        <f t="shared" si="2"/>
        <v>5</v>
      </c>
      <c r="T43" s="123">
        <f t="shared" si="3"/>
        <v>0</v>
      </c>
      <c r="U43" s="123">
        <f t="shared" si="4"/>
        <v>10</v>
      </c>
      <c r="V43" s="122" t="str">
        <f t="shared" si="5"/>
        <v>Control Débil</v>
      </c>
      <c r="W43" s="122" t="str">
        <f t="shared" si="6"/>
        <v>Cambie el valor del impacto</v>
      </c>
      <c r="X43" s="135" t="s">
        <v>519</v>
      </c>
      <c r="Y43" s="122"/>
      <c r="Z43" s="122"/>
      <c r="AA43" s="123">
        <f t="shared" si="11"/>
        <v>0</v>
      </c>
      <c r="AB43" s="123">
        <f t="shared" si="7"/>
        <v>0</v>
      </c>
      <c r="AC43" s="123">
        <f t="shared" si="8"/>
        <v>0</v>
      </c>
      <c r="AD43" s="124" t="e">
        <f>VLOOKUP(AB43,MapadeCalor!$B$2:$G$6,AA43+1,0)</f>
        <v>#N/A</v>
      </c>
      <c r="AE43" s="136"/>
      <c r="AF43" s="122"/>
    </row>
    <row r="44" spans="2:32" ht="15.75" customHeight="1" x14ac:dyDescent="0.2">
      <c r="B44" s="118">
        <v>37</v>
      </c>
      <c r="C44" s="129" t="s">
        <v>352</v>
      </c>
      <c r="D44" s="122" t="s">
        <v>413</v>
      </c>
      <c r="E44" s="137" t="s">
        <v>520</v>
      </c>
      <c r="F44" s="120" t="s">
        <v>521</v>
      </c>
      <c r="G44" s="120" t="s">
        <v>522</v>
      </c>
      <c r="H44" s="122" t="s">
        <v>383</v>
      </c>
      <c r="I44" s="122" t="s">
        <v>347</v>
      </c>
      <c r="J44" s="123">
        <f t="shared" si="9"/>
        <v>1</v>
      </c>
      <c r="K44" s="123">
        <f t="shared" si="10"/>
        <v>4</v>
      </c>
      <c r="L44" s="121">
        <f t="shared" si="0"/>
        <v>4</v>
      </c>
      <c r="M44" s="122" t="str">
        <f>VLOOKUP(K44,MapadeCalor!$B$2:$G$6,J44+1,0)</f>
        <v>MEDIO</v>
      </c>
      <c r="N44" s="120" t="s">
        <v>523</v>
      </c>
      <c r="O44" s="120" t="s">
        <v>313</v>
      </c>
      <c r="P44" s="120" t="s">
        <v>319</v>
      </c>
      <c r="Q44" s="120" t="s">
        <v>280</v>
      </c>
      <c r="R44" s="123">
        <f t="shared" si="1"/>
        <v>15</v>
      </c>
      <c r="S44" s="123">
        <f t="shared" si="2"/>
        <v>5</v>
      </c>
      <c r="T44" s="123">
        <f t="shared" si="3"/>
        <v>0</v>
      </c>
      <c r="U44" s="123">
        <f t="shared" si="4"/>
        <v>20</v>
      </c>
      <c r="V44" s="122" t="str">
        <f t="shared" si="5"/>
        <v>Control Adecuado</v>
      </c>
      <c r="W44" s="122" t="str">
        <f t="shared" si="6"/>
        <v>Cambie el valor de la probabilidad</v>
      </c>
      <c r="X44" s="137" t="s">
        <v>524</v>
      </c>
      <c r="Y44" s="122"/>
      <c r="Z44" s="122"/>
      <c r="AA44" s="123">
        <f t="shared" si="11"/>
        <v>0</v>
      </c>
      <c r="AB44" s="123">
        <f t="shared" si="7"/>
        <v>0</v>
      </c>
      <c r="AC44" s="123">
        <f t="shared" si="8"/>
        <v>0</v>
      </c>
      <c r="AD44" s="124" t="e">
        <f>VLOOKUP(AB44,MapadeCalor!$B$2:$G$6,AA44+1,0)</f>
        <v>#N/A</v>
      </c>
      <c r="AE44" s="120"/>
      <c r="AF44" s="122"/>
    </row>
    <row r="45" spans="2:32" ht="15.75" customHeight="1" x14ac:dyDescent="0.2">
      <c r="B45" s="118">
        <v>38</v>
      </c>
      <c r="C45" s="129" t="s">
        <v>352</v>
      </c>
      <c r="D45" s="122" t="s">
        <v>413</v>
      </c>
      <c r="E45" s="137" t="s">
        <v>525</v>
      </c>
      <c r="F45" s="120" t="s">
        <v>526</v>
      </c>
      <c r="G45" s="120" t="s">
        <v>527</v>
      </c>
      <c r="H45" s="122" t="s">
        <v>383</v>
      </c>
      <c r="I45" s="122" t="s">
        <v>347</v>
      </c>
      <c r="J45" s="123">
        <f t="shared" si="9"/>
        <v>1</v>
      </c>
      <c r="K45" s="123">
        <f t="shared" si="10"/>
        <v>4</v>
      </c>
      <c r="L45" s="121">
        <f t="shared" si="0"/>
        <v>4</v>
      </c>
      <c r="M45" s="122" t="str">
        <f>VLOOKUP(K45,MapadeCalor!$B$2:$G$6,J45+1,0)</f>
        <v>MEDIO</v>
      </c>
      <c r="N45" s="120" t="s">
        <v>528</v>
      </c>
      <c r="O45" s="120" t="s">
        <v>313</v>
      </c>
      <c r="P45" s="120" t="s">
        <v>319</v>
      </c>
      <c r="Q45" s="120" t="s">
        <v>280</v>
      </c>
      <c r="R45" s="123">
        <f t="shared" si="1"/>
        <v>15</v>
      </c>
      <c r="S45" s="123">
        <f t="shared" si="2"/>
        <v>5</v>
      </c>
      <c r="T45" s="123">
        <f t="shared" si="3"/>
        <v>0</v>
      </c>
      <c r="U45" s="123">
        <f t="shared" si="4"/>
        <v>20</v>
      </c>
      <c r="V45" s="122" t="str">
        <f t="shared" si="5"/>
        <v>Control Adecuado</v>
      </c>
      <c r="W45" s="122" t="str">
        <f t="shared" si="6"/>
        <v>Cambie el valor de la probabilidad</v>
      </c>
      <c r="X45" s="137" t="s">
        <v>529</v>
      </c>
      <c r="Y45" s="122"/>
      <c r="Z45" s="122"/>
      <c r="AA45" s="123">
        <f t="shared" si="11"/>
        <v>0</v>
      </c>
      <c r="AB45" s="123">
        <f t="shared" si="7"/>
        <v>0</v>
      </c>
      <c r="AC45" s="123">
        <f t="shared" si="8"/>
        <v>0</v>
      </c>
      <c r="AD45" s="124" t="e">
        <f>VLOOKUP(AB45,MapadeCalor!$B$2:$G$6,AA45+1,0)</f>
        <v>#N/A</v>
      </c>
      <c r="AE45" s="120"/>
      <c r="AF45" s="122"/>
    </row>
    <row r="46" spans="2:32" ht="160.5" customHeight="1" x14ac:dyDescent="0.2">
      <c r="B46" s="118">
        <v>39</v>
      </c>
      <c r="C46" s="129" t="s">
        <v>326</v>
      </c>
      <c r="D46" s="122" t="s">
        <v>413</v>
      </c>
      <c r="E46" s="137" t="s">
        <v>530</v>
      </c>
      <c r="F46" s="120" t="s">
        <v>531</v>
      </c>
      <c r="G46" s="120" t="s">
        <v>532</v>
      </c>
      <c r="H46" s="122" t="s">
        <v>356</v>
      </c>
      <c r="I46" s="122" t="s">
        <v>533</v>
      </c>
      <c r="J46" s="123">
        <f t="shared" si="9"/>
        <v>2</v>
      </c>
      <c r="K46" s="123">
        <f t="shared" si="10"/>
        <v>1</v>
      </c>
      <c r="L46" s="121">
        <f t="shared" si="0"/>
        <v>2</v>
      </c>
      <c r="M46" s="122" t="str">
        <f>VLOOKUP(K46,MapadeCalor!$B$2:$G$6,J46+1,0)</f>
        <v>BAJO</v>
      </c>
      <c r="N46" s="120" t="s">
        <v>534</v>
      </c>
      <c r="O46" s="120" t="s">
        <v>313</v>
      </c>
      <c r="P46" s="120" t="s">
        <v>319</v>
      </c>
      <c r="Q46" s="120" t="s">
        <v>280</v>
      </c>
      <c r="R46" s="123">
        <f t="shared" si="1"/>
        <v>15</v>
      </c>
      <c r="S46" s="123">
        <f t="shared" si="2"/>
        <v>5</v>
      </c>
      <c r="T46" s="123">
        <f t="shared" si="3"/>
        <v>0</v>
      </c>
      <c r="U46" s="123">
        <f t="shared" si="4"/>
        <v>20</v>
      </c>
      <c r="V46" s="122" t="str">
        <f t="shared" si="5"/>
        <v>Control Adecuado</v>
      </c>
      <c r="W46" s="122" t="str">
        <f t="shared" si="6"/>
        <v>Cambie el valor de la probabilidad</v>
      </c>
      <c r="X46" s="137" t="s">
        <v>535</v>
      </c>
      <c r="Y46" s="122"/>
      <c r="Z46" s="122"/>
      <c r="AA46" s="123">
        <f t="shared" si="11"/>
        <v>0</v>
      </c>
      <c r="AB46" s="123">
        <f t="shared" si="7"/>
        <v>0</v>
      </c>
      <c r="AC46" s="123">
        <f t="shared" si="8"/>
        <v>0</v>
      </c>
      <c r="AD46" s="124" t="e">
        <f>VLOOKUP(AB46,MapadeCalor!$B$2:$G$6,AA46+1,0)</f>
        <v>#N/A</v>
      </c>
      <c r="AE46" s="120"/>
      <c r="AF46" s="122"/>
    </row>
    <row r="47" spans="2:32" ht="336" customHeight="1" x14ac:dyDescent="0.2">
      <c r="B47" s="118">
        <v>40</v>
      </c>
      <c r="C47" s="129" t="s">
        <v>305</v>
      </c>
      <c r="D47" s="122" t="s">
        <v>392</v>
      </c>
      <c r="E47" s="120" t="s">
        <v>536</v>
      </c>
      <c r="F47" s="120" t="s">
        <v>537</v>
      </c>
      <c r="G47" s="122" t="s">
        <v>538</v>
      </c>
      <c r="H47" s="122" t="s">
        <v>310</v>
      </c>
      <c r="I47" s="122" t="s">
        <v>422</v>
      </c>
      <c r="J47" s="123">
        <f t="shared" si="9"/>
        <v>4</v>
      </c>
      <c r="K47" s="123">
        <f t="shared" si="10"/>
        <v>2</v>
      </c>
      <c r="L47" s="121">
        <f t="shared" si="0"/>
        <v>8</v>
      </c>
      <c r="M47" s="122" t="str">
        <f>VLOOKUP(K47,MapadeCalor!$B$2:$G$6,J47+1,0)</f>
        <v>ALTO</v>
      </c>
      <c r="N47" s="120" t="s">
        <v>539</v>
      </c>
      <c r="O47" s="120" t="s">
        <v>313</v>
      </c>
      <c r="P47" s="120" t="s">
        <v>319</v>
      </c>
      <c r="Q47" s="120" t="s">
        <v>280</v>
      </c>
      <c r="R47" s="123">
        <f t="shared" si="1"/>
        <v>15</v>
      </c>
      <c r="S47" s="123">
        <f t="shared" si="2"/>
        <v>5</v>
      </c>
      <c r="T47" s="123">
        <f t="shared" si="3"/>
        <v>0</v>
      </c>
      <c r="U47" s="123">
        <f t="shared" si="4"/>
        <v>20</v>
      </c>
      <c r="V47" s="122" t="str">
        <f t="shared" si="5"/>
        <v>Control Adecuado</v>
      </c>
      <c r="W47" s="122" t="str">
        <f t="shared" si="6"/>
        <v>Cambie el valor de la probabilidad</v>
      </c>
      <c r="X47" s="120" t="s">
        <v>540</v>
      </c>
      <c r="Y47" s="122"/>
      <c r="Z47" s="122"/>
      <c r="AA47" s="123">
        <f t="shared" si="11"/>
        <v>0</v>
      </c>
      <c r="AB47" s="123">
        <f t="shared" si="7"/>
        <v>0</v>
      </c>
      <c r="AC47" s="123">
        <f t="shared" si="8"/>
        <v>0</v>
      </c>
      <c r="AD47" s="124" t="e">
        <f>VLOOKUP(AB47,MapadeCalor!$B$2:$G$6,AA47+1,0)</f>
        <v>#N/A</v>
      </c>
      <c r="AE47" s="132"/>
      <c r="AF47" s="122"/>
    </row>
    <row r="48" spans="2:32" ht="234.75" customHeight="1" x14ac:dyDescent="0.2">
      <c r="B48" s="118">
        <v>41</v>
      </c>
      <c r="C48" s="129" t="s">
        <v>305</v>
      </c>
      <c r="D48" s="122" t="s">
        <v>392</v>
      </c>
      <c r="E48" s="120" t="s">
        <v>541</v>
      </c>
      <c r="F48" s="120" t="s">
        <v>542</v>
      </c>
      <c r="G48" s="122" t="s">
        <v>538</v>
      </c>
      <c r="H48" s="122" t="s">
        <v>396</v>
      </c>
      <c r="I48" s="122" t="s">
        <v>422</v>
      </c>
      <c r="J48" s="123">
        <f t="shared" si="9"/>
        <v>5</v>
      </c>
      <c r="K48" s="123">
        <f t="shared" si="10"/>
        <v>2</v>
      </c>
      <c r="L48" s="121">
        <f t="shared" si="0"/>
        <v>10</v>
      </c>
      <c r="M48" s="122" t="str">
        <f>VLOOKUP(K48,MapadeCalor!$B$2:$G$6,J48+1,0)</f>
        <v>ALTO</v>
      </c>
      <c r="N48" s="120" t="s">
        <v>543</v>
      </c>
      <c r="O48" s="120" t="s">
        <v>313</v>
      </c>
      <c r="P48" s="120" t="s">
        <v>319</v>
      </c>
      <c r="Q48" s="120" t="s">
        <v>280</v>
      </c>
      <c r="R48" s="123">
        <f t="shared" si="1"/>
        <v>15</v>
      </c>
      <c r="S48" s="123">
        <f t="shared" si="2"/>
        <v>5</v>
      </c>
      <c r="T48" s="123">
        <f t="shared" si="3"/>
        <v>0</v>
      </c>
      <c r="U48" s="123">
        <f t="shared" si="4"/>
        <v>20</v>
      </c>
      <c r="V48" s="122" t="str">
        <f t="shared" si="5"/>
        <v>Control Adecuado</v>
      </c>
      <c r="W48" s="122" t="str">
        <f t="shared" si="6"/>
        <v>Cambie el valor de la probabilidad</v>
      </c>
      <c r="X48" s="120" t="s">
        <v>544</v>
      </c>
      <c r="Y48" s="122"/>
      <c r="Z48" s="122"/>
      <c r="AA48" s="123">
        <f t="shared" si="11"/>
        <v>0</v>
      </c>
      <c r="AB48" s="123">
        <f t="shared" si="7"/>
        <v>0</v>
      </c>
      <c r="AC48" s="123">
        <f t="shared" si="8"/>
        <v>0</v>
      </c>
      <c r="AD48" s="124" t="e">
        <f>VLOOKUP(AB48,MapadeCalor!$B$2:$G$6,AA48+1,0)</f>
        <v>#N/A</v>
      </c>
      <c r="AE48" s="132"/>
      <c r="AF48" s="122"/>
    </row>
    <row r="49" spans="2:35" ht="409.5" customHeight="1" x14ac:dyDescent="0.2">
      <c r="B49" s="118">
        <v>42</v>
      </c>
      <c r="C49" s="129" t="s">
        <v>352</v>
      </c>
      <c r="D49" s="122" t="s">
        <v>392</v>
      </c>
      <c r="E49" s="120" t="s">
        <v>545</v>
      </c>
      <c r="F49" s="120" t="s">
        <v>546</v>
      </c>
      <c r="G49" s="122" t="s">
        <v>538</v>
      </c>
      <c r="H49" s="122" t="s">
        <v>383</v>
      </c>
      <c r="I49" s="122" t="s">
        <v>347</v>
      </c>
      <c r="J49" s="123">
        <f t="shared" si="9"/>
        <v>1</v>
      </c>
      <c r="K49" s="123">
        <f t="shared" si="10"/>
        <v>4</v>
      </c>
      <c r="L49" s="121">
        <f t="shared" si="0"/>
        <v>4</v>
      </c>
      <c r="M49" s="122" t="str">
        <f>VLOOKUP(K49,MapadeCalor!$B$2:$G$6,J49+1,0)</f>
        <v>MEDIO</v>
      </c>
      <c r="N49" s="120" t="s">
        <v>547</v>
      </c>
      <c r="O49" s="120" t="s">
        <v>313</v>
      </c>
      <c r="P49" s="120" t="s">
        <v>319</v>
      </c>
      <c r="Q49" s="120" t="s">
        <v>280</v>
      </c>
      <c r="R49" s="123">
        <f t="shared" si="1"/>
        <v>15</v>
      </c>
      <c r="S49" s="123">
        <f t="shared" si="2"/>
        <v>5</v>
      </c>
      <c r="T49" s="123">
        <f t="shared" si="3"/>
        <v>0</v>
      </c>
      <c r="U49" s="123">
        <f t="shared" si="4"/>
        <v>20</v>
      </c>
      <c r="V49" s="122" t="str">
        <f t="shared" si="5"/>
        <v>Control Adecuado</v>
      </c>
      <c r="W49" s="122" t="str">
        <f t="shared" si="6"/>
        <v>Cambie el valor de la probabilidad</v>
      </c>
      <c r="X49" s="120" t="s">
        <v>548</v>
      </c>
      <c r="Y49" s="122"/>
      <c r="Z49" s="122"/>
      <c r="AA49" s="123">
        <f t="shared" si="11"/>
        <v>0</v>
      </c>
      <c r="AB49" s="123">
        <f t="shared" si="7"/>
        <v>0</v>
      </c>
      <c r="AC49" s="123">
        <f t="shared" si="8"/>
        <v>0</v>
      </c>
      <c r="AD49" s="124" t="e">
        <f>VLOOKUP(AB49,MapadeCalor!$B$2:$G$6,AA49+1,0)</f>
        <v>#N/A</v>
      </c>
      <c r="AE49" s="132"/>
      <c r="AF49" s="122"/>
    </row>
    <row r="50" spans="2:35" ht="195" customHeight="1" x14ac:dyDescent="0.2">
      <c r="B50" s="118">
        <v>43</v>
      </c>
      <c r="C50" s="129" t="s">
        <v>316</v>
      </c>
      <c r="D50" s="122" t="s">
        <v>327</v>
      </c>
      <c r="E50" s="120" t="s">
        <v>549</v>
      </c>
      <c r="F50" s="120" t="s">
        <v>550</v>
      </c>
      <c r="G50" s="120" t="s">
        <v>551</v>
      </c>
      <c r="H50" s="122" t="s">
        <v>323</v>
      </c>
      <c r="I50" s="122" t="s">
        <v>347</v>
      </c>
      <c r="J50" s="123">
        <f t="shared" si="9"/>
        <v>3</v>
      </c>
      <c r="K50" s="123">
        <f t="shared" si="10"/>
        <v>4</v>
      </c>
      <c r="L50" s="121">
        <f t="shared" si="0"/>
        <v>12</v>
      </c>
      <c r="M50" s="122" t="str">
        <f>VLOOKUP(K50,MapadeCalor!$B$2:$G$6,J50+1,0)</f>
        <v>ALTO</v>
      </c>
      <c r="N50" s="120" t="s">
        <v>552</v>
      </c>
      <c r="O50" s="120" t="s">
        <v>313</v>
      </c>
      <c r="P50" s="120" t="s">
        <v>319</v>
      </c>
      <c r="Q50" s="120" t="s">
        <v>280</v>
      </c>
      <c r="R50" s="123">
        <f t="shared" si="1"/>
        <v>15</v>
      </c>
      <c r="S50" s="123">
        <f t="shared" si="2"/>
        <v>5</v>
      </c>
      <c r="T50" s="123">
        <f t="shared" si="3"/>
        <v>0</v>
      </c>
      <c r="U50" s="123">
        <f t="shared" si="4"/>
        <v>20</v>
      </c>
      <c r="V50" s="122" t="str">
        <f t="shared" si="5"/>
        <v>Control Adecuado</v>
      </c>
      <c r="W50" s="122" t="str">
        <f t="shared" si="6"/>
        <v>Cambie el valor de la probabilidad</v>
      </c>
      <c r="X50" s="122"/>
      <c r="Y50" s="122"/>
      <c r="Z50" s="122"/>
      <c r="AA50" s="123">
        <f t="shared" si="11"/>
        <v>0</v>
      </c>
      <c r="AB50" s="123">
        <f t="shared" si="7"/>
        <v>0</v>
      </c>
      <c r="AC50" s="123">
        <f t="shared" si="8"/>
        <v>0</v>
      </c>
      <c r="AD50" s="124" t="e">
        <f>VLOOKUP(AB50,MapadeCalor!$B$2:$G$6,AA50+1,0)</f>
        <v>#N/A</v>
      </c>
      <c r="AE50" s="120"/>
      <c r="AF50" s="122"/>
    </row>
    <row r="51" spans="2:35" ht="125.25" customHeight="1" x14ac:dyDescent="0.2">
      <c r="B51" s="118">
        <v>44</v>
      </c>
      <c r="C51" s="129" t="s">
        <v>352</v>
      </c>
      <c r="D51" s="122" t="s">
        <v>327</v>
      </c>
      <c r="E51" s="120" t="s">
        <v>553</v>
      </c>
      <c r="F51" s="120" t="s">
        <v>554</v>
      </c>
      <c r="G51" s="120" t="s">
        <v>551</v>
      </c>
      <c r="H51" s="122" t="s">
        <v>323</v>
      </c>
      <c r="I51" s="122" t="s">
        <v>347</v>
      </c>
      <c r="J51" s="123">
        <f t="shared" si="9"/>
        <v>3</v>
      </c>
      <c r="K51" s="123">
        <f t="shared" si="10"/>
        <v>4</v>
      </c>
      <c r="L51" s="121">
        <f t="shared" si="0"/>
        <v>12</v>
      </c>
      <c r="M51" s="122" t="str">
        <f>VLOOKUP(K51,MapadeCalor!$B$2:$G$6,J51+1,0)</f>
        <v>ALTO</v>
      </c>
      <c r="N51" s="120" t="s">
        <v>552</v>
      </c>
      <c r="O51" s="120" t="s">
        <v>313</v>
      </c>
      <c r="P51" s="120" t="s">
        <v>319</v>
      </c>
      <c r="Q51" s="120" t="s">
        <v>280</v>
      </c>
      <c r="R51" s="123">
        <f t="shared" si="1"/>
        <v>15</v>
      </c>
      <c r="S51" s="123">
        <f t="shared" si="2"/>
        <v>5</v>
      </c>
      <c r="T51" s="123">
        <f t="shared" si="3"/>
        <v>0</v>
      </c>
      <c r="U51" s="123">
        <f t="shared" si="4"/>
        <v>20</v>
      </c>
      <c r="V51" s="122" t="str">
        <f t="shared" si="5"/>
        <v>Control Adecuado</v>
      </c>
      <c r="W51" s="122" t="str">
        <f t="shared" si="6"/>
        <v>Cambie el valor de la probabilidad</v>
      </c>
      <c r="X51" s="122"/>
      <c r="Y51" s="122"/>
      <c r="Z51" s="122"/>
      <c r="AA51" s="123">
        <f t="shared" si="11"/>
        <v>0</v>
      </c>
      <c r="AB51" s="123">
        <f t="shared" si="7"/>
        <v>0</v>
      </c>
      <c r="AC51" s="123">
        <f t="shared" si="8"/>
        <v>0</v>
      </c>
      <c r="AD51" s="124" t="e">
        <f>VLOOKUP(AB51,MapadeCalor!$B$2:$G$6,AA51+1,0)</f>
        <v>#N/A</v>
      </c>
      <c r="AE51" s="120"/>
      <c r="AF51" s="122"/>
    </row>
    <row r="52" spans="2:35" ht="100.5" customHeight="1" x14ac:dyDescent="0.2">
      <c r="B52" s="118">
        <v>45</v>
      </c>
      <c r="C52" s="129" t="s">
        <v>316</v>
      </c>
      <c r="D52" s="122" t="s">
        <v>327</v>
      </c>
      <c r="E52" s="120" t="s">
        <v>555</v>
      </c>
      <c r="F52" s="120" t="s">
        <v>556</v>
      </c>
      <c r="G52" s="120" t="s">
        <v>557</v>
      </c>
      <c r="H52" s="122" t="s">
        <v>310</v>
      </c>
      <c r="I52" s="122" t="s">
        <v>311</v>
      </c>
      <c r="J52" s="123">
        <f t="shared" si="9"/>
        <v>4</v>
      </c>
      <c r="K52" s="123">
        <f t="shared" si="10"/>
        <v>3</v>
      </c>
      <c r="L52" s="121">
        <f t="shared" si="0"/>
        <v>12</v>
      </c>
      <c r="M52" s="122" t="str">
        <f>VLOOKUP(K52,MapadeCalor!$B$2:$G$6,J52+1,0)</f>
        <v>MUY ALTO</v>
      </c>
      <c r="N52" s="120" t="s">
        <v>558</v>
      </c>
      <c r="O52" s="120" t="s">
        <v>313</v>
      </c>
      <c r="P52" s="120" t="s">
        <v>319</v>
      </c>
      <c r="Q52" s="120" t="s">
        <v>280</v>
      </c>
      <c r="R52" s="123">
        <f t="shared" si="1"/>
        <v>15</v>
      </c>
      <c r="S52" s="123">
        <f t="shared" si="2"/>
        <v>5</v>
      </c>
      <c r="T52" s="123">
        <f t="shared" si="3"/>
        <v>0</v>
      </c>
      <c r="U52" s="123">
        <f t="shared" si="4"/>
        <v>20</v>
      </c>
      <c r="V52" s="122" t="str">
        <f t="shared" si="5"/>
        <v>Control Adecuado</v>
      </c>
      <c r="W52" s="122" t="str">
        <f t="shared" si="6"/>
        <v>Cambie el valor de la probabilidad</v>
      </c>
      <c r="X52" s="122"/>
      <c r="Y52" s="122"/>
      <c r="Z52" s="122"/>
      <c r="AA52" s="123">
        <f t="shared" si="11"/>
        <v>0</v>
      </c>
      <c r="AB52" s="123">
        <f t="shared" si="7"/>
        <v>0</v>
      </c>
      <c r="AC52" s="123">
        <f t="shared" si="8"/>
        <v>0</v>
      </c>
      <c r="AD52" s="124" t="e">
        <f>VLOOKUP(AB52,MapadeCalor!$B$2:$G$6,AA52+1,0)</f>
        <v>#N/A</v>
      </c>
      <c r="AE52" s="120"/>
      <c r="AF52" s="122"/>
    </row>
    <row r="53" spans="2:35" ht="409.5" customHeight="1" x14ac:dyDescent="0.2">
      <c r="B53" s="118">
        <v>46</v>
      </c>
      <c r="C53" s="129" t="s">
        <v>326</v>
      </c>
      <c r="D53" s="122" t="s">
        <v>359</v>
      </c>
      <c r="E53" s="120" t="s">
        <v>559</v>
      </c>
      <c r="F53" s="120" t="s">
        <v>560</v>
      </c>
      <c r="G53" s="120" t="s">
        <v>561</v>
      </c>
      <c r="H53" s="122" t="s">
        <v>310</v>
      </c>
      <c r="I53" s="122" t="s">
        <v>311</v>
      </c>
      <c r="J53" s="123">
        <f t="shared" si="9"/>
        <v>4</v>
      </c>
      <c r="K53" s="123">
        <f t="shared" si="10"/>
        <v>3</v>
      </c>
      <c r="L53" s="121">
        <f t="shared" si="0"/>
        <v>12</v>
      </c>
      <c r="M53" s="122" t="str">
        <f>VLOOKUP(K53,MapadeCalor!$B$2:$G$6,J53+1,0)</f>
        <v>MUY ALTO</v>
      </c>
      <c r="N53" s="120" t="s">
        <v>562</v>
      </c>
      <c r="O53" s="120" t="s">
        <v>313</v>
      </c>
      <c r="P53" s="120" t="s">
        <v>319</v>
      </c>
      <c r="Q53" s="120" t="s">
        <v>280</v>
      </c>
      <c r="R53" s="123">
        <f t="shared" si="1"/>
        <v>15</v>
      </c>
      <c r="S53" s="123">
        <f t="shared" si="2"/>
        <v>5</v>
      </c>
      <c r="T53" s="123">
        <f t="shared" si="3"/>
        <v>0</v>
      </c>
      <c r="U53" s="123">
        <f t="shared" si="4"/>
        <v>20</v>
      </c>
      <c r="V53" s="122" t="str">
        <f t="shared" si="5"/>
        <v>Control Adecuado</v>
      </c>
      <c r="W53" s="122" t="str">
        <f t="shared" si="6"/>
        <v>Cambie el valor de la probabilidad</v>
      </c>
      <c r="X53" s="120" t="s">
        <v>485</v>
      </c>
      <c r="Y53" s="122"/>
      <c r="Z53" s="122"/>
      <c r="AA53" s="123">
        <f t="shared" si="11"/>
        <v>0</v>
      </c>
      <c r="AB53" s="123">
        <f t="shared" si="7"/>
        <v>0</v>
      </c>
      <c r="AC53" s="123">
        <f t="shared" si="8"/>
        <v>0</v>
      </c>
      <c r="AD53" s="124" t="e">
        <f>VLOOKUP(AB53,MapadeCalor!$B$2:$G$6,AA53+1,0)</f>
        <v>#N/A</v>
      </c>
      <c r="AE53" s="120"/>
      <c r="AF53" s="122"/>
    </row>
    <row r="54" spans="2:35" ht="222" customHeight="1" x14ac:dyDescent="0.2">
      <c r="B54" s="118">
        <v>47</v>
      </c>
      <c r="C54" s="129" t="s">
        <v>326</v>
      </c>
      <c r="D54" s="122" t="s">
        <v>359</v>
      </c>
      <c r="E54" s="122" t="s">
        <v>476</v>
      </c>
      <c r="F54" s="120" t="s">
        <v>563</v>
      </c>
      <c r="G54" s="120" t="s">
        <v>478</v>
      </c>
      <c r="H54" s="122" t="s">
        <v>396</v>
      </c>
      <c r="I54" s="122" t="s">
        <v>311</v>
      </c>
      <c r="J54" s="123">
        <f t="shared" si="9"/>
        <v>5</v>
      </c>
      <c r="K54" s="123">
        <f t="shared" si="10"/>
        <v>3</v>
      </c>
      <c r="L54" s="121">
        <f t="shared" si="0"/>
        <v>15</v>
      </c>
      <c r="M54" s="122" t="str">
        <f>VLOOKUP(K54,MapadeCalor!$B$2:$G$6,J54+1,0)</f>
        <v>MUY ALTO</v>
      </c>
      <c r="N54" s="120" t="s">
        <v>479</v>
      </c>
      <c r="O54" s="120" t="s">
        <v>313</v>
      </c>
      <c r="P54" s="120" t="s">
        <v>319</v>
      </c>
      <c r="Q54" s="120" t="s">
        <v>280</v>
      </c>
      <c r="R54" s="123">
        <f t="shared" si="1"/>
        <v>15</v>
      </c>
      <c r="S54" s="123">
        <f t="shared" si="2"/>
        <v>5</v>
      </c>
      <c r="T54" s="123">
        <f t="shared" si="3"/>
        <v>0</v>
      </c>
      <c r="U54" s="123">
        <f t="shared" si="4"/>
        <v>20</v>
      </c>
      <c r="V54" s="122" t="str">
        <f t="shared" si="5"/>
        <v>Control Adecuado</v>
      </c>
      <c r="W54" s="122" t="str">
        <f t="shared" si="6"/>
        <v>Cambie el valor de la probabilidad</v>
      </c>
      <c r="X54" s="120" t="s">
        <v>480</v>
      </c>
      <c r="Y54" s="122"/>
      <c r="Z54" s="122"/>
      <c r="AA54" s="123">
        <f t="shared" si="11"/>
        <v>0</v>
      </c>
      <c r="AB54" s="123">
        <f t="shared" si="7"/>
        <v>0</v>
      </c>
      <c r="AC54" s="123">
        <f t="shared" si="8"/>
        <v>0</v>
      </c>
      <c r="AD54" s="124" t="e">
        <f>VLOOKUP(AB54,MapadeCalor!$B$2:$G$6,AA54+1,0)</f>
        <v>#N/A</v>
      </c>
      <c r="AE54" s="120"/>
      <c r="AF54" s="122"/>
    </row>
    <row r="55" spans="2:35" ht="242.25" customHeight="1" x14ac:dyDescent="0.2">
      <c r="B55" s="118">
        <v>48</v>
      </c>
      <c r="C55" s="129" t="s">
        <v>326</v>
      </c>
      <c r="D55" s="122" t="s">
        <v>359</v>
      </c>
      <c r="E55" s="122" t="s">
        <v>481</v>
      </c>
      <c r="F55" s="120" t="s">
        <v>482</v>
      </c>
      <c r="G55" s="120" t="s">
        <v>483</v>
      </c>
      <c r="H55" s="122" t="s">
        <v>310</v>
      </c>
      <c r="I55" s="122" t="s">
        <v>311</v>
      </c>
      <c r="J55" s="123">
        <f t="shared" si="9"/>
        <v>4</v>
      </c>
      <c r="K55" s="123">
        <f t="shared" si="10"/>
        <v>3</v>
      </c>
      <c r="L55" s="121">
        <f t="shared" si="0"/>
        <v>12</v>
      </c>
      <c r="M55" s="122" t="str">
        <f>VLOOKUP(K55,MapadeCalor!$B$2:$G$6,J55+1,0)</f>
        <v>MUY ALTO</v>
      </c>
      <c r="N55" s="120" t="s">
        <v>564</v>
      </c>
      <c r="O55" s="120" t="s">
        <v>313</v>
      </c>
      <c r="P55" s="120" t="s">
        <v>319</v>
      </c>
      <c r="Q55" s="120" t="s">
        <v>280</v>
      </c>
      <c r="R55" s="123">
        <f t="shared" si="1"/>
        <v>15</v>
      </c>
      <c r="S55" s="123">
        <f t="shared" si="2"/>
        <v>5</v>
      </c>
      <c r="T55" s="123">
        <f t="shared" si="3"/>
        <v>0</v>
      </c>
      <c r="U55" s="123">
        <f t="shared" si="4"/>
        <v>20</v>
      </c>
      <c r="V55" s="122" t="str">
        <f t="shared" si="5"/>
        <v>Control Adecuado</v>
      </c>
      <c r="W55" s="122" t="str">
        <f t="shared" si="6"/>
        <v>Cambie el valor de la probabilidad</v>
      </c>
      <c r="X55" s="120" t="s">
        <v>485</v>
      </c>
      <c r="Y55" s="122"/>
      <c r="Z55" s="122"/>
      <c r="AA55" s="123">
        <f t="shared" si="11"/>
        <v>0</v>
      </c>
      <c r="AB55" s="123">
        <f t="shared" si="7"/>
        <v>0</v>
      </c>
      <c r="AC55" s="123">
        <f t="shared" si="8"/>
        <v>0</v>
      </c>
      <c r="AD55" s="124" t="e">
        <f>VLOOKUP(AB55,MapadeCalor!$B$2:$G$6,AA55+1,0)</f>
        <v>#N/A</v>
      </c>
      <c r="AE55" s="120"/>
      <c r="AF55" s="122"/>
    </row>
    <row r="56" spans="2:35" ht="144.75" customHeight="1" x14ac:dyDescent="0.2">
      <c r="B56" s="118">
        <v>49</v>
      </c>
      <c r="C56" s="129" t="s">
        <v>326</v>
      </c>
      <c r="D56" s="122" t="s">
        <v>359</v>
      </c>
      <c r="E56" s="122" t="s">
        <v>565</v>
      </c>
      <c r="F56" s="120" t="s">
        <v>566</v>
      </c>
      <c r="G56" s="120" t="s">
        <v>567</v>
      </c>
      <c r="H56" s="122" t="s">
        <v>310</v>
      </c>
      <c r="I56" s="122" t="s">
        <v>311</v>
      </c>
      <c r="J56" s="123">
        <f t="shared" si="9"/>
        <v>4</v>
      </c>
      <c r="K56" s="123">
        <f t="shared" si="10"/>
        <v>3</v>
      </c>
      <c r="L56" s="121">
        <f t="shared" si="0"/>
        <v>12</v>
      </c>
      <c r="M56" s="122" t="str">
        <f>VLOOKUP(K56,MapadeCalor!$B$2:$G$6,J56+1,0)</f>
        <v>MUY ALTO</v>
      </c>
      <c r="N56" s="120" t="s">
        <v>568</v>
      </c>
      <c r="O56" s="120" t="s">
        <v>313</v>
      </c>
      <c r="P56" s="120" t="s">
        <v>319</v>
      </c>
      <c r="Q56" s="120" t="s">
        <v>280</v>
      </c>
      <c r="R56" s="123">
        <f t="shared" si="1"/>
        <v>15</v>
      </c>
      <c r="S56" s="123">
        <f t="shared" si="2"/>
        <v>5</v>
      </c>
      <c r="T56" s="123">
        <f t="shared" si="3"/>
        <v>0</v>
      </c>
      <c r="U56" s="123">
        <f t="shared" si="4"/>
        <v>20</v>
      </c>
      <c r="V56" s="122" t="str">
        <f t="shared" si="5"/>
        <v>Control Adecuado</v>
      </c>
      <c r="W56" s="122" t="str">
        <f t="shared" si="6"/>
        <v>Cambie el valor de la probabilidad</v>
      </c>
      <c r="X56" s="120" t="s">
        <v>569</v>
      </c>
      <c r="Y56" s="122"/>
      <c r="Z56" s="122"/>
      <c r="AA56" s="123">
        <f t="shared" si="11"/>
        <v>0</v>
      </c>
      <c r="AB56" s="123">
        <f t="shared" si="7"/>
        <v>0</v>
      </c>
      <c r="AC56" s="123">
        <f t="shared" si="8"/>
        <v>0</v>
      </c>
      <c r="AD56" s="124" t="e">
        <f>VLOOKUP(AB56,MapadeCalor!$B$2:$G$6,AA56+1,0)</f>
        <v>#N/A</v>
      </c>
      <c r="AE56" s="120"/>
      <c r="AF56" s="122"/>
    </row>
    <row r="57" spans="2:35" ht="123" customHeight="1" x14ac:dyDescent="0.2">
      <c r="B57" s="118">
        <v>50</v>
      </c>
      <c r="C57" s="129" t="s">
        <v>326</v>
      </c>
      <c r="D57" s="122" t="s">
        <v>367</v>
      </c>
      <c r="E57" s="122" t="s">
        <v>570</v>
      </c>
      <c r="F57" s="120" t="s">
        <v>571</v>
      </c>
      <c r="G57" s="120" t="s">
        <v>572</v>
      </c>
      <c r="H57" s="122" t="s">
        <v>396</v>
      </c>
      <c r="I57" s="122" t="s">
        <v>311</v>
      </c>
      <c r="J57" s="123">
        <f t="shared" si="9"/>
        <v>5</v>
      </c>
      <c r="K57" s="123">
        <f t="shared" si="10"/>
        <v>3</v>
      </c>
      <c r="L57" s="121">
        <f t="shared" si="0"/>
        <v>15</v>
      </c>
      <c r="M57" s="122" t="str">
        <f>VLOOKUP(K57,MapadeCalor!$B$2:$G$6,J57+1,0)</f>
        <v>MUY ALTO</v>
      </c>
      <c r="N57" s="120" t="s">
        <v>573</v>
      </c>
      <c r="O57" s="120" t="s">
        <v>313</v>
      </c>
      <c r="P57" s="120" t="s">
        <v>319</v>
      </c>
      <c r="Q57" s="120" t="s">
        <v>281</v>
      </c>
      <c r="R57" s="123">
        <f t="shared" si="1"/>
        <v>15</v>
      </c>
      <c r="S57" s="123">
        <f t="shared" si="2"/>
        <v>5</v>
      </c>
      <c r="T57" s="123">
        <f t="shared" si="3"/>
        <v>0</v>
      </c>
      <c r="U57" s="123">
        <f t="shared" si="4"/>
        <v>20</v>
      </c>
      <c r="V57" s="122" t="str">
        <f t="shared" si="5"/>
        <v>Control Adecuado</v>
      </c>
      <c r="W57" s="122" t="str">
        <f t="shared" si="6"/>
        <v>Cambie el valor del impacto</v>
      </c>
      <c r="X57" s="120" t="s">
        <v>574</v>
      </c>
      <c r="Y57" s="122"/>
      <c r="Z57" s="122"/>
      <c r="AA57" s="123">
        <f t="shared" si="11"/>
        <v>0</v>
      </c>
      <c r="AB57" s="123">
        <f t="shared" si="7"/>
        <v>0</v>
      </c>
      <c r="AC57" s="123">
        <f t="shared" si="8"/>
        <v>0</v>
      </c>
      <c r="AD57" s="124" t="e">
        <f>VLOOKUP(AB57,MapadeCalor!$B$2:$G$6,AA57+1,0)</f>
        <v>#N/A</v>
      </c>
      <c r="AE57" s="120"/>
      <c r="AF57" s="122"/>
    </row>
    <row r="58" spans="2:35" ht="15.75" customHeight="1" x14ac:dyDescent="0.2">
      <c r="B58" s="118">
        <v>51</v>
      </c>
      <c r="C58" s="129" t="s">
        <v>352</v>
      </c>
      <c r="D58" s="122" t="s">
        <v>367</v>
      </c>
      <c r="E58" s="122" t="s">
        <v>575</v>
      </c>
      <c r="F58" s="120" t="s">
        <v>576</v>
      </c>
      <c r="G58" s="120" t="s">
        <v>577</v>
      </c>
      <c r="H58" s="122" t="s">
        <v>310</v>
      </c>
      <c r="I58" s="122" t="s">
        <v>311</v>
      </c>
      <c r="J58" s="123">
        <f t="shared" si="9"/>
        <v>4</v>
      </c>
      <c r="K58" s="123">
        <f t="shared" si="10"/>
        <v>3</v>
      </c>
      <c r="L58" s="121">
        <f t="shared" si="0"/>
        <v>12</v>
      </c>
      <c r="M58" s="122" t="str">
        <f>VLOOKUP(K58,MapadeCalor!$B$2:$G$6,J58+1,0)</f>
        <v>MUY ALTO</v>
      </c>
      <c r="N58" s="120" t="s">
        <v>578</v>
      </c>
      <c r="O58" s="120" t="s">
        <v>313</v>
      </c>
      <c r="P58" s="120" t="s">
        <v>319</v>
      </c>
      <c r="Q58" s="120" t="s">
        <v>281</v>
      </c>
      <c r="R58" s="123">
        <f t="shared" si="1"/>
        <v>15</v>
      </c>
      <c r="S58" s="123">
        <f t="shared" si="2"/>
        <v>5</v>
      </c>
      <c r="T58" s="123">
        <f t="shared" si="3"/>
        <v>0</v>
      </c>
      <c r="U58" s="123">
        <f t="shared" si="4"/>
        <v>20</v>
      </c>
      <c r="V58" s="122" t="str">
        <f t="shared" si="5"/>
        <v>Control Adecuado</v>
      </c>
      <c r="W58" s="122" t="str">
        <f t="shared" si="6"/>
        <v>Cambie el valor del impacto</v>
      </c>
      <c r="X58" s="120" t="s">
        <v>579</v>
      </c>
      <c r="Y58" s="122"/>
      <c r="Z58" s="122"/>
      <c r="AA58" s="123">
        <f t="shared" si="11"/>
        <v>0</v>
      </c>
      <c r="AB58" s="123">
        <f t="shared" si="7"/>
        <v>0</v>
      </c>
      <c r="AC58" s="123">
        <f t="shared" si="8"/>
        <v>0</v>
      </c>
      <c r="AD58" s="124" t="e">
        <f>VLOOKUP(AB58,MapadeCalor!$B$2:$G$6,AA58+1,0)</f>
        <v>#N/A</v>
      </c>
      <c r="AE58" s="120"/>
      <c r="AF58" s="122"/>
    </row>
    <row r="59" spans="2:35" ht="120.75" customHeight="1" x14ac:dyDescent="0.2">
      <c r="B59" s="118">
        <v>52</v>
      </c>
      <c r="C59" s="129" t="s">
        <v>326</v>
      </c>
      <c r="D59" s="122" t="s">
        <v>367</v>
      </c>
      <c r="E59" s="122" t="s">
        <v>580</v>
      </c>
      <c r="F59" s="120" t="s">
        <v>581</v>
      </c>
      <c r="G59" s="120" t="s">
        <v>572</v>
      </c>
      <c r="H59" s="122" t="s">
        <v>356</v>
      </c>
      <c r="I59" s="122" t="s">
        <v>533</v>
      </c>
      <c r="J59" s="123">
        <f t="shared" si="9"/>
        <v>2</v>
      </c>
      <c r="K59" s="123">
        <f t="shared" si="10"/>
        <v>1</v>
      </c>
      <c r="L59" s="121">
        <f t="shared" si="0"/>
        <v>2</v>
      </c>
      <c r="M59" s="122" t="str">
        <f>VLOOKUP(K59,MapadeCalor!$B$2:$G$6,J59+1,0)</f>
        <v>BAJO</v>
      </c>
      <c r="N59" s="120" t="s">
        <v>582</v>
      </c>
      <c r="O59" s="120" t="s">
        <v>313</v>
      </c>
      <c r="P59" s="120" t="s">
        <v>319</v>
      </c>
      <c r="Q59" s="120" t="s">
        <v>281</v>
      </c>
      <c r="R59" s="123">
        <f t="shared" si="1"/>
        <v>15</v>
      </c>
      <c r="S59" s="123">
        <f t="shared" si="2"/>
        <v>5</v>
      </c>
      <c r="T59" s="123">
        <f t="shared" si="3"/>
        <v>0</v>
      </c>
      <c r="U59" s="123">
        <f t="shared" si="4"/>
        <v>20</v>
      </c>
      <c r="V59" s="122" t="str">
        <f t="shared" si="5"/>
        <v>Control Adecuado</v>
      </c>
      <c r="W59" s="122" t="str">
        <f t="shared" si="6"/>
        <v>Cambie el valor del impacto</v>
      </c>
      <c r="X59" s="120" t="s">
        <v>583</v>
      </c>
      <c r="Y59" s="122"/>
      <c r="Z59" s="122"/>
      <c r="AA59" s="123">
        <f t="shared" si="11"/>
        <v>0</v>
      </c>
      <c r="AB59" s="123">
        <f t="shared" si="7"/>
        <v>0</v>
      </c>
      <c r="AC59" s="123">
        <f t="shared" si="8"/>
        <v>0</v>
      </c>
      <c r="AD59" s="124" t="e">
        <f>VLOOKUP(AB59,MapadeCalor!$B$2:$G$6,AA59+1,0)</f>
        <v>#N/A</v>
      </c>
      <c r="AE59" s="120"/>
      <c r="AF59" s="122"/>
    </row>
    <row r="60" spans="2:35" ht="129.75" customHeight="1" x14ac:dyDescent="0.25">
      <c r="B60" s="118">
        <v>53</v>
      </c>
      <c r="C60" s="129" t="s">
        <v>352</v>
      </c>
      <c r="D60" s="122" t="s">
        <v>367</v>
      </c>
      <c r="E60" s="122" t="s">
        <v>584</v>
      </c>
      <c r="F60" s="120" t="s">
        <v>585</v>
      </c>
      <c r="G60" s="120" t="s">
        <v>586</v>
      </c>
      <c r="H60" s="122" t="s">
        <v>310</v>
      </c>
      <c r="I60" s="122" t="s">
        <v>449</v>
      </c>
      <c r="J60" s="123">
        <f t="shared" si="9"/>
        <v>4</v>
      </c>
      <c r="K60" s="123">
        <f t="shared" si="10"/>
        <v>5</v>
      </c>
      <c r="L60" s="121">
        <f t="shared" si="0"/>
        <v>20</v>
      </c>
      <c r="M60" s="122" t="str">
        <f>VLOOKUP(K60,MapadeCalor!$B$2:$G$6,J60+1,0)</f>
        <v>MUY ALTO</v>
      </c>
      <c r="N60" s="120" t="s">
        <v>587</v>
      </c>
      <c r="O60" s="120" t="s">
        <v>313</v>
      </c>
      <c r="P60" s="120" t="s">
        <v>319</v>
      </c>
      <c r="Q60" s="120" t="s">
        <v>281</v>
      </c>
      <c r="R60" s="123">
        <f t="shared" si="1"/>
        <v>15</v>
      </c>
      <c r="S60" s="123">
        <f t="shared" si="2"/>
        <v>5</v>
      </c>
      <c r="T60" s="123">
        <f t="shared" si="3"/>
        <v>0</v>
      </c>
      <c r="U60" s="123">
        <f t="shared" si="4"/>
        <v>20</v>
      </c>
      <c r="V60" s="122" t="str">
        <f t="shared" si="5"/>
        <v>Control Adecuado</v>
      </c>
      <c r="W60" s="122" t="str">
        <f t="shared" si="6"/>
        <v>Cambie el valor del impacto</v>
      </c>
      <c r="X60" s="120" t="s">
        <v>588</v>
      </c>
      <c r="Y60" s="122"/>
      <c r="Z60" s="122"/>
      <c r="AA60" s="123">
        <f t="shared" si="11"/>
        <v>0</v>
      </c>
      <c r="AB60" s="123">
        <f t="shared" si="7"/>
        <v>0</v>
      </c>
      <c r="AC60" s="123">
        <f t="shared" si="8"/>
        <v>0</v>
      </c>
      <c r="AD60" s="124" t="e">
        <f>VLOOKUP(AB60,MapadeCalor!$B$2:$G$6,AA60+1,0)</f>
        <v>#N/A</v>
      </c>
      <c r="AE60" s="120"/>
      <c r="AF60" s="122"/>
      <c r="AI60" s="1"/>
    </row>
    <row r="61" spans="2:35" ht="147" customHeight="1" x14ac:dyDescent="0.2">
      <c r="B61" s="118">
        <v>54</v>
      </c>
      <c r="C61" s="129" t="s">
        <v>316</v>
      </c>
      <c r="D61" s="122" t="s">
        <v>425</v>
      </c>
      <c r="E61" s="122" t="s">
        <v>589</v>
      </c>
      <c r="F61" s="120" t="s">
        <v>590</v>
      </c>
      <c r="G61" s="120" t="s">
        <v>591</v>
      </c>
      <c r="H61" s="122" t="s">
        <v>310</v>
      </c>
      <c r="I61" s="122" t="s">
        <v>311</v>
      </c>
      <c r="J61" s="123">
        <f t="shared" si="9"/>
        <v>4</v>
      </c>
      <c r="K61" s="123">
        <f t="shared" si="10"/>
        <v>3</v>
      </c>
      <c r="L61" s="121">
        <f t="shared" si="0"/>
        <v>12</v>
      </c>
      <c r="M61" s="122" t="str">
        <f>VLOOKUP(K61,MapadeCalor!$B$2:$G$6,J61+1,0)</f>
        <v>MUY ALTO</v>
      </c>
      <c r="N61" s="120" t="s">
        <v>592</v>
      </c>
      <c r="O61" s="120" t="s">
        <v>313</v>
      </c>
      <c r="P61" s="120" t="s">
        <v>319</v>
      </c>
      <c r="Q61" s="120" t="s">
        <v>280</v>
      </c>
      <c r="R61" s="123">
        <f t="shared" si="1"/>
        <v>15</v>
      </c>
      <c r="S61" s="123">
        <f t="shared" si="2"/>
        <v>5</v>
      </c>
      <c r="T61" s="123">
        <f t="shared" si="3"/>
        <v>0</v>
      </c>
      <c r="U61" s="123">
        <f t="shared" si="4"/>
        <v>20</v>
      </c>
      <c r="V61" s="122" t="str">
        <f t="shared" si="5"/>
        <v>Control Adecuado</v>
      </c>
      <c r="W61" s="122" t="str">
        <f t="shared" si="6"/>
        <v>Cambie el valor de la probabilidad</v>
      </c>
      <c r="X61" s="120" t="s">
        <v>593</v>
      </c>
      <c r="Y61" s="122"/>
      <c r="Z61" s="122"/>
      <c r="AA61" s="123">
        <f t="shared" si="11"/>
        <v>0</v>
      </c>
      <c r="AB61" s="123">
        <f t="shared" si="7"/>
        <v>0</v>
      </c>
      <c r="AC61" s="123">
        <f t="shared" si="8"/>
        <v>0</v>
      </c>
      <c r="AD61" s="124" t="e">
        <f>VLOOKUP(AB61,MapadeCalor!$B$2:$G$6,AA61+1,0)</f>
        <v>#N/A</v>
      </c>
      <c r="AE61" s="120"/>
      <c r="AF61" s="122"/>
    </row>
    <row r="62" spans="2:35" ht="216" customHeight="1" x14ac:dyDescent="0.2">
      <c r="B62" s="118">
        <v>55</v>
      </c>
      <c r="C62" s="129" t="s">
        <v>326</v>
      </c>
      <c r="D62" s="122" t="s">
        <v>425</v>
      </c>
      <c r="E62" s="122" t="s">
        <v>594</v>
      </c>
      <c r="F62" s="120" t="s">
        <v>595</v>
      </c>
      <c r="G62" s="120" t="s">
        <v>596</v>
      </c>
      <c r="H62" s="122" t="s">
        <v>310</v>
      </c>
      <c r="I62" s="122" t="s">
        <v>347</v>
      </c>
      <c r="J62" s="123">
        <f t="shared" si="9"/>
        <v>4</v>
      </c>
      <c r="K62" s="123">
        <f t="shared" si="10"/>
        <v>4</v>
      </c>
      <c r="L62" s="121">
        <f t="shared" si="0"/>
        <v>16</v>
      </c>
      <c r="M62" s="122" t="str">
        <f>VLOOKUP(K62,MapadeCalor!$B$2:$G$6,J62+1,0)</f>
        <v>MUY ALTO</v>
      </c>
      <c r="N62" s="120" t="s">
        <v>597</v>
      </c>
      <c r="O62" s="120" t="s">
        <v>313</v>
      </c>
      <c r="P62" s="120" t="s">
        <v>319</v>
      </c>
      <c r="Q62" s="120" t="s">
        <v>340</v>
      </c>
      <c r="R62" s="123">
        <f t="shared" si="1"/>
        <v>15</v>
      </c>
      <c r="S62" s="123">
        <f t="shared" si="2"/>
        <v>5</v>
      </c>
      <c r="T62" s="123">
        <f t="shared" si="3"/>
        <v>10</v>
      </c>
      <c r="U62" s="123">
        <f t="shared" si="4"/>
        <v>30</v>
      </c>
      <c r="V62" s="122" t="str">
        <f t="shared" si="5"/>
        <v>Control Fuerte</v>
      </c>
      <c r="W62" s="122" t="str">
        <f t="shared" si="6"/>
        <v>Cambie probabilidad e impacto</v>
      </c>
      <c r="X62" s="120" t="s">
        <v>598</v>
      </c>
      <c r="Y62" s="122"/>
      <c r="Z62" s="122"/>
      <c r="AA62" s="123">
        <f t="shared" si="11"/>
        <v>0</v>
      </c>
      <c r="AB62" s="123">
        <f t="shared" si="7"/>
        <v>0</v>
      </c>
      <c r="AC62" s="123">
        <f t="shared" si="8"/>
        <v>0</v>
      </c>
      <c r="AD62" s="124" t="e">
        <f>VLOOKUP(AB62,MapadeCalor!$B$2:$G$6,AA62+1,0)</f>
        <v>#N/A</v>
      </c>
      <c r="AE62" s="120"/>
      <c r="AF62" s="122"/>
    </row>
    <row r="63" spans="2:35" ht="210" customHeight="1" x14ac:dyDescent="0.2">
      <c r="B63" s="118">
        <v>57</v>
      </c>
      <c r="C63" s="129" t="s">
        <v>326</v>
      </c>
      <c r="D63" s="122" t="s">
        <v>425</v>
      </c>
      <c r="E63" s="122" t="s">
        <v>599</v>
      </c>
      <c r="F63" s="120" t="s">
        <v>600</v>
      </c>
      <c r="G63" s="120" t="s">
        <v>601</v>
      </c>
      <c r="H63" s="122" t="s">
        <v>310</v>
      </c>
      <c r="I63" s="122" t="s">
        <v>422</v>
      </c>
      <c r="J63" s="123">
        <f t="shared" si="9"/>
        <v>4</v>
      </c>
      <c r="K63" s="123">
        <f t="shared" si="10"/>
        <v>2</v>
      </c>
      <c r="L63" s="121">
        <f t="shared" si="0"/>
        <v>8</v>
      </c>
      <c r="M63" s="122" t="str">
        <f>VLOOKUP(K63,MapadeCalor!$B$2:$G$6,J63+1,0)</f>
        <v>ALTO</v>
      </c>
      <c r="N63" s="120" t="s">
        <v>602</v>
      </c>
      <c r="O63" s="120" t="s">
        <v>328</v>
      </c>
      <c r="P63" s="120" t="s">
        <v>319</v>
      </c>
      <c r="Q63" s="120" t="s">
        <v>280</v>
      </c>
      <c r="R63" s="123">
        <f t="shared" si="1"/>
        <v>20</v>
      </c>
      <c r="S63" s="123">
        <f t="shared" si="2"/>
        <v>5</v>
      </c>
      <c r="T63" s="123">
        <f t="shared" si="3"/>
        <v>0</v>
      </c>
      <c r="U63" s="123">
        <f t="shared" si="4"/>
        <v>25</v>
      </c>
      <c r="V63" s="122" t="str">
        <f t="shared" si="5"/>
        <v>Control Adecuado</v>
      </c>
      <c r="W63" s="122" t="str">
        <f t="shared" si="6"/>
        <v>Cambie el valor de la probabilidad</v>
      </c>
      <c r="X63" s="120" t="s">
        <v>603</v>
      </c>
      <c r="Y63" s="122"/>
      <c r="Z63" s="122"/>
      <c r="AA63" s="123">
        <f t="shared" si="11"/>
        <v>0</v>
      </c>
      <c r="AB63" s="123">
        <f t="shared" si="7"/>
        <v>0</v>
      </c>
      <c r="AC63" s="123">
        <f t="shared" si="8"/>
        <v>0</v>
      </c>
      <c r="AD63" s="124" t="e">
        <f>VLOOKUP(AB63,MapadeCalor!$B$2:$G$6,AA63+1,0)</f>
        <v>#N/A</v>
      </c>
      <c r="AE63" s="120"/>
      <c r="AF63" s="122"/>
    </row>
    <row r="64" spans="2:35" ht="174.75" customHeight="1" x14ac:dyDescent="0.2">
      <c r="B64" s="118">
        <v>58</v>
      </c>
      <c r="C64" s="129" t="s">
        <v>316</v>
      </c>
      <c r="D64" s="122" t="s">
        <v>317</v>
      </c>
      <c r="E64" s="120" t="s">
        <v>604</v>
      </c>
      <c r="F64" s="120" t="s">
        <v>605</v>
      </c>
      <c r="G64" s="120" t="s">
        <v>606</v>
      </c>
      <c r="H64" s="122" t="s">
        <v>383</v>
      </c>
      <c r="I64" s="122" t="s">
        <v>311</v>
      </c>
      <c r="J64" s="123">
        <f t="shared" si="9"/>
        <v>1</v>
      </c>
      <c r="K64" s="123">
        <f t="shared" si="10"/>
        <v>3</v>
      </c>
      <c r="L64" s="121">
        <f t="shared" si="0"/>
        <v>3</v>
      </c>
      <c r="M64" s="122" t="str">
        <f>VLOOKUP(K64,MapadeCalor!$B$2:$G$6,J64+1,0)</f>
        <v>BAJO</v>
      </c>
      <c r="N64" s="120" t="s">
        <v>607</v>
      </c>
      <c r="O64" s="120" t="s">
        <v>313</v>
      </c>
      <c r="P64" s="120" t="s">
        <v>319</v>
      </c>
      <c r="Q64" s="120" t="s">
        <v>340</v>
      </c>
      <c r="R64" s="123">
        <f t="shared" si="1"/>
        <v>15</v>
      </c>
      <c r="S64" s="123">
        <f t="shared" si="2"/>
        <v>5</v>
      </c>
      <c r="T64" s="123">
        <f t="shared" si="3"/>
        <v>10</v>
      </c>
      <c r="U64" s="123">
        <f t="shared" si="4"/>
        <v>30</v>
      </c>
      <c r="V64" s="122" t="str">
        <f t="shared" si="5"/>
        <v>Control Fuerte</v>
      </c>
      <c r="W64" s="122" t="str">
        <f t="shared" si="6"/>
        <v>Cambie probabilidad e impacto</v>
      </c>
      <c r="X64" s="120" t="s">
        <v>608</v>
      </c>
      <c r="Y64" s="122"/>
      <c r="Z64" s="122"/>
      <c r="AA64" s="123">
        <f t="shared" si="11"/>
        <v>0</v>
      </c>
      <c r="AB64" s="123">
        <f t="shared" si="7"/>
        <v>0</v>
      </c>
      <c r="AC64" s="123">
        <f t="shared" si="8"/>
        <v>0</v>
      </c>
      <c r="AD64" s="124" t="e">
        <f>VLOOKUP(AB64,MapadeCalor!$B$2:$G$6,AA64+1,0)</f>
        <v>#N/A</v>
      </c>
      <c r="AE64" s="120"/>
      <c r="AF64" s="122"/>
    </row>
    <row r="65" spans="2:32" ht="207" customHeight="1" x14ac:dyDescent="0.2">
      <c r="B65" s="118">
        <v>59</v>
      </c>
      <c r="C65" s="129" t="s">
        <v>326</v>
      </c>
      <c r="D65" s="122" t="s">
        <v>317</v>
      </c>
      <c r="E65" s="120" t="s">
        <v>609</v>
      </c>
      <c r="F65" s="120" t="s">
        <v>610</v>
      </c>
      <c r="G65" s="120" t="s">
        <v>611</v>
      </c>
      <c r="H65" s="122" t="s">
        <v>310</v>
      </c>
      <c r="I65" s="122" t="s">
        <v>347</v>
      </c>
      <c r="J65" s="123">
        <f t="shared" si="9"/>
        <v>4</v>
      </c>
      <c r="K65" s="123">
        <f t="shared" si="10"/>
        <v>4</v>
      </c>
      <c r="L65" s="121">
        <f t="shared" si="0"/>
        <v>16</v>
      </c>
      <c r="M65" s="122" t="str">
        <f>VLOOKUP(K65,MapadeCalor!$B$2:$G$6,J65+1,0)</f>
        <v>MUY ALTO</v>
      </c>
      <c r="N65" s="120" t="s">
        <v>612</v>
      </c>
      <c r="O65" s="120" t="s">
        <v>313</v>
      </c>
      <c r="P65" s="120" t="s">
        <v>319</v>
      </c>
      <c r="Q65" s="120" t="s">
        <v>280</v>
      </c>
      <c r="R65" s="123">
        <f t="shared" si="1"/>
        <v>15</v>
      </c>
      <c r="S65" s="123">
        <f t="shared" si="2"/>
        <v>5</v>
      </c>
      <c r="T65" s="123">
        <f t="shared" si="3"/>
        <v>0</v>
      </c>
      <c r="U65" s="123">
        <f t="shared" si="4"/>
        <v>20</v>
      </c>
      <c r="V65" s="122" t="str">
        <f t="shared" si="5"/>
        <v>Control Adecuado</v>
      </c>
      <c r="W65" s="122" t="str">
        <f t="shared" si="6"/>
        <v>Cambie el valor de la probabilidad</v>
      </c>
      <c r="X65" s="120" t="s">
        <v>612</v>
      </c>
      <c r="Y65" s="122"/>
      <c r="Z65" s="122"/>
      <c r="AA65" s="123">
        <f t="shared" si="11"/>
        <v>0</v>
      </c>
      <c r="AB65" s="123">
        <f t="shared" si="7"/>
        <v>0</v>
      </c>
      <c r="AC65" s="123">
        <f t="shared" si="8"/>
        <v>0</v>
      </c>
      <c r="AD65" s="124" t="e">
        <f>VLOOKUP(AB65,MapadeCalor!$B$2:$G$6,AA65+1,0)</f>
        <v>#N/A</v>
      </c>
      <c r="AE65" s="120"/>
      <c r="AF65" s="122"/>
    </row>
    <row r="66" spans="2:32" ht="178.5" customHeight="1" x14ac:dyDescent="0.2">
      <c r="B66" s="118">
        <v>60</v>
      </c>
      <c r="C66" s="129" t="s">
        <v>352</v>
      </c>
      <c r="D66" s="122" t="s">
        <v>317</v>
      </c>
      <c r="E66" s="120" t="s">
        <v>613</v>
      </c>
      <c r="F66" s="120" t="s">
        <v>614</v>
      </c>
      <c r="G66" s="120" t="s">
        <v>615</v>
      </c>
      <c r="H66" s="122" t="s">
        <v>383</v>
      </c>
      <c r="I66" s="122" t="s">
        <v>533</v>
      </c>
      <c r="J66" s="123">
        <f t="shared" si="9"/>
        <v>1</v>
      </c>
      <c r="K66" s="123">
        <f t="shared" si="10"/>
        <v>1</v>
      </c>
      <c r="L66" s="121">
        <f t="shared" si="0"/>
        <v>1</v>
      </c>
      <c r="M66" s="122" t="str">
        <f>VLOOKUP(K66,MapadeCalor!$B$2:$G$6,J66+1,0)</f>
        <v>BAJO</v>
      </c>
      <c r="N66" s="120" t="s">
        <v>616</v>
      </c>
      <c r="O66" s="120" t="s">
        <v>313</v>
      </c>
      <c r="P66" s="120" t="s">
        <v>319</v>
      </c>
      <c r="Q66" s="120" t="s">
        <v>340</v>
      </c>
      <c r="R66" s="123">
        <f t="shared" si="1"/>
        <v>15</v>
      </c>
      <c r="S66" s="123">
        <f t="shared" si="2"/>
        <v>5</v>
      </c>
      <c r="T66" s="123">
        <f t="shared" si="3"/>
        <v>10</v>
      </c>
      <c r="U66" s="123">
        <f t="shared" si="4"/>
        <v>30</v>
      </c>
      <c r="V66" s="122" t="str">
        <f t="shared" si="5"/>
        <v>Control Fuerte</v>
      </c>
      <c r="W66" s="122" t="str">
        <f t="shared" si="6"/>
        <v>Cambie probabilidad e impacto</v>
      </c>
      <c r="X66" s="120" t="s">
        <v>617</v>
      </c>
      <c r="Y66" s="122"/>
      <c r="Z66" s="122"/>
      <c r="AA66" s="123">
        <f t="shared" si="11"/>
        <v>0</v>
      </c>
      <c r="AB66" s="123">
        <f t="shared" si="7"/>
        <v>0</v>
      </c>
      <c r="AC66" s="123">
        <f t="shared" si="8"/>
        <v>0</v>
      </c>
      <c r="AD66" s="124" t="e">
        <f>VLOOKUP(AB66,MapadeCalor!$B$2:$G$6,AA66+1,0)</f>
        <v>#N/A</v>
      </c>
      <c r="AE66" s="120"/>
      <c r="AF66" s="122"/>
    </row>
    <row r="67" spans="2:32" ht="160.5" customHeight="1" x14ac:dyDescent="0.2">
      <c r="B67" s="118">
        <v>61</v>
      </c>
      <c r="C67" s="129" t="s">
        <v>326</v>
      </c>
      <c r="D67" s="122" t="s">
        <v>367</v>
      </c>
      <c r="E67" s="120" t="s">
        <v>618</v>
      </c>
      <c r="F67" s="120" t="s">
        <v>619</v>
      </c>
      <c r="G67" s="120" t="s">
        <v>620</v>
      </c>
      <c r="H67" s="122" t="s">
        <v>323</v>
      </c>
      <c r="I67" s="122" t="s">
        <v>422</v>
      </c>
      <c r="J67" s="123">
        <f t="shared" si="9"/>
        <v>3</v>
      </c>
      <c r="K67" s="123">
        <f t="shared" si="10"/>
        <v>2</v>
      </c>
      <c r="L67" s="121">
        <f t="shared" si="0"/>
        <v>6</v>
      </c>
      <c r="M67" s="122" t="str">
        <f>VLOOKUP(K67,MapadeCalor!$B$2:$G$6,J67+1,0)</f>
        <v>MEDIO</v>
      </c>
      <c r="N67" s="120" t="s">
        <v>621</v>
      </c>
      <c r="O67" s="120" t="s">
        <v>313</v>
      </c>
      <c r="P67" s="120" t="s">
        <v>319</v>
      </c>
      <c r="Q67" s="120" t="s">
        <v>280</v>
      </c>
      <c r="R67" s="123">
        <f t="shared" si="1"/>
        <v>15</v>
      </c>
      <c r="S67" s="123">
        <f t="shared" si="2"/>
        <v>5</v>
      </c>
      <c r="T67" s="123">
        <f t="shared" si="3"/>
        <v>0</v>
      </c>
      <c r="U67" s="123">
        <f t="shared" si="4"/>
        <v>20</v>
      </c>
      <c r="V67" s="122" t="str">
        <f t="shared" si="5"/>
        <v>Control Adecuado</v>
      </c>
      <c r="W67" s="122" t="str">
        <f t="shared" si="6"/>
        <v>Cambie el valor de la probabilidad</v>
      </c>
      <c r="X67" s="122" t="s">
        <v>622</v>
      </c>
      <c r="Y67" s="122"/>
      <c r="Z67" s="122"/>
      <c r="AA67" s="123">
        <f t="shared" si="11"/>
        <v>0</v>
      </c>
      <c r="AB67" s="123">
        <f t="shared" si="7"/>
        <v>0</v>
      </c>
      <c r="AC67" s="123">
        <f t="shared" si="8"/>
        <v>0</v>
      </c>
      <c r="AD67" s="124" t="e">
        <f>VLOOKUP(AB67,MapadeCalor!$B$2:$G$6,AA67+1,0)</f>
        <v>#N/A</v>
      </c>
      <c r="AE67" s="120"/>
      <c r="AF67" s="122"/>
    </row>
    <row r="68" spans="2:32" ht="116.25" customHeight="1" x14ac:dyDescent="0.2">
      <c r="B68" s="118">
        <v>62</v>
      </c>
      <c r="C68" s="129" t="s">
        <v>352</v>
      </c>
      <c r="D68" s="122" t="s">
        <v>367</v>
      </c>
      <c r="E68" s="120" t="s">
        <v>623</v>
      </c>
      <c r="F68" s="120" t="s">
        <v>624</v>
      </c>
      <c r="G68" s="120" t="s">
        <v>625</v>
      </c>
      <c r="H68" s="122" t="s">
        <v>310</v>
      </c>
      <c r="I68" s="122" t="s">
        <v>311</v>
      </c>
      <c r="J68" s="123">
        <f t="shared" si="9"/>
        <v>4</v>
      </c>
      <c r="K68" s="123">
        <f t="shared" si="10"/>
        <v>3</v>
      </c>
      <c r="L68" s="121">
        <f t="shared" si="0"/>
        <v>12</v>
      </c>
      <c r="M68" s="122" t="str">
        <f>VLOOKUP(K68,MapadeCalor!$B$2:$G$6,J68+1,0)</f>
        <v>MUY ALTO</v>
      </c>
      <c r="N68" s="120" t="s">
        <v>626</v>
      </c>
      <c r="O68" s="120" t="s">
        <v>313</v>
      </c>
      <c r="P68" s="120" t="s">
        <v>319</v>
      </c>
      <c r="Q68" s="120" t="s">
        <v>281</v>
      </c>
      <c r="R68" s="123">
        <f t="shared" si="1"/>
        <v>15</v>
      </c>
      <c r="S68" s="123">
        <f t="shared" si="2"/>
        <v>5</v>
      </c>
      <c r="T68" s="123">
        <f t="shared" si="3"/>
        <v>0</v>
      </c>
      <c r="U68" s="123">
        <f t="shared" si="4"/>
        <v>20</v>
      </c>
      <c r="V68" s="122" t="str">
        <f t="shared" si="5"/>
        <v>Control Adecuado</v>
      </c>
      <c r="W68" s="122" t="str">
        <f t="shared" si="6"/>
        <v>Cambie el valor del impacto</v>
      </c>
      <c r="X68" s="122" t="s">
        <v>627</v>
      </c>
      <c r="Y68" s="122"/>
      <c r="Z68" s="122"/>
      <c r="AA68" s="123">
        <f t="shared" si="11"/>
        <v>0</v>
      </c>
      <c r="AB68" s="123">
        <f t="shared" si="7"/>
        <v>0</v>
      </c>
      <c r="AC68" s="123">
        <f t="shared" si="8"/>
        <v>0</v>
      </c>
      <c r="AD68" s="124" t="e">
        <f>VLOOKUP(AB68,MapadeCalor!$B$2:$G$6,AA68+1,0)</f>
        <v>#N/A</v>
      </c>
      <c r="AE68" s="120"/>
      <c r="AF68" s="122"/>
    </row>
    <row r="69" spans="2:32" ht="15.75" customHeight="1" x14ac:dyDescent="0.2">
      <c r="B69" s="118">
        <v>63</v>
      </c>
      <c r="C69" s="129" t="s">
        <v>628</v>
      </c>
      <c r="D69" s="122" t="s">
        <v>335</v>
      </c>
      <c r="E69" s="138" t="s">
        <v>629</v>
      </c>
      <c r="F69" s="122" t="s">
        <v>630</v>
      </c>
      <c r="G69" s="122" t="s">
        <v>631</v>
      </c>
      <c r="H69" s="122" t="s">
        <v>310</v>
      </c>
      <c r="I69" s="122" t="s">
        <v>311</v>
      </c>
      <c r="J69" s="123">
        <f t="shared" si="9"/>
        <v>4</v>
      </c>
      <c r="K69" s="123">
        <f t="shared" si="10"/>
        <v>3</v>
      </c>
      <c r="L69" s="121">
        <f t="shared" si="0"/>
        <v>12</v>
      </c>
      <c r="M69" s="122" t="str">
        <f>VLOOKUP(K69,MapadeCalor!$B$2:$G$6,J69+1,0)</f>
        <v>MUY ALTO</v>
      </c>
      <c r="N69" s="120" t="s">
        <v>632</v>
      </c>
      <c r="O69" s="122" t="s">
        <v>318</v>
      </c>
      <c r="P69" s="122" t="s">
        <v>319</v>
      </c>
      <c r="Q69" s="122" t="s">
        <v>280</v>
      </c>
      <c r="R69" s="123">
        <f t="shared" si="1"/>
        <v>5</v>
      </c>
      <c r="S69" s="123">
        <f t="shared" si="2"/>
        <v>5</v>
      </c>
      <c r="T69" s="123">
        <f t="shared" si="3"/>
        <v>0</v>
      </c>
      <c r="U69" s="123">
        <f t="shared" si="4"/>
        <v>10</v>
      </c>
      <c r="V69" s="122" t="str">
        <f t="shared" si="5"/>
        <v>Control Débil</v>
      </c>
      <c r="W69" s="122" t="str">
        <f t="shared" si="6"/>
        <v>Cambie el valor de la probabilidad</v>
      </c>
      <c r="X69" s="122" t="s">
        <v>633</v>
      </c>
      <c r="Y69" s="122"/>
      <c r="Z69" s="122"/>
      <c r="AA69" s="123">
        <f t="shared" si="11"/>
        <v>0</v>
      </c>
      <c r="AB69" s="123">
        <f t="shared" si="7"/>
        <v>0</v>
      </c>
      <c r="AC69" s="123">
        <f t="shared" si="8"/>
        <v>0</v>
      </c>
      <c r="AD69" s="124" t="e">
        <f>VLOOKUP(AB69,MapadeCalor!$B$2:$G$6,AA69+1,0)</f>
        <v>#N/A</v>
      </c>
      <c r="AE69" s="126"/>
      <c r="AF69" s="131"/>
    </row>
    <row r="70" spans="2:32" ht="163.5" customHeight="1" x14ac:dyDescent="0.2">
      <c r="B70" s="118">
        <v>64</v>
      </c>
      <c r="C70" s="129" t="s">
        <v>628</v>
      </c>
      <c r="D70" s="122" t="s">
        <v>335</v>
      </c>
      <c r="E70" s="139" t="s">
        <v>634</v>
      </c>
      <c r="F70" s="122" t="s">
        <v>635</v>
      </c>
      <c r="G70" s="122" t="s">
        <v>636</v>
      </c>
      <c r="H70" s="122" t="s">
        <v>310</v>
      </c>
      <c r="I70" s="122" t="s">
        <v>347</v>
      </c>
      <c r="J70" s="123">
        <f t="shared" si="9"/>
        <v>4</v>
      </c>
      <c r="K70" s="123">
        <f t="shared" si="10"/>
        <v>4</v>
      </c>
      <c r="L70" s="121">
        <f t="shared" si="0"/>
        <v>16</v>
      </c>
      <c r="M70" s="122" t="str">
        <f>VLOOKUP(K70,MapadeCalor!$B$2:$G$6,J70+1,0)</f>
        <v>MUY ALTO</v>
      </c>
      <c r="N70" s="120" t="s">
        <v>637</v>
      </c>
      <c r="O70" s="122" t="s">
        <v>318</v>
      </c>
      <c r="P70" s="122" t="s">
        <v>319</v>
      </c>
      <c r="Q70" s="122" t="s">
        <v>281</v>
      </c>
      <c r="R70" s="123">
        <f t="shared" si="1"/>
        <v>5</v>
      </c>
      <c r="S70" s="123">
        <f t="shared" si="2"/>
        <v>5</v>
      </c>
      <c r="T70" s="123">
        <f t="shared" si="3"/>
        <v>0</v>
      </c>
      <c r="U70" s="123">
        <f t="shared" si="4"/>
        <v>10</v>
      </c>
      <c r="V70" s="122" t="str">
        <f t="shared" si="5"/>
        <v>Control Débil</v>
      </c>
      <c r="W70" s="122" t="str">
        <f t="shared" si="6"/>
        <v>Cambie el valor del impacto</v>
      </c>
      <c r="X70" s="122" t="s">
        <v>638</v>
      </c>
      <c r="Y70" s="122"/>
      <c r="Z70" s="122"/>
      <c r="AA70" s="123">
        <f t="shared" si="11"/>
        <v>0</v>
      </c>
      <c r="AB70" s="123">
        <f t="shared" si="7"/>
        <v>0</v>
      </c>
      <c r="AC70" s="123">
        <f t="shared" si="8"/>
        <v>0</v>
      </c>
      <c r="AD70" s="124" t="e">
        <f>VLOOKUP(AB70,MapadeCalor!$B$2:$G$6,AA70+1,0)</f>
        <v>#N/A</v>
      </c>
      <c r="AE70" s="126"/>
      <c r="AF70" s="131"/>
    </row>
    <row r="71" spans="2:32" ht="305.25" customHeight="1" x14ac:dyDescent="0.2">
      <c r="B71" s="118">
        <v>65</v>
      </c>
      <c r="C71" s="122" t="s">
        <v>639</v>
      </c>
      <c r="D71" s="122" t="s">
        <v>335</v>
      </c>
      <c r="E71" s="139" t="s">
        <v>640</v>
      </c>
      <c r="F71" s="122" t="s">
        <v>641</v>
      </c>
      <c r="G71" s="122" t="s">
        <v>642</v>
      </c>
      <c r="H71" s="122" t="s">
        <v>323</v>
      </c>
      <c r="I71" s="122" t="s">
        <v>311</v>
      </c>
      <c r="J71" s="123">
        <f t="shared" si="9"/>
        <v>3</v>
      </c>
      <c r="K71" s="123">
        <f t="shared" si="10"/>
        <v>3</v>
      </c>
      <c r="L71" s="121">
        <f t="shared" si="0"/>
        <v>9</v>
      </c>
      <c r="M71" s="122" t="str">
        <f>VLOOKUP(K71,MapadeCalor!$B$2:$G$6,J71+1,0)</f>
        <v>ALTO</v>
      </c>
      <c r="N71" s="120" t="s">
        <v>643</v>
      </c>
      <c r="O71" s="122" t="s">
        <v>318</v>
      </c>
      <c r="P71" s="122" t="s">
        <v>319</v>
      </c>
      <c r="Q71" s="122" t="s">
        <v>281</v>
      </c>
      <c r="R71" s="123">
        <f t="shared" si="1"/>
        <v>5</v>
      </c>
      <c r="S71" s="123">
        <f t="shared" si="2"/>
        <v>5</v>
      </c>
      <c r="T71" s="123">
        <f t="shared" si="3"/>
        <v>0</v>
      </c>
      <c r="U71" s="123">
        <f t="shared" si="4"/>
        <v>10</v>
      </c>
      <c r="V71" s="122" t="str">
        <f t="shared" si="5"/>
        <v>Control Débil</v>
      </c>
      <c r="W71" s="122" t="str">
        <f t="shared" si="6"/>
        <v>Cambie el valor del impacto</v>
      </c>
      <c r="X71" s="122" t="s">
        <v>644</v>
      </c>
      <c r="Y71" s="122"/>
      <c r="Z71" s="122"/>
      <c r="AA71" s="123">
        <f t="shared" si="11"/>
        <v>0</v>
      </c>
      <c r="AB71" s="123">
        <f t="shared" si="7"/>
        <v>0</v>
      </c>
      <c r="AC71" s="123">
        <f t="shared" si="8"/>
        <v>0</v>
      </c>
      <c r="AD71" s="124" t="e">
        <f>VLOOKUP(AB71,MapadeCalor!$B$2:$G$6,AA71+1,0)</f>
        <v>#N/A</v>
      </c>
      <c r="AE71" s="126"/>
      <c r="AF71" s="131"/>
    </row>
    <row r="72" spans="2:32" ht="15.75" customHeight="1" x14ac:dyDescent="0.2">
      <c r="B72" s="118">
        <v>66</v>
      </c>
      <c r="C72" s="122" t="s">
        <v>639</v>
      </c>
      <c r="D72" s="122" t="s">
        <v>335</v>
      </c>
      <c r="E72" s="139" t="s">
        <v>645</v>
      </c>
      <c r="F72" s="122" t="s">
        <v>646</v>
      </c>
      <c r="G72" s="122" t="s">
        <v>647</v>
      </c>
      <c r="H72" s="122" t="s">
        <v>310</v>
      </c>
      <c r="I72" s="122" t="s">
        <v>347</v>
      </c>
      <c r="J72" s="123">
        <f t="shared" si="9"/>
        <v>4</v>
      </c>
      <c r="K72" s="123">
        <f t="shared" si="10"/>
        <v>4</v>
      </c>
      <c r="L72" s="121">
        <f t="shared" si="0"/>
        <v>16</v>
      </c>
      <c r="M72" s="122" t="str">
        <f>VLOOKUP(K72,MapadeCalor!$B$2:$G$6,J72+1,0)</f>
        <v>MUY ALTO</v>
      </c>
      <c r="N72" s="120" t="s">
        <v>648</v>
      </c>
      <c r="O72" s="122" t="s">
        <v>313</v>
      </c>
      <c r="P72" s="122" t="s">
        <v>319</v>
      </c>
      <c r="Q72" s="122" t="s">
        <v>280</v>
      </c>
      <c r="R72" s="123">
        <f t="shared" si="1"/>
        <v>15</v>
      </c>
      <c r="S72" s="123">
        <f t="shared" si="2"/>
        <v>5</v>
      </c>
      <c r="T72" s="123">
        <f t="shared" si="3"/>
        <v>0</v>
      </c>
      <c r="U72" s="123">
        <f t="shared" si="4"/>
        <v>20</v>
      </c>
      <c r="V72" s="122" t="str">
        <f t="shared" si="5"/>
        <v>Control Adecuado</v>
      </c>
      <c r="W72" s="122" t="str">
        <f t="shared" si="6"/>
        <v>Cambie el valor de la probabilidad</v>
      </c>
      <c r="X72" s="122" t="s">
        <v>644</v>
      </c>
      <c r="Y72" s="122"/>
      <c r="Z72" s="122"/>
      <c r="AA72" s="123">
        <f t="shared" si="11"/>
        <v>0</v>
      </c>
      <c r="AB72" s="123">
        <f t="shared" si="7"/>
        <v>0</v>
      </c>
      <c r="AC72" s="123">
        <f t="shared" si="8"/>
        <v>0</v>
      </c>
      <c r="AD72" s="124" t="e">
        <f>VLOOKUP(AB72,MapadeCalor!$B$2:$G$6,AA72+1,0)</f>
        <v>#N/A</v>
      </c>
      <c r="AE72" s="126"/>
      <c r="AF72" s="131"/>
    </row>
    <row r="73" spans="2:32" ht="15.75" customHeight="1" x14ac:dyDescent="0.2">
      <c r="B73" s="118">
        <v>67</v>
      </c>
      <c r="C73" s="122" t="s">
        <v>639</v>
      </c>
      <c r="D73" s="122" t="s">
        <v>335</v>
      </c>
      <c r="E73" s="139" t="s">
        <v>649</v>
      </c>
      <c r="F73" s="140" t="s">
        <v>650</v>
      </c>
      <c r="G73" s="140" t="s">
        <v>651</v>
      </c>
      <c r="H73" s="122" t="s">
        <v>310</v>
      </c>
      <c r="I73" s="122" t="s">
        <v>311</v>
      </c>
      <c r="J73" s="123">
        <f t="shared" si="9"/>
        <v>4</v>
      </c>
      <c r="K73" s="123">
        <f t="shared" si="10"/>
        <v>3</v>
      </c>
      <c r="L73" s="121">
        <f t="shared" si="0"/>
        <v>12</v>
      </c>
      <c r="M73" s="122" t="str">
        <f>VLOOKUP(K73,MapadeCalor!$B$2:$G$6,J73+1,0)</f>
        <v>MUY ALTO</v>
      </c>
      <c r="N73" s="120" t="s">
        <v>652</v>
      </c>
      <c r="O73" s="122" t="s">
        <v>313</v>
      </c>
      <c r="P73" s="122" t="s">
        <v>319</v>
      </c>
      <c r="Q73" s="122" t="s">
        <v>280</v>
      </c>
      <c r="R73" s="123">
        <f t="shared" si="1"/>
        <v>15</v>
      </c>
      <c r="S73" s="123">
        <f t="shared" si="2"/>
        <v>5</v>
      </c>
      <c r="T73" s="123">
        <f t="shared" si="3"/>
        <v>0</v>
      </c>
      <c r="U73" s="123">
        <f t="shared" si="4"/>
        <v>20</v>
      </c>
      <c r="V73" s="122" t="str">
        <f t="shared" si="5"/>
        <v>Control Adecuado</v>
      </c>
      <c r="W73" s="122" t="str">
        <f t="shared" si="6"/>
        <v>Cambie el valor de la probabilidad</v>
      </c>
      <c r="X73" s="122" t="s">
        <v>644</v>
      </c>
      <c r="Y73" s="122"/>
      <c r="Z73" s="122"/>
      <c r="AA73" s="123">
        <f t="shared" si="11"/>
        <v>0</v>
      </c>
      <c r="AB73" s="123">
        <f t="shared" si="7"/>
        <v>0</v>
      </c>
      <c r="AC73" s="123">
        <f t="shared" si="8"/>
        <v>0</v>
      </c>
      <c r="AD73" s="124" t="e">
        <f>VLOOKUP(AB73,MapadeCalor!$B$2:$G$6,AA73+1,0)</f>
        <v>#N/A</v>
      </c>
      <c r="AE73" s="126"/>
      <c r="AF73" s="131"/>
    </row>
    <row r="74" spans="2:32" ht="15.75" customHeight="1" x14ac:dyDescent="0.2">
      <c r="B74" s="118">
        <v>68</v>
      </c>
      <c r="C74" s="122" t="s">
        <v>639</v>
      </c>
      <c r="D74" s="122" t="s">
        <v>335</v>
      </c>
      <c r="E74" s="139" t="s">
        <v>653</v>
      </c>
      <c r="F74" s="140" t="s">
        <v>654</v>
      </c>
      <c r="G74" s="140" t="s">
        <v>655</v>
      </c>
      <c r="H74" s="122" t="s">
        <v>310</v>
      </c>
      <c r="I74" s="122" t="s">
        <v>347</v>
      </c>
      <c r="J74" s="123">
        <f t="shared" si="9"/>
        <v>4</v>
      </c>
      <c r="K74" s="123">
        <f t="shared" si="10"/>
        <v>4</v>
      </c>
      <c r="L74" s="121">
        <f t="shared" si="0"/>
        <v>16</v>
      </c>
      <c r="M74" s="122" t="str">
        <f>VLOOKUP(K74,MapadeCalor!$B$2:$G$6,J74+1,0)</f>
        <v>MUY ALTO</v>
      </c>
      <c r="N74" s="120" t="s">
        <v>656</v>
      </c>
      <c r="O74" s="122" t="s">
        <v>318</v>
      </c>
      <c r="P74" s="122" t="s">
        <v>319</v>
      </c>
      <c r="Q74" s="122" t="s">
        <v>280</v>
      </c>
      <c r="R74" s="123">
        <f t="shared" si="1"/>
        <v>5</v>
      </c>
      <c r="S74" s="123">
        <f t="shared" si="2"/>
        <v>5</v>
      </c>
      <c r="T74" s="123">
        <f t="shared" si="3"/>
        <v>0</v>
      </c>
      <c r="U74" s="123">
        <f t="shared" si="4"/>
        <v>10</v>
      </c>
      <c r="V74" s="122" t="str">
        <f t="shared" si="5"/>
        <v>Control Débil</v>
      </c>
      <c r="W74" s="122" t="str">
        <f t="shared" si="6"/>
        <v>Cambie el valor de la probabilidad</v>
      </c>
      <c r="X74" s="122" t="s">
        <v>657</v>
      </c>
      <c r="Y74" s="122"/>
      <c r="Z74" s="122"/>
      <c r="AA74" s="123">
        <f t="shared" si="11"/>
        <v>0</v>
      </c>
      <c r="AB74" s="123">
        <f t="shared" si="7"/>
        <v>0</v>
      </c>
      <c r="AC74" s="123">
        <f t="shared" si="8"/>
        <v>0</v>
      </c>
      <c r="AD74" s="124" t="e">
        <f>VLOOKUP(AB74,MapadeCalor!$B$2:$G$6,AA74+1,0)</f>
        <v>#N/A</v>
      </c>
      <c r="AE74" s="126"/>
      <c r="AF74" s="131"/>
    </row>
    <row r="75" spans="2:32" ht="139.5" customHeight="1" x14ac:dyDescent="0.2">
      <c r="B75" s="118">
        <v>69</v>
      </c>
      <c r="C75" s="122" t="s">
        <v>639</v>
      </c>
      <c r="D75" s="122" t="s">
        <v>335</v>
      </c>
      <c r="E75" s="139" t="s">
        <v>658</v>
      </c>
      <c r="F75" s="140" t="s">
        <v>659</v>
      </c>
      <c r="G75" s="140" t="s">
        <v>660</v>
      </c>
      <c r="H75" s="122" t="s">
        <v>356</v>
      </c>
      <c r="I75" s="122" t="s">
        <v>347</v>
      </c>
      <c r="J75" s="123">
        <f t="shared" si="9"/>
        <v>2</v>
      </c>
      <c r="K75" s="123">
        <f t="shared" si="10"/>
        <v>4</v>
      </c>
      <c r="L75" s="121">
        <f t="shared" si="0"/>
        <v>8</v>
      </c>
      <c r="M75" s="122" t="str">
        <f>VLOOKUP(K75,MapadeCalor!$B$2:$G$6,J75+1,0)</f>
        <v>ALTO</v>
      </c>
      <c r="N75" s="120" t="s">
        <v>661</v>
      </c>
      <c r="O75" s="122" t="s">
        <v>313</v>
      </c>
      <c r="P75" s="122" t="s">
        <v>319</v>
      </c>
      <c r="Q75" s="122" t="s">
        <v>281</v>
      </c>
      <c r="R75" s="123">
        <f t="shared" si="1"/>
        <v>15</v>
      </c>
      <c r="S75" s="123">
        <f t="shared" si="2"/>
        <v>5</v>
      </c>
      <c r="T75" s="123">
        <f t="shared" si="3"/>
        <v>0</v>
      </c>
      <c r="U75" s="123">
        <f t="shared" si="4"/>
        <v>20</v>
      </c>
      <c r="V75" s="122" t="str">
        <f t="shared" si="5"/>
        <v>Control Adecuado</v>
      </c>
      <c r="W75" s="122" t="str">
        <f t="shared" si="6"/>
        <v>Cambie el valor del impacto</v>
      </c>
      <c r="X75" s="122" t="s">
        <v>662</v>
      </c>
      <c r="Y75" s="122"/>
      <c r="Z75" s="122"/>
      <c r="AA75" s="123">
        <f t="shared" si="11"/>
        <v>0</v>
      </c>
      <c r="AB75" s="123">
        <f t="shared" si="7"/>
        <v>0</v>
      </c>
      <c r="AC75" s="123">
        <f t="shared" si="8"/>
        <v>0</v>
      </c>
      <c r="AD75" s="124" t="e">
        <f>VLOOKUP(AB75,MapadeCalor!$B$2:$G$6,AA75+1,0)</f>
        <v>#N/A</v>
      </c>
      <c r="AE75" s="126"/>
      <c r="AF75" s="131"/>
    </row>
    <row r="76" spans="2:32" ht="15.75" customHeight="1" x14ac:dyDescent="0.2">
      <c r="B76" s="118">
        <v>70</v>
      </c>
      <c r="C76" s="122" t="s">
        <v>316</v>
      </c>
      <c r="D76" s="122" t="s">
        <v>343</v>
      </c>
      <c r="E76" s="120" t="s">
        <v>663</v>
      </c>
      <c r="F76" s="120" t="s">
        <v>664</v>
      </c>
      <c r="G76" s="120" t="s">
        <v>665</v>
      </c>
      <c r="H76" s="122" t="s">
        <v>323</v>
      </c>
      <c r="I76" s="122" t="s">
        <v>422</v>
      </c>
      <c r="J76" s="123">
        <f t="shared" si="9"/>
        <v>3</v>
      </c>
      <c r="K76" s="123">
        <f t="shared" si="10"/>
        <v>2</v>
      </c>
      <c r="L76" s="121">
        <f t="shared" si="0"/>
        <v>6</v>
      </c>
      <c r="M76" s="122" t="str">
        <f>VLOOKUP(K76,MapadeCalor!$B$2:$G$6,J76+1,0)</f>
        <v>MEDIO</v>
      </c>
      <c r="N76" s="122" t="s">
        <v>666</v>
      </c>
      <c r="O76" s="122" t="s">
        <v>313</v>
      </c>
      <c r="P76" s="122" t="s">
        <v>319</v>
      </c>
      <c r="Q76" s="122" t="s">
        <v>280</v>
      </c>
      <c r="R76" s="123">
        <f t="shared" si="1"/>
        <v>15</v>
      </c>
      <c r="S76" s="123">
        <f t="shared" si="2"/>
        <v>5</v>
      </c>
      <c r="T76" s="123">
        <f t="shared" si="3"/>
        <v>0</v>
      </c>
      <c r="U76" s="123">
        <f t="shared" si="4"/>
        <v>20</v>
      </c>
      <c r="V76" s="122" t="str">
        <f t="shared" si="5"/>
        <v>Control Adecuado</v>
      </c>
      <c r="W76" s="122" t="str">
        <f t="shared" si="6"/>
        <v>Cambie el valor de la probabilidad</v>
      </c>
      <c r="X76" s="122" t="s">
        <v>667</v>
      </c>
      <c r="Y76" s="122"/>
      <c r="Z76" s="122"/>
      <c r="AA76" s="123">
        <f t="shared" si="11"/>
        <v>0</v>
      </c>
      <c r="AB76" s="123">
        <f t="shared" si="7"/>
        <v>0</v>
      </c>
      <c r="AC76" s="123">
        <f t="shared" si="8"/>
        <v>0</v>
      </c>
      <c r="AD76" s="124" t="e">
        <f>VLOOKUP(AB76,MapadeCalor!$B$2:$G$6,AA76+1,0)</f>
        <v>#N/A</v>
      </c>
      <c r="AE76" s="126"/>
      <c r="AF76" s="131"/>
    </row>
    <row r="77" spans="2:32" ht="15.75" customHeight="1" x14ac:dyDescent="0.2">
      <c r="B77" s="118">
        <v>71</v>
      </c>
      <c r="C77" s="122" t="s">
        <v>352</v>
      </c>
      <c r="D77" s="122" t="s">
        <v>343</v>
      </c>
      <c r="E77" s="120" t="s">
        <v>668</v>
      </c>
      <c r="F77" s="120" t="s">
        <v>669</v>
      </c>
      <c r="G77" s="120" t="s">
        <v>363</v>
      </c>
      <c r="H77" s="122" t="s">
        <v>323</v>
      </c>
      <c r="I77" s="122" t="s">
        <v>311</v>
      </c>
      <c r="J77" s="123">
        <f t="shared" si="9"/>
        <v>3</v>
      </c>
      <c r="K77" s="123">
        <f t="shared" si="10"/>
        <v>3</v>
      </c>
      <c r="L77" s="121">
        <f t="shared" si="0"/>
        <v>9</v>
      </c>
      <c r="M77" s="122" t="str">
        <f>VLOOKUP(K77,MapadeCalor!$B$2:$G$6,J77+1,0)</f>
        <v>ALTO</v>
      </c>
      <c r="N77" s="122" t="s">
        <v>670</v>
      </c>
      <c r="O77" s="122" t="s">
        <v>313</v>
      </c>
      <c r="P77" s="122" t="s">
        <v>319</v>
      </c>
      <c r="Q77" s="122" t="s">
        <v>281</v>
      </c>
      <c r="R77" s="123">
        <f t="shared" si="1"/>
        <v>15</v>
      </c>
      <c r="S77" s="123">
        <f t="shared" si="2"/>
        <v>5</v>
      </c>
      <c r="T77" s="123">
        <f t="shared" si="3"/>
        <v>0</v>
      </c>
      <c r="U77" s="123">
        <f t="shared" si="4"/>
        <v>20</v>
      </c>
      <c r="V77" s="122" t="str">
        <f t="shared" si="5"/>
        <v>Control Adecuado</v>
      </c>
      <c r="W77" s="122" t="str">
        <f t="shared" si="6"/>
        <v>Cambie el valor del impacto</v>
      </c>
      <c r="X77" s="122" t="s">
        <v>671</v>
      </c>
      <c r="Y77" s="122"/>
      <c r="Z77" s="122"/>
      <c r="AA77" s="123">
        <f t="shared" si="11"/>
        <v>0</v>
      </c>
      <c r="AB77" s="123">
        <f t="shared" si="7"/>
        <v>0</v>
      </c>
      <c r="AC77" s="123">
        <f t="shared" si="8"/>
        <v>0</v>
      </c>
      <c r="AD77" s="124" t="e">
        <f>VLOOKUP(AB77,MapadeCalor!$B$2:$G$6,AA77+1,0)</f>
        <v>#N/A</v>
      </c>
      <c r="AE77" s="126"/>
      <c r="AF77" s="131"/>
    </row>
    <row r="78" spans="2:32" ht="15.75" customHeight="1" x14ac:dyDescent="0.2">
      <c r="B78" s="118">
        <v>72</v>
      </c>
      <c r="C78" s="122" t="s">
        <v>366</v>
      </c>
      <c r="D78" s="122" t="s">
        <v>343</v>
      </c>
      <c r="E78" s="120" t="s">
        <v>414</v>
      </c>
      <c r="F78" s="120" t="s">
        <v>672</v>
      </c>
      <c r="G78" s="120" t="s">
        <v>673</v>
      </c>
      <c r="H78" s="122" t="s">
        <v>310</v>
      </c>
      <c r="I78" s="122" t="s">
        <v>449</v>
      </c>
      <c r="J78" s="123">
        <f t="shared" si="9"/>
        <v>4</v>
      </c>
      <c r="K78" s="123">
        <f t="shared" si="10"/>
        <v>5</v>
      </c>
      <c r="L78" s="121">
        <f t="shared" si="0"/>
        <v>20</v>
      </c>
      <c r="M78" s="122" t="str">
        <f>VLOOKUP(K78,MapadeCalor!$B$2:$G$6,J78+1,0)</f>
        <v>MUY ALTO</v>
      </c>
      <c r="N78" s="122" t="s">
        <v>674</v>
      </c>
      <c r="O78" s="122" t="s">
        <v>313</v>
      </c>
      <c r="P78" s="122" t="s">
        <v>314</v>
      </c>
      <c r="Q78" s="122" t="s">
        <v>281</v>
      </c>
      <c r="R78" s="123">
        <f t="shared" si="1"/>
        <v>15</v>
      </c>
      <c r="S78" s="123">
        <f t="shared" si="2"/>
        <v>10</v>
      </c>
      <c r="T78" s="123">
        <f t="shared" si="3"/>
        <v>0</v>
      </c>
      <c r="U78" s="123">
        <f t="shared" si="4"/>
        <v>25</v>
      </c>
      <c r="V78" s="122" t="str">
        <f t="shared" si="5"/>
        <v>Control Adecuado</v>
      </c>
      <c r="W78" s="122" t="str">
        <f t="shared" si="6"/>
        <v>Cambie el valor del impacto</v>
      </c>
      <c r="X78" s="122" t="s">
        <v>675</v>
      </c>
      <c r="Y78" s="122"/>
      <c r="Z78" s="122"/>
      <c r="AA78" s="123">
        <f t="shared" si="11"/>
        <v>0</v>
      </c>
      <c r="AB78" s="123">
        <f t="shared" si="7"/>
        <v>0</v>
      </c>
      <c r="AC78" s="123">
        <f t="shared" si="8"/>
        <v>0</v>
      </c>
      <c r="AD78" s="124" t="e">
        <f>VLOOKUP(AB78,MapadeCalor!$B$2:$G$6,AA78+1,0)</f>
        <v>#N/A</v>
      </c>
      <c r="AE78" s="126"/>
      <c r="AF78" s="131"/>
    </row>
    <row r="79" spans="2:32" ht="15.75" customHeight="1" x14ac:dyDescent="0.2">
      <c r="B79" s="118"/>
      <c r="C79" s="129"/>
      <c r="D79" s="122"/>
      <c r="E79" s="120"/>
      <c r="F79" s="120"/>
      <c r="G79" s="120"/>
      <c r="H79" s="122"/>
      <c r="I79" s="122"/>
      <c r="J79" s="123"/>
      <c r="K79" s="123"/>
      <c r="L79" s="123"/>
      <c r="M79" s="122"/>
      <c r="N79" s="120"/>
      <c r="O79" s="120"/>
      <c r="P79" s="120"/>
      <c r="Q79" s="120"/>
      <c r="R79" s="123"/>
      <c r="S79" s="123"/>
      <c r="T79" s="123"/>
      <c r="U79" s="123"/>
      <c r="V79" s="122"/>
      <c r="W79" s="122"/>
      <c r="X79" s="122"/>
      <c r="Y79" s="122"/>
      <c r="Z79" s="122"/>
      <c r="AA79" s="123"/>
      <c r="AB79" s="123"/>
      <c r="AC79" s="123"/>
      <c r="AD79" s="124"/>
      <c r="AE79" s="122"/>
      <c r="AF79" s="122"/>
    </row>
    <row r="80" spans="2:32" ht="15.75" customHeight="1" x14ac:dyDescent="0.2">
      <c r="B80" s="118"/>
      <c r="C80" s="129"/>
      <c r="D80" s="122"/>
      <c r="E80" s="120"/>
      <c r="F80" s="120"/>
      <c r="G80" s="120"/>
      <c r="H80" s="122"/>
      <c r="I80" s="122"/>
      <c r="J80" s="123"/>
      <c r="K80" s="123"/>
      <c r="L80" s="123"/>
      <c r="M80" s="122"/>
      <c r="N80" s="120"/>
      <c r="O80" s="120"/>
      <c r="P80" s="120"/>
      <c r="Q80" s="120"/>
      <c r="R80" s="123"/>
      <c r="S80" s="123"/>
      <c r="T80" s="123"/>
      <c r="U80" s="123"/>
      <c r="V80" s="122"/>
      <c r="W80" s="122"/>
      <c r="X80" s="122"/>
      <c r="Y80" s="122"/>
      <c r="Z80" s="122"/>
      <c r="AA80" s="123"/>
      <c r="AB80" s="123"/>
      <c r="AC80" s="123"/>
      <c r="AD80" s="124"/>
      <c r="AE80" s="122"/>
      <c r="AF80" s="122"/>
    </row>
    <row r="81" spans="2:32" ht="15.75" customHeight="1" x14ac:dyDescent="0.2">
      <c r="B81" s="118"/>
      <c r="C81" s="129"/>
      <c r="D81" s="122"/>
      <c r="E81" s="120"/>
      <c r="F81" s="120"/>
      <c r="G81" s="120"/>
      <c r="H81" s="122"/>
      <c r="I81" s="122"/>
      <c r="J81" s="123"/>
      <c r="K81" s="123"/>
      <c r="L81" s="123"/>
      <c r="M81" s="122"/>
      <c r="N81" s="120"/>
      <c r="O81" s="120"/>
      <c r="P81" s="120"/>
      <c r="Q81" s="120"/>
      <c r="R81" s="123"/>
      <c r="S81" s="123"/>
      <c r="T81" s="123"/>
      <c r="U81" s="123"/>
      <c r="V81" s="122"/>
      <c r="W81" s="122"/>
      <c r="X81" s="122"/>
      <c r="Y81" s="122"/>
      <c r="Z81" s="122"/>
      <c r="AA81" s="123"/>
      <c r="AB81" s="123"/>
      <c r="AC81" s="123"/>
      <c r="AD81" s="124"/>
      <c r="AE81" s="122"/>
      <c r="AF81" s="122"/>
    </row>
    <row r="82" spans="2:32" ht="15.75" customHeight="1" x14ac:dyDescent="0.2">
      <c r="B82" s="118"/>
      <c r="C82" s="129"/>
      <c r="D82" s="122"/>
      <c r="E82" s="120"/>
      <c r="F82" s="120"/>
      <c r="G82" s="120"/>
      <c r="H82" s="122"/>
      <c r="I82" s="122"/>
      <c r="J82" s="123"/>
      <c r="K82" s="123"/>
      <c r="L82" s="123"/>
      <c r="M82" s="122"/>
      <c r="N82" s="120"/>
      <c r="O82" s="120"/>
      <c r="P82" s="120"/>
      <c r="Q82" s="120"/>
      <c r="R82" s="123"/>
      <c r="S82" s="123"/>
      <c r="T82" s="123"/>
      <c r="U82" s="123"/>
      <c r="V82" s="122"/>
      <c r="W82" s="122"/>
      <c r="X82" s="122"/>
      <c r="Y82" s="122"/>
      <c r="Z82" s="122"/>
      <c r="AA82" s="123"/>
      <c r="AB82" s="123"/>
      <c r="AC82" s="123"/>
      <c r="AD82" s="124"/>
      <c r="AE82" s="122"/>
      <c r="AF82" s="122"/>
    </row>
    <row r="83" spans="2:32" ht="15.75" customHeight="1" x14ac:dyDescent="0.2">
      <c r="B83" s="118"/>
      <c r="C83" s="129"/>
      <c r="D83" s="122"/>
      <c r="E83" s="120"/>
      <c r="F83" s="120"/>
      <c r="G83" s="120"/>
      <c r="H83" s="122"/>
      <c r="I83" s="122"/>
      <c r="J83" s="123"/>
      <c r="K83" s="123"/>
      <c r="L83" s="123"/>
      <c r="M83" s="122"/>
      <c r="N83" s="120"/>
      <c r="O83" s="120"/>
      <c r="P83" s="120"/>
      <c r="Q83" s="120"/>
      <c r="R83" s="123"/>
      <c r="S83" s="123"/>
      <c r="T83" s="123"/>
      <c r="U83" s="123"/>
      <c r="V83" s="122"/>
      <c r="W83" s="122"/>
      <c r="X83" s="122"/>
      <c r="Y83" s="122"/>
      <c r="Z83" s="122"/>
      <c r="AA83" s="123"/>
      <c r="AB83" s="123"/>
      <c r="AC83" s="123"/>
      <c r="AD83" s="124"/>
      <c r="AE83" s="122"/>
      <c r="AF83" s="122"/>
    </row>
    <row r="84" spans="2:32" ht="15.75" customHeight="1" x14ac:dyDescent="0.25">
      <c r="C84" s="1"/>
      <c r="D84" s="106"/>
    </row>
    <row r="85" spans="2:32" ht="15.75" customHeight="1" x14ac:dyDescent="0.25">
      <c r="C85" s="1"/>
      <c r="D85" s="106"/>
    </row>
    <row r="86" spans="2:32" ht="15.75" customHeight="1" x14ac:dyDescent="0.25">
      <c r="C86" s="1"/>
      <c r="D86" s="106"/>
    </row>
    <row r="87" spans="2:32" ht="15.75" customHeight="1" x14ac:dyDescent="0.25">
      <c r="C87" s="1"/>
      <c r="D87" s="106"/>
    </row>
    <row r="88" spans="2:32" ht="15.75" customHeight="1" x14ac:dyDescent="0.25">
      <c r="C88" s="1"/>
      <c r="D88" s="106"/>
    </row>
    <row r="89" spans="2:32" ht="15.75" customHeight="1" x14ac:dyDescent="0.25">
      <c r="C89" s="1"/>
      <c r="D89" s="106"/>
    </row>
    <row r="90" spans="2:32" ht="15.75" customHeight="1" x14ac:dyDescent="0.25">
      <c r="C90" s="1"/>
      <c r="D90" s="237" t="s">
        <v>676</v>
      </c>
      <c r="E90" s="238"/>
      <c r="F90" s="238"/>
      <c r="G90" s="238"/>
      <c r="H90" s="238"/>
      <c r="I90" s="193"/>
      <c r="J90" s="141"/>
      <c r="K90" s="141"/>
      <c r="L90" s="141"/>
      <c r="M90" s="58"/>
    </row>
    <row r="91" spans="2:32" ht="15.75" customHeight="1" x14ac:dyDescent="0.25">
      <c r="C91" s="1"/>
      <c r="D91" s="106"/>
      <c r="E91" s="58"/>
      <c r="F91" s="58"/>
      <c r="G91" s="58"/>
      <c r="H91" s="58"/>
      <c r="I91" s="58"/>
      <c r="J91" s="58"/>
      <c r="K91" s="58"/>
      <c r="L91" s="58"/>
      <c r="M91" s="58"/>
    </row>
    <row r="92" spans="2:32" ht="15.75" customHeight="1" x14ac:dyDescent="0.25">
      <c r="C92" s="1"/>
      <c r="D92" s="239" t="s">
        <v>19</v>
      </c>
      <c r="E92" s="193"/>
      <c r="F92" s="142" t="s">
        <v>16</v>
      </c>
      <c r="G92" s="239" t="s">
        <v>677</v>
      </c>
      <c r="H92" s="238"/>
      <c r="I92" s="193"/>
    </row>
    <row r="93" spans="2:32" ht="15" customHeight="1" x14ac:dyDescent="0.25">
      <c r="C93" s="1"/>
      <c r="D93" s="240" t="s">
        <v>678</v>
      </c>
      <c r="E93" s="193"/>
      <c r="F93" s="143" t="s">
        <v>679</v>
      </c>
      <c r="G93" s="240" t="s">
        <v>680</v>
      </c>
      <c r="H93" s="238"/>
      <c r="I93" s="193"/>
    </row>
    <row r="94" spans="2:32" ht="15" customHeight="1" x14ac:dyDescent="0.25">
      <c r="C94" s="1"/>
      <c r="D94" s="240" t="s">
        <v>681</v>
      </c>
      <c r="E94" s="193"/>
      <c r="F94" s="143" t="s">
        <v>682</v>
      </c>
      <c r="G94" s="240" t="s">
        <v>683</v>
      </c>
      <c r="H94" s="238"/>
      <c r="I94" s="193"/>
    </row>
    <row r="95" spans="2:32" ht="15" customHeight="1" x14ac:dyDescent="0.25">
      <c r="C95" s="1"/>
      <c r="D95" s="240" t="s">
        <v>684</v>
      </c>
      <c r="E95" s="193"/>
      <c r="F95" s="143" t="s">
        <v>685</v>
      </c>
      <c r="G95" s="240" t="s">
        <v>683</v>
      </c>
      <c r="H95" s="238"/>
      <c r="I95" s="193"/>
    </row>
    <row r="96" spans="2:32" ht="15.75" customHeight="1" x14ac:dyDescent="0.25">
      <c r="C96" s="1"/>
      <c r="D96" s="240" t="s">
        <v>686</v>
      </c>
      <c r="E96" s="193"/>
      <c r="F96" s="143" t="s">
        <v>687</v>
      </c>
      <c r="G96" s="240" t="s">
        <v>683</v>
      </c>
      <c r="H96" s="238"/>
      <c r="I96" s="193"/>
    </row>
    <row r="97" spans="3:13" ht="25.5" customHeight="1" x14ac:dyDescent="0.25">
      <c r="C97" s="1"/>
      <c r="D97" s="240" t="s">
        <v>688</v>
      </c>
      <c r="E97" s="193"/>
      <c r="F97" s="143" t="s">
        <v>689</v>
      </c>
      <c r="G97" s="240" t="s">
        <v>690</v>
      </c>
      <c r="H97" s="238"/>
      <c r="I97" s="193"/>
    </row>
    <row r="98" spans="3:13" ht="39.75" customHeight="1" x14ac:dyDescent="0.25">
      <c r="C98" s="1"/>
      <c r="D98" s="240" t="s">
        <v>691</v>
      </c>
      <c r="E98" s="193"/>
      <c r="F98" s="143" t="s">
        <v>692</v>
      </c>
      <c r="G98" s="240" t="s">
        <v>693</v>
      </c>
      <c r="H98" s="238"/>
      <c r="I98" s="193"/>
    </row>
    <row r="99" spans="3:13" ht="15.75" customHeight="1" x14ac:dyDescent="0.25">
      <c r="C99" s="1"/>
      <c r="D99" s="106"/>
      <c r="E99" s="144"/>
      <c r="F99" s="144"/>
      <c r="G99" s="144"/>
      <c r="H99" s="145"/>
      <c r="I99" s="145"/>
      <c r="J99" s="145"/>
      <c r="K99" s="146"/>
      <c r="L99" s="146"/>
      <c r="M99" s="146"/>
    </row>
    <row r="100" spans="3:13" ht="15.75" customHeight="1" x14ac:dyDescent="0.25">
      <c r="C100" s="1"/>
      <c r="D100" s="106"/>
    </row>
    <row r="101" spans="3:13" ht="80.25" customHeight="1" x14ac:dyDescent="0.25">
      <c r="C101" s="1"/>
      <c r="D101" s="241" t="s">
        <v>694</v>
      </c>
      <c r="E101" s="193"/>
      <c r="F101" s="122" t="s">
        <v>695</v>
      </c>
      <c r="G101" s="241" t="s">
        <v>696</v>
      </c>
      <c r="H101" s="238"/>
      <c r="I101" s="193"/>
    </row>
    <row r="102" spans="3:13" ht="15.75" customHeight="1" x14ac:dyDescent="0.25">
      <c r="C102" s="1"/>
      <c r="D102" s="106"/>
    </row>
    <row r="103" spans="3:13" ht="15.75" customHeight="1" x14ac:dyDescent="0.25">
      <c r="C103" s="1"/>
      <c r="D103" s="106"/>
    </row>
    <row r="104" spans="3:13" ht="15.75" customHeight="1" x14ac:dyDescent="0.25">
      <c r="C104" s="1"/>
      <c r="D104" s="106"/>
    </row>
    <row r="105" spans="3:13" ht="15.75" customHeight="1" x14ac:dyDescent="0.25">
      <c r="C105" s="1"/>
      <c r="D105" s="106"/>
    </row>
    <row r="106" spans="3:13" ht="15.75" customHeight="1" x14ac:dyDescent="0.25">
      <c r="C106" s="1"/>
      <c r="D106" s="106"/>
    </row>
    <row r="107" spans="3:13" ht="15.75" customHeight="1" x14ac:dyDescent="0.25">
      <c r="C107" s="1"/>
      <c r="D107" s="106"/>
    </row>
    <row r="108" spans="3:13" ht="15.75" customHeight="1" x14ac:dyDescent="0.25">
      <c r="C108" s="1"/>
      <c r="D108" s="106"/>
    </row>
    <row r="109" spans="3:13" ht="15.75" customHeight="1" x14ac:dyDescent="0.25">
      <c r="C109" s="1"/>
      <c r="D109" s="106"/>
    </row>
    <row r="110" spans="3:13" ht="15.75" customHeight="1" x14ac:dyDescent="0.25">
      <c r="C110" s="1"/>
      <c r="D110" s="106"/>
    </row>
    <row r="111" spans="3:13" ht="15.75" customHeight="1" x14ac:dyDescent="0.25">
      <c r="C111" s="1"/>
      <c r="D111" s="106"/>
    </row>
    <row r="112" spans="3:13" ht="15.75" customHeight="1" x14ac:dyDescent="0.25">
      <c r="C112" s="1"/>
      <c r="D112" s="106"/>
    </row>
    <row r="113" spans="3:4" ht="15.75" customHeight="1" x14ac:dyDescent="0.25">
      <c r="C113" s="1"/>
      <c r="D113" s="106"/>
    </row>
    <row r="114" spans="3:4" ht="15.75" customHeight="1" x14ac:dyDescent="0.25">
      <c r="C114" s="1"/>
      <c r="D114" s="106"/>
    </row>
    <row r="115" spans="3:4" ht="15.75" customHeight="1" x14ac:dyDescent="0.25">
      <c r="C115" s="1"/>
      <c r="D115" s="106"/>
    </row>
    <row r="116" spans="3:4" ht="15.75" customHeight="1" x14ac:dyDescent="0.25">
      <c r="C116" s="1"/>
      <c r="D116" s="106"/>
    </row>
    <row r="117" spans="3:4" ht="15.75" customHeight="1" x14ac:dyDescent="0.25">
      <c r="C117" s="1"/>
      <c r="D117" s="106"/>
    </row>
    <row r="118" spans="3:4" ht="15.75" customHeight="1" x14ac:dyDescent="0.25">
      <c r="C118" s="1"/>
      <c r="D118" s="106"/>
    </row>
    <row r="119" spans="3:4" ht="15.75" customHeight="1" x14ac:dyDescent="0.25">
      <c r="C119" s="1"/>
      <c r="D119" s="106"/>
    </row>
    <row r="120" spans="3:4" ht="15.75" customHeight="1" x14ac:dyDescent="0.25">
      <c r="C120" s="1"/>
      <c r="D120" s="106"/>
    </row>
    <row r="121" spans="3:4" ht="15.75" customHeight="1" x14ac:dyDescent="0.25">
      <c r="C121" s="1"/>
      <c r="D121" s="106"/>
    </row>
    <row r="122" spans="3:4" ht="15.75" customHeight="1" x14ac:dyDescent="0.25">
      <c r="C122" s="1"/>
      <c r="D122" s="106"/>
    </row>
    <row r="123" spans="3:4" ht="15.75" customHeight="1" x14ac:dyDescent="0.25">
      <c r="C123" s="1"/>
      <c r="D123" s="106"/>
    </row>
    <row r="124" spans="3:4" ht="15.75" customHeight="1" x14ac:dyDescent="0.25">
      <c r="C124" s="1"/>
      <c r="D124" s="106"/>
    </row>
    <row r="125" spans="3:4" ht="15.75" customHeight="1" x14ac:dyDescent="0.25">
      <c r="C125" s="1"/>
      <c r="D125" s="106"/>
    </row>
    <row r="126" spans="3:4" ht="15.75" customHeight="1" x14ac:dyDescent="0.25">
      <c r="C126" s="1"/>
      <c r="D126" s="106"/>
    </row>
    <row r="127" spans="3:4" ht="15.75" customHeight="1" x14ac:dyDescent="0.25">
      <c r="C127" s="1"/>
      <c r="D127" s="106"/>
    </row>
    <row r="128" spans="3:4" ht="15.75" customHeight="1" x14ac:dyDescent="0.25">
      <c r="C128" s="1"/>
      <c r="D128" s="106"/>
    </row>
    <row r="129" spans="3:4" ht="15.75" customHeight="1" x14ac:dyDescent="0.25">
      <c r="C129" s="1"/>
      <c r="D129" s="106"/>
    </row>
    <row r="130" spans="3:4" ht="15.75" customHeight="1" x14ac:dyDescent="0.25">
      <c r="C130" s="1"/>
      <c r="D130" s="106"/>
    </row>
    <row r="131" spans="3:4" ht="15.75" customHeight="1" x14ac:dyDescent="0.25">
      <c r="C131" s="1"/>
      <c r="D131" s="106"/>
    </row>
    <row r="132" spans="3:4" ht="15.75" customHeight="1" x14ac:dyDescent="0.25">
      <c r="C132" s="1"/>
      <c r="D132" s="106"/>
    </row>
    <row r="133" spans="3:4" ht="15.75" customHeight="1" x14ac:dyDescent="0.25">
      <c r="C133" s="1"/>
      <c r="D133" s="106"/>
    </row>
    <row r="134" spans="3:4" ht="15.75" customHeight="1" x14ac:dyDescent="0.25">
      <c r="C134" s="1"/>
      <c r="D134" s="106"/>
    </row>
    <row r="135" spans="3:4" ht="15.75" customHeight="1" x14ac:dyDescent="0.25">
      <c r="C135" s="1"/>
      <c r="D135" s="106"/>
    </row>
    <row r="136" spans="3:4" ht="15.75" customHeight="1" x14ac:dyDescent="0.25">
      <c r="C136" s="1"/>
      <c r="D136" s="106"/>
    </row>
    <row r="137" spans="3:4" ht="15.75" customHeight="1" x14ac:dyDescent="0.25">
      <c r="C137" s="1"/>
      <c r="D137" s="106"/>
    </row>
    <row r="138" spans="3:4" ht="15.75" customHeight="1" x14ac:dyDescent="0.25">
      <c r="C138" s="1"/>
      <c r="D138" s="106"/>
    </row>
    <row r="139" spans="3:4" ht="15.75" customHeight="1" x14ac:dyDescent="0.25">
      <c r="C139" s="1"/>
      <c r="D139" s="106"/>
    </row>
    <row r="140" spans="3:4" ht="15.75" customHeight="1" x14ac:dyDescent="0.25">
      <c r="C140" s="1"/>
      <c r="D140" s="106"/>
    </row>
    <row r="141" spans="3:4" ht="15.75" customHeight="1" x14ac:dyDescent="0.25">
      <c r="C141" s="1"/>
      <c r="D141" s="106"/>
    </row>
    <row r="142" spans="3:4" ht="15.75" customHeight="1" x14ac:dyDescent="0.25">
      <c r="C142" s="1"/>
      <c r="D142" s="106"/>
    </row>
    <row r="143" spans="3:4" ht="15.75" customHeight="1" x14ac:dyDescent="0.25">
      <c r="C143" s="1"/>
      <c r="D143" s="106"/>
    </row>
    <row r="144" spans="3:4" ht="15.75" customHeight="1" x14ac:dyDescent="0.25">
      <c r="C144" s="1"/>
      <c r="D144" s="106"/>
    </row>
    <row r="145" spans="3:4" ht="15.75" customHeight="1" x14ac:dyDescent="0.25">
      <c r="C145" s="1"/>
      <c r="D145" s="106"/>
    </row>
    <row r="146" spans="3:4" ht="15.75" customHeight="1" x14ac:dyDescent="0.25">
      <c r="C146" s="1"/>
      <c r="D146" s="106"/>
    </row>
    <row r="147" spans="3:4" ht="15.75" customHeight="1" x14ac:dyDescent="0.25">
      <c r="C147" s="1"/>
      <c r="D147" s="106"/>
    </row>
    <row r="148" spans="3:4" ht="15.75" customHeight="1" x14ac:dyDescent="0.25">
      <c r="C148" s="1"/>
      <c r="D148" s="106"/>
    </row>
    <row r="149" spans="3:4" ht="15.75" customHeight="1" x14ac:dyDescent="0.25">
      <c r="C149" s="1"/>
      <c r="D149" s="106"/>
    </row>
    <row r="150" spans="3:4" ht="15.75" customHeight="1" x14ac:dyDescent="0.25">
      <c r="C150" s="1"/>
      <c r="D150" s="106"/>
    </row>
    <row r="151" spans="3:4" ht="15.75" customHeight="1" x14ac:dyDescent="0.25">
      <c r="C151" s="1"/>
      <c r="D151" s="106"/>
    </row>
    <row r="152" spans="3:4" ht="15.75" customHeight="1" x14ac:dyDescent="0.25">
      <c r="C152" s="1"/>
      <c r="D152" s="106"/>
    </row>
    <row r="153" spans="3:4" ht="15.75" customHeight="1" x14ac:dyDescent="0.25">
      <c r="C153" s="1"/>
      <c r="D153" s="106"/>
    </row>
    <row r="154" spans="3:4" ht="15.75" customHeight="1" x14ac:dyDescent="0.25">
      <c r="C154" s="1"/>
      <c r="D154" s="106"/>
    </row>
    <row r="155" spans="3:4" ht="15.75" customHeight="1" x14ac:dyDescent="0.25">
      <c r="C155" s="1"/>
      <c r="D155" s="106"/>
    </row>
    <row r="156" spans="3:4" ht="15.75" customHeight="1" x14ac:dyDescent="0.25">
      <c r="C156" s="1"/>
      <c r="D156" s="106"/>
    </row>
    <row r="157" spans="3:4" ht="15.75" customHeight="1" x14ac:dyDescent="0.25">
      <c r="C157" s="1"/>
      <c r="D157" s="106"/>
    </row>
    <row r="158" spans="3:4" ht="15.75" customHeight="1" x14ac:dyDescent="0.25">
      <c r="C158" s="1"/>
      <c r="D158" s="106"/>
    </row>
    <row r="159" spans="3:4" ht="15.75" customHeight="1" x14ac:dyDescent="0.25">
      <c r="C159" s="1"/>
      <c r="D159" s="106"/>
    </row>
    <row r="160" spans="3:4" ht="15.75" customHeight="1" x14ac:dyDescent="0.25">
      <c r="C160" s="1"/>
      <c r="D160" s="106"/>
    </row>
    <row r="161" spans="3:4" ht="15.75" customHeight="1" x14ac:dyDescent="0.25">
      <c r="C161" s="1"/>
      <c r="D161" s="106"/>
    </row>
    <row r="162" spans="3:4" ht="15.75" customHeight="1" x14ac:dyDescent="0.25">
      <c r="C162" s="1"/>
      <c r="D162" s="106"/>
    </row>
    <row r="163" spans="3:4" ht="15.75" customHeight="1" x14ac:dyDescent="0.25">
      <c r="C163" s="1"/>
      <c r="D163" s="106"/>
    </row>
    <row r="164" spans="3:4" ht="15.75" customHeight="1" x14ac:dyDescent="0.25">
      <c r="C164" s="1"/>
      <c r="D164" s="106"/>
    </row>
    <row r="165" spans="3:4" ht="15.75" customHeight="1" x14ac:dyDescent="0.25">
      <c r="C165" s="1"/>
      <c r="D165" s="106"/>
    </row>
    <row r="166" spans="3:4" ht="15.75" customHeight="1" x14ac:dyDescent="0.25">
      <c r="C166" s="1"/>
      <c r="D166" s="106"/>
    </row>
    <row r="167" spans="3:4" ht="15.75" customHeight="1" x14ac:dyDescent="0.25">
      <c r="C167" s="1"/>
      <c r="D167" s="106"/>
    </row>
    <row r="168" spans="3:4" ht="15.75" customHeight="1" x14ac:dyDescent="0.25">
      <c r="C168" s="1"/>
      <c r="D168" s="106"/>
    </row>
    <row r="169" spans="3:4" ht="15.75" customHeight="1" x14ac:dyDescent="0.25">
      <c r="C169" s="1"/>
      <c r="D169" s="106"/>
    </row>
    <row r="170" spans="3:4" ht="15.75" customHeight="1" x14ac:dyDescent="0.25">
      <c r="C170" s="1"/>
      <c r="D170" s="106"/>
    </row>
    <row r="171" spans="3:4" ht="15.75" customHeight="1" x14ac:dyDescent="0.25">
      <c r="C171" s="1"/>
      <c r="D171" s="106"/>
    </row>
    <row r="172" spans="3:4" ht="15.75" customHeight="1" x14ac:dyDescent="0.25">
      <c r="C172" s="1"/>
      <c r="D172" s="106"/>
    </row>
    <row r="173" spans="3:4" ht="15.75" customHeight="1" x14ac:dyDescent="0.25">
      <c r="C173" s="1"/>
      <c r="D173" s="106"/>
    </row>
    <row r="174" spans="3:4" ht="15.75" customHeight="1" x14ac:dyDescent="0.25">
      <c r="C174" s="1"/>
      <c r="D174" s="106"/>
    </row>
    <row r="175" spans="3:4" ht="15.75" customHeight="1" x14ac:dyDescent="0.25">
      <c r="C175" s="1"/>
      <c r="D175" s="106"/>
    </row>
    <row r="176" spans="3:4" ht="15.75" customHeight="1" x14ac:dyDescent="0.25">
      <c r="C176" s="1"/>
      <c r="D176" s="106"/>
    </row>
    <row r="177" spans="3:4" ht="15.75" customHeight="1" x14ac:dyDescent="0.25">
      <c r="C177" s="1"/>
      <c r="D177" s="106"/>
    </row>
    <row r="178" spans="3:4" ht="15.75" customHeight="1" x14ac:dyDescent="0.25">
      <c r="C178" s="1"/>
      <c r="D178" s="106"/>
    </row>
    <row r="179" spans="3:4" ht="15.75" customHeight="1" x14ac:dyDescent="0.25">
      <c r="C179" s="1"/>
      <c r="D179" s="106"/>
    </row>
    <row r="180" spans="3:4" ht="15.75" customHeight="1" x14ac:dyDescent="0.25">
      <c r="C180" s="1"/>
      <c r="D180" s="106"/>
    </row>
    <row r="181" spans="3:4" ht="15.75" customHeight="1" x14ac:dyDescent="0.25">
      <c r="C181" s="1"/>
      <c r="D181" s="106"/>
    </row>
    <row r="182" spans="3:4" ht="15.75" customHeight="1" x14ac:dyDescent="0.25">
      <c r="C182" s="1"/>
      <c r="D182" s="106"/>
    </row>
    <row r="183" spans="3:4" ht="15.75" customHeight="1" x14ac:dyDescent="0.25">
      <c r="C183" s="1"/>
      <c r="D183" s="106"/>
    </row>
    <row r="184" spans="3:4" ht="15.75" customHeight="1" x14ac:dyDescent="0.25">
      <c r="C184" s="1"/>
      <c r="D184" s="106"/>
    </row>
    <row r="185" spans="3:4" ht="15.75" customHeight="1" x14ac:dyDescent="0.25">
      <c r="C185" s="1"/>
      <c r="D185" s="106"/>
    </row>
    <row r="186" spans="3:4" ht="15.75" customHeight="1" x14ac:dyDescent="0.25">
      <c r="C186" s="1"/>
      <c r="D186" s="106"/>
    </row>
    <row r="187" spans="3:4" ht="15.75" customHeight="1" x14ac:dyDescent="0.25">
      <c r="C187" s="1"/>
      <c r="D187" s="106"/>
    </row>
    <row r="188" spans="3:4" ht="15.75" customHeight="1" x14ac:dyDescent="0.25">
      <c r="C188" s="1"/>
      <c r="D188" s="106"/>
    </row>
    <row r="189" spans="3:4" ht="15.75" customHeight="1" x14ac:dyDescent="0.25">
      <c r="C189" s="1"/>
      <c r="D189" s="106"/>
    </row>
    <row r="190" spans="3:4" ht="15.75" customHeight="1" x14ac:dyDescent="0.25">
      <c r="C190" s="1"/>
      <c r="D190" s="106"/>
    </row>
    <row r="191" spans="3:4" ht="15.75" customHeight="1" x14ac:dyDescent="0.25">
      <c r="C191" s="1"/>
      <c r="D191" s="106"/>
    </row>
    <row r="192" spans="3:4" ht="15.75" customHeight="1" x14ac:dyDescent="0.25">
      <c r="C192" s="1"/>
      <c r="D192" s="106"/>
    </row>
    <row r="193" spans="3:4" ht="15.75" customHeight="1" x14ac:dyDescent="0.25">
      <c r="C193" s="1"/>
      <c r="D193" s="106"/>
    </row>
    <row r="194" spans="3:4" ht="15.75" customHeight="1" x14ac:dyDescent="0.25">
      <c r="C194" s="1"/>
      <c r="D194" s="106"/>
    </row>
    <row r="195" spans="3:4" ht="15.75" customHeight="1" x14ac:dyDescent="0.25">
      <c r="C195" s="1"/>
      <c r="D195" s="106"/>
    </row>
    <row r="196" spans="3:4" ht="15.75" customHeight="1" x14ac:dyDescent="0.25">
      <c r="C196" s="1"/>
      <c r="D196" s="106"/>
    </row>
    <row r="197" spans="3:4" ht="15.75" customHeight="1" x14ac:dyDescent="0.25">
      <c r="C197" s="1"/>
      <c r="D197" s="106"/>
    </row>
    <row r="198" spans="3:4" ht="15.75" customHeight="1" x14ac:dyDescent="0.25">
      <c r="C198" s="1"/>
      <c r="D198" s="106"/>
    </row>
    <row r="199" spans="3:4" ht="15.75" customHeight="1" x14ac:dyDescent="0.25">
      <c r="C199" s="1"/>
      <c r="D199" s="106"/>
    </row>
    <row r="200" spans="3:4" ht="15.75" customHeight="1" x14ac:dyDescent="0.25">
      <c r="C200" s="1"/>
      <c r="D200" s="106"/>
    </row>
    <row r="201" spans="3:4" ht="15.75" customHeight="1" x14ac:dyDescent="0.25">
      <c r="C201" s="1"/>
      <c r="D201" s="106"/>
    </row>
    <row r="202" spans="3:4" ht="15.75" customHeight="1" x14ac:dyDescent="0.25">
      <c r="C202" s="1"/>
      <c r="D202" s="106"/>
    </row>
    <row r="203" spans="3:4" ht="15.75" customHeight="1" x14ac:dyDescent="0.25">
      <c r="C203" s="1"/>
      <c r="D203" s="106"/>
    </row>
    <row r="204" spans="3:4" ht="15.75" customHeight="1" x14ac:dyDescent="0.25">
      <c r="C204" s="1"/>
      <c r="D204" s="106"/>
    </row>
    <row r="205" spans="3:4" ht="15.75" customHeight="1" x14ac:dyDescent="0.25">
      <c r="C205" s="1"/>
      <c r="D205" s="106"/>
    </row>
    <row r="206" spans="3:4" ht="15.75" customHeight="1" x14ac:dyDescent="0.25">
      <c r="C206" s="1"/>
      <c r="D206" s="106"/>
    </row>
    <row r="207" spans="3:4" ht="15.75" customHeight="1" x14ac:dyDescent="0.25">
      <c r="C207" s="1"/>
      <c r="D207" s="106"/>
    </row>
    <row r="208" spans="3:4" ht="15.75" customHeight="1" x14ac:dyDescent="0.25">
      <c r="C208" s="1"/>
      <c r="D208" s="106"/>
    </row>
    <row r="209" spans="3:4" ht="15.75" customHeight="1" x14ac:dyDescent="0.25">
      <c r="C209" s="1"/>
      <c r="D209" s="106"/>
    </row>
    <row r="210" spans="3:4" ht="15.75" customHeight="1" x14ac:dyDescent="0.25">
      <c r="C210" s="1"/>
      <c r="D210" s="106"/>
    </row>
    <row r="211" spans="3:4" ht="15.75" customHeight="1" x14ac:dyDescent="0.25">
      <c r="C211" s="1"/>
      <c r="D211" s="106"/>
    </row>
    <row r="212" spans="3:4" ht="15.75" customHeight="1" x14ac:dyDescent="0.25">
      <c r="C212" s="1"/>
      <c r="D212" s="106"/>
    </row>
    <row r="213" spans="3:4" ht="15.75" customHeight="1" x14ac:dyDescent="0.25">
      <c r="C213" s="1"/>
      <c r="D213" s="106"/>
    </row>
    <row r="214" spans="3:4" ht="15.75" customHeight="1" x14ac:dyDescent="0.25">
      <c r="C214" s="1"/>
      <c r="D214" s="106"/>
    </row>
    <row r="215" spans="3:4" ht="15.75" customHeight="1" x14ac:dyDescent="0.25">
      <c r="C215" s="1"/>
      <c r="D215" s="106"/>
    </row>
    <row r="216" spans="3:4" ht="15.75" customHeight="1" x14ac:dyDescent="0.25">
      <c r="C216" s="1"/>
      <c r="D216" s="106"/>
    </row>
    <row r="217" spans="3:4" ht="15.75" customHeight="1" x14ac:dyDescent="0.25">
      <c r="C217" s="1"/>
      <c r="D217" s="106"/>
    </row>
    <row r="218" spans="3:4" ht="15.75" customHeight="1" x14ac:dyDescent="0.25">
      <c r="C218" s="1"/>
      <c r="D218" s="106"/>
    </row>
    <row r="219" spans="3:4" ht="15.75" customHeight="1" x14ac:dyDescent="0.25">
      <c r="C219" s="1"/>
      <c r="D219" s="106"/>
    </row>
    <row r="220" spans="3:4" ht="15.75" customHeight="1" x14ac:dyDescent="0.25">
      <c r="C220" s="1"/>
      <c r="D220" s="106"/>
    </row>
    <row r="221" spans="3:4" ht="15.75" customHeight="1" x14ac:dyDescent="0.25">
      <c r="C221" s="1"/>
      <c r="D221" s="106"/>
    </row>
    <row r="222" spans="3:4" ht="15.75" customHeight="1" x14ac:dyDescent="0.25">
      <c r="C222" s="1"/>
      <c r="D222" s="106"/>
    </row>
    <row r="223" spans="3:4" ht="15.75" customHeight="1" x14ac:dyDescent="0.25">
      <c r="C223" s="1"/>
      <c r="D223" s="106"/>
    </row>
    <row r="224" spans="3:4" ht="15.75" customHeight="1" x14ac:dyDescent="0.25">
      <c r="C224" s="1"/>
      <c r="D224" s="106"/>
    </row>
    <row r="225" spans="3:4" ht="15.75" customHeight="1" x14ac:dyDescent="0.25">
      <c r="C225" s="1"/>
      <c r="D225" s="106"/>
    </row>
    <row r="226" spans="3:4" ht="15.75" customHeight="1" x14ac:dyDescent="0.25">
      <c r="C226" s="1"/>
      <c r="D226" s="106"/>
    </row>
    <row r="227" spans="3:4" ht="15.75" customHeight="1" x14ac:dyDescent="0.25">
      <c r="C227" s="1"/>
      <c r="D227" s="106"/>
    </row>
    <row r="228" spans="3:4" ht="15.75" customHeight="1" x14ac:dyDescent="0.25">
      <c r="C228" s="1"/>
      <c r="D228" s="106"/>
    </row>
    <row r="229" spans="3:4" ht="15.75" customHeight="1" x14ac:dyDescent="0.25">
      <c r="C229" s="1"/>
      <c r="D229" s="106"/>
    </row>
    <row r="230" spans="3:4" ht="15.75" customHeight="1" x14ac:dyDescent="0.25">
      <c r="C230" s="1"/>
      <c r="D230" s="106"/>
    </row>
    <row r="231" spans="3:4" ht="15.75" customHeight="1" x14ac:dyDescent="0.25">
      <c r="C231" s="1"/>
      <c r="D231" s="106"/>
    </row>
    <row r="232" spans="3:4" ht="15.75" customHeight="1" x14ac:dyDescent="0.25">
      <c r="C232" s="1"/>
      <c r="D232" s="106"/>
    </row>
    <row r="233" spans="3:4" ht="15.75" customHeight="1" x14ac:dyDescent="0.25">
      <c r="C233" s="1"/>
      <c r="D233" s="106"/>
    </row>
    <row r="234" spans="3:4" ht="15.75" customHeight="1" x14ac:dyDescent="0.25">
      <c r="C234" s="1"/>
      <c r="D234" s="106"/>
    </row>
    <row r="235" spans="3:4" ht="15.75" customHeight="1" x14ac:dyDescent="0.25">
      <c r="C235" s="1"/>
      <c r="D235" s="106"/>
    </row>
    <row r="236" spans="3:4" ht="15.75" customHeight="1" x14ac:dyDescent="0.25">
      <c r="C236" s="1"/>
      <c r="D236" s="106"/>
    </row>
    <row r="237" spans="3:4" ht="15.75" customHeight="1" x14ac:dyDescent="0.25">
      <c r="C237" s="1"/>
      <c r="D237" s="106"/>
    </row>
    <row r="238" spans="3:4" ht="15.75" customHeight="1" x14ac:dyDescent="0.25">
      <c r="C238" s="1"/>
      <c r="D238" s="106"/>
    </row>
    <row r="239" spans="3:4" ht="15.75" customHeight="1" x14ac:dyDescent="0.25">
      <c r="C239" s="1"/>
      <c r="D239" s="106"/>
    </row>
    <row r="240" spans="3:4" ht="15.75" customHeight="1" x14ac:dyDescent="0.25">
      <c r="C240" s="1"/>
      <c r="D240" s="106"/>
    </row>
    <row r="241" spans="3:4" ht="15.75" customHeight="1" x14ac:dyDescent="0.25">
      <c r="C241" s="1"/>
      <c r="D241" s="106"/>
    </row>
    <row r="242" spans="3:4" ht="15.75" customHeight="1" x14ac:dyDescent="0.25">
      <c r="C242" s="1"/>
      <c r="D242" s="106"/>
    </row>
    <row r="243" spans="3:4" ht="15.75" customHeight="1" x14ac:dyDescent="0.25">
      <c r="C243" s="1"/>
      <c r="D243" s="106"/>
    </row>
    <row r="244" spans="3:4" ht="15.75" customHeight="1" x14ac:dyDescent="0.25">
      <c r="C244" s="1"/>
      <c r="D244" s="106"/>
    </row>
    <row r="245" spans="3:4" ht="15.75" customHeight="1" x14ac:dyDescent="0.25">
      <c r="C245" s="1"/>
      <c r="D245" s="106"/>
    </row>
    <row r="246" spans="3:4" ht="15.75" customHeight="1" x14ac:dyDescent="0.25">
      <c r="C246" s="1"/>
      <c r="D246" s="106"/>
    </row>
    <row r="247" spans="3:4" ht="15.75" customHeight="1" x14ac:dyDescent="0.25">
      <c r="C247" s="1"/>
      <c r="D247" s="106"/>
    </row>
    <row r="248" spans="3:4" ht="15.75" customHeight="1" x14ac:dyDescent="0.25">
      <c r="C248" s="1"/>
      <c r="D248" s="106"/>
    </row>
    <row r="249" spans="3:4" ht="15.75" customHeight="1" x14ac:dyDescent="0.25">
      <c r="C249" s="1"/>
      <c r="D249" s="106"/>
    </row>
    <row r="250" spans="3:4" ht="15.75" customHeight="1" x14ac:dyDescent="0.25">
      <c r="C250" s="1"/>
      <c r="D250" s="106"/>
    </row>
    <row r="251" spans="3:4" ht="15.75" customHeight="1" x14ac:dyDescent="0.25">
      <c r="C251" s="1"/>
      <c r="D251" s="106"/>
    </row>
    <row r="252" spans="3:4" ht="15.75" customHeight="1" x14ac:dyDescent="0.25">
      <c r="C252" s="1"/>
      <c r="D252" s="106"/>
    </row>
    <row r="253" spans="3:4" ht="15.75" customHeight="1" x14ac:dyDescent="0.25">
      <c r="C253" s="1"/>
      <c r="D253" s="106"/>
    </row>
    <row r="254" spans="3:4" ht="15.75" customHeight="1" x14ac:dyDescent="0.25">
      <c r="C254" s="1"/>
      <c r="D254" s="106"/>
    </row>
    <row r="255" spans="3:4" ht="15.75" customHeight="1" x14ac:dyDescent="0.25">
      <c r="C255" s="1"/>
      <c r="D255" s="106"/>
    </row>
    <row r="256" spans="3:4" ht="15.75" customHeight="1" x14ac:dyDescent="0.25">
      <c r="C256" s="1"/>
      <c r="D256" s="106"/>
    </row>
    <row r="257" spans="3:4" ht="15.75" customHeight="1" x14ac:dyDescent="0.25">
      <c r="C257" s="1"/>
      <c r="D257" s="106"/>
    </row>
    <row r="258" spans="3:4" ht="15.75" customHeight="1" x14ac:dyDescent="0.25">
      <c r="C258" s="1"/>
      <c r="D258" s="106"/>
    </row>
    <row r="259" spans="3:4" ht="15.75" customHeight="1" x14ac:dyDescent="0.25">
      <c r="C259" s="1"/>
      <c r="D259" s="106"/>
    </row>
    <row r="260" spans="3:4" ht="15.75" customHeight="1" x14ac:dyDescent="0.25">
      <c r="C260" s="1"/>
      <c r="D260" s="106"/>
    </row>
    <row r="261" spans="3:4" ht="15.75" customHeight="1" x14ac:dyDescent="0.25">
      <c r="C261" s="1"/>
      <c r="D261" s="106"/>
    </row>
    <row r="262" spans="3:4" ht="15.75" customHeight="1" x14ac:dyDescent="0.25">
      <c r="C262" s="1"/>
      <c r="D262" s="106"/>
    </row>
    <row r="263" spans="3:4" ht="15.75" customHeight="1" x14ac:dyDescent="0.25">
      <c r="C263" s="1"/>
      <c r="D263" s="106"/>
    </row>
    <row r="264" spans="3:4" ht="15.75" customHeight="1" x14ac:dyDescent="0.25">
      <c r="C264" s="1"/>
      <c r="D264" s="106"/>
    </row>
    <row r="265" spans="3:4" ht="15.75" customHeight="1" x14ac:dyDescent="0.25">
      <c r="C265" s="1"/>
      <c r="D265" s="106"/>
    </row>
    <row r="266" spans="3:4" ht="15.75" customHeight="1" x14ac:dyDescent="0.25">
      <c r="C266" s="1"/>
      <c r="D266" s="106"/>
    </row>
    <row r="267" spans="3:4" ht="15.75" customHeight="1" x14ac:dyDescent="0.25">
      <c r="C267" s="1"/>
      <c r="D267" s="106"/>
    </row>
    <row r="268" spans="3:4" ht="15.75" customHeight="1" x14ac:dyDescent="0.25">
      <c r="C268" s="1"/>
      <c r="D268" s="106"/>
    </row>
    <row r="269" spans="3:4" ht="15.75" customHeight="1" x14ac:dyDescent="0.25">
      <c r="C269" s="1"/>
      <c r="D269" s="106"/>
    </row>
    <row r="270" spans="3:4" ht="15.75" customHeight="1" x14ac:dyDescent="0.25">
      <c r="C270" s="1"/>
      <c r="D270" s="106"/>
    </row>
    <row r="271" spans="3:4" ht="15.75" customHeight="1" x14ac:dyDescent="0.25">
      <c r="C271" s="1"/>
      <c r="D271" s="106"/>
    </row>
    <row r="272" spans="3:4" ht="15.75" customHeight="1" x14ac:dyDescent="0.25">
      <c r="C272" s="1"/>
      <c r="D272" s="106"/>
    </row>
    <row r="273" spans="3:4" ht="15.75" customHeight="1" x14ac:dyDescent="0.25">
      <c r="C273" s="1"/>
      <c r="D273" s="106"/>
    </row>
    <row r="274" spans="3:4" ht="15.75" customHeight="1" x14ac:dyDescent="0.25">
      <c r="C274" s="1"/>
      <c r="D274" s="106"/>
    </row>
    <row r="275" spans="3:4" ht="15.75" customHeight="1" x14ac:dyDescent="0.25">
      <c r="C275" s="1"/>
      <c r="D275" s="106"/>
    </row>
    <row r="276" spans="3:4" ht="15.75" customHeight="1" x14ac:dyDescent="0.25">
      <c r="C276" s="1"/>
      <c r="D276" s="106"/>
    </row>
    <row r="277" spans="3:4" ht="15.75" customHeight="1" x14ac:dyDescent="0.25">
      <c r="C277" s="1"/>
      <c r="D277" s="106"/>
    </row>
    <row r="278" spans="3:4" ht="15.75" customHeight="1" x14ac:dyDescent="0.25">
      <c r="C278" s="1"/>
      <c r="D278" s="106"/>
    </row>
    <row r="279" spans="3:4" ht="15.75" customHeight="1" x14ac:dyDescent="0.25">
      <c r="C279" s="1"/>
      <c r="D279" s="106"/>
    </row>
    <row r="280" spans="3:4" ht="15.75" customHeight="1" x14ac:dyDescent="0.25">
      <c r="C280" s="1"/>
      <c r="D280" s="106"/>
    </row>
    <row r="281" spans="3:4" ht="15.75" customHeight="1" x14ac:dyDescent="0.25">
      <c r="C281" s="1"/>
      <c r="D281" s="106"/>
    </row>
    <row r="282" spans="3:4" ht="15.75" customHeight="1" x14ac:dyDescent="0.25">
      <c r="C282" s="1"/>
      <c r="D282" s="106"/>
    </row>
    <row r="283" spans="3:4" ht="15.75" customHeight="1" x14ac:dyDescent="0.25">
      <c r="C283" s="1"/>
      <c r="D283" s="106"/>
    </row>
    <row r="284" spans="3:4" ht="15.75" customHeight="1" x14ac:dyDescent="0.25">
      <c r="C284" s="1"/>
      <c r="D284" s="106"/>
    </row>
    <row r="285" spans="3:4" ht="15.75" customHeight="1" x14ac:dyDescent="0.25">
      <c r="C285" s="1"/>
      <c r="D285" s="106"/>
    </row>
    <row r="286" spans="3:4" ht="15.75" customHeight="1" x14ac:dyDescent="0.25">
      <c r="C286" s="1"/>
      <c r="D286" s="106"/>
    </row>
    <row r="287" spans="3:4" ht="15.75" customHeight="1" x14ac:dyDescent="0.25">
      <c r="C287" s="1"/>
      <c r="D287" s="106"/>
    </row>
    <row r="288" spans="3:4" ht="15.75" customHeight="1" x14ac:dyDescent="0.25">
      <c r="C288" s="1"/>
      <c r="D288" s="106"/>
    </row>
    <row r="289" spans="3:4" ht="15.75" customHeight="1" x14ac:dyDescent="0.25">
      <c r="C289" s="1"/>
      <c r="D289" s="106"/>
    </row>
    <row r="290" spans="3:4" ht="15.75" customHeight="1" x14ac:dyDescent="0.25">
      <c r="C290" s="1"/>
      <c r="D290" s="106"/>
    </row>
    <row r="291" spans="3:4" ht="15.75" customHeight="1" x14ac:dyDescent="0.25">
      <c r="C291" s="1"/>
      <c r="D291" s="106"/>
    </row>
    <row r="292" spans="3:4" ht="15.75" customHeight="1" x14ac:dyDescent="0.25">
      <c r="C292" s="1"/>
      <c r="D292" s="106"/>
    </row>
    <row r="293" spans="3:4" ht="15.75" customHeight="1" x14ac:dyDescent="0.25">
      <c r="C293" s="1"/>
      <c r="D293" s="106"/>
    </row>
    <row r="294" spans="3:4" ht="15.75" customHeight="1" x14ac:dyDescent="0.25">
      <c r="C294" s="1"/>
      <c r="D294" s="106"/>
    </row>
    <row r="295" spans="3:4" ht="15.75" customHeight="1" x14ac:dyDescent="0.25">
      <c r="C295" s="1"/>
      <c r="D295" s="106"/>
    </row>
    <row r="296" spans="3:4" ht="15.75" customHeight="1" x14ac:dyDescent="0.25">
      <c r="C296" s="1"/>
      <c r="D296" s="106"/>
    </row>
    <row r="297" spans="3:4" ht="15.75" customHeight="1" x14ac:dyDescent="0.25">
      <c r="C297" s="1"/>
      <c r="D297" s="106"/>
    </row>
    <row r="298" spans="3:4" ht="15.75" customHeight="1" x14ac:dyDescent="0.25">
      <c r="C298" s="1"/>
      <c r="D298" s="106"/>
    </row>
    <row r="299" spans="3:4" ht="15.75" customHeight="1" x14ac:dyDescent="0.25">
      <c r="C299" s="1"/>
      <c r="D299" s="106"/>
    </row>
    <row r="300" spans="3:4" ht="15.75" customHeight="1" x14ac:dyDescent="0.25">
      <c r="C300" s="1"/>
      <c r="D300" s="106"/>
    </row>
    <row r="301" spans="3:4" ht="15.75" customHeight="1" x14ac:dyDescent="0.25">
      <c r="C301" s="1"/>
      <c r="D301" s="106"/>
    </row>
    <row r="302" spans="3:4" ht="15.75" customHeight="1" x14ac:dyDescent="0.25">
      <c r="C302" s="1"/>
      <c r="D302" s="106"/>
    </row>
    <row r="303" spans="3:4" ht="15.75" customHeight="1" x14ac:dyDescent="0.25">
      <c r="C303" s="1"/>
      <c r="D303" s="106"/>
    </row>
    <row r="304" spans="3:4" ht="15.75" customHeight="1" x14ac:dyDescent="0.25">
      <c r="C304" s="1"/>
      <c r="D304" s="106"/>
    </row>
    <row r="305" spans="3:4" ht="15.75" customHeight="1" x14ac:dyDescent="0.25">
      <c r="C305" s="1"/>
      <c r="D305" s="106"/>
    </row>
    <row r="306" spans="3:4" ht="15.75" customHeight="1" x14ac:dyDescent="0.25">
      <c r="C306" s="1"/>
      <c r="D306" s="106"/>
    </row>
    <row r="307" spans="3:4" ht="15.75" customHeight="1" x14ac:dyDescent="0.25">
      <c r="C307" s="1"/>
      <c r="D307" s="106"/>
    </row>
    <row r="308" spans="3:4" ht="15.75" customHeight="1" x14ac:dyDescent="0.25">
      <c r="C308" s="1"/>
      <c r="D308" s="106"/>
    </row>
    <row r="309" spans="3:4" ht="15.75" customHeight="1" x14ac:dyDescent="0.25">
      <c r="C309" s="1"/>
      <c r="D309" s="106"/>
    </row>
    <row r="310" spans="3:4" ht="15.75" customHeight="1" x14ac:dyDescent="0.25">
      <c r="C310" s="1"/>
      <c r="D310" s="106"/>
    </row>
    <row r="311" spans="3:4" ht="15.75" customHeight="1" x14ac:dyDescent="0.25">
      <c r="C311" s="1"/>
      <c r="D311" s="106"/>
    </row>
    <row r="312" spans="3:4" ht="15.75" customHeight="1" x14ac:dyDescent="0.25">
      <c r="C312" s="1"/>
      <c r="D312" s="106"/>
    </row>
    <row r="313" spans="3:4" ht="15.75" customHeight="1" x14ac:dyDescent="0.25">
      <c r="C313" s="1"/>
      <c r="D313" s="106"/>
    </row>
    <row r="314" spans="3:4" ht="15.75" customHeight="1" x14ac:dyDescent="0.25">
      <c r="C314" s="1"/>
      <c r="D314" s="106"/>
    </row>
    <row r="315" spans="3:4" ht="15.75" customHeight="1" x14ac:dyDescent="0.25">
      <c r="C315" s="1"/>
      <c r="D315" s="106"/>
    </row>
    <row r="316" spans="3:4" ht="15.75" customHeight="1" x14ac:dyDescent="0.25">
      <c r="C316" s="1"/>
      <c r="D316" s="106"/>
    </row>
    <row r="317" spans="3:4" ht="15.75" customHeight="1" x14ac:dyDescent="0.25">
      <c r="C317" s="1"/>
      <c r="D317" s="106"/>
    </row>
    <row r="318" spans="3:4" ht="15.75" customHeight="1" x14ac:dyDescent="0.25">
      <c r="C318" s="1"/>
      <c r="D318" s="106"/>
    </row>
    <row r="319" spans="3:4" ht="15.75" customHeight="1" x14ac:dyDescent="0.25">
      <c r="C319" s="1"/>
      <c r="D319" s="106"/>
    </row>
    <row r="320" spans="3:4" ht="15.75" customHeight="1" x14ac:dyDescent="0.25">
      <c r="C320" s="1"/>
      <c r="D320" s="106"/>
    </row>
    <row r="321" spans="3:4" ht="15.75" customHeight="1" x14ac:dyDescent="0.25">
      <c r="C321" s="1"/>
      <c r="D321" s="106"/>
    </row>
    <row r="322" spans="3:4" ht="15.75" customHeight="1" x14ac:dyDescent="0.25">
      <c r="C322" s="1"/>
      <c r="D322" s="106"/>
    </row>
    <row r="323" spans="3:4" ht="15.75" customHeight="1" x14ac:dyDescent="0.25">
      <c r="C323" s="1"/>
      <c r="D323" s="106"/>
    </row>
    <row r="324" spans="3:4" ht="15.75" customHeight="1" x14ac:dyDescent="0.25">
      <c r="C324" s="1"/>
      <c r="D324" s="106"/>
    </row>
    <row r="325" spans="3:4" ht="15.75" customHeight="1" x14ac:dyDescent="0.25">
      <c r="C325" s="1"/>
      <c r="D325" s="106"/>
    </row>
    <row r="326" spans="3:4" ht="15.75" customHeight="1" x14ac:dyDescent="0.25">
      <c r="C326" s="1"/>
      <c r="D326" s="106"/>
    </row>
    <row r="327" spans="3:4" ht="15.75" customHeight="1" x14ac:dyDescent="0.25">
      <c r="C327" s="1"/>
      <c r="D327" s="106"/>
    </row>
    <row r="328" spans="3:4" ht="15.75" customHeight="1" x14ac:dyDescent="0.25">
      <c r="C328" s="1"/>
      <c r="D328" s="106"/>
    </row>
    <row r="329" spans="3:4" ht="15.75" customHeight="1" x14ac:dyDescent="0.25">
      <c r="C329" s="1"/>
      <c r="D329" s="106"/>
    </row>
    <row r="330" spans="3:4" ht="15.75" customHeight="1" x14ac:dyDescent="0.25">
      <c r="C330" s="1"/>
      <c r="D330" s="106"/>
    </row>
    <row r="331" spans="3:4" ht="15.75" customHeight="1" x14ac:dyDescent="0.25">
      <c r="C331" s="1"/>
      <c r="D331" s="106"/>
    </row>
    <row r="332" spans="3:4" ht="15.75" customHeight="1" x14ac:dyDescent="0.25">
      <c r="C332" s="1"/>
      <c r="D332" s="106"/>
    </row>
    <row r="333" spans="3:4" ht="15.75" customHeight="1" x14ac:dyDescent="0.25">
      <c r="C333" s="1"/>
      <c r="D333" s="106"/>
    </row>
    <row r="334" spans="3:4" ht="15.75" customHeight="1" x14ac:dyDescent="0.25">
      <c r="C334" s="1"/>
      <c r="D334" s="106"/>
    </row>
    <row r="335" spans="3:4" ht="15.75" customHeight="1" x14ac:dyDescent="0.25">
      <c r="C335" s="1"/>
      <c r="D335" s="106"/>
    </row>
    <row r="336" spans="3:4" ht="15.75" customHeight="1" x14ac:dyDescent="0.25">
      <c r="C336" s="1"/>
      <c r="D336" s="106"/>
    </row>
    <row r="337" spans="3:4" ht="15.75" customHeight="1" x14ac:dyDescent="0.25">
      <c r="C337" s="1"/>
      <c r="D337" s="106"/>
    </row>
    <row r="338" spans="3:4" ht="15.75" customHeight="1" x14ac:dyDescent="0.25">
      <c r="C338" s="1"/>
      <c r="D338" s="106"/>
    </row>
    <row r="339" spans="3:4" ht="15.75" customHeight="1" x14ac:dyDescent="0.25">
      <c r="C339" s="1"/>
      <c r="D339" s="106"/>
    </row>
    <row r="340" spans="3:4" ht="15.75" customHeight="1" x14ac:dyDescent="0.25">
      <c r="C340" s="1"/>
      <c r="D340" s="106"/>
    </row>
    <row r="341" spans="3:4" ht="15.75" customHeight="1" x14ac:dyDescent="0.25">
      <c r="C341" s="1"/>
      <c r="D341" s="106"/>
    </row>
    <row r="342" spans="3:4" ht="15.75" customHeight="1" x14ac:dyDescent="0.25">
      <c r="C342" s="1"/>
      <c r="D342" s="106"/>
    </row>
    <row r="343" spans="3:4" ht="15.75" customHeight="1" x14ac:dyDescent="0.25">
      <c r="C343" s="1"/>
      <c r="D343" s="106"/>
    </row>
    <row r="344" spans="3:4" ht="15.75" customHeight="1" x14ac:dyDescent="0.25">
      <c r="C344" s="1"/>
      <c r="D344" s="106"/>
    </row>
    <row r="345" spans="3:4" ht="15.75" customHeight="1" x14ac:dyDescent="0.25">
      <c r="C345" s="1"/>
      <c r="D345" s="106"/>
    </row>
    <row r="346" spans="3:4" ht="15.75" customHeight="1" x14ac:dyDescent="0.25">
      <c r="C346" s="1"/>
      <c r="D346" s="106"/>
    </row>
    <row r="347" spans="3:4" ht="15.75" customHeight="1" x14ac:dyDescent="0.25">
      <c r="C347" s="1"/>
      <c r="D347" s="106"/>
    </row>
    <row r="348" spans="3:4" ht="15.75" customHeight="1" x14ac:dyDescent="0.25">
      <c r="C348" s="1"/>
      <c r="D348" s="106"/>
    </row>
    <row r="349" spans="3:4" ht="15.75" customHeight="1" x14ac:dyDescent="0.25">
      <c r="C349" s="1"/>
      <c r="D349" s="106"/>
    </row>
    <row r="350" spans="3:4" ht="15.75" customHeight="1" x14ac:dyDescent="0.25">
      <c r="C350" s="1"/>
      <c r="D350" s="106"/>
    </row>
    <row r="351" spans="3:4" ht="15.75" customHeight="1" x14ac:dyDescent="0.25">
      <c r="C351" s="1"/>
      <c r="D351" s="106"/>
    </row>
    <row r="352" spans="3:4" ht="15.75" customHeight="1" x14ac:dyDescent="0.25">
      <c r="C352" s="1"/>
      <c r="D352" s="106"/>
    </row>
    <row r="353" spans="3:4" ht="15.75" customHeight="1" x14ac:dyDescent="0.25">
      <c r="C353" s="1"/>
      <c r="D353" s="106"/>
    </row>
    <row r="354" spans="3:4" ht="15.75" customHeight="1" x14ac:dyDescent="0.25">
      <c r="C354" s="1"/>
      <c r="D354" s="106"/>
    </row>
    <row r="355" spans="3:4" ht="15.75" customHeight="1" x14ac:dyDescent="0.25">
      <c r="C355" s="1"/>
      <c r="D355" s="106"/>
    </row>
    <row r="356" spans="3:4" ht="15.75" customHeight="1" x14ac:dyDescent="0.25">
      <c r="C356" s="1"/>
      <c r="D356" s="106"/>
    </row>
    <row r="357" spans="3:4" ht="15.75" customHeight="1" x14ac:dyDescent="0.25">
      <c r="C357" s="1"/>
      <c r="D357" s="106"/>
    </row>
    <row r="358" spans="3:4" ht="15.75" customHeight="1" x14ac:dyDescent="0.25">
      <c r="C358" s="1"/>
      <c r="D358" s="106"/>
    </row>
    <row r="359" spans="3:4" ht="15.75" customHeight="1" x14ac:dyDescent="0.25">
      <c r="C359" s="1"/>
      <c r="D359" s="106"/>
    </row>
    <row r="360" spans="3:4" ht="15.75" customHeight="1" x14ac:dyDescent="0.25">
      <c r="C360" s="1"/>
      <c r="D360" s="106"/>
    </row>
    <row r="361" spans="3:4" ht="15.75" customHeight="1" x14ac:dyDescent="0.25">
      <c r="C361" s="1"/>
      <c r="D361" s="106"/>
    </row>
    <row r="362" spans="3:4" ht="15.75" customHeight="1" x14ac:dyDescent="0.25">
      <c r="C362" s="1"/>
      <c r="D362" s="106"/>
    </row>
    <row r="363" spans="3:4" ht="15.75" customHeight="1" x14ac:dyDescent="0.25">
      <c r="C363" s="1"/>
      <c r="D363" s="106"/>
    </row>
    <row r="364" spans="3:4" ht="15.75" customHeight="1" x14ac:dyDescent="0.25">
      <c r="C364" s="1"/>
      <c r="D364" s="106"/>
    </row>
    <row r="365" spans="3:4" ht="15.75" customHeight="1" x14ac:dyDescent="0.25">
      <c r="C365" s="1"/>
      <c r="D365" s="106"/>
    </row>
    <row r="366" spans="3:4" ht="15.75" customHeight="1" x14ac:dyDescent="0.25">
      <c r="C366" s="1"/>
      <c r="D366" s="106"/>
    </row>
    <row r="367" spans="3:4" ht="15.75" customHeight="1" x14ac:dyDescent="0.25">
      <c r="C367" s="1"/>
      <c r="D367" s="106"/>
    </row>
    <row r="368" spans="3:4" ht="15.75" customHeight="1" x14ac:dyDescent="0.25">
      <c r="C368" s="1"/>
      <c r="D368" s="106"/>
    </row>
    <row r="369" spans="3:4" ht="15.75" customHeight="1" x14ac:dyDescent="0.25">
      <c r="C369" s="1"/>
      <c r="D369" s="106"/>
    </row>
    <row r="370" spans="3:4" ht="15.75" customHeight="1" x14ac:dyDescent="0.25">
      <c r="C370" s="1"/>
      <c r="D370" s="106"/>
    </row>
    <row r="371" spans="3:4" ht="15.75" customHeight="1" x14ac:dyDescent="0.25">
      <c r="C371" s="1"/>
      <c r="D371" s="106"/>
    </row>
    <row r="372" spans="3:4" ht="15.75" customHeight="1" x14ac:dyDescent="0.25">
      <c r="C372" s="1"/>
      <c r="D372" s="106"/>
    </row>
    <row r="373" spans="3:4" ht="15.75" customHeight="1" x14ac:dyDescent="0.25">
      <c r="C373" s="1"/>
      <c r="D373" s="106"/>
    </row>
    <row r="374" spans="3:4" ht="15.75" customHeight="1" x14ac:dyDescent="0.25">
      <c r="C374" s="1"/>
      <c r="D374" s="106"/>
    </row>
    <row r="375" spans="3:4" ht="15.75" customHeight="1" x14ac:dyDescent="0.25">
      <c r="C375" s="1"/>
      <c r="D375" s="106"/>
    </row>
    <row r="376" spans="3:4" ht="15.75" customHeight="1" x14ac:dyDescent="0.25">
      <c r="C376" s="1"/>
      <c r="D376" s="106"/>
    </row>
    <row r="377" spans="3:4" ht="15.75" customHeight="1" x14ac:dyDescent="0.25">
      <c r="C377" s="1"/>
      <c r="D377" s="106"/>
    </row>
    <row r="378" spans="3:4" ht="15.75" customHeight="1" x14ac:dyDescent="0.25">
      <c r="C378" s="1"/>
      <c r="D378" s="106"/>
    </row>
    <row r="379" spans="3:4" ht="15.75" customHeight="1" x14ac:dyDescent="0.25">
      <c r="C379" s="1"/>
      <c r="D379" s="106"/>
    </row>
    <row r="380" spans="3:4" ht="15.75" customHeight="1" x14ac:dyDescent="0.25">
      <c r="C380" s="1"/>
      <c r="D380" s="106"/>
    </row>
    <row r="381" spans="3:4" ht="15.75" customHeight="1" x14ac:dyDescent="0.25">
      <c r="C381" s="1"/>
      <c r="D381" s="106"/>
    </row>
    <row r="382" spans="3:4" ht="15.75" customHeight="1" x14ac:dyDescent="0.25">
      <c r="C382" s="1"/>
      <c r="D382" s="106"/>
    </row>
    <row r="383" spans="3:4" ht="15.75" customHeight="1" x14ac:dyDescent="0.25">
      <c r="C383" s="1"/>
      <c r="D383" s="106"/>
    </row>
    <row r="384" spans="3:4" ht="15.75" customHeight="1" x14ac:dyDescent="0.25">
      <c r="C384" s="1"/>
      <c r="D384" s="106"/>
    </row>
    <row r="385" spans="3:4" ht="15.75" customHeight="1" x14ac:dyDescent="0.25">
      <c r="C385" s="1"/>
      <c r="D385" s="106"/>
    </row>
    <row r="386" spans="3:4" ht="15.75" customHeight="1" x14ac:dyDescent="0.25">
      <c r="C386" s="1"/>
      <c r="D386" s="106"/>
    </row>
    <row r="387" spans="3:4" ht="15.75" customHeight="1" x14ac:dyDescent="0.25">
      <c r="C387" s="1"/>
      <c r="D387" s="106"/>
    </row>
    <row r="388" spans="3:4" ht="15.75" customHeight="1" x14ac:dyDescent="0.25">
      <c r="C388" s="1"/>
      <c r="D388" s="106"/>
    </row>
    <row r="389" spans="3:4" ht="15.75" customHeight="1" x14ac:dyDescent="0.25">
      <c r="C389" s="1"/>
      <c r="D389" s="106"/>
    </row>
    <row r="390" spans="3:4" ht="15.75" customHeight="1" x14ac:dyDescent="0.25">
      <c r="C390" s="1"/>
      <c r="D390" s="106"/>
    </row>
    <row r="391" spans="3:4" ht="15.75" customHeight="1" x14ac:dyDescent="0.25">
      <c r="C391" s="1"/>
      <c r="D391" s="106"/>
    </row>
    <row r="392" spans="3:4" ht="15.75" customHeight="1" x14ac:dyDescent="0.25">
      <c r="C392" s="1"/>
      <c r="D392" s="106"/>
    </row>
    <row r="393" spans="3:4" ht="15.75" customHeight="1" x14ac:dyDescent="0.25">
      <c r="C393" s="1"/>
      <c r="D393" s="106"/>
    </row>
    <row r="394" spans="3:4" ht="15.75" customHeight="1" x14ac:dyDescent="0.25">
      <c r="C394" s="1"/>
      <c r="D394" s="106"/>
    </row>
    <row r="395" spans="3:4" ht="15.75" customHeight="1" x14ac:dyDescent="0.25">
      <c r="C395" s="1"/>
      <c r="D395" s="106"/>
    </row>
    <row r="396" spans="3:4" ht="15.75" customHeight="1" x14ac:dyDescent="0.25">
      <c r="C396" s="1"/>
      <c r="D396" s="106"/>
    </row>
    <row r="397" spans="3:4" ht="15.75" customHeight="1" x14ac:dyDescent="0.25">
      <c r="C397" s="1"/>
      <c r="D397" s="106"/>
    </row>
    <row r="398" spans="3:4" ht="15.75" customHeight="1" x14ac:dyDescent="0.25">
      <c r="C398" s="1"/>
      <c r="D398" s="106"/>
    </row>
    <row r="399" spans="3:4" ht="15.75" customHeight="1" x14ac:dyDescent="0.25">
      <c r="C399" s="1"/>
      <c r="D399" s="106"/>
    </row>
    <row r="400" spans="3:4" ht="15.75" customHeight="1" x14ac:dyDescent="0.25">
      <c r="C400" s="1"/>
      <c r="D400" s="106"/>
    </row>
    <row r="401" spans="3:4" ht="15.75" customHeight="1" x14ac:dyDescent="0.25">
      <c r="C401" s="1"/>
      <c r="D401" s="106"/>
    </row>
    <row r="402" spans="3:4" ht="15.75" customHeight="1" x14ac:dyDescent="0.25">
      <c r="C402" s="1"/>
      <c r="D402" s="106"/>
    </row>
    <row r="403" spans="3:4" ht="15.75" customHeight="1" x14ac:dyDescent="0.25">
      <c r="C403" s="1"/>
      <c r="D403" s="106"/>
    </row>
    <row r="404" spans="3:4" ht="15.75" customHeight="1" x14ac:dyDescent="0.25">
      <c r="C404" s="1"/>
      <c r="D404" s="106"/>
    </row>
    <row r="405" spans="3:4" ht="15.75" customHeight="1" x14ac:dyDescent="0.25">
      <c r="C405" s="1"/>
      <c r="D405" s="106"/>
    </row>
    <row r="406" spans="3:4" ht="15.75" customHeight="1" x14ac:dyDescent="0.25">
      <c r="C406" s="1"/>
      <c r="D406" s="106"/>
    </row>
    <row r="407" spans="3:4" ht="15.75" customHeight="1" x14ac:dyDescent="0.25">
      <c r="C407" s="1"/>
      <c r="D407" s="106"/>
    </row>
    <row r="408" spans="3:4" ht="15.75" customHeight="1" x14ac:dyDescent="0.25">
      <c r="C408" s="1"/>
      <c r="D408" s="106"/>
    </row>
    <row r="409" spans="3:4" ht="15.75" customHeight="1" x14ac:dyDescent="0.25">
      <c r="C409" s="1"/>
      <c r="D409" s="106"/>
    </row>
    <row r="410" spans="3:4" ht="15.75" customHeight="1" x14ac:dyDescent="0.25">
      <c r="C410" s="1"/>
      <c r="D410" s="106"/>
    </row>
    <row r="411" spans="3:4" ht="15.75" customHeight="1" x14ac:dyDescent="0.25">
      <c r="C411" s="1"/>
      <c r="D411" s="106"/>
    </row>
    <row r="412" spans="3:4" ht="15.75" customHeight="1" x14ac:dyDescent="0.25">
      <c r="C412" s="1"/>
      <c r="D412" s="106"/>
    </row>
    <row r="413" spans="3:4" ht="15.75" customHeight="1" x14ac:dyDescent="0.25">
      <c r="C413" s="1"/>
      <c r="D413" s="106"/>
    </row>
    <row r="414" spans="3:4" ht="15.75" customHeight="1" x14ac:dyDescent="0.25">
      <c r="C414" s="1"/>
      <c r="D414" s="106"/>
    </row>
    <row r="415" spans="3:4" ht="15.75" customHeight="1" x14ac:dyDescent="0.25">
      <c r="C415" s="1"/>
      <c r="D415" s="106"/>
    </row>
    <row r="416" spans="3:4" ht="15.75" customHeight="1" x14ac:dyDescent="0.25">
      <c r="C416" s="1"/>
      <c r="D416" s="106"/>
    </row>
    <row r="417" spans="3:4" ht="15.75" customHeight="1" x14ac:dyDescent="0.25">
      <c r="C417" s="1"/>
      <c r="D417" s="106"/>
    </row>
    <row r="418" spans="3:4" ht="15.75" customHeight="1" x14ac:dyDescent="0.25">
      <c r="C418" s="1"/>
      <c r="D418" s="106"/>
    </row>
    <row r="419" spans="3:4" ht="15.75" customHeight="1" x14ac:dyDescent="0.25">
      <c r="C419" s="1"/>
      <c r="D419" s="106"/>
    </row>
    <row r="420" spans="3:4" ht="15.75" customHeight="1" x14ac:dyDescent="0.25">
      <c r="C420" s="1"/>
      <c r="D420" s="106"/>
    </row>
    <row r="421" spans="3:4" ht="15.75" customHeight="1" x14ac:dyDescent="0.25">
      <c r="C421" s="1"/>
      <c r="D421" s="106"/>
    </row>
    <row r="422" spans="3:4" ht="15.75" customHeight="1" x14ac:dyDescent="0.25">
      <c r="C422" s="1"/>
      <c r="D422" s="106"/>
    </row>
    <row r="423" spans="3:4" ht="15.75" customHeight="1" x14ac:dyDescent="0.25">
      <c r="C423" s="1"/>
      <c r="D423" s="106"/>
    </row>
    <row r="424" spans="3:4" ht="15.75" customHeight="1" x14ac:dyDescent="0.25">
      <c r="C424" s="1"/>
      <c r="D424" s="106"/>
    </row>
    <row r="425" spans="3:4" ht="15.75" customHeight="1" x14ac:dyDescent="0.25">
      <c r="C425" s="1"/>
      <c r="D425" s="106"/>
    </row>
    <row r="426" spans="3:4" ht="15.75" customHeight="1" x14ac:dyDescent="0.25">
      <c r="C426" s="1"/>
      <c r="D426" s="106"/>
    </row>
    <row r="427" spans="3:4" ht="15.75" customHeight="1" x14ac:dyDescent="0.25">
      <c r="C427" s="1"/>
      <c r="D427" s="106"/>
    </row>
    <row r="428" spans="3:4" ht="15.75" customHeight="1" x14ac:dyDescent="0.25">
      <c r="C428" s="1"/>
      <c r="D428" s="106"/>
    </row>
    <row r="429" spans="3:4" ht="15.75" customHeight="1" x14ac:dyDescent="0.25">
      <c r="C429" s="1"/>
      <c r="D429" s="106"/>
    </row>
    <row r="430" spans="3:4" ht="15.75" customHeight="1" x14ac:dyDescent="0.25">
      <c r="C430" s="1"/>
      <c r="D430" s="106"/>
    </row>
    <row r="431" spans="3:4" ht="15.75" customHeight="1" x14ac:dyDescent="0.25">
      <c r="C431" s="1"/>
      <c r="D431" s="106"/>
    </row>
    <row r="432" spans="3:4" ht="15.75" customHeight="1" x14ac:dyDescent="0.25">
      <c r="C432" s="1"/>
      <c r="D432" s="106"/>
    </row>
    <row r="433" spans="3:4" ht="15.75" customHeight="1" x14ac:dyDescent="0.25">
      <c r="C433" s="1"/>
      <c r="D433" s="106"/>
    </row>
    <row r="434" spans="3:4" ht="15.75" customHeight="1" x14ac:dyDescent="0.25">
      <c r="C434" s="1"/>
      <c r="D434" s="106"/>
    </row>
    <row r="435" spans="3:4" ht="15.75" customHeight="1" x14ac:dyDescent="0.25">
      <c r="C435" s="1"/>
      <c r="D435" s="106"/>
    </row>
    <row r="436" spans="3:4" ht="15.75" customHeight="1" x14ac:dyDescent="0.25">
      <c r="C436" s="1"/>
      <c r="D436" s="106"/>
    </row>
    <row r="437" spans="3:4" ht="15.75" customHeight="1" x14ac:dyDescent="0.25">
      <c r="C437" s="1"/>
      <c r="D437" s="106"/>
    </row>
    <row r="438" spans="3:4" ht="15.75" customHeight="1" x14ac:dyDescent="0.25">
      <c r="C438" s="1"/>
      <c r="D438" s="106"/>
    </row>
    <row r="439" spans="3:4" ht="15.75" customHeight="1" x14ac:dyDescent="0.25">
      <c r="C439" s="1"/>
      <c r="D439" s="106"/>
    </row>
    <row r="440" spans="3:4" ht="15.75" customHeight="1" x14ac:dyDescent="0.25">
      <c r="C440" s="1"/>
      <c r="D440" s="106"/>
    </row>
    <row r="441" spans="3:4" ht="15.75" customHeight="1" x14ac:dyDescent="0.25">
      <c r="C441" s="1"/>
      <c r="D441" s="106"/>
    </row>
    <row r="442" spans="3:4" ht="15.75" customHeight="1" x14ac:dyDescent="0.25">
      <c r="C442" s="1"/>
      <c r="D442" s="106"/>
    </row>
    <row r="443" spans="3:4" ht="15.75" customHeight="1" x14ac:dyDescent="0.25">
      <c r="C443" s="1"/>
      <c r="D443" s="106"/>
    </row>
    <row r="444" spans="3:4" ht="15.75" customHeight="1" x14ac:dyDescent="0.25">
      <c r="C444" s="1"/>
      <c r="D444" s="106"/>
    </row>
    <row r="445" spans="3:4" ht="15.75" customHeight="1" x14ac:dyDescent="0.25">
      <c r="C445" s="1"/>
      <c r="D445" s="106"/>
    </row>
    <row r="446" spans="3:4" ht="15.75" customHeight="1" x14ac:dyDescent="0.25">
      <c r="C446" s="1"/>
      <c r="D446" s="106"/>
    </row>
    <row r="447" spans="3:4" ht="15.75" customHeight="1" x14ac:dyDescent="0.25">
      <c r="C447" s="1"/>
      <c r="D447" s="106"/>
    </row>
    <row r="448" spans="3:4" ht="15.75" customHeight="1" x14ac:dyDescent="0.25">
      <c r="C448" s="1"/>
      <c r="D448" s="106"/>
    </row>
    <row r="449" spans="3:4" ht="15.75" customHeight="1" x14ac:dyDescent="0.25">
      <c r="C449" s="1"/>
      <c r="D449" s="106"/>
    </row>
    <row r="450" spans="3:4" ht="15.75" customHeight="1" x14ac:dyDescent="0.25">
      <c r="C450" s="1"/>
      <c r="D450" s="106"/>
    </row>
    <row r="451" spans="3:4" ht="15.75" customHeight="1" x14ac:dyDescent="0.25">
      <c r="C451" s="1"/>
      <c r="D451" s="106"/>
    </row>
    <row r="452" spans="3:4" ht="15.75" customHeight="1" x14ac:dyDescent="0.25">
      <c r="C452" s="1"/>
      <c r="D452" s="106"/>
    </row>
    <row r="453" spans="3:4" ht="15.75" customHeight="1" x14ac:dyDescent="0.25">
      <c r="C453" s="1"/>
      <c r="D453" s="106"/>
    </row>
    <row r="454" spans="3:4" ht="15.75" customHeight="1" x14ac:dyDescent="0.25">
      <c r="C454" s="1"/>
      <c r="D454" s="106"/>
    </row>
    <row r="455" spans="3:4" ht="15.75" customHeight="1" x14ac:dyDescent="0.25">
      <c r="C455" s="1"/>
      <c r="D455" s="106"/>
    </row>
    <row r="456" spans="3:4" ht="15.75" customHeight="1" x14ac:dyDescent="0.25">
      <c r="C456" s="1"/>
      <c r="D456" s="106"/>
    </row>
    <row r="457" spans="3:4" ht="15.75" customHeight="1" x14ac:dyDescent="0.25">
      <c r="C457" s="1"/>
      <c r="D457" s="106"/>
    </row>
    <row r="458" spans="3:4" ht="15.75" customHeight="1" x14ac:dyDescent="0.25">
      <c r="C458" s="1"/>
      <c r="D458" s="106"/>
    </row>
    <row r="459" spans="3:4" ht="15.75" customHeight="1" x14ac:dyDescent="0.25">
      <c r="C459" s="1"/>
      <c r="D459" s="106"/>
    </row>
    <row r="460" spans="3:4" ht="15.75" customHeight="1" x14ac:dyDescent="0.25">
      <c r="C460" s="1"/>
      <c r="D460" s="106"/>
    </row>
    <row r="461" spans="3:4" ht="15.75" customHeight="1" x14ac:dyDescent="0.25">
      <c r="C461" s="1"/>
      <c r="D461" s="106"/>
    </row>
    <row r="462" spans="3:4" ht="15.75" customHeight="1" x14ac:dyDescent="0.25">
      <c r="C462" s="1"/>
      <c r="D462" s="106"/>
    </row>
    <row r="463" spans="3:4" ht="15.75" customHeight="1" x14ac:dyDescent="0.25">
      <c r="C463" s="1"/>
      <c r="D463" s="106"/>
    </row>
    <row r="464" spans="3:4" ht="15.75" customHeight="1" x14ac:dyDescent="0.25">
      <c r="C464" s="1"/>
      <c r="D464" s="106"/>
    </row>
    <row r="465" spans="3:4" ht="15.75" customHeight="1" x14ac:dyDescent="0.25">
      <c r="C465" s="1"/>
      <c r="D465" s="106"/>
    </row>
    <row r="466" spans="3:4" ht="15.75" customHeight="1" x14ac:dyDescent="0.25">
      <c r="C466" s="1"/>
      <c r="D466" s="106"/>
    </row>
    <row r="467" spans="3:4" ht="15.75" customHeight="1" x14ac:dyDescent="0.25">
      <c r="C467" s="1"/>
      <c r="D467" s="106"/>
    </row>
    <row r="468" spans="3:4" ht="15.75" customHeight="1" x14ac:dyDescent="0.25">
      <c r="C468" s="1"/>
      <c r="D468" s="106"/>
    </row>
    <row r="469" spans="3:4" ht="15.75" customHeight="1" x14ac:dyDescent="0.25">
      <c r="C469" s="1"/>
      <c r="D469" s="106"/>
    </row>
    <row r="470" spans="3:4" ht="15.75" customHeight="1" x14ac:dyDescent="0.25">
      <c r="C470" s="1"/>
      <c r="D470" s="106"/>
    </row>
    <row r="471" spans="3:4" ht="15.75" customHeight="1" x14ac:dyDescent="0.25">
      <c r="C471" s="1"/>
      <c r="D471" s="106"/>
    </row>
    <row r="472" spans="3:4" ht="15.75" customHeight="1" x14ac:dyDescent="0.25">
      <c r="C472" s="1"/>
      <c r="D472" s="106"/>
    </row>
    <row r="473" spans="3:4" ht="15.75" customHeight="1" x14ac:dyDescent="0.25">
      <c r="C473" s="1"/>
      <c r="D473" s="106"/>
    </row>
    <row r="474" spans="3:4" ht="15.75" customHeight="1" x14ac:dyDescent="0.25">
      <c r="C474" s="1"/>
      <c r="D474" s="106"/>
    </row>
    <row r="475" spans="3:4" ht="15.75" customHeight="1" x14ac:dyDescent="0.25">
      <c r="C475" s="1"/>
      <c r="D475" s="106"/>
    </row>
    <row r="476" spans="3:4" ht="15.75" customHeight="1" x14ac:dyDescent="0.25">
      <c r="C476" s="1"/>
      <c r="D476" s="106"/>
    </row>
    <row r="477" spans="3:4" ht="15.75" customHeight="1" x14ac:dyDescent="0.25">
      <c r="C477" s="1"/>
      <c r="D477" s="106"/>
    </row>
    <row r="478" spans="3:4" ht="15.75" customHeight="1" x14ac:dyDescent="0.25">
      <c r="C478" s="1"/>
      <c r="D478" s="106"/>
    </row>
    <row r="479" spans="3:4" ht="15.75" customHeight="1" x14ac:dyDescent="0.25">
      <c r="C479" s="1"/>
      <c r="D479" s="106"/>
    </row>
    <row r="480" spans="3:4" ht="15.75" customHeight="1" x14ac:dyDescent="0.25">
      <c r="C480" s="1"/>
      <c r="D480" s="106"/>
    </row>
    <row r="481" spans="3:4" ht="15.75" customHeight="1" x14ac:dyDescent="0.25">
      <c r="C481" s="1"/>
      <c r="D481" s="106"/>
    </row>
    <row r="482" spans="3:4" ht="15.75" customHeight="1" x14ac:dyDescent="0.25">
      <c r="C482" s="1"/>
      <c r="D482" s="106"/>
    </row>
    <row r="483" spans="3:4" ht="15.75" customHeight="1" x14ac:dyDescent="0.25">
      <c r="C483" s="1"/>
      <c r="D483" s="106"/>
    </row>
    <row r="484" spans="3:4" ht="15.75" customHeight="1" x14ac:dyDescent="0.25">
      <c r="C484" s="1"/>
      <c r="D484" s="106"/>
    </row>
    <row r="485" spans="3:4" ht="15.75" customHeight="1" x14ac:dyDescent="0.25">
      <c r="C485" s="1"/>
      <c r="D485" s="106"/>
    </row>
    <row r="486" spans="3:4" ht="15.75" customHeight="1" x14ac:dyDescent="0.25">
      <c r="C486" s="1"/>
      <c r="D486" s="106"/>
    </row>
    <row r="487" spans="3:4" ht="15.75" customHeight="1" x14ac:dyDescent="0.25">
      <c r="C487" s="1"/>
      <c r="D487" s="106"/>
    </row>
    <row r="488" spans="3:4" ht="15.75" customHeight="1" x14ac:dyDescent="0.25">
      <c r="C488" s="1"/>
      <c r="D488" s="106"/>
    </row>
    <row r="489" spans="3:4" ht="15.75" customHeight="1" x14ac:dyDescent="0.25">
      <c r="C489" s="1"/>
      <c r="D489" s="106"/>
    </row>
    <row r="490" spans="3:4" ht="15.75" customHeight="1" x14ac:dyDescent="0.25">
      <c r="C490" s="1"/>
      <c r="D490" s="106"/>
    </row>
    <row r="491" spans="3:4" ht="15.75" customHeight="1" x14ac:dyDescent="0.25">
      <c r="C491" s="1"/>
      <c r="D491" s="106"/>
    </row>
    <row r="492" spans="3:4" ht="15.75" customHeight="1" x14ac:dyDescent="0.25">
      <c r="C492" s="1"/>
      <c r="D492" s="106"/>
    </row>
    <row r="493" spans="3:4" ht="15.75" customHeight="1" x14ac:dyDescent="0.25">
      <c r="C493" s="1"/>
      <c r="D493" s="106"/>
    </row>
    <row r="494" spans="3:4" ht="15.75" customHeight="1" x14ac:dyDescent="0.25">
      <c r="C494" s="1"/>
      <c r="D494" s="106"/>
    </row>
    <row r="495" spans="3:4" ht="15.75" customHeight="1" x14ac:dyDescent="0.25">
      <c r="C495" s="1"/>
      <c r="D495" s="106"/>
    </row>
    <row r="496" spans="3:4" ht="15.75" customHeight="1" x14ac:dyDescent="0.25">
      <c r="C496" s="1"/>
      <c r="D496" s="106"/>
    </row>
    <row r="497" spans="3:4" ht="15.75" customHeight="1" x14ac:dyDescent="0.25">
      <c r="C497" s="1"/>
      <c r="D497" s="106"/>
    </row>
    <row r="498" spans="3:4" ht="15.75" customHeight="1" x14ac:dyDescent="0.25">
      <c r="C498" s="1"/>
      <c r="D498" s="106"/>
    </row>
    <row r="499" spans="3:4" ht="15.75" customHeight="1" x14ac:dyDescent="0.25">
      <c r="C499" s="1"/>
      <c r="D499" s="106"/>
    </row>
    <row r="500" spans="3:4" ht="15.75" customHeight="1" x14ac:dyDescent="0.25">
      <c r="C500" s="1"/>
      <c r="D500" s="106"/>
    </row>
    <row r="501" spans="3:4" ht="15.75" customHeight="1" x14ac:dyDescent="0.25">
      <c r="C501" s="1"/>
      <c r="D501" s="106"/>
    </row>
    <row r="502" spans="3:4" ht="15.75" customHeight="1" x14ac:dyDescent="0.25">
      <c r="C502" s="1"/>
      <c r="D502" s="106"/>
    </row>
    <row r="503" spans="3:4" ht="15.75" customHeight="1" x14ac:dyDescent="0.25">
      <c r="C503" s="1"/>
      <c r="D503" s="106"/>
    </row>
    <row r="504" spans="3:4" ht="15.75" customHeight="1" x14ac:dyDescent="0.25">
      <c r="C504" s="1"/>
      <c r="D504" s="106"/>
    </row>
    <row r="505" spans="3:4" ht="15.75" customHeight="1" x14ac:dyDescent="0.25">
      <c r="C505" s="1"/>
      <c r="D505" s="106"/>
    </row>
    <row r="506" spans="3:4" ht="15.75" customHeight="1" x14ac:dyDescent="0.25">
      <c r="C506" s="1"/>
      <c r="D506" s="106"/>
    </row>
    <row r="507" spans="3:4" ht="15.75" customHeight="1" x14ac:dyDescent="0.25">
      <c r="C507" s="1"/>
      <c r="D507" s="106"/>
    </row>
    <row r="508" spans="3:4" ht="15.75" customHeight="1" x14ac:dyDescent="0.25">
      <c r="C508" s="1"/>
      <c r="D508" s="106"/>
    </row>
    <row r="509" spans="3:4" ht="15.75" customHeight="1" x14ac:dyDescent="0.25">
      <c r="C509" s="1"/>
      <c r="D509" s="106"/>
    </row>
    <row r="510" spans="3:4" ht="15.75" customHeight="1" x14ac:dyDescent="0.25">
      <c r="C510" s="1"/>
      <c r="D510" s="106"/>
    </row>
    <row r="511" spans="3:4" ht="15.75" customHeight="1" x14ac:dyDescent="0.25">
      <c r="C511" s="1"/>
      <c r="D511" s="106"/>
    </row>
    <row r="512" spans="3:4" ht="15.75" customHeight="1" x14ac:dyDescent="0.25">
      <c r="C512" s="1"/>
      <c r="D512" s="106"/>
    </row>
    <row r="513" spans="3:4" ht="15.75" customHeight="1" x14ac:dyDescent="0.25">
      <c r="C513" s="1"/>
      <c r="D513" s="106"/>
    </row>
    <row r="514" spans="3:4" ht="15.75" customHeight="1" x14ac:dyDescent="0.25">
      <c r="C514" s="1"/>
      <c r="D514" s="106"/>
    </row>
    <row r="515" spans="3:4" ht="15.75" customHeight="1" x14ac:dyDescent="0.25">
      <c r="C515" s="1"/>
      <c r="D515" s="106"/>
    </row>
    <row r="516" spans="3:4" ht="15.75" customHeight="1" x14ac:dyDescent="0.25">
      <c r="C516" s="1"/>
      <c r="D516" s="106"/>
    </row>
    <row r="517" spans="3:4" ht="15.75" customHeight="1" x14ac:dyDescent="0.25">
      <c r="C517" s="1"/>
      <c r="D517" s="106"/>
    </row>
    <row r="518" spans="3:4" ht="15.75" customHeight="1" x14ac:dyDescent="0.25">
      <c r="C518" s="1"/>
      <c r="D518" s="106"/>
    </row>
    <row r="519" spans="3:4" ht="15.75" customHeight="1" x14ac:dyDescent="0.25">
      <c r="C519" s="1"/>
      <c r="D519" s="106"/>
    </row>
    <row r="520" spans="3:4" ht="15.75" customHeight="1" x14ac:dyDescent="0.25">
      <c r="C520" s="1"/>
      <c r="D520" s="106"/>
    </row>
    <row r="521" spans="3:4" ht="15.75" customHeight="1" x14ac:dyDescent="0.25">
      <c r="C521" s="1"/>
      <c r="D521" s="106"/>
    </row>
    <row r="522" spans="3:4" ht="15.75" customHeight="1" x14ac:dyDescent="0.25">
      <c r="C522" s="1"/>
      <c r="D522" s="106"/>
    </row>
    <row r="523" spans="3:4" ht="15.75" customHeight="1" x14ac:dyDescent="0.25">
      <c r="C523" s="1"/>
      <c r="D523" s="106"/>
    </row>
    <row r="524" spans="3:4" ht="15.75" customHeight="1" x14ac:dyDescent="0.25">
      <c r="C524" s="1"/>
      <c r="D524" s="106"/>
    </row>
    <row r="525" spans="3:4" ht="15.75" customHeight="1" x14ac:dyDescent="0.25">
      <c r="C525" s="1"/>
      <c r="D525" s="106"/>
    </row>
    <row r="526" spans="3:4" ht="15.75" customHeight="1" x14ac:dyDescent="0.25">
      <c r="C526" s="1"/>
      <c r="D526" s="106"/>
    </row>
    <row r="527" spans="3:4" ht="15.75" customHeight="1" x14ac:dyDescent="0.25">
      <c r="C527" s="1"/>
      <c r="D527" s="106"/>
    </row>
    <row r="528" spans="3:4" ht="15.75" customHeight="1" x14ac:dyDescent="0.25">
      <c r="C528" s="1"/>
      <c r="D528" s="106"/>
    </row>
    <row r="529" spans="3:4" ht="15.75" customHeight="1" x14ac:dyDescent="0.25">
      <c r="C529" s="1"/>
      <c r="D529" s="106"/>
    </row>
    <row r="530" spans="3:4" ht="15.75" customHeight="1" x14ac:dyDescent="0.25">
      <c r="C530" s="1"/>
      <c r="D530" s="106"/>
    </row>
    <row r="531" spans="3:4" ht="15.75" customHeight="1" x14ac:dyDescent="0.25">
      <c r="C531" s="1"/>
      <c r="D531" s="106"/>
    </row>
    <row r="532" spans="3:4" ht="15.75" customHeight="1" x14ac:dyDescent="0.25">
      <c r="C532" s="1"/>
      <c r="D532" s="106"/>
    </row>
    <row r="533" spans="3:4" ht="15.75" customHeight="1" x14ac:dyDescent="0.25">
      <c r="C533" s="1"/>
      <c r="D533" s="106"/>
    </row>
    <row r="534" spans="3:4" ht="15.75" customHeight="1" x14ac:dyDescent="0.25">
      <c r="C534" s="1"/>
      <c r="D534" s="106"/>
    </row>
    <row r="535" spans="3:4" ht="15.75" customHeight="1" x14ac:dyDescent="0.25">
      <c r="C535" s="1"/>
      <c r="D535" s="106"/>
    </row>
    <row r="536" spans="3:4" ht="15.75" customHeight="1" x14ac:dyDescent="0.25">
      <c r="C536" s="1"/>
      <c r="D536" s="106"/>
    </row>
    <row r="537" spans="3:4" ht="15.75" customHeight="1" x14ac:dyDescent="0.25">
      <c r="C537" s="1"/>
      <c r="D537" s="106"/>
    </row>
    <row r="538" spans="3:4" ht="15.75" customHeight="1" x14ac:dyDescent="0.25">
      <c r="C538" s="1"/>
      <c r="D538" s="106"/>
    </row>
    <row r="539" spans="3:4" ht="15.75" customHeight="1" x14ac:dyDescent="0.25">
      <c r="C539" s="1"/>
      <c r="D539" s="106"/>
    </row>
    <row r="540" spans="3:4" ht="15.75" customHeight="1" x14ac:dyDescent="0.25">
      <c r="C540" s="1"/>
      <c r="D540" s="106"/>
    </row>
    <row r="541" spans="3:4" ht="15.75" customHeight="1" x14ac:dyDescent="0.25">
      <c r="C541" s="1"/>
      <c r="D541" s="106"/>
    </row>
    <row r="542" spans="3:4" ht="15.75" customHeight="1" x14ac:dyDescent="0.25">
      <c r="C542" s="1"/>
      <c r="D542" s="106"/>
    </row>
    <row r="543" spans="3:4" ht="15.75" customHeight="1" x14ac:dyDescent="0.25">
      <c r="C543" s="1"/>
      <c r="D543" s="106"/>
    </row>
    <row r="544" spans="3:4" ht="15.75" customHeight="1" x14ac:dyDescent="0.25">
      <c r="C544" s="1"/>
      <c r="D544" s="106"/>
    </row>
    <row r="545" spans="3:4" ht="15.75" customHeight="1" x14ac:dyDescent="0.25">
      <c r="C545" s="1"/>
      <c r="D545" s="106"/>
    </row>
    <row r="546" spans="3:4" ht="15.75" customHeight="1" x14ac:dyDescent="0.25">
      <c r="C546" s="1"/>
      <c r="D546" s="106"/>
    </row>
    <row r="547" spans="3:4" ht="15.75" customHeight="1" x14ac:dyDescent="0.25">
      <c r="C547" s="1"/>
      <c r="D547" s="106"/>
    </row>
    <row r="548" spans="3:4" ht="15.75" customHeight="1" x14ac:dyDescent="0.25">
      <c r="C548" s="1"/>
      <c r="D548" s="106"/>
    </row>
    <row r="549" spans="3:4" ht="15.75" customHeight="1" x14ac:dyDescent="0.25">
      <c r="C549" s="1"/>
      <c r="D549" s="106"/>
    </row>
    <row r="550" spans="3:4" ht="15.75" customHeight="1" x14ac:dyDescent="0.25">
      <c r="C550" s="1"/>
      <c r="D550" s="106"/>
    </row>
    <row r="551" spans="3:4" ht="15.75" customHeight="1" x14ac:dyDescent="0.25">
      <c r="C551" s="1"/>
      <c r="D551" s="106"/>
    </row>
    <row r="552" spans="3:4" ht="15.75" customHeight="1" x14ac:dyDescent="0.25">
      <c r="C552" s="1"/>
      <c r="D552" s="106"/>
    </row>
    <row r="553" spans="3:4" ht="15.75" customHeight="1" x14ac:dyDescent="0.25">
      <c r="C553" s="1"/>
      <c r="D553" s="106"/>
    </row>
    <row r="554" spans="3:4" ht="15.75" customHeight="1" x14ac:dyDescent="0.25">
      <c r="C554" s="1"/>
      <c r="D554" s="106"/>
    </row>
    <row r="555" spans="3:4" ht="15.75" customHeight="1" x14ac:dyDescent="0.25">
      <c r="C555" s="1"/>
      <c r="D555" s="106"/>
    </row>
    <row r="556" spans="3:4" ht="15.75" customHeight="1" x14ac:dyDescent="0.25">
      <c r="C556" s="1"/>
      <c r="D556" s="106"/>
    </row>
    <row r="557" spans="3:4" ht="15.75" customHeight="1" x14ac:dyDescent="0.25">
      <c r="C557" s="1"/>
      <c r="D557" s="106"/>
    </row>
    <row r="558" spans="3:4" ht="15.75" customHeight="1" x14ac:dyDescent="0.25">
      <c r="C558" s="1"/>
      <c r="D558" s="106"/>
    </row>
    <row r="559" spans="3:4" ht="15.75" customHeight="1" x14ac:dyDescent="0.25">
      <c r="C559" s="1"/>
      <c r="D559" s="106"/>
    </row>
    <row r="560" spans="3:4" ht="15.75" customHeight="1" x14ac:dyDescent="0.25">
      <c r="C560" s="1"/>
      <c r="D560" s="106"/>
    </row>
    <row r="561" spans="3:4" ht="15.75" customHeight="1" x14ac:dyDescent="0.25">
      <c r="C561" s="1"/>
      <c r="D561" s="106"/>
    </row>
    <row r="562" spans="3:4" ht="15.75" customHeight="1" x14ac:dyDescent="0.25">
      <c r="C562" s="1"/>
      <c r="D562" s="106"/>
    </row>
    <row r="563" spans="3:4" ht="15.75" customHeight="1" x14ac:dyDescent="0.25">
      <c r="C563" s="1"/>
      <c r="D563" s="106"/>
    </row>
    <row r="564" spans="3:4" ht="15.75" customHeight="1" x14ac:dyDescent="0.25">
      <c r="C564" s="1"/>
      <c r="D564" s="106"/>
    </row>
    <row r="565" spans="3:4" ht="15.75" customHeight="1" x14ac:dyDescent="0.25">
      <c r="C565" s="1"/>
      <c r="D565" s="106"/>
    </row>
    <row r="566" spans="3:4" ht="15.75" customHeight="1" x14ac:dyDescent="0.25">
      <c r="C566" s="1"/>
      <c r="D566" s="106"/>
    </row>
    <row r="567" spans="3:4" ht="15.75" customHeight="1" x14ac:dyDescent="0.25">
      <c r="C567" s="1"/>
      <c r="D567" s="106"/>
    </row>
    <row r="568" spans="3:4" ht="15.75" customHeight="1" x14ac:dyDescent="0.25">
      <c r="C568" s="1"/>
      <c r="D568" s="106"/>
    </row>
    <row r="569" spans="3:4" ht="15.75" customHeight="1" x14ac:dyDescent="0.25">
      <c r="C569" s="1"/>
      <c r="D569" s="106"/>
    </row>
    <row r="570" spans="3:4" ht="15.75" customHeight="1" x14ac:dyDescent="0.25">
      <c r="C570" s="1"/>
      <c r="D570" s="106"/>
    </row>
    <row r="571" spans="3:4" ht="15.75" customHeight="1" x14ac:dyDescent="0.25">
      <c r="C571" s="1"/>
      <c r="D571" s="106"/>
    </row>
    <row r="572" spans="3:4" ht="15.75" customHeight="1" x14ac:dyDescent="0.25">
      <c r="C572" s="1"/>
      <c r="D572" s="106"/>
    </row>
    <row r="573" spans="3:4" ht="15.75" customHeight="1" x14ac:dyDescent="0.25">
      <c r="C573" s="1"/>
      <c r="D573" s="106"/>
    </row>
    <row r="574" spans="3:4" ht="15.75" customHeight="1" x14ac:dyDescent="0.25">
      <c r="C574" s="1"/>
      <c r="D574" s="106"/>
    </row>
    <row r="575" spans="3:4" ht="15.75" customHeight="1" x14ac:dyDescent="0.25">
      <c r="C575" s="1"/>
      <c r="D575" s="106"/>
    </row>
    <row r="576" spans="3:4" ht="15.75" customHeight="1" x14ac:dyDescent="0.25">
      <c r="C576" s="1"/>
      <c r="D576" s="106"/>
    </row>
    <row r="577" spans="3:4" ht="15.75" customHeight="1" x14ac:dyDescent="0.25">
      <c r="C577" s="1"/>
      <c r="D577" s="106"/>
    </row>
    <row r="578" spans="3:4" ht="15.75" customHeight="1" x14ac:dyDescent="0.25">
      <c r="C578" s="1"/>
      <c r="D578" s="106"/>
    </row>
    <row r="579" spans="3:4" ht="15.75" customHeight="1" x14ac:dyDescent="0.25">
      <c r="C579" s="1"/>
      <c r="D579" s="106"/>
    </row>
    <row r="580" spans="3:4" ht="15.75" customHeight="1" x14ac:dyDescent="0.25">
      <c r="C580" s="1"/>
      <c r="D580" s="106"/>
    </row>
    <row r="581" spans="3:4" ht="15.75" customHeight="1" x14ac:dyDescent="0.25">
      <c r="C581" s="1"/>
      <c r="D581" s="106"/>
    </row>
    <row r="582" spans="3:4" ht="15.75" customHeight="1" x14ac:dyDescent="0.25">
      <c r="C582" s="1"/>
      <c r="D582" s="106"/>
    </row>
    <row r="583" spans="3:4" ht="15.75" customHeight="1" x14ac:dyDescent="0.25">
      <c r="C583" s="1"/>
      <c r="D583" s="106"/>
    </row>
    <row r="584" spans="3:4" ht="15.75" customHeight="1" x14ac:dyDescent="0.25">
      <c r="C584" s="1"/>
      <c r="D584" s="106"/>
    </row>
    <row r="585" spans="3:4" ht="15.75" customHeight="1" x14ac:dyDescent="0.25">
      <c r="C585" s="1"/>
      <c r="D585" s="106"/>
    </row>
    <row r="586" spans="3:4" ht="15.75" customHeight="1" x14ac:dyDescent="0.25">
      <c r="C586" s="1"/>
      <c r="D586" s="106"/>
    </row>
    <row r="587" spans="3:4" ht="15.75" customHeight="1" x14ac:dyDescent="0.25">
      <c r="C587" s="1"/>
      <c r="D587" s="106"/>
    </row>
    <row r="588" spans="3:4" ht="15.75" customHeight="1" x14ac:dyDescent="0.25">
      <c r="C588" s="1"/>
      <c r="D588" s="106"/>
    </row>
    <row r="589" spans="3:4" ht="15.75" customHeight="1" x14ac:dyDescent="0.25">
      <c r="C589" s="1"/>
      <c r="D589" s="106"/>
    </row>
    <row r="590" spans="3:4" ht="15.75" customHeight="1" x14ac:dyDescent="0.25">
      <c r="C590" s="1"/>
      <c r="D590" s="106"/>
    </row>
    <row r="591" spans="3:4" ht="15.75" customHeight="1" x14ac:dyDescent="0.25">
      <c r="C591" s="1"/>
      <c r="D591" s="106"/>
    </row>
    <row r="592" spans="3:4" ht="15.75" customHeight="1" x14ac:dyDescent="0.25">
      <c r="C592" s="1"/>
      <c r="D592" s="106"/>
    </row>
    <row r="593" spans="3:4" ht="15.75" customHeight="1" x14ac:dyDescent="0.25">
      <c r="C593" s="1"/>
      <c r="D593" s="106"/>
    </row>
    <row r="594" spans="3:4" ht="15.75" customHeight="1" x14ac:dyDescent="0.25">
      <c r="C594" s="1"/>
      <c r="D594" s="106"/>
    </row>
    <row r="595" spans="3:4" ht="15.75" customHeight="1" x14ac:dyDescent="0.25">
      <c r="C595" s="1"/>
      <c r="D595" s="106"/>
    </row>
    <row r="596" spans="3:4" ht="15.75" customHeight="1" x14ac:dyDescent="0.25">
      <c r="C596" s="1"/>
      <c r="D596" s="106"/>
    </row>
    <row r="597" spans="3:4" ht="15.75" customHeight="1" x14ac:dyDescent="0.25">
      <c r="C597" s="1"/>
      <c r="D597" s="106"/>
    </row>
    <row r="598" spans="3:4" ht="15.75" customHeight="1" x14ac:dyDescent="0.25">
      <c r="C598" s="1"/>
      <c r="D598" s="106"/>
    </row>
    <row r="599" spans="3:4" ht="15.75" customHeight="1" x14ac:dyDescent="0.25">
      <c r="C599" s="1"/>
      <c r="D599" s="106"/>
    </row>
    <row r="600" spans="3:4" ht="15.75" customHeight="1" x14ac:dyDescent="0.25">
      <c r="C600" s="1"/>
      <c r="D600" s="106"/>
    </row>
    <row r="601" spans="3:4" ht="15.75" customHeight="1" x14ac:dyDescent="0.25">
      <c r="C601" s="1"/>
      <c r="D601" s="106"/>
    </row>
    <row r="602" spans="3:4" ht="15.75" customHeight="1" x14ac:dyDescent="0.25">
      <c r="C602" s="1"/>
      <c r="D602" s="106"/>
    </row>
    <row r="603" spans="3:4" ht="15.75" customHeight="1" x14ac:dyDescent="0.25">
      <c r="C603" s="1"/>
      <c r="D603" s="106"/>
    </row>
    <row r="604" spans="3:4" ht="15.75" customHeight="1" x14ac:dyDescent="0.25">
      <c r="C604" s="1"/>
      <c r="D604" s="106"/>
    </row>
    <row r="605" spans="3:4" ht="15.75" customHeight="1" x14ac:dyDescent="0.25">
      <c r="C605" s="1"/>
      <c r="D605" s="106"/>
    </row>
    <row r="606" spans="3:4" ht="15.75" customHeight="1" x14ac:dyDescent="0.25">
      <c r="C606" s="1"/>
      <c r="D606" s="106"/>
    </row>
    <row r="607" spans="3:4" ht="15.75" customHeight="1" x14ac:dyDescent="0.25">
      <c r="C607" s="1"/>
      <c r="D607" s="106"/>
    </row>
    <row r="608" spans="3:4" ht="15.75" customHeight="1" x14ac:dyDescent="0.25">
      <c r="C608" s="1"/>
      <c r="D608" s="106"/>
    </row>
    <row r="609" spans="3:4" ht="15.75" customHeight="1" x14ac:dyDescent="0.25">
      <c r="C609" s="1"/>
      <c r="D609" s="106"/>
    </row>
    <row r="610" spans="3:4" ht="15.75" customHeight="1" x14ac:dyDescent="0.25">
      <c r="C610" s="1"/>
      <c r="D610" s="106"/>
    </row>
    <row r="611" spans="3:4" ht="15.75" customHeight="1" x14ac:dyDescent="0.25">
      <c r="C611" s="1"/>
      <c r="D611" s="106"/>
    </row>
    <row r="612" spans="3:4" ht="15.75" customHeight="1" x14ac:dyDescent="0.25">
      <c r="C612" s="1"/>
      <c r="D612" s="106"/>
    </row>
    <row r="613" spans="3:4" ht="15.75" customHeight="1" x14ac:dyDescent="0.25">
      <c r="C613" s="1"/>
      <c r="D613" s="106"/>
    </row>
    <row r="614" spans="3:4" ht="15.75" customHeight="1" x14ac:dyDescent="0.25">
      <c r="C614" s="1"/>
      <c r="D614" s="106"/>
    </row>
    <row r="615" spans="3:4" ht="15.75" customHeight="1" x14ac:dyDescent="0.25">
      <c r="C615" s="1"/>
      <c r="D615" s="106"/>
    </row>
    <row r="616" spans="3:4" ht="15.75" customHeight="1" x14ac:dyDescent="0.25">
      <c r="C616" s="1"/>
      <c r="D616" s="106"/>
    </row>
    <row r="617" spans="3:4" ht="15.75" customHeight="1" x14ac:dyDescent="0.25">
      <c r="C617" s="1"/>
      <c r="D617" s="106"/>
    </row>
    <row r="618" spans="3:4" ht="15.75" customHeight="1" x14ac:dyDescent="0.25">
      <c r="C618" s="1"/>
      <c r="D618" s="106"/>
    </row>
    <row r="619" spans="3:4" ht="15.75" customHeight="1" x14ac:dyDescent="0.25">
      <c r="C619" s="1"/>
      <c r="D619" s="106"/>
    </row>
    <row r="620" spans="3:4" ht="15.75" customHeight="1" x14ac:dyDescent="0.25">
      <c r="C620" s="1"/>
      <c r="D620" s="106"/>
    </row>
    <row r="621" spans="3:4" ht="15.75" customHeight="1" x14ac:dyDescent="0.25">
      <c r="C621" s="1"/>
      <c r="D621" s="106"/>
    </row>
    <row r="622" spans="3:4" ht="15.75" customHeight="1" x14ac:dyDescent="0.25">
      <c r="C622" s="1"/>
      <c r="D622" s="106"/>
    </row>
    <row r="623" spans="3:4" ht="15.75" customHeight="1" x14ac:dyDescent="0.25">
      <c r="C623" s="1"/>
      <c r="D623" s="106"/>
    </row>
    <row r="624" spans="3:4" ht="15.75" customHeight="1" x14ac:dyDescent="0.25">
      <c r="C624" s="1"/>
      <c r="D624" s="106"/>
    </row>
    <row r="625" spans="3:4" ht="15.75" customHeight="1" x14ac:dyDescent="0.25">
      <c r="C625" s="1"/>
      <c r="D625" s="106"/>
    </row>
    <row r="626" spans="3:4" ht="15.75" customHeight="1" x14ac:dyDescent="0.25">
      <c r="C626" s="1"/>
      <c r="D626" s="106"/>
    </row>
    <row r="627" spans="3:4" ht="15.75" customHeight="1" x14ac:dyDescent="0.25">
      <c r="C627" s="1"/>
      <c r="D627" s="106"/>
    </row>
    <row r="628" spans="3:4" ht="15.75" customHeight="1" x14ac:dyDescent="0.25">
      <c r="C628" s="1"/>
      <c r="D628" s="106"/>
    </row>
    <row r="629" spans="3:4" ht="15.75" customHeight="1" x14ac:dyDescent="0.25">
      <c r="C629" s="1"/>
      <c r="D629" s="106"/>
    </row>
    <row r="630" spans="3:4" ht="15.75" customHeight="1" x14ac:dyDescent="0.25">
      <c r="C630" s="1"/>
      <c r="D630" s="106"/>
    </row>
    <row r="631" spans="3:4" ht="15.75" customHeight="1" x14ac:dyDescent="0.25">
      <c r="C631" s="1"/>
      <c r="D631" s="106"/>
    </row>
    <row r="632" spans="3:4" ht="15.75" customHeight="1" x14ac:dyDescent="0.25">
      <c r="C632" s="1"/>
      <c r="D632" s="106"/>
    </row>
    <row r="633" spans="3:4" ht="15.75" customHeight="1" x14ac:dyDescent="0.25">
      <c r="C633" s="1"/>
      <c r="D633" s="106"/>
    </row>
    <row r="634" spans="3:4" ht="15.75" customHeight="1" x14ac:dyDescent="0.25">
      <c r="C634" s="1"/>
      <c r="D634" s="106"/>
    </row>
    <row r="635" spans="3:4" ht="15.75" customHeight="1" x14ac:dyDescent="0.25">
      <c r="C635" s="1"/>
      <c r="D635" s="106"/>
    </row>
    <row r="636" spans="3:4" ht="15.75" customHeight="1" x14ac:dyDescent="0.25">
      <c r="C636" s="1"/>
      <c r="D636" s="106"/>
    </row>
    <row r="637" spans="3:4" ht="15.75" customHeight="1" x14ac:dyDescent="0.25">
      <c r="C637" s="1"/>
      <c r="D637" s="106"/>
    </row>
    <row r="638" spans="3:4" ht="15.75" customHeight="1" x14ac:dyDescent="0.25">
      <c r="C638" s="1"/>
      <c r="D638" s="106"/>
    </row>
    <row r="639" spans="3:4" ht="15.75" customHeight="1" x14ac:dyDescent="0.25">
      <c r="C639" s="1"/>
      <c r="D639" s="106"/>
    </row>
    <row r="640" spans="3:4" ht="15.75" customHeight="1" x14ac:dyDescent="0.25">
      <c r="C640" s="1"/>
      <c r="D640" s="106"/>
    </row>
    <row r="641" spans="3:4" ht="15.75" customHeight="1" x14ac:dyDescent="0.25">
      <c r="C641" s="1"/>
      <c r="D641" s="106"/>
    </row>
    <row r="642" spans="3:4" ht="15.75" customHeight="1" x14ac:dyDescent="0.25">
      <c r="C642" s="1"/>
      <c r="D642" s="106"/>
    </row>
    <row r="643" spans="3:4" ht="15.75" customHeight="1" x14ac:dyDescent="0.25">
      <c r="C643" s="1"/>
      <c r="D643" s="106"/>
    </row>
    <row r="644" spans="3:4" ht="15.75" customHeight="1" x14ac:dyDescent="0.25">
      <c r="C644" s="1"/>
      <c r="D644" s="106"/>
    </row>
    <row r="645" spans="3:4" ht="15.75" customHeight="1" x14ac:dyDescent="0.25">
      <c r="C645" s="1"/>
      <c r="D645" s="106"/>
    </row>
    <row r="646" spans="3:4" ht="15.75" customHeight="1" x14ac:dyDescent="0.25">
      <c r="C646" s="1"/>
      <c r="D646" s="106"/>
    </row>
    <row r="647" spans="3:4" ht="15.75" customHeight="1" x14ac:dyDescent="0.25">
      <c r="C647" s="1"/>
      <c r="D647" s="106"/>
    </row>
    <row r="648" spans="3:4" ht="15.75" customHeight="1" x14ac:dyDescent="0.25">
      <c r="C648" s="1"/>
      <c r="D648" s="106"/>
    </row>
    <row r="649" spans="3:4" ht="15.75" customHeight="1" x14ac:dyDescent="0.25">
      <c r="C649" s="1"/>
      <c r="D649" s="106"/>
    </row>
    <row r="650" spans="3:4" ht="15.75" customHeight="1" x14ac:dyDescent="0.25">
      <c r="C650" s="1"/>
      <c r="D650" s="106"/>
    </row>
    <row r="651" spans="3:4" ht="15.75" customHeight="1" x14ac:dyDescent="0.25">
      <c r="C651" s="1"/>
      <c r="D651" s="106"/>
    </row>
    <row r="652" spans="3:4" ht="15.75" customHeight="1" x14ac:dyDescent="0.25">
      <c r="C652" s="1"/>
      <c r="D652" s="106"/>
    </row>
    <row r="653" spans="3:4" ht="15.75" customHeight="1" x14ac:dyDescent="0.25">
      <c r="C653" s="1"/>
      <c r="D653" s="106"/>
    </row>
    <row r="654" spans="3:4" ht="15.75" customHeight="1" x14ac:dyDescent="0.25">
      <c r="C654" s="1"/>
      <c r="D654" s="106"/>
    </row>
    <row r="655" spans="3:4" ht="15.75" customHeight="1" x14ac:dyDescent="0.25">
      <c r="C655" s="1"/>
      <c r="D655" s="106"/>
    </row>
    <row r="656" spans="3:4" ht="15.75" customHeight="1" x14ac:dyDescent="0.25">
      <c r="C656" s="1"/>
      <c r="D656" s="106"/>
    </row>
    <row r="657" spans="3:4" ht="15.75" customHeight="1" x14ac:dyDescent="0.25">
      <c r="C657" s="1"/>
      <c r="D657" s="106"/>
    </row>
    <row r="658" spans="3:4" ht="15.75" customHeight="1" x14ac:dyDescent="0.25">
      <c r="C658" s="1"/>
      <c r="D658" s="106"/>
    </row>
    <row r="659" spans="3:4" ht="15.75" customHeight="1" x14ac:dyDescent="0.25">
      <c r="C659" s="1"/>
      <c r="D659" s="106"/>
    </row>
    <row r="660" spans="3:4" ht="15.75" customHeight="1" x14ac:dyDescent="0.25">
      <c r="C660" s="1"/>
      <c r="D660" s="106"/>
    </row>
    <row r="661" spans="3:4" ht="15.75" customHeight="1" x14ac:dyDescent="0.25">
      <c r="C661" s="1"/>
      <c r="D661" s="106"/>
    </row>
    <row r="662" spans="3:4" ht="15.75" customHeight="1" x14ac:dyDescent="0.25">
      <c r="C662" s="1"/>
      <c r="D662" s="106"/>
    </row>
    <row r="663" spans="3:4" ht="15.75" customHeight="1" x14ac:dyDescent="0.25">
      <c r="C663" s="1"/>
      <c r="D663" s="106"/>
    </row>
    <row r="664" spans="3:4" ht="15.75" customHeight="1" x14ac:dyDescent="0.25">
      <c r="C664" s="1"/>
      <c r="D664" s="106"/>
    </row>
    <row r="665" spans="3:4" ht="15.75" customHeight="1" x14ac:dyDescent="0.25">
      <c r="C665" s="1"/>
      <c r="D665" s="106"/>
    </row>
    <row r="666" spans="3:4" ht="15.75" customHeight="1" x14ac:dyDescent="0.25">
      <c r="C666" s="1"/>
      <c r="D666" s="106"/>
    </row>
    <row r="667" spans="3:4" ht="15.75" customHeight="1" x14ac:dyDescent="0.25">
      <c r="C667" s="1"/>
      <c r="D667" s="106"/>
    </row>
    <row r="668" spans="3:4" ht="15.75" customHeight="1" x14ac:dyDescent="0.25">
      <c r="C668" s="1"/>
      <c r="D668" s="106"/>
    </row>
    <row r="669" spans="3:4" ht="15.75" customHeight="1" x14ac:dyDescent="0.25">
      <c r="C669" s="1"/>
      <c r="D669" s="106"/>
    </row>
    <row r="670" spans="3:4" ht="15.75" customHeight="1" x14ac:dyDescent="0.25">
      <c r="C670" s="1"/>
      <c r="D670" s="106"/>
    </row>
    <row r="671" spans="3:4" ht="15.75" customHeight="1" x14ac:dyDescent="0.25">
      <c r="C671" s="1"/>
      <c r="D671" s="106"/>
    </row>
    <row r="672" spans="3:4" ht="15.75" customHeight="1" x14ac:dyDescent="0.25">
      <c r="C672" s="1"/>
      <c r="D672" s="106"/>
    </row>
    <row r="673" spans="3:4" ht="15.75" customHeight="1" x14ac:dyDescent="0.25">
      <c r="C673" s="1"/>
      <c r="D673" s="106"/>
    </row>
    <row r="674" spans="3:4" ht="15.75" customHeight="1" x14ac:dyDescent="0.25">
      <c r="C674" s="1"/>
      <c r="D674" s="106"/>
    </row>
    <row r="675" spans="3:4" ht="15.75" customHeight="1" x14ac:dyDescent="0.25">
      <c r="C675" s="1"/>
      <c r="D675" s="106"/>
    </row>
    <row r="676" spans="3:4" ht="15.75" customHeight="1" x14ac:dyDescent="0.25">
      <c r="C676" s="1"/>
      <c r="D676" s="106"/>
    </row>
    <row r="677" spans="3:4" ht="15.75" customHeight="1" x14ac:dyDescent="0.25">
      <c r="C677" s="1"/>
      <c r="D677" s="106"/>
    </row>
    <row r="678" spans="3:4" ht="15.75" customHeight="1" x14ac:dyDescent="0.25">
      <c r="C678" s="1"/>
      <c r="D678" s="106"/>
    </row>
    <row r="679" spans="3:4" ht="15.75" customHeight="1" x14ac:dyDescent="0.25">
      <c r="C679" s="1"/>
      <c r="D679" s="106"/>
    </row>
    <row r="680" spans="3:4" ht="15.75" customHeight="1" x14ac:dyDescent="0.25">
      <c r="C680" s="1"/>
      <c r="D680" s="106"/>
    </row>
    <row r="681" spans="3:4" ht="15.75" customHeight="1" x14ac:dyDescent="0.25">
      <c r="C681" s="1"/>
      <c r="D681" s="106"/>
    </row>
    <row r="682" spans="3:4" ht="15.75" customHeight="1" x14ac:dyDescent="0.25">
      <c r="C682" s="1"/>
      <c r="D682" s="106"/>
    </row>
    <row r="683" spans="3:4" ht="15.75" customHeight="1" x14ac:dyDescent="0.25">
      <c r="C683" s="1"/>
      <c r="D683" s="106"/>
    </row>
    <row r="684" spans="3:4" ht="15.75" customHeight="1" x14ac:dyDescent="0.25">
      <c r="C684" s="1"/>
      <c r="D684" s="106"/>
    </row>
    <row r="685" spans="3:4" ht="15.75" customHeight="1" x14ac:dyDescent="0.25">
      <c r="C685" s="1"/>
      <c r="D685" s="106"/>
    </row>
    <row r="686" spans="3:4" ht="15.75" customHeight="1" x14ac:dyDescent="0.25">
      <c r="C686" s="1"/>
      <c r="D686" s="106"/>
    </row>
    <row r="687" spans="3:4" ht="15.75" customHeight="1" x14ac:dyDescent="0.25">
      <c r="C687" s="1"/>
      <c r="D687" s="106"/>
    </row>
    <row r="688" spans="3:4" ht="15.75" customHeight="1" x14ac:dyDescent="0.25">
      <c r="C688" s="1"/>
      <c r="D688" s="106"/>
    </row>
    <row r="689" spans="3:4" ht="15.75" customHeight="1" x14ac:dyDescent="0.25">
      <c r="C689" s="1"/>
      <c r="D689" s="106"/>
    </row>
    <row r="690" spans="3:4" ht="15.75" customHeight="1" x14ac:dyDescent="0.25">
      <c r="C690" s="1"/>
      <c r="D690" s="106"/>
    </row>
    <row r="691" spans="3:4" ht="15.75" customHeight="1" x14ac:dyDescent="0.25">
      <c r="C691" s="1"/>
      <c r="D691" s="106"/>
    </row>
    <row r="692" spans="3:4" ht="15.75" customHeight="1" x14ac:dyDescent="0.25">
      <c r="C692" s="1"/>
      <c r="D692" s="106"/>
    </row>
    <row r="693" spans="3:4" ht="15.75" customHeight="1" x14ac:dyDescent="0.25">
      <c r="C693" s="1"/>
      <c r="D693" s="106"/>
    </row>
    <row r="694" spans="3:4" ht="15.75" customHeight="1" x14ac:dyDescent="0.25">
      <c r="C694" s="1"/>
      <c r="D694" s="106"/>
    </row>
    <row r="695" spans="3:4" ht="15.75" customHeight="1" x14ac:dyDescent="0.25">
      <c r="C695" s="1"/>
      <c r="D695" s="106"/>
    </row>
    <row r="696" spans="3:4" ht="15.75" customHeight="1" x14ac:dyDescent="0.25">
      <c r="C696" s="1"/>
      <c r="D696" s="106"/>
    </row>
    <row r="697" spans="3:4" ht="15.75" customHeight="1" x14ac:dyDescent="0.25">
      <c r="C697" s="1"/>
      <c r="D697" s="106"/>
    </row>
    <row r="698" spans="3:4" ht="15.75" customHeight="1" x14ac:dyDescent="0.25">
      <c r="C698" s="1"/>
      <c r="D698" s="106"/>
    </row>
    <row r="699" spans="3:4" ht="15.75" customHeight="1" x14ac:dyDescent="0.25">
      <c r="C699" s="1"/>
      <c r="D699" s="106"/>
    </row>
    <row r="700" spans="3:4" ht="15.75" customHeight="1" x14ac:dyDescent="0.25">
      <c r="C700" s="1"/>
      <c r="D700" s="106"/>
    </row>
    <row r="701" spans="3:4" ht="15.75" customHeight="1" x14ac:dyDescent="0.25">
      <c r="C701" s="1"/>
      <c r="D701" s="106"/>
    </row>
    <row r="702" spans="3:4" ht="15.75" customHeight="1" x14ac:dyDescent="0.25">
      <c r="C702" s="1"/>
      <c r="D702" s="106"/>
    </row>
    <row r="703" spans="3:4" ht="15.75" customHeight="1" x14ac:dyDescent="0.25">
      <c r="C703" s="1"/>
      <c r="D703" s="106"/>
    </row>
    <row r="704" spans="3:4" ht="15.75" customHeight="1" x14ac:dyDescent="0.25">
      <c r="C704" s="1"/>
      <c r="D704" s="106"/>
    </row>
    <row r="705" spans="3:4" ht="15.75" customHeight="1" x14ac:dyDescent="0.25">
      <c r="C705" s="1"/>
      <c r="D705" s="106"/>
    </row>
    <row r="706" spans="3:4" ht="15.75" customHeight="1" x14ac:dyDescent="0.25">
      <c r="C706" s="1"/>
      <c r="D706" s="106"/>
    </row>
    <row r="707" spans="3:4" ht="15.75" customHeight="1" x14ac:dyDescent="0.25">
      <c r="C707" s="1"/>
      <c r="D707" s="106"/>
    </row>
    <row r="708" spans="3:4" ht="15.75" customHeight="1" x14ac:dyDescent="0.25">
      <c r="C708" s="1"/>
      <c r="D708" s="106"/>
    </row>
    <row r="709" spans="3:4" ht="15.75" customHeight="1" x14ac:dyDescent="0.25">
      <c r="C709" s="1"/>
      <c r="D709" s="106"/>
    </row>
    <row r="710" spans="3:4" ht="15.75" customHeight="1" x14ac:dyDescent="0.25">
      <c r="C710" s="1"/>
      <c r="D710" s="106"/>
    </row>
    <row r="711" spans="3:4" ht="15.75" customHeight="1" x14ac:dyDescent="0.25">
      <c r="C711" s="1"/>
      <c r="D711" s="106"/>
    </row>
    <row r="712" spans="3:4" ht="15.75" customHeight="1" x14ac:dyDescent="0.25">
      <c r="C712" s="1"/>
      <c r="D712" s="106"/>
    </row>
    <row r="713" spans="3:4" ht="15.75" customHeight="1" x14ac:dyDescent="0.25">
      <c r="C713" s="1"/>
      <c r="D713" s="106"/>
    </row>
    <row r="714" spans="3:4" ht="15.75" customHeight="1" x14ac:dyDescent="0.25">
      <c r="C714" s="1"/>
      <c r="D714" s="106"/>
    </row>
    <row r="715" spans="3:4" ht="15.75" customHeight="1" x14ac:dyDescent="0.25">
      <c r="C715" s="1"/>
      <c r="D715" s="106"/>
    </row>
    <row r="716" spans="3:4" ht="15.75" customHeight="1" x14ac:dyDescent="0.25">
      <c r="C716" s="1"/>
      <c r="D716" s="106"/>
    </row>
    <row r="717" spans="3:4" ht="15.75" customHeight="1" x14ac:dyDescent="0.25">
      <c r="C717" s="1"/>
      <c r="D717" s="106"/>
    </row>
    <row r="718" spans="3:4" ht="15.75" customHeight="1" x14ac:dyDescent="0.25">
      <c r="C718" s="1"/>
      <c r="D718" s="106"/>
    </row>
    <row r="719" spans="3:4" ht="15.75" customHeight="1" x14ac:dyDescent="0.25">
      <c r="C719" s="1"/>
      <c r="D719" s="106"/>
    </row>
    <row r="720" spans="3:4" ht="15.75" customHeight="1" x14ac:dyDescent="0.25">
      <c r="C720" s="1"/>
      <c r="D720" s="106"/>
    </row>
    <row r="721" spans="3:4" ht="15.75" customHeight="1" x14ac:dyDescent="0.25">
      <c r="C721" s="1"/>
      <c r="D721" s="106"/>
    </row>
    <row r="722" spans="3:4" ht="15.75" customHeight="1" x14ac:dyDescent="0.25">
      <c r="C722" s="1"/>
      <c r="D722" s="106"/>
    </row>
    <row r="723" spans="3:4" ht="15.75" customHeight="1" x14ac:dyDescent="0.25">
      <c r="C723" s="1"/>
      <c r="D723" s="106"/>
    </row>
    <row r="724" spans="3:4" ht="15.75" customHeight="1" x14ac:dyDescent="0.25">
      <c r="C724" s="1"/>
      <c r="D724" s="106"/>
    </row>
    <row r="725" spans="3:4" ht="15.75" customHeight="1" x14ac:dyDescent="0.25">
      <c r="C725" s="1"/>
      <c r="D725" s="106"/>
    </row>
    <row r="726" spans="3:4" ht="15.75" customHeight="1" x14ac:dyDescent="0.25">
      <c r="C726" s="1"/>
      <c r="D726" s="106"/>
    </row>
    <row r="727" spans="3:4" ht="15.75" customHeight="1" x14ac:dyDescent="0.25">
      <c r="C727" s="1"/>
      <c r="D727" s="106"/>
    </row>
    <row r="728" spans="3:4" ht="15.75" customHeight="1" x14ac:dyDescent="0.25">
      <c r="C728" s="1"/>
      <c r="D728" s="106"/>
    </row>
    <row r="729" spans="3:4" ht="15.75" customHeight="1" x14ac:dyDescent="0.25">
      <c r="C729" s="1"/>
      <c r="D729" s="106"/>
    </row>
    <row r="730" spans="3:4" ht="15.75" customHeight="1" x14ac:dyDescent="0.25">
      <c r="C730" s="1"/>
      <c r="D730" s="106"/>
    </row>
    <row r="731" spans="3:4" ht="15.75" customHeight="1" x14ac:dyDescent="0.25">
      <c r="C731" s="1"/>
      <c r="D731" s="106"/>
    </row>
    <row r="732" spans="3:4" ht="15.75" customHeight="1" x14ac:dyDescent="0.25">
      <c r="C732" s="1"/>
      <c r="D732" s="106"/>
    </row>
    <row r="733" spans="3:4" ht="15.75" customHeight="1" x14ac:dyDescent="0.25">
      <c r="C733" s="1"/>
      <c r="D733" s="106"/>
    </row>
    <row r="734" spans="3:4" ht="15.75" customHeight="1" x14ac:dyDescent="0.25">
      <c r="C734" s="1"/>
      <c r="D734" s="106"/>
    </row>
    <row r="735" spans="3:4" ht="15.75" customHeight="1" x14ac:dyDescent="0.25">
      <c r="C735" s="1"/>
      <c r="D735" s="106"/>
    </row>
    <row r="736" spans="3:4" ht="15.75" customHeight="1" x14ac:dyDescent="0.25">
      <c r="C736" s="1"/>
      <c r="D736" s="106"/>
    </row>
    <row r="737" spans="3:4" ht="15.75" customHeight="1" x14ac:dyDescent="0.25">
      <c r="C737" s="1"/>
      <c r="D737" s="106"/>
    </row>
    <row r="738" spans="3:4" ht="15.75" customHeight="1" x14ac:dyDescent="0.25">
      <c r="C738" s="1"/>
      <c r="D738" s="106"/>
    </row>
    <row r="739" spans="3:4" ht="15.75" customHeight="1" x14ac:dyDescent="0.25">
      <c r="C739" s="1"/>
      <c r="D739" s="106"/>
    </row>
    <row r="740" spans="3:4" ht="15.75" customHeight="1" x14ac:dyDescent="0.25">
      <c r="C740" s="1"/>
      <c r="D740" s="106"/>
    </row>
    <row r="741" spans="3:4" ht="15.75" customHeight="1" x14ac:dyDescent="0.25">
      <c r="C741" s="1"/>
      <c r="D741" s="106"/>
    </row>
    <row r="742" spans="3:4" ht="15.75" customHeight="1" x14ac:dyDescent="0.25">
      <c r="C742" s="1"/>
      <c r="D742" s="106"/>
    </row>
    <row r="743" spans="3:4" ht="15.75" customHeight="1" x14ac:dyDescent="0.25">
      <c r="C743" s="1"/>
      <c r="D743" s="106"/>
    </row>
    <row r="744" spans="3:4" ht="15.75" customHeight="1" x14ac:dyDescent="0.25">
      <c r="C744" s="1"/>
      <c r="D744" s="106"/>
    </row>
    <row r="745" spans="3:4" ht="15.75" customHeight="1" x14ac:dyDescent="0.25">
      <c r="C745" s="1"/>
      <c r="D745" s="106"/>
    </row>
    <row r="746" spans="3:4" ht="15.75" customHeight="1" x14ac:dyDescent="0.25">
      <c r="C746" s="1"/>
      <c r="D746" s="106"/>
    </row>
    <row r="747" spans="3:4" ht="15.75" customHeight="1" x14ac:dyDescent="0.25">
      <c r="C747" s="1"/>
      <c r="D747" s="106"/>
    </row>
    <row r="748" spans="3:4" ht="15.75" customHeight="1" x14ac:dyDescent="0.25">
      <c r="C748" s="1"/>
      <c r="D748" s="106"/>
    </row>
    <row r="749" spans="3:4" ht="15.75" customHeight="1" x14ac:dyDescent="0.25">
      <c r="C749" s="1"/>
      <c r="D749" s="106"/>
    </row>
    <row r="750" spans="3:4" ht="15.75" customHeight="1" x14ac:dyDescent="0.25">
      <c r="C750" s="1"/>
      <c r="D750" s="106"/>
    </row>
    <row r="751" spans="3:4" ht="15.75" customHeight="1" x14ac:dyDescent="0.25">
      <c r="C751" s="1"/>
      <c r="D751" s="106"/>
    </row>
    <row r="752" spans="3:4" ht="15.75" customHeight="1" x14ac:dyDescent="0.25">
      <c r="C752" s="1"/>
      <c r="D752" s="106"/>
    </row>
    <row r="753" spans="3:4" ht="15.75" customHeight="1" x14ac:dyDescent="0.25">
      <c r="C753" s="1"/>
      <c r="D753" s="106"/>
    </row>
    <row r="754" spans="3:4" ht="15.75" customHeight="1" x14ac:dyDescent="0.25">
      <c r="C754" s="1"/>
      <c r="D754" s="106"/>
    </row>
    <row r="755" spans="3:4" ht="15.75" customHeight="1" x14ac:dyDescent="0.25">
      <c r="C755" s="1"/>
      <c r="D755" s="106"/>
    </row>
    <row r="756" spans="3:4" ht="15.75" customHeight="1" x14ac:dyDescent="0.25">
      <c r="C756" s="1"/>
      <c r="D756" s="106"/>
    </row>
    <row r="757" spans="3:4" ht="15.75" customHeight="1" x14ac:dyDescent="0.25">
      <c r="C757" s="1"/>
      <c r="D757" s="106"/>
    </row>
    <row r="758" spans="3:4" ht="15.75" customHeight="1" x14ac:dyDescent="0.25">
      <c r="C758" s="1"/>
      <c r="D758" s="106"/>
    </row>
    <row r="759" spans="3:4" ht="15.75" customHeight="1" x14ac:dyDescent="0.25">
      <c r="C759" s="1"/>
      <c r="D759" s="106"/>
    </row>
    <row r="760" spans="3:4" ht="15.75" customHeight="1" x14ac:dyDescent="0.25">
      <c r="C760" s="1"/>
      <c r="D760" s="106"/>
    </row>
    <row r="761" spans="3:4" ht="15.75" customHeight="1" x14ac:dyDescent="0.25">
      <c r="C761" s="1"/>
      <c r="D761" s="106"/>
    </row>
    <row r="762" spans="3:4" ht="15.75" customHeight="1" x14ac:dyDescent="0.25">
      <c r="C762" s="1"/>
      <c r="D762" s="106"/>
    </row>
    <row r="763" spans="3:4" ht="15.75" customHeight="1" x14ac:dyDescent="0.25">
      <c r="C763" s="1"/>
      <c r="D763" s="106"/>
    </row>
    <row r="764" spans="3:4" ht="15.75" customHeight="1" x14ac:dyDescent="0.25">
      <c r="C764" s="1"/>
      <c r="D764" s="106"/>
    </row>
    <row r="765" spans="3:4" ht="15.75" customHeight="1" x14ac:dyDescent="0.25">
      <c r="C765" s="1"/>
      <c r="D765" s="106"/>
    </row>
    <row r="766" spans="3:4" ht="15.75" customHeight="1" x14ac:dyDescent="0.25">
      <c r="C766" s="1"/>
      <c r="D766" s="106"/>
    </row>
    <row r="767" spans="3:4" ht="15.75" customHeight="1" x14ac:dyDescent="0.25">
      <c r="C767" s="1"/>
      <c r="D767" s="106"/>
    </row>
    <row r="768" spans="3:4" ht="15.75" customHeight="1" x14ac:dyDescent="0.25">
      <c r="C768" s="1"/>
      <c r="D768" s="106"/>
    </row>
    <row r="769" spans="3:4" ht="15.75" customHeight="1" x14ac:dyDescent="0.25">
      <c r="C769" s="1"/>
      <c r="D769" s="106"/>
    </row>
    <row r="770" spans="3:4" ht="15.75" customHeight="1" x14ac:dyDescent="0.25">
      <c r="C770" s="1"/>
      <c r="D770" s="106"/>
    </row>
    <row r="771" spans="3:4" ht="15.75" customHeight="1" x14ac:dyDescent="0.25">
      <c r="C771" s="1"/>
      <c r="D771" s="106"/>
    </row>
    <row r="772" spans="3:4" ht="15.75" customHeight="1" x14ac:dyDescent="0.25">
      <c r="C772" s="1"/>
      <c r="D772" s="106"/>
    </row>
    <row r="773" spans="3:4" ht="15.75" customHeight="1" x14ac:dyDescent="0.25">
      <c r="C773" s="1"/>
      <c r="D773" s="106"/>
    </row>
    <row r="774" spans="3:4" ht="15.75" customHeight="1" x14ac:dyDescent="0.25">
      <c r="C774" s="1"/>
      <c r="D774" s="106"/>
    </row>
    <row r="775" spans="3:4" ht="15.75" customHeight="1" x14ac:dyDescent="0.25">
      <c r="C775" s="1"/>
      <c r="D775" s="106"/>
    </row>
    <row r="776" spans="3:4" ht="15.75" customHeight="1" x14ac:dyDescent="0.25">
      <c r="C776" s="1"/>
      <c r="D776" s="106"/>
    </row>
    <row r="777" spans="3:4" ht="15.75" customHeight="1" x14ac:dyDescent="0.25">
      <c r="C777" s="1"/>
      <c r="D777" s="106"/>
    </row>
    <row r="778" spans="3:4" ht="15.75" customHeight="1" x14ac:dyDescent="0.25">
      <c r="C778" s="1"/>
      <c r="D778" s="106"/>
    </row>
    <row r="779" spans="3:4" ht="15.75" customHeight="1" x14ac:dyDescent="0.25">
      <c r="C779" s="1"/>
      <c r="D779" s="106"/>
    </row>
    <row r="780" spans="3:4" ht="15.75" customHeight="1" x14ac:dyDescent="0.25">
      <c r="C780" s="1"/>
      <c r="D780" s="106"/>
    </row>
    <row r="781" spans="3:4" ht="15.75" customHeight="1" x14ac:dyDescent="0.25">
      <c r="C781" s="1"/>
      <c r="D781" s="106"/>
    </row>
    <row r="782" spans="3:4" ht="15.75" customHeight="1" x14ac:dyDescent="0.25">
      <c r="C782" s="1"/>
      <c r="D782" s="106"/>
    </row>
    <row r="783" spans="3:4" ht="15.75" customHeight="1" x14ac:dyDescent="0.25">
      <c r="C783" s="1"/>
      <c r="D783" s="106"/>
    </row>
    <row r="784" spans="3:4" ht="15.75" customHeight="1" x14ac:dyDescent="0.25">
      <c r="C784" s="1"/>
      <c r="D784" s="106"/>
    </row>
    <row r="785" spans="3:4" ht="15.75" customHeight="1" x14ac:dyDescent="0.25">
      <c r="C785" s="1"/>
      <c r="D785" s="106"/>
    </row>
    <row r="786" spans="3:4" ht="15.75" customHeight="1" x14ac:dyDescent="0.25">
      <c r="C786" s="1"/>
      <c r="D786" s="106"/>
    </row>
    <row r="787" spans="3:4" ht="15.75" customHeight="1" x14ac:dyDescent="0.25">
      <c r="C787" s="1"/>
      <c r="D787" s="106"/>
    </row>
    <row r="788" spans="3:4" ht="15.75" customHeight="1" x14ac:dyDescent="0.25">
      <c r="C788" s="1"/>
      <c r="D788" s="106"/>
    </row>
    <row r="789" spans="3:4" ht="15.75" customHeight="1" x14ac:dyDescent="0.25">
      <c r="C789" s="1"/>
      <c r="D789" s="106"/>
    </row>
    <row r="790" spans="3:4" ht="15.75" customHeight="1" x14ac:dyDescent="0.25">
      <c r="C790" s="1"/>
      <c r="D790" s="106"/>
    </row>
    <row r="791" spans="3:4" ht="15.75" customHeight="1" x14ac:dyDescent="0.25">
      <c r="C791" s="1"/>
      <c r="D791" s="106"/>
    </row>
    <row r="792" spans="3:4" ht="15.75" customHeight="1" x14ac:dyDescent="0.25">
      <c r="C792" s="1"/>
      <c r="D792" s="106"/>
    </row>
    <row r="793" spans="3:4" ht="15.75" customHeight="1" x14ac:dyDescent="0.25">
      <c r="C793" s="1"/>
      <c r="D793" s="106"/>
    </row>
    <row r="794" spans="3:4" ht="15.75" customHeight="1" x14ac:dyDescent="0.25">
      <c r="C794" s="1"/>
      <c r="D794" s="106"/>
    </row>
    <row r="795" spans="3:4" ht="15.75" customHeight="1" x14ac:dyDescent="0.25">
      <c r="C795" s="1"/>
      <c r="D795" s="106"/>
    </row>
    <row r="796" spans="3:4" ht="15.75" customHeight="1" x14ac:dyDescent="0.25">
      <c r="C796" s="1"/>
      <c r="D796" s="106"/>
    </row>
    <row r="797" spans="3:4" ht="15.75" customHeight="1" x14ac:dyDescent="0.25">
      <c r="C797" s="1"/>
      <c r="D797" s="106"/>
    </row>
    <row r="798" spans="3:4" ht="15.75" customHeight="1" x14ac:dyDescent="0.25">
      <c r="C798" s="1"/>
      <c r="D798" s="106"/>
    </row>
    <row r="799" spans="3:4" ht="15.75" customHeight="1" x14ac:dyDescent="0.25">
      <c r="C799" s="1"/>
      <c r="D799" s="106"/>
    </row>
    <row r="800" spans="3:4" ht="15.75" customHeight="1" x14ac:dyDescent="0.25">
      <c r="C800" s="1"/>
      <c r="D800" s="106"/>
    </row>
    <row r="801" spans="3:4" ht="15.75" customHeight="1" x14ac:dyDescent="0.25">
      <c r="C801" s="1"/>
      <c r="D801" s="106"/>
    </row>
    <row r="802" spans="3:4" ht="15.75" customHeight="1" x14ac:dyDescent="0.25">
      <c r="C802" s="1"/>
      <c r="D802" s="106"/>
    </row>
    <row r="803" spans="3:4" ht="15.75" customHeight="1" x14ac:dyDescent="0.25">
      <c r="C803" s="1"/>
      <c r="D803" s="106"/>
    </row>
    <row r="804" spans="3:4" ht="15.75" customHeight="1" x14ac:dyDescent="0.25">
      <c r="C804" s="1"/>
      <c r="D804" s="106"/>
    </row>
    <row r="805" spans="3:4" ht="15.75" customHeight="1" x14ac:dyDescent="0.25">
      <c r="C805" s="1"/>
      <c r="D805" s="106"/>
    </row>
    <row r="806" spans="3:4" ht="15.75" customHeight="1" x14ac:dyDescent="0.25">
      <c r="C806" s="1"/>
      <c r="D806" s="106"/>
    </row>
    <row r="807" spans="3:4" ht="15.75" customHeight="1" x14ac:dyDescent="0.25">
      <c r="C807" s="1"/>
      <c r="D807" s="106"/>
    </row>
    <row r="808" spans="3:4" ht="15.75" customHeight="1" x14ac:dyDescent="0.25">
      <c r="C808" s="1"/>
      <c r="D808" s="106"/>
    </row>
    <row r="809" spans="3:4" ht="15.75" customHeight="1" x14ac:dyDescent="0.25">
      <c r="C809" s="1"/>
      <c r="D809" s="106"/>
    </row>
    <row r="810" spans="3:4" ht="15.75" customHeight="1" x14ac:dyDescent="0.25">
      <c r="C810" s="1"/>
      <c r="D810" s="106"/>
    </row>
    <row r="811" spans="3:4" ht="15.75" customHeight="1" x14ac:dyDescent="0.25">
      <c r="C811" s="1"/>
      <c r="D811" s="106"/>
    </row>
    <row r="812" spans="3:4" ht="15.75" customHeight="1" x14ac:dyDescent="0.25">
      <c r="C812" s="1"/>
      <c r="D812" s="106"/>
    </row>
    <row r="813" spans="3:4" ht="15.75" customHeight="1" x14ac:dyDescent="0.25">
      <c r="C813" s="1"/>
      <c r="D813" s="106"/>
    </row>
    <row r="814" spans="3:4" ht="15.75" customHeight="1" x14ac:dyDescent="0.25">
      <c r="C814" s="1"/>
      <c r="D814" s="106"/>
    </row>
    <row r="815" spans="3:4" ht="15.75" customHeight="1" x14ac:dyDescent="0.25">
      <c r="C815" s="1"/>
      <c r="D815" s="106"/>
    </row>
    <row r="816" spans="3:4" ht="15.75" customHeight="1" x14ac:dyDescent="0.25">
      <c r="C816" s="1"/>
      <c r="D816" s="106"/>
    </row>
    <row r="817" spans="3:4" ht="15.75" customHeight="1" x14ac:dyDescent="0.25">
      <c r="C817" s="1"/>
      <c r="D817" s="106"/>
    </row>
    <row r="818" spans="3:4" ht="15.75" customHeight="1" x14ac:dyDescent="0.25">
      <c r="C818" s="1"/>
      <c r="D818" s="106"/>
    </row>
    <row r="819" spans="3:4" ht="15.75" customHeight="1" x14ac:dyDescent="0.25">
      <c r="C819" s="1"/>
      <c r="D819" s="106"/>
    </row>
    <row r="820" spans="3:4" ht="15.75" customHeight="1" x14ac:dyDescent="0.25">
      <c r="C820" s="1"/>
      <c r="D820" s="106"/>
    </row>
    <row r="821" spans="3:4" ht="15.75" customHeight="1" x14ac:dyDescent="0.25">
      <c r="C821" s="1"/>
      <c r="D821" s="106"/>
    </row>
    <row r="822" spans="3:4" ht="15.75" customHeight="1" x14ac:dyDescent="0.25">
      <c r="C822" s="1"/>
      <c r="D822" s="106"/>
    </row>
    <row r="823" spans="3:4" ht="15.75" customHeight="1" x14ac:dyDescent="0.25">
      <c r="C823" s="1"/>
      <c r="D823" s="106"/>
    </row>
    <row r="824" spans="3:4" ht="15.75" customHeight="1" x14ac:dyDescent="0.25">
      <c r="C824" s="1"/>
      <c r="D824" s="106"/>
    </row>
    <row r="825" spans="3:4" ht="15.75" customHeight="1" x14ac:dyDescent="0.25">
      <c r="C825" s="1"/>
      <c r="D825" s="106"/>
    </row>
    <row r="826" spans="3:4" ht="15.75" customHeight="1" x14ac:dyDescent="0.25">
      <c r="C826" s="1"/>
      <c r="D826" s="106"/>
    </row>
    <row r="827" spans="3:4" ht="15.75" customHeight="1" x14ac:dyDescent="0.25">
      <c r="C827" s="1"/>
      <c r="D827" s="106"/>
    </row>
    <row r="828" spans="3:4" ht="15.75" customHeight="1" x14ac:dyDescent="0.25">
      <c r="C828" s="1"/>
      <c r="D828" s="106"/>
    </row>
    <row r="829" spans="3:4" ht="15.75" customHeight="1" x14ac:dyDescent="0.25">
      <c r="C829" s="1"/>
      <c r="D829" s="106"/>
    </row>
    <row r="830" spans="3:4" ht="15.75" customHeight="1" x14ac:dyDescent="0.25">
      <c r="C830" s="1"/>
      <c r="D830" s="106"/>
    </row>
    <row r="831" spans="3:4" ht="15.75" customHeight="1" x14ac:dyDescent="0.25">
      <c r="C831" s="1"/>
      <c r="D831" s="106"/>
    </row>
    <row r="832" spans="3:4" ht="15.75" customHeight="1" x14ac:dyDescent="0.25">
      <c r="C832" s="1"/>
      <c r="D832" s="106"/>
    </row>
    <row r="833" spans="3:4" ht="15.75" customHeight="1" x14ac:dyDescent="0.25">
      <c r="C833" s="1"/>
      <c r="D833" s="106"/>
    </row>
    <row r="834" spans="3:4" ht="15.75" customHeight="1" x14ac:dyDescent="0.25">
      <c r="C834" s="1"/>
      <c r="D834" s="106"/>
    </row>
    <row r="835" spans="3:4" ht="15.75" customHeight="1" x14ac:dyDescent="0.25">
      <c r="C835" s="1"/>
      <c r="D835" s="106"/>
    </row>
    <row r="836" spans="3:4" ht="15.75" customHeight="1" x14ac:dyDescent="0.25">
      <c r="C836" s="1"/>
      <c r="D836" s="106"/>
    </row>
    <row r="837" spans="3:4" ht="15.75" customHeight="1" x14ac:dyDescent="0.25">
      <c r="C837" s="1"/>
      <c r="D837" s="106"/>
    </row>
    <row r="838" spans="3:4" ht="15.75" customHeight="1" x14ac:dyDescent="0.25">
      <c r="C838" s="1"/>
      <c r="D838" s="106"/>
    </row>
    <row r="839" spans="3:4" ht="15.75" customHeight="1" x14ac:dyDescent="0.25">
      <c r="C839" s="1"/>
      <c r="D839" s="106"/>
    </row>
    <row r="840" spans="3:4" ht="15.75" customHeight="1" x14ac:dyDescent="0.25">
      <c r="C840" s="1"/>
      <c r="D840" s="106"/>
    </row>
    <row r="841" spans="3:4" ht="15.75" customHeight="1" x14ac:dyDescent="0.25">
      <c r="C841" s="1"/>
      <c r="D841" s="106"/>
    </row>
    <row r="842" spans="3:4" ht="15.75" customHeight="1" x14ac:dyDescent="0.25">
      <c r="C842" s="1"/>
      <c r="D842" s="106"/>
    </row>
    <row r="843" spans="3:4" ht="15.75" customHeight="1" x14ac:dyDescent="0.25">
      <c r="C843" s="1"/>
      <c r="D843" s="106"/>
    </row>
    <row r="844" spans="3:4" ht="15.75" customHeight="1" x14ac:dyDescent="0.25">
      <c r="C844" s="1"/>
      <c r="D844" s="106"/>
    </row>
    <row r="845" spans="3:4" ht="15.75" customHeight="1" x14ac:dyDescent="0.25">
      <c r="C845" s="1"/>
      <c r="D845" s="106"/>
    </row>
    <row r="846" spans="3:4" ht="15.75" customHeight="1" x14ac:dyDescent="0.25">
      <c r="C846" s="1"/>
      <c r="D846" s="106"/>
    </row>
    <row r="847" spans="3:4" ht="15.75" customHeight="1" x14ac:dyDescent="0.25">
      <c r="C847" s="1"/>
      <c r="D847" s="106"/>
    </row>
    <row r="848" spans="3:4" ht="15.75" customHeight="1" x14ac:dyDescent="0.25">
      <c r="C848" s="1"/>
      <c r="D848" s="106"/>
    </row>
    <row r="849" spans="3:4" ht="15.75" customHeight="1" x14ac:dyDescent="0.25">
      <c r="C849" s="1"/>
      <c r="D849" s="106"/>
    </row>
    <row r="850" spans="3:4" ht="15.75" customHeight="1" x14ac:dyDescent="0.25">
      <c r="C850" s="1"/>
      <c r="D850" s="106"/>
    </row>
    <row r="851" spans="3:4" ht="15.75" customHeight="1" x14ac:dyDescent="0.25">
      <c r="C851" s="1"/>
      <c r="D851" s="106"/>
    </row>
    <row r="852" spans="3:4" ht="15.75" customHeight="1" x14ac:dyDescent="0.25">
      <c r="C852" s="1"/>
      <c r="D852" s="106"/>
    </row>
    <row r="853" spans="3:4" ht="15.75" customHeight="1" x14ac:dyDescent="0.25">
      <c r="C853" s="1"/>
      <c r="D853" s="106"/>
    </row>
    <row r="854" spans="3:4" ht="15.75" customHeight="1" x14ac:dyDescent="0.25">
      <c r="C854" s="1"/>
      <c r="D854" s="106"/>
    </row>
    <row r="855" spans="3:4" ht="15.75" customHeight="1" x14ac:dyDescent="0.25">
      <c r="C855" s="1"/>
      <c r="D855" s="106"/>
    </row>
    <row r="856" spans="3:4" ht="15.75" customHeight="1" x14ac:dyDescent="0.25">
      <c r="C856" s="1"/>
      <c r="D856" s="106"/>
    </row>
    <row r="857" spans="3:4" ht="15.75" customHeight="1" x14ac:dyDescent="0.25">
      <c r="C857" s="1"/>
      <c r="D857" s="106"/>
    </row>
    <row r="858" spans="3:4" ht="15.75" customHeight="1" x14ac:dyDescent="0.25">
      <c r="C858" s="1"/>
      <c r="D858" s="106"/>
    </row>
    <row r="859" spans="3:4" ht="15.75" customHeight="1" x14ac:dyDescent="0.25">
      <c r="C859" s="1"/>
      <c r="D859" s="106"/>
    </row>
    <row r="860" spans="3:4" ht="15.75" customHeight="1" x14ac:dyDescent="0.25">
      <c r="C860" s="1"/>
      <c r="D860" s="106"/>
    </row>
    <row r="861" spans="3:4" ht="15.75" customHeight="1" x14ac:dyDescent="0.25">
      <c r="C861" s="1"/>
      <c r="D861" s="106"/>
    </row>
    <row r="862" spans="3:4" ht="15.75" customHeight="1" x14ac:dyDescent="0.25">
      <c r="C862" s="1"/>
      <c r="D862" s="106"/>
    </row>
    <row r="863" spans="3:4" ht="15.75" customHeight="1" x14ac:dyDescent="0.25">
      <c r="C863" s="1"/>
      <c r="D863" s="106"/>
    </row>
    <row r="864" spans="3:4" ht="15.75" customHeight="1" x14ac:dyDescent="0.25">
      <c r="C864" s="1"/>
      <c r="D864" s="106"/>
    </row>
    <row r="865" spans="3:4" ht="15.75" customHeight="1" x14ac:dyDescent="0.25">
      <c r="C865" s="1"/>
      <c r="D865" s="106"/>
    </row>
    <row r="866" spans="3:4" ht="15.75" customHeight="1" x14ac:dyDescent="0.25">
      <c r="C866" s="1"/>
      <c r="D866" s="106"/>
    </row>
    <row r="867" spans="3:4" ht="15.75" customHeight="1" x14ac:dyDescent="0.25">
      <c r="C867" s="1"/>
      <c r="D867" s="106"/>
    </row>
    <row r="868" spans="3:4" ht="15.75" customHeight="1" x14ac:dyDescent="0.25">
      <c r="C868" s="1"/>
      <c r="D868" s="106"/>
    </row>
    <row r="869" spans="3:4" ht="15.75" customHeight="1" x14ac:dyDescent="0.25">
      <c r="C869" s="1"/>
      <c r="D869" s="106"/>
    </row>
    <row r="870" spans="3:4" ht="15.75" customHeight="1" x14ac:dyDescent="0.25">
      <c r="C870" s="1"/>
      <c r="D870" s="106"/>
    </row>
    <row r="871" spans="3:4" ht="15.75" customHeight="1" x14ac:dyDescent="0.25">
      <c r="C871" s="1"/>
      <c r="D871" s="106"/>
    </row>
    <row r="872" spans="3:4" ht="15.75" customHeight="1" x14ac:dyDescent="0.25">
      <c r="C872" s="1"/>
      <c r="D872" s="106"/>
    </row>
    <row r="873" spans="3:4" ht="15.75" customHeight="1" x14ac:dyDescent="0.25">
      <c r="C873" s="1"/>
      <c r="D873" s="106"/>
    </row>
    <row r="874" spans="3:4" ht="15.75" customHeight="1" x14ac:dyDescent="0.25">
      <c r="C874" s="1"/>
      <c r="D874" s="106"/>
    </row>
    <row r="875" spans="3:4" ht="15.75" customHeight="1" x14ac:dyDescent="0.25">
      <c r="C875" s="1"/>
      <c r="D875" s="106"/>
    </row>
    <row r="876" spans="3:4" ht="15.75" customHeight="1" x14ac:dyDescent="0.25">
      <c r="C876" s="1"/>
      <c r="D876" s="106"/>
    </row>
    <row r="877" spans="3:4" ht="15.75" customHeight="1" x14ac:dyDescent="0.25">
      <c r="C877" s="1"/>
      <c r="D877" s="106"/>
    </row>
    <row r="878" spans="3:4" ht="15.75" customHeight="1" x14ac:dyDescent="0.25">
      <c r="C878" s="1"/>
      <c r="D878" s="106"/>
    </row>
    <row r="879" spans="3:4" ht="15.75" customHeight="1" x14ac:dyDescent="0.25">
      <c r="C879" s="1"/>
      <c r="D879" s="106"/>
    </row>
    <row r="880" spans="3:4" ht="15.75" customHeight="1" x14ac:dyDescent="0.25">
      <c r="C880" s="1"/>
      <c r="D880" s="106"/>
    </row>
    <row r="881" spans="3:4" ht="15.75" customHeight="1" x14ac:dyDescent="0.25">
      <c r="C881" s="1"/>
      <c r="D881" s="106"/>
    </row>
    <row r="882" spans="3:4" ht="15.75" customHeight="1" x14ac:dyDescent="0.25">
      <c r="C882" s="1"/>
      <c r="D882" s="106"/>
    </row>
    <row r="883" spans="3:4" ht="15.75" customHeight="1" x14ac:dyDescent="0.25">
      <c r="C883" s="1"/>
      <c r="D883" s="106"/>
    </row>
    <row r="884" spans="3:4" ht="15.75" customHeight="1" x14ac:dyDescent="0.25">
      <c r="C884" s="1"/>
      <c r="D884" s="106"/>
    </row>
    <row r="885" spans="3:4" ht="15.75" customHeight="1" x14ac:dyDescent="0.25">
      <c r="C885" s="1"/>
      <c r="D885" s="106"/>
    </row>
    <row r="886" spans="3:4" ht="15.75" customHeight="1" x14ac:dyDescent="0.25">
      <c r="C886" s="1"/>
      <c r="D886" s="106"/>
    </row>
    <row r="887" spans="3:4" ht="15.75" customHeight="1" x14ac:dyDescent="0.25">
      <c r="C887" s="1"/>
      <c r="D887" s="106"/>
    </row>
    <row r="888" spans="3:4" ht="15.75" customHeight="1" x14ac:dyDescent="0.25">
      <c r="C888" s="1"/>
      <c r="D888" s="106"/>
    </row>
    <row r="889" spans="3:4" ht="15.75" customHeight="1" x14ac:dyDescent="0.25">
      <c r="C889" s="1"/>
      <c r="D889" s="106"/>
    </row>
    <row r="890" spans="3:4" ht="15.75" customHeight="1" x14ac:dyDescent="0.25">
      <c r="C890" s="1"/>
      <c r="D890" s="106"/>
    </row>
    <row r="891" spans="3:4" ht="15.75" customHeight="1" x14ac:dyDescent="0.25">
      <c r="C891" s="1"/>
      <c r="D891" s="106"/>
    </row>
    <row r="892" spans="3:4" ht="15.75" customHeight="1" x14ac:dyDescent="0.25">
      <c r="C892" s="1"/>
      <c r="D892" s="106"/>
    </row>
    <row r="893" spans="3:4" ht="15.75" customHeight="1" x14ac:dyDescent="0.25">
      <c r="C893" s="1"/>
      <c r="D893" s="106"/>
    </row>
    <row r="894" spans="3:4" ht="15.75" customHeight="1" x14ac:dyDescent="0.25">
      <c r="C894" s="1"/>
      <c r="D894" s="106"/>
    </row>
    <row r="895" spans="3:4" ht="15.75" customHeight="1" x14ac:dyDescent="0.25">
      <c r="C895" s="1"/>
      <c r="D895" s="106"/>
    </row>
    <row r="896" spans="3:4" ht="15.75" customHeight="1" x14ac:dyDescent="0.25">
      <c r="C896" s="1"/>
      <c r="D896" s="106"/>
    </row>
    <row r="897" spans="3:4" ht="15.75" customHeight="1" x14ac:dyDescent="0.25">
      <c r="C897" s="1"/>
      <c r="D897" s="106"/>
    </row>
    <row r="898" spans="3:4" ht="15.75" customHeight="1" x14ac:dyDescent="0.25">
      <c r="C898" s="1"/>
      <c r="D898" s="106"/>
    </row>
    <row r="899" spans="3:4" ht="15.75" customHeight="1" x14ac:dyDescent="0.25">
      <c r="C899" s="1"/>
      <c r="D899" s="106"/>
    </row>
    <row r="900" spans="3:4" ht="15.75" customHeight="1" x14ac:dyDescent="0.25">
      <c r="C900" s="1"/>
      <c r="D900" s="106"/>
    </row>
    <row r="901" spans="3:4" ht="15.75" customHeight="1" x14ac:dyDescent="0.25">
      <c r="C901" s="1"/>
      <c r="D901" s="106"/>
    </row>
    <row r="902" spans="3:4" ht="15.75" customHeight="1" x14ac:dyDescent="0.25">
      <c r="C902" s="1"/>
      <c r="D902" s="106"/>
    </row>
    <row r="903" spans="3:4" ht="15.75" customHeight="1" x14ac:dyDescent="0.25">
      <c r="C903" s="1"/>
      <c r="D903" s="106"/>
    </row>
    <row r="904" spans="3:4" ht="15.75" customHeight="1" x14ac:dyDescent="0.25">
      <c r="C904" s="1"/>
      <c r="D904" s="106"/>
    </row>
    <row r="905" spans="3:4" ht="15.75" customHeight="1" x14ac:dyDescent="0.25">
      <c r="C905" s="1"/>
      <c r="D905" s="106"/>
    </row>
    <row r="906" spans="3:4" ht="15.75" customHeight="1" x14ac:dyDescent="0.25">
      <c r="C906" s="1"/>
      <c r="D906" s="106"/>
    </row>
    <row r="907" spans="3:4" ht="15.75" customHeight="1" x14ac:dyDescent="0.25">
      <c r="C907" s="1"/>
      <c r="D907" s="106"/>
    </row>
    <row r="908" spans="3:4" ht="15.75" customHeight="1" x14ac:dyDescent="0.25">
      <c r="C908" s="1"/>
      <c r="D908" s="106"/>
    </row>
    <row r="909" spans="3:4" ht="15.75" customHeight="1" x14ac:dyDescent="0.25">
      <c r="C909" s="1"/>
      <c r="D909" s="106"/>
    </row>
    <row r="910" spans="3:4" ht="15.75" customHeight="1" x14ac:dyDescent="0.25">
      <c r="C910" s="1"/>
      <c r="D910" s="106"/>
    </row>
    <row r="911" spans="3:4" ht="15.75" customHeight="1" x14ac:dyDescent="0.25">
      <c r="C911" s="1"/>
      <c r="D911" s="106"/>
    </row>
    <row r="912" spans="3:4" ht="15.75" customHeight="1" x14ac:dyDescent="0.25">
      <c r="C912" s="1"/>
      <c r="D912" s="106"/>
    </row>
    <row r="913" spans="3:4" ht="15.75" customHeight="1" x14ac:dyDescent="0.25">
      <c r="C913" s="1"/>
      <c r="D913" s="106"/>
    </row>
    <row r="914" spans="3:4" ht="15.75" customHeight="1" x14ac:dyDescent="0.25">
      <c r="C914" s="1"/>
      <c r="D914" s="106"/>
    </row>
    <row r="915" spans="3:4" ht="15.75" customHeight="1" x14ac:dyDescent="0.25">
      <c r="C915" s="1"/>
      <c r="D915" s="106"/>
    </row>
    <row r="916" spans="3:4" ht="15.75" customHeight="1" x14ac:dyDescent="0.25">
      <c r="C916" s="1"/>
      <c r="D916" s="106"/>
    </row>
    <row r="917" spans="3:4" ht="15.75" customHeight="1" x14ac:dyDescent="0.25">
      <c r="C917" s="1"/>
      <c r="D917" s="106"/>
    </row>
    <row r="918" spans="3:4" ht="15.75" customHeight="1" x14ac:dyDescent="0.25">
      <c r="C918" s="1"/>
      <c r="D918" s="106"/>
    </row>
    <row r="919" spans="3:4" ht="15.75" customHeight="1" x14ac:dyDescent="0.25">
      <c r="C919" s="1"/>
      <c r="D919" s="106"/>
    </row>
    <row r="920" spans="3:4" ht="15.75" customHeight="1" x14ac:dyDescent="0.25">
      <c r="C920" s="1"/>
      <c r="D920" s="106"/>
    </row>
    <row r="921" spans="3:4" ht="15.75" customHeight="1" x14ac:dyDescent="0.25">
      <c r="C921" s="1"/>
      <c r="D921" s="106"/>
    </row>
    <row r="922" spans="3:4" ht="15.75" customHeight="1" x14ac:dyDescent="0.25">
      <c r="C922" s="1"/>
      <c r="D922" s="106"/>
    </row>
    <row r="923" spans="3:4" ht="15.75" customHeight="1" x14ac:dyDescent="0.25">
      <c r="C923" s="1"/>
      <c r="D923" s="106"/>
    </row>
    <row r="924" spans="3:4" ht="15.75" customHeight="1" x14ac:dyDescent="0.25">
      <c r="C924" s="1"/>
      <c r="D924" s="106"/>
    </row>
    <row r="925" spans="3:4" ht="15.75" customHeight="1" x14ac:dyDescent="0.25">
      <c r="C925" s="1"/>
      <c r="D925" s="106"/>
    </row>
    <row r="926" spans="3:4" ht="15.75" customHeight="1" x14ac:dyDescent="0.25">
      <c r="C926" s="1"/>
      <c r="D926" s="106"/>
    </row>
    <row r="927" spans="3:4" ht="15.75" customHeight="1" x14ac:dyDescent="0.25">
      <c r="C927" s="1"/>
      <c r="D927" s="106"/>
    </row>
    <row r="928" spans="3:4" ht="15.75" customHeight="1" x14ac:dyDescent="0.25">
      <c r="C928" s="1"/>
      <c r="D928" s="106"/>
    </row>
    <row r="929" spans="3:4" ht="15.75" customHeight="1" x14ac:dyDescent="0.25">
      <c r="C929" s="1"/>
      <c r="D929" s="106"/>
    </row>
    <row r="930" spans="3:4" ht="15.75" customHeight="1" x14ac:dyDescent="0.25">
      <c r="C930" s="1"/>
      <c r="D930" s="106"/>
    </row>
    <row r="931" spans="3:4" ht="15.75" customHeight="1" x14ac:dyDescent="0.25">
      <c r="C931" s="1"/>
      <c r="D931" s="106"/>
    </row>
    <row r="932" spans="3:4" ht="15.75" customHeight="1" x14ac:dyDescent="0.25">
      <c r="C932" s="1"/>
      <c r="D932" s="106"/>
    </row>
    <row r="933" spans="3:4" ht="15.75" customHeight="1" x14ac:dyDescent="0.25">
      <c r="C933" s="1"/>
      <c r="D933" s="106"/>
    </row>
    <row r="934" spans="3:4" ht="15.75" customHeight="1" x14ac:dyDescent="0.25">
      <c r="C934" s="1"/>
      <c r="D934" s="106"/>
    </row>
    <row r="935" spans="3:4" ht="15.75" customHeight="1" x14ac:dyDescent="0.25">
      <c r="C935" s="1"/>
      <c r="D935" s="106"/>
    </row>
    <row r="936" spans="3:4" ht="15.75" customHeight="1" x14ac:dyDescent="0.25">
      <c r="C936" s="1"/>
      <c r="D936" s="106"/>
    </row>
    <row r="937" spans="3:4" ht="15.75" customHeight="1" x14ac:dyDescent="0.25">
      <c r="C937" s="1"/>
      <c r="D937" s="106"/>
    </row>
    <row r="938" spans="3:4" ht="15.75" customHeight="1" x14ac:dyDescent="0.25">
      <c r="C938" s="1"/>
      <c r="D938" s="106"/>
    </row>
    <row r="939" spans="3:4" ht="15.75" customHeight="1" x14ac:dyDescent="0.25">
      <c r="C939" s="1"/>
      <c r="D939" s="106"/>
    </row>
    <row r="940" spans="3:4" ht="15.75" customHeight="1" x14ac:dyDescent="0.25">
      <c r="C940" s="1"/>
      <c r="D940" s="106"/>
    </row>
    <row r="941" spans="3:4" ht="15.75" customHeight="1" x14ac:dyDescent="0.25">
      <c r="C941" s="1"/>
      <c r="D941" s="106"/>
    </row>
    <row r="942" spans="3:4" ht="15.75" customHeight="1" x14ac:dyDescent="0.25">
      <c r="C942" s="1"/>
      <c r="D942" s="106"/>
    </row>
    <row r="943" spans="3:4" ht="15.75" customHeight="1" x14ac:dyDescent="0.25">
      <c r="C943" s="1"/>
      <c r="D943" s="106"/>
    </row>
    <row r="944" spans="3:4" ht="15.75" customHeight="1" x14ac:dyDescent="0.25">
      <c r="C944" s="1"/>
      <c r="D944" s="106"/>
    </row>
    <row r="945" spans="3:4" ht="15.75" customHeight="1" x14ac:dyDescent="0.25">
      <c r="C945" s="1"/>
      <c r="D945" s="106"/>
    </row>
    <row r="946" spans="3:4" ht="15.75" customHeight="1" x14ac:dyDescent="0.25">
      <c r="C946" s="1"/>
      <c r="D946" s="106"/>
    </row>
    <row r="947" spans="3:4" ht="15.75" customHeight="1" x14ac:dyDescent="0.25">
      <c r="C947" s="1"/>
      <c r="D947" s="106"/>
    </row>
    <row r="948" spans="3:4" ht="15.75" customHeight="1" x14ac:dyDescent="0.25">
      <c r="C948" s="1"/>
      <c r="D948" s="106"/>
    </row>
    <row r="949" spans="3:4" ht="15.75" customHeight="1" x14ac:dyDescent="0.25">
      <c r="C949" s="1"/>
      <c r="D949" s="106"/>
    </row>
    <row r="950" spans="3:4" ht="15.75" customHeight="1" x14ac:dyDescent="0.25">
      <c r="C950" s="1"/>
      <c r="D950" s="106"/>
    </row>
    <row r="951" spans="3:4" ht="15.75" customHeight="1" x14ac:dyDescent="0.25">
      <c r="C951" s="1"/>
      <c r="D951" s="106"/>
    </row>
    <row r="952" spans="3:4" ht="15.75" customHeight="1" x14ac:dyDescent="0.25">
      <c r="C952" s="1"/>
      <c r="D952" s="106"/>
    </row>
    <row r="953" spans="3:4" ht="15.75" customHeight="1" x14ac:dyDescent="0.25">
      <c r="C953" s="1"/>
      <c r="D953" s="106"/>
    </row>
    <row r="954" spans="3:4" ht="15.75" customHeight="1" x14ac:dyDescent="0.25">
      <c r="C954" s="1"/>
      <c r="D954" s="106"/>
    </row>
    <row r="955" spans="3:4" ht="15.75" customHeight="1" x14ac:dyDescent="0.25">
      <c r="C955" s="1"/>
      <c r="D955" s="106"/>
    </row>
    <row r="956" spans="3:4" ht="15.75" customHeight="1" x14ac:dyDescent="0.25">
      <c r="C956" s="1"/>
      <c r="D956" s="106"/>
    </row>
    <row r="957" spans="3:4" ht="15.75" customHeight="1" x14ac:dyDescent="0.25">
      <c r="C957" s="1"/>
      <c r="D957" s="106"/>
    </row>
    <row r="958" spans="3:4" ht="15.75" customHeight="1" x14ac:dyDescent="0.25">
      <c r="C958" s="1"/>
      <c r="D958" s="106"/>
    </row>
    <row r="959" spans="3:4" ht="15.75" customHeight="1" x14ac:dyDescent="0.25">
      <c r="C959" s="1"/>
      <c r="D959" s="106"/>
    </row>
    <row r="960" spans="3:4" ht="15.75" customHeight="1" x14ac:dyDescent="0.25">
      <c r="C960" s="1"/>
      <c r="D960" s="106"/>
    </row>
    <row r="961" spans="3:4" ht="15.75" customHeight="1" x14ac:dyDescent="0.25">
      <c r="C961" s="1"/>
      <c r="D961" s="106"/>
    </row>
    <row r="962" spans="3:4" ht="15.75" customHeight="1" x14ac:dyDescent="0.25">
      <c r="C962" s="1"/>
      <c r="D962" s="106"/>
    </row>
    <row r="963" spans="3:4" ht="15.75" customHeight="1" x14ac:dyDescent="0.25">
      <c r="C963" s="1"/>
      <c r="D963" s="106"/>
    </row>
    <row r="964" spans="3:4" ht="15.75" customHeight="1" x14ac:dyDescent="0.25">
      <c r="C964" s="1"/>
      <c r="D964" s="106"/>
    </row>
    <row r="965" spans="3:4" ht="15.75" customHeight="1" x14ac:dyDescent="0.25">
      <c r="C965" s="1"/>
      <c r="D965" s="106"/>
    </row>
    <row r="966" spans="3:4" ht="15.75" customHeight="1" x14ac:dyDescent="0.25">
      <c r="C966" s="1"/>
      <c r="D966" s="106"/>
    </row>
    <row r="967" spans="3:4" ht="15.75" customHeight="1" x14ac:dyDescent="0.25">
      <c r="C967" s="1"/>
      <c r="D967" s="106"/>
    </row>
    <row r="968" spans="3:4" ht="15.75" customHeight="1" x14ac:dyDescent="0.25">
      <c r="C968" s="1"/>
      <c r="D968" s="106"/>
    </row>
    <row r="969" spans="3:4" ht="15.75" customHeight="1" x14ac:dyDescent="0.25">
      <c r="C969" s="1"/>
      <c r="D969" s="106"/>
    </row>
    <row r="970" spans="3:4" ht="15.75" customHeight="1" x14ac:dyDescent="0.25">
      <c r="C970" s="1"/>
      <c r="D970" s="106"/>
    </row>
    <row r="971" spans="3:4" ht="15.75" customHeight="1" x14ac:dyDescent="0.25">
      <c r="C971" s="1"/>
      <c r="D971" s="106"/>
    </row>
    <row r="972" spans="3:4" ht="15.75" customHeight="1" x14ac:dyDescent="0.25">
      <c r="C972" s="1"/>
      <c r="D972" s="106"/>
    </row>
    <row r="973" spans="3:4" ht="15.75" customHeight="1" x14ac:dyDescent="0.25">
      <c r="C973" s="1"/>
      <c r="D973" s="106"/>
    </row>
    <row r="974" spans="3:4" ht="15.75" customHeight="1" x14ac:dyDescent="0.25">
      <c r="C974" s="1"/>
      <c r="D974" s="106"/>
    </row>
    <row r="975" spans="3:4" ht="15.75" customHeight="1" x14ac:dyDescent="0.25">
      <c r="C975" s="1"/>
      <c r="D975" s="106"/>
    </row>
    <row r="976" spans="3:4" ht="15.75" customHeight="1" x14ac:dyDescent="0.25">
      <c r="C976" s="1"/>
      <c r="D976" s="106"/>
    </row>
    <row r="977" spans="3:4" ht="15.75" customHeight="1" x14ac:dyDescent="0.25">
      <c r="C977" s="1"/>
      <c r="D977" s="106"/>
    </row>
    <row r="978" spans="3:4" ht="15.75" customHeight="1" x14ac:dyDescent="0.25">
      <c r="C978" s="1"/>
      <c r="D978" s="106"/>
    </row>
    <row r="979" spans="3:4" ht="15.75" customHeight="1" x14ac:dyDescent="0.25">
      <c r="C979" s="1"/>
      <c r="D979" s="106"/>
    </row>
    <row r="980" spans="3:4" ht="15.75" customHeight="1" x14ac:dyDescent="0.25">
      <c r="C980" s="1"/>
      <c r="D980" s="106"/>
    </row>
    <row r="981" spans="3:4" ht="15.75" customHeight="1" x14ac:dyDescent="0.25">
      <c r="C981" s="1"/>
      <c r="D981" s="106"/>
    </row>
    <row r="982" spans="3:4" ht="15.75" customHeight="1" x14ac:dyDescent="0.25">
      <c r="C982" s="1"/>
      <c r="D982" s="106"/>
    </row>
    <row r="983" spans="3:4" ht="15.75" customHeight="1" x14ac:dyDescent="0.25">
      <c r="C983" s="1"/>
      <c r="D983" s="106"/>
    </row>
    <row r="984" spans="3:4" ht="15.75" customHeight="1" x14ac:dyDescent="0.25">
      <c r="C984" s="1"/>
      <c r="D984" s="106"/>
    </row>
    <row r="985" spans="3:4" ht="15.75" customHeight="1" x14ac:dyDescent="0.25">
      <c r="C985" s="1"/>
      <c r="D985" s="106"/>
    </row>
    <row r="986" spans="3:4" ht="15.75" customHeight="1" x14ac:dyDescent="0.25">
      <c r="C986" s="1"/>
      <c r="D986" s="106"/>
    </row>
    <row r="987" spans="3:4" ht="15.75" customHeight="1" x14ac:dyDescent="0.25">
      <c r="C987" s="1"/>
      <c r="D987" s="106"/>
    </row>
    <row r="988" spans="3:4" ht="15.75" customHeight="1" x14ac:dyDescent="0.25">
      <c r="C988" s="1"/>
      <c r="D988" s="106"/>
    </row>
    <row r="989" spans="3:4" ht="15.75" customHeight="1" x14ac:dyDescent="0.25">
      <c r="C989" s="1"/>
      <c r="D989" s="106"/>
    </row>
    <row r="990" spans="3:4" ht="15.75" customHeight="1" x14ac:dyDescent="0.25">
      <c r="C990" s="1"/>
      <c r="D990" s="106"/>
    </row>
    <row r="991" spans="3:4" ht="15.75" customHeight="1" x14ac:dyDescent="0.25">
      <c r="C991" s="1"/>
      <c r="D991" s="106"/>
    </row>
    <row r="992" spans="3:4" ht="15.75" customHeight="1" x14ac:dyDescent="0.25">
      <c r="C992" s="1"/>
      <c r="D992" s="106"/>
    </row>
    <row r="993" spans="3:4" ht="15.75" customHeight="1" x14ac:dyDescent="0.25">
      <c r="C993" s="1"/>
      <c r="D993" s="106"/>
    </row>
    <row r="994" spans="3:4" ht="15.75" customHeight="1" x14ac:dyDescent="0.25">
      <c r="C994" s="1"/>
      <c r="D994" s="106"/>
    </row>
    <row r="995" spans="3:4" ht="15.75" customHeight="1" x14ac:dyDescent="0.25">
      <c r="C995" s="1"/>
      <c r="D995" s="106"/>
    </row>
    <row r="996" spans="3:4" ht="15.75" customHeight="1" x14ac:dyDescent="0.25">
      <c r="C996" s="1"/>
      <c r="D996" s="106"/>
    </row>
    <row r="997" spans="3:4" ht="15.75" customHeight="1" x14ac:dyDescent="0.25">
      <c r="C997" s="1"/>
      <c r="D997" s="106"/>
    </row>
    <row r="998" spans="3:4" ht="15.75" customHeight="1" x14ac:dyDescent="0.25">
      <c r="C998" s="1"/>
      <c r="D998" s="106"/>
    </row>
    <row r="999" spans="3:4" ht="15.75" customHeight="1" x14ac:dyDescent="0.25">
      <c r="C999" s="1"/>
      <c r="D999" s="106"/>
    </row>
    <row r="1000" spans="3:4" ht="15.75" customHeight="1" x14ac:dyDescent="0.25">
      <c r="C1000" s="1"/>
      <c r="D1000" s="106"/>
    </row>
  </sheetData>
  <autoFilter ref="B6:AF75"/>
  <mergeCells count="26">
    <mergeCell ref="G98:I98"/>
    <mergeCell ref="G101:I101"/>
    <mergeCell ref="G93:I93"/>
    <mergeCell ref="G94:I94"/>
    <mergeCell ref="D95:E95"/>
    <mergeCell ref="G95:I95"/>
    <mergeCell ref="D96:E96"/>
    <mergeCell ref="G96:I96"/>
    <mergeCell ref="G97:I97"/>
    <mergeCell ref="D93:E93"/>
    <mergeCell ref="D94:E94"/>
    <mergeCell ref="D97:E97"/>
    <mergeCell ref="D98:E98"/>
    <mergeCell ref="D101:E101"/>
    <mergeCell ref="N6:W6"/>
    <mergeCell ref="Y6:AD6"/>
    <mergeCell ref="AE6:AF6"/>
    <mergeCell ref="D90:I90"/>
    <mergeCell ref="D92:E92"/>
    <mergeCell ref="G92:I92"/>
    <mergeCell ref="B1:D4"/>
    <mergeCell ref="E1:AD4"/>
    <mergeCell ref="AE1:AF1"/>
    <mergeCell ref="AE2:AF2"/>
    <mergeCell ref="AE3:AF3"/>
    <mergeCell ref="AE4:AF4"/>
  </mergeCells>
  <conditionalFormatting sqref="AD8:AF8 AD79:AF83 AE9:AF9 AE56:AF56 M79:M83 AD9:AD78">
    <cfRule type="cellIs" dxfId="415" priority="1" operator="between">
      <formula>8</formula>
      <formula>10</formula>
    </cfRule>
  </conditionalFormatting>
  <conditionalFormatting sqref="AD8:AF8 AD79:AF83 AE9:AF9 AE56:AF56 M79:M83 AD9:AD78">
    <cfRule type="cellIs" dxfId="414" priority="2" operator="between">
      <formula>6</formula>
      <formula>7</formula>
    </cfRule>
  </conditionalFormatting>
  <conditionalFormatting sqref="AD8:AF8 AD79:AF83 AE9:AF9 AE56:AF56 M79:M83 AD9:AD78">
    <cfRule type="cellIs" dxfId="413" priority="3" operator="equal">
      <formula>5</formula>
    </cfRule>
  </conditionalFormatting>
  <conditionalFormatting sqref="AD8:AF8 AD79:AF83 AE9:AF9 AE56:AF56 M79:M83 AD9:AD78">
    <cfRule type="cellIs" dxfId="412" priority="4" operator="between">
      <formula>2</formula>
      <formula>4</formula>
    </cfRule>
  </conditionalFormatting>
  <conditionalFormatting sqref="AD8:AF8 AD79:AF83 AE9:AF9 AE56:AF56 M79:M83 AD9:AD78">
    <cfRule type="cellIs" dxfId="411" priority="5" operator="equal">
      <formula>"Extremo"</formula>
    </cfRule>
  </conditionalFormatting>
  <conditionalFormatting sqref="AD8:AF8 AD79:AF83 AE9:AF9 AE56:AF56 M79:M83 AD9:AD78">
    <cfRule type="cellIs" dxfId="410" priority="6" operator="equal">
      <formula>"Alto"</formula>
    </cfRule>
  </conditionalFormatting>
  <conditionalFormatting sqref="AD8:AF8 AD79:AF83 AE9:AF9 AE56:AF56 M79:M83 AD9:AD78">
    <cfRule type="cellIs" dxfId="409" priority="7" operator="equal">
      <formula>"Medio"</formula>
    </cfRule>
  </conditionalFormatting>
  <conditionalFormatting sqref="AD8:AF8 AD79:AF83 AE9:AF9 AE56:AF56 M79:M83 AD9:AD78">
    <cfRule type="cellIs" dxfId="408" priority="8" operator="equal">
      <formula>"Bajo"</formula>
    </cfRule>
  </conditionalFormatting>
  <conditionalFormatting sqref="AE31:AF34">
    <cfRule type="cellIs" dxfId="407" priority="9" operator="between">
      <formula>8</formula>
      <formula>10</formula>
    </cfRule>
  </conditionalFormatting>
  <conditionalFormatting sqref="AE31:AF34">
    <cfRule type="cellIs" dxfId="406" priority="10" operator="between">
      <formula>6</formula>
      <formula>7</formula>
    </cfRule>
  </conditionalFormatting>
  <conditionalFormatting sqref="AE31:AF34">
    <cfRule type="cellIs" dxfId="405" priority="11" operator="equal">
      <formula>5</formula>
    </cfRule>
  </conditionalFormatting>
  <conditionalFormatting sqref="AE31:AF34">
    <cfRule type="cellIs" dxfId="404" priority="12" operator="between">
      <formula>2</formula>
      <formula>4</formula>
    </cfRule>
  </conditionalFormatting>
  <conditionalFormatting sqref="AE31:AF34">
    <cfRule type="cellIs" dxfId="403" priority="13" operator="equal">
      <formula>"Extremo"</formula>
    </cfRule>
  </conditionalFormatting>
  <conditionalFormatting sqref="AE31:AF34">
    <cfRule type="cellIs" dxfId="402" priority="14" operator="equal">
      <formula>"Alto"</formula>
    </cfRule>
  </conditionalFormatting>
  <conditionalFormatting sqref="AE31:AF34">
    <cfRule type="cellIs" dxfId="401" priority="15" operator="equal">
      <formula>"Medio"</formula>
    </cfRule>
  </conditionalFormatting>
  <conditionalFormatting sqref="AE31:AF34">
    <cfRule type="cellIs" dxfId="400" priority="16" operator="equal">
      <formula>"Bajo"</formula>
    </cfRule>
  </conditionalFormatting>
  <conditionalFormatting sqref="AE44:AF46">
    <cfRule type="cellIs" dxfId="399" priority="17" operator="between">
      <formula>8</formula>
      <formula>10</formula>
    </cfRule>
  </conditionalFormatting>
  <conditionalFormatting sqref="AE44:AF46">
    <cfRule type="cellIs" dxfId="398" priority="18" operator="between">
      <formula>6</formula>
      <formula>7</formula>
    </cfRule>
  </conditionalFormatting>
  <conditionalFormatting sqref="AE44:AF46">
    <cfRule type="cellIs" dxfId="397" priority="19" operator="equal">
      <formula>5</formula>
    </cfRule>
  </conditionalFormatting>
  <conditionalFormatting sqref="AE44:AF46">
    <cfRule type="cellIs" dxfId="396" priority="20" operator="between">
      <formula>2</formula>
      <formula>4</formula>
    </cfRule>
  </conditionalFormatting>
  <conditionalFormatting sqref="AE44:AF46">
    <cfRule type="cellIs" dxfId="395" priority="21" operator="equal">
      <formula>"Extremo"</formula>
    </cfRule>
  </conditionalFormatting>
  <conditionalFormatting sqref="AE44:AF46">
    <cfRule type="cellIs" dxfId="394" priority="22" operator="equal">
      <formula>"Alto"</formula>
    </cfRule>
  </conditionalFormatting>
  <conditionalFormatting sqref="AE44:AF46">
    <cfRule type="cellIs" dxfId="393" priority="23" operator="equal">
      <formula>"Medio"</formula>
    </cfRule>
  </conditionalFormatting>
  <conditionalFormatting sqref="AE44:AF46">
    <cfRule type="cellIs" dxfId="392" priority="24" operator="equal">
      <formula>"Bajo"</formula>
    </cfRule>
  </conditionalFormatting>
  <conditionalFormatting sqref="AE27:AF30">
    <cfRule type="cellIs" dxfId="391" priority="25" operator="between">
      <formula>8</formula>
      <formula>10</formula>
    </cfRule>
  </conditionalFormatting>
  <conditionalFormatting sqref="AE27:AF30">
    <cfRule type="cellIs" dxfId="390" priority="26" operator="between">
      <formula>6</formula>
      <formula>7</formula>
    </cfRule>
  </conditionalFormatting>
  <conditionalFormatting sqref="AE27:AF30">
    <cfRule type="cellIs" dxfId="389" priority="27" operator="equal">
      <formula>5</formula>
    </cfRule>
  </conditionalFormatting>
  <conditionalFormatting sqref="AE27:AF30">
    <cfRule type="cellIs" dxfId="388" priority="28" operator="between">
      <formula>2</formula>
      <formula>4</formula>
    </cfRule>
  </conditionalFormatting>
  <conditionalFormatting sqref="AE27:AF30">
    <cfRule type="cellIs" dxfId="387" priority="29" operator="equal">
      <formula>"Extremo"</formula>
    </cfRule>
  </conditionalFormatting>
  <conditionalFormatting sqref="AE27:AF30">
    <cfRule type="cellIs" dxfId="386" priority="30" operator="equal">
      <formula>"Alto"</formula>
    </cfRule>
  </conditionalFormatting>
  <conditionalFormatting sqref="AE27:AF30">
    <cfRule type="cellIs" dxfId="385" priority="31" operator="equal">
      <formula>"Medio"</formula>
    </cfRule>
  </conditionalFormatting>
  <conditionalFormatting sqref="AE27:AF30">
    <cfRule type="cellIs" dxfId="384" priority="32" operator="equal">
      <formula>"Bajo"</formula>
    </cfRule>
  </conditionalFormatting>
  <conditionalFormatting sqref="AE61:AF66">
    <cfRule type="cellIs" dxfId="383" priority="33" operator="between">
      <formula>8</formula>
      <formula>10</formula>
    </cfRule>
  </conditionalFormatting>
  <conditionalFormatting sqref="AE61:AF66">
    <cfRule type="cellIs" dxfId="382" priority="34" operator="between">
      <formula>6</formula>
      <formula>7</formula>
    </cfRule>
  </conditionalFormatting>
  <conditionalFormatting sqref="AE61:AF66">
    <cfRule type="cellIs" dxfId="381" priority="35" operator="equal">
      <formula>5</formula>
    </cfRule>
  </conditionalFormatting>
  <conditionalFormatting sqref="AE61:AF66">
    <cfRule type="cellIs" dxfId="380" priority="36" operator="between">
      <formula>2</formula>
      <formula>4</formula>
    </cfRule>
  </conditionalFormatting>
  <conditionalFormatting sqref="AE61:AF66">
    <cfRule type="cellIs" dxfId="379" priority="37" operator="equal">
      <formula>"Extremo"</formula>
    </cfRule>
  </conditionalFormatting>
  <conditionalFormatting sqref="AE61:AF66">
    <cfRule type="cellIs" dxfId="378" priority="38" operator="equal">
      <formula>"Alto"</formula>
    </cfRule>
  </conditionalFormatting>
  <conditionalFormatting sqref="AE61:AF66">
    <cfRule type="cellIs" dxfId="377" priority="39" operator="equal">
      <formula>"Medio"</formula>
    </cfRule>
  </conditionalFormatting>
  <conditionalFormatting sqref="AE61:AF66">
    <cfRule type="cellIs" dxfId="376" priority="40" operator="equal">
      <formula>"Bajo"</formula>
    </cfRule>
  </conditionalFormatting>
  <conditionalFormatting sqref="AE19:AF20">
    <cfRule type="cellIs" dxfId="375" priority="41" operator="between">
      <formula>8</formula>
      <formula>10</formula>
    </cfRule>
  </conditionalFormatting>
  <conditionalFormatting sqref="AE19:AF20">
    <cfRule type="cellIs" dxfId="374" priority="42" operator="between">
      <formula>6</formula>
      <formula>7</formula>
    </cfRule>
  </conditionalFormatting>
  <conditionalFormatting sqref="AE19:AF20">
    <cfRule type="cellIs" dxfId="373" priority="43" operator="equal">
      <formula>5</formula>
    </cfRule>
  </conditionalFormatting>
  <conditionalFormatting sqref="AE19:AF20">
    <cfRule type="cellIs" dxfId="372" priority="44" operator="between">
      <formula>2</formula>
      <formula>4</formula>
    </cfRule>
  </conditionalFormatting>
  <conditionalFormatting sqref="AE19:AF20">
    <cfRule type="cellIs" dxfId="371" priority="45" operator="equal">
      <formula>"Extremo"</formula>
    </cfRule>
  </conditionalFormatting>
  <conditionalFormatting sqref="AE19:AF20">
    <cfRule type="cellIs" dxfId="370" priority="46" operator="equal">
      <formula>"Alto"</formula>
    </cfRule>
  </conditionalFormatting>
  <conditionalFormatting sqref="AE19:AF20">
    <cfRule type="cellIs" dxfId="369" priority="47" operator="equal">
      <formula>"Medio"</formula>
    </cfRule>
  </conditionalFormatting>
  <conditionalFormatting sqref="AE19:AF20">
    <cfRule type="cellIs" dxfId="368" priority="48" operator="equal">
      <formula>"Bajo"</formula>
    </cfRule>
  </conditionalFormatting>
  <conditionalFormatting sqref="AE21:AF22">
    <cfRule type="cellIs" dxfId="367" priority="49" operator="between">
      <formula>8</formula>
      <formula>10</formula>
    </cfRule>
  </conditionalFormatting>
  <conditionalFormatting sqref="AE21:AF22">
    <cfRule type="cellIs" dxfId="366" priority="50" operator="between">
      <formula>6</formula>
      <formula>7</formula>
    </cfRule>
  </conditionalFormatting>
  <conditionalFormatting sqref="AE21:AF22">
    <cfRule type="cellIs" dxfId="365" priority="51" operator="equal">
      <formula>5</formula>
    </cfRule>
  </conditionalFormatting>
  <conditionalFormatting sqref="AE21:AF22">
    <cfRule type="cellIs" dxfId="364" priority="52" operator="between">
      <formula>2</formula>
      <formula>4</formula>
    </cfRule>
  </conditionalFormatting>
  <conditionalFormatting sqref="AE21:AF22">
    <cfRule type="cellIs" dxfId="363" priority="53" operator="equal">
      <formula>"Extremo"</formula>
    </cfRule>
  </conditionalFormatting>
  <conditionalFormatting sqref="AE21:AF22">
    <cfRule type="cellIs" dxfId="362" priority="54" operator="equal">
      <formula>"Alto"</formula>
    </cfRule>
  </conditionalFormatting>
  <conditionalFormatting sqref="AE21:AF22">
    <cfRule type="cellIs" dxfId="361" priority="55" operator="equal">
      <formula>"Medio"</formula>
    </cfRule>
  </conditionalFormatting>
  <conditionalFormatting sqref="AE21:AF22">
    <cfRule type="cellIs" dxfId="360" priority="56" operator="equal">
      <formula>"Bajo"</formula>
    </cfRule>
  </conditionalFormatting>
  <conditionalFormatting sqref="AE23:AF23">
    <cfRule type="cellIs" dxfId="359" priority="57" operator="between">
      <formula>8</formula>
      <formula>10</formula>
    </cfRule>
  </conditionalFormatting>
  <conditionalFormatting sqref="AE23:AF23">
    <cfRule type="cellIs" dxfId="358" priority="58" operator="between">
      <formula>6</formula>
      <formula>7</formula>
    </cfRule>
  </conditionalFormatting>
  <conditionalFormatting sqref="AE23:AF23">
    <cfRule type="cellIs" dxfId="357" priority="59" operator="equal">
      <formula>5</formula>
    </cfRule>
  </conditionalFormatting>
  <conditionalFormatting sqref="AE23:AF23">
    <cfRule type="cellIs" dxfId="356" priority="60" operator="between">
      <formula>2</formula>
      <formula>4</formula>
    </cfRule>
  </conditionalFormatting>
  <conditionalFormatting sqref="AE23:AF23">
    <cfRule type="cellIs" dxfId="355" priority="61" operator="equal">
      <formula>"Extremo"</formula>
    </cfRule>
  </conditionalFormatting>
  <conditionalFormatting sqref="AE23:AF23">
    <cfRule type="cellIs" dxfId="354" priority="62" operator="equal">
      <formula>"Alto"</formula>
    </cfRule>
  </conditionalFormatting>
  <conditionalFormatting sqref="AE23:AF23">
    <cfRule type="cellIs" dxfId="353" priority="63" operator="equal">
      <formula>"Medio"</formula>
    </cfRule>
  </conditionalFormatting>
  <conditionalFormatting sqref="AE23:AF23">
    <cfRule type="cellIs" dxfId="352" priority="64" operator="equal">
      <formula>"Bajo"</formula>
    </cfRule>
  </conditionalFormatting>
  <conditionalFormatting sqref="AE10:AF10">
    <cfRule type="cellIs" dxfId="351" priority="65" operator="between">
      <formula>8</formula>
      <formula>10</formula>
    </cfRule>
  </conditionalFormatting>
  <conditionalFormatting sqref="AE10:AF10">
    <cfRule type="cellIs" dxfId="350" priority="66" operator="between">
      <formula>6</formula>
      <formula>7</formula>
    </cfRule>
  </conditionalFormatting>
  <conditionalFormatting sqref="AE10:AF10">
    <cfRule type="cellIs" dxfId="349" priority="67" operator="equal">
      <formula>5</formula>
    </cfRule>
  </conditionalFormatting>
  <conditionalFormatting sqref="AE10:AF10">
    <cfRule type="cellIs" dxfId="348" priority="68" operator="between">
      <formula>2</formula>
      <formula>4</formula>
    </cfRule>
  </conditionalFormatting>
  <conditionalFormatting sqref="AE10:AF10">
    <cfRule type="cellIs" dxfId="347" priority="69" operator="equal">
      <formula>"Extremo"</formula>
    </cfRule>
  </conditionalFormatting>
  <conditionalFormatting sqref="AE10:AF10">
    <cfRule type="cellIs" dxfId="346" priority="70" operator="equal">
      <formula>"Alto"</formula>
    </cfRule>
  </conditionalFormatting>
  <conditionalFormatting sqref="AE10:AF10">
    <cfRule type="cellIs" dxfId="345" priority="71" operator="equal">
      <formula>"Medio"</formula>
    </cfRule>
  </conditionalFormatting>
  <conditionalFormatting sqref="AE10:AF10">
    <cfRule type="cellIs" dxfId="344" priority="72" operator="equal">
      <formula>"Bajo"</formula>
    </cfRule>
  </conditionalFormatting>
  <conditionalFormatting sqref="AE12:AF13">
    <cfRule type="cellIs" dxfId="343" priority="73" operator="between">
      <formula>8</formula>
      <formula>10</formula>
    </cfRule>
  </conditionalFormatting>
  <conditionalFormatting sqref="AE12:AF13">
    <cfRule type="cellIs" dxfId="342" priority="74" operator="between">
      <formula>6</formula>
      <formula>7</formula>
    </cfRule>
  </conditionalFormatting>
  <conditionalFormatting sqref="AE12:AF13">
    <cfRule type="cellIs" dxfId="341" priority="75" operator="equal">
      <formula>5</formula>
    </cfRule>
  </conditionalFormatting>
  <conditionalFormatting sqref="AE12:AF13">
    <cfRule type="cellIs" dxfId="340" priority="76" operator="between">
      <formula>2</formula>
      <formula>4</formula>
    </cfRule>
  </conditionalFormatting>
  <conditionalFormatting sqref="AE12:AF13">
    <cfRule type="cellIs" dxfId="339" priority="77" operator="equal">
      <formula>"Extremo"</formula>
    </cfRule>
  </conditionalFormatting>
  <conditionalFormatting sqref="AE12:AF13">
    <cfRule type="cellIs" dxfId="338" priority="78" operator="equal">
      <formula>"Alto"</formula>
    </cfRule>
  </conditionalFormatting>
  <conditionalFormatting sqref="AE12:AF13">
    <cfRule type="cellIs" dxfId="337" priority="79" operator="equal">
      <formula>"Medio"</formula>
    </cfRule>
  </conditionalFormatting>
  <conditionalFormatting sqref="AE12:AF13">
    <cfRule type="cellIs" dxfId="336" priority="80" operator="equal">
      <formula>"Bajo"</formula>
    </cfRule>
  </conditionalFormatting>
  <conditionalFormatting sqref="AE11:AF11">
    <cfRule type="cellIs" dxfId="335" priority="81" operator="between">
      <formula>8</formula>
      <formula>10</formula>
    </cfRule>
  </conditionalFormatting>
  <conditionalFormatting sqref="AE11:AF11">
    <cfRule type="cellIs" dxfId="334" priority="82" operator="between">
      <formula>6</formula>
      <formula>7</formula>
    </cfRule>
  </conditionalFormatting>
  <conditionalFormatting sqref="AE11:AF11">
    <cfRule type="cellIs" dxfId="333" priority="83" operator="equal">
      <formula>5</formula>
    </cfRule>
  </conditionalFormatting>
  <conditionalFormatting sqref="AE11:AF11">
    <cfRule type="cellIs" dxfId="332" priority="84" operator="between">
      <formula>2</formula>
      <formula>4</formula>
    </cfRule>
  </conditionalFormatting>
  <conditionalFormatting sqref="AE11:AF11">
    <cfRule type="cellIs" dxfId="331" priority="85" operator="equal">
      <formula>"Extremo"</formula>
    </cfRule>
  </conditionalFormatting>
  <conditionalFormatting sqref="AE11:AF11">
    <cfRule type="cellIs" dxfId="330" priority="86" operator="equal">
      <formula>"Alto"</formula>
    </cfRule>
  </conditionalFormatting>
  <conditionalFormatting sqref="AE11:AF11">
    <cfRule type="cellIs" dxfId="329" priority="87" operator="equal">
      <formula>"Medio"</formula>
    </cfRule>
  </conditionalFormatting>
  <conditionalFormatting sqref="AE11:AF11">
    <cfRule type="cellIs" dxfId="328" priority="88" operator="equal">
      <formula>"Bajo"</formula>
    </cfRule>
  </conditionalFormatting>
  <conditionalFormatting sqref="AF39">
    <cfRule type="cellIs" dxfId="327" priority="89" operator="between">
      <formula>8</formula>
      <formula>10</formula>
    </cfRule>
  </conditionalFormatting>
  <conditionalFormatting sqref="AF39">
    <cfRule type="cellIs" dxfId="326" priority="90" operator="between">
      <formula>6</formula>
      <formula>7</formula>
    </cfRule>
  </conditionalFormatting>
  <conditionalFormatting sqref="AF39">
    <cfRule type="cellIs" dxfId="325" priority="91" operator="equal">
      <formula>5</formula>
    </cfRule>
  </conditionalFormatting>
  <conditionalFormatting sqref="AF39">
    <cfRule type="cellIs" dxfId="324" priority="92" operator="between">
      <formula>2</formula>
      <formula>4</formula>
    </cfRule>
  </conditionalFormatting>
  <conditionalFormatting sqref="AF39">
    <cfRule type="cellIs" dxfId="323" priority="93" operator="equal">
      <formula>"Extremo"</formula>
    </cfRule>
  </conditionalFormatting>
  <conditionalFormatting sqref="AF39">
    <cfRule type="cellIs" dxfId="322" priority="94" operator="equal">
      <formula>"Alto"</formula>
    </cfRule>
  </conditionalFormatting>
  <conditionalFormatting sqref="AF39">
    <cfRule type="cellIs" dxfId="321" priority="95" operator="equal">
      <formula>"Medio"</formula>
    </cfRule>
  </conditionalFormatting>
  <conditionalFormatting sqref="AF39">
    <cfRule type="cellIs" dxfId="320" priority="96" operator="equal">
      <formula>"Bajo"</formula>
    </cfRule>
  </conditionalFormatting>
  <conditionalFormatting sqref="AE37:AF38">
    <cfRule type="cellIs" dxfId="319" priority="97" operator="between">
      <formula>8</formula>
      <formula>10</formula>
    </cfRule>
  </conditionalFormatting>
  <conditionalFormatting sqref="AE37:AF38">
    <cfRule type="cellIs" dxfId="318" priority="98" operator="between">
      <formula>6</formula>
      <formula>7</formula>
    </cfRule>
  </conditionalFormatting>
  <conditionalFormatting sqref="AE37:AF38">
    <cfRule type="cellIs" dxfId="317" priority="99" operator="equal">
      <formula>5</formula>
    </cfRule>
  </conditionalFormatting>
  <conditionalFormatting sqref="AE37:AF38">
    <cfRule type="cellIs" dxfId="316" priority="100" operator="between">
      <formula>2</formula>
      <formula>4</formula>
    </cfRule>
  </conditionalFormatting>
  <conditionalFormatting sqref="AE37:AF38">
    <cfRule type="cellIs" dxfId="315" priority="101" operator="equal">
      <formula>"Extremo"</formula>
    </cfRule>
  </conditionalFormatting>
  <conditionalFormatting sqref="AE37:AF38">
    <cfRule type="cellIs" dxfId="314" priority="102" operator="equal">
      <formula>"Alto"</formula>
    </cfRule>
  </conditionalFormatting>
  <conditionalFormatting sqref="AE37:AF38">
    <cfRule type="cellIs" dxfId="313" priority="103" operator="equal">
      <formula>"Medio"</formula>
    </cfRule>
  </conditionalFormatting>
  <conditionalFormatting sqref="AE37:AF38">
    <cfRule type="cellIs" dxfId="312" priority="104" operator="equal">
      <formula>"Bajo"</formula>
    </cfRule>
  </conditionalFormatting>
  <conditionalFormatting sqref="AF40">
    <cfRule type="cellIs" dxfId="311" priority="105" operator="between">
      <formula>8</formula>
      <formula>10</formula>
    </cfRule>
  </conditionalFormatting>
  <conditionalFormatting sqref="AF40">
    <cfRule type="cellIs" dxfId="310" priority="106" operator="between">
      <formula>6</formula>
      <formula>7</formula>
    </cfRule>
  </conditionalFormatting>
  <conditionalFormatting sqref="AF40">
    <cfRule type="cellIs" dxfId="309" priority="107" operator="equal">
      <formula>5</formula>
    </cfRule>
  </conditionalFormatting>
  <conditionalFormatting sqref="AF40">
    <cfRule type="cellIs" dxfId="308" priority="108" operator="between">
      <formula>2</formula>
      <formula>4</formula>
    </cfRule>
  </conditionalFormatting>
  <conditionalFormatting sqref="AF40">
    <cfRule type="cellIs" dxfId="307" priority="109" operator="equal">
      <formula>"Extremo"</formula>
    </cfRule>
  </conditionalFormatting>
  <conditionalFormatting sqref="AF40">
    <cfRule type="cellIs" dxfId="306" priority="110" operator="equal">
      <formula>"Alto"</formula>
    </cfRule>
  </conditionalFormatting>
  <conditionalFormatting sqref="AF40">
    <cfRule type="cellIs" dxfId="305" priority="111" operator="equal">
      <formula>"Medio"</formula>
    </cfRule>
  </conditionalFormatting>
  <conditionalFormatting sqref="AF40">
    <cfRule type="cellIs" dxfId="304" priority="112" operator="equal">
      <formula>"Bajo"</formula>
    </cfRule>
  </conditionalFormatting>
  <conditionalFormatting sqref="AE39">
    <cfRule type="cellIs" dxfId="303" priority="113" operator="between">
      <formula>8</formula>
      <formula>10</formula>
    </cfRule>
  </conditionalFormatting>
  <conditionalFormatting sqref="AE39">
    <cfRule type="cellIs" dxfId="302" priority="114" operator="between">
      <formula>6</formula>
      <formula>7</formula>
    </cfRule>
  </conditionalFormatting>
  <conditionalFormatting sqref="AE39">
    <cfRule type="cellIs" dxfId="301" priority="115" operator="equal">
      <formula>5</formula>
    </cfRule>
  </conditionalFormatting>
  <conditionalFormatting sqref="AE39">
    <cfRule type="cellIs" dxfId="300" priority="116" operator="between">
      <formula>2</formula>
      <formula>4</formula>
    </cfRule>
  </conditionalFormatting>
  <conditionalFormatting sqref="AE39">
    <cfRule type="cellIs" dxfId="299" priority="117" operator="equal">
      <formula>"Extremo"</formula>
    </cfRule>
  </conditionalFormatting>
  <conditionalFormatting sqref="AE39">
    <cfRule type="cellIs" dxfId="298" priority="118" operator="equal">
      <formula>"Alto"</formula>
    </cfRule>
  </conditionalFormatting>
  <conditionalFormatting sqref="AE39">
    <cfRule type="cellIs" dxfId="297" priority="119" operator="equal">
      <formula>"Medio"</formula>
    </cfRule>
  </conditionalFormatting>
  <conditionalFormatting sqref="AE39">
    <cfRule type="cellIs" dxfId="296" priority="120" operator="equal">
      <formula>"Bajo"</formula>
    </cfRule>
  </conditionalFormatting>
  <conditionalFormatting sqref="AE40">
    <cfRule type="cellIs" dxfId="295" priority="121" operator="between">
      <formula>8</formula>
      <formula>10</formula>
    </cfRule>
  </conditionalFormatting>
  <conditionalFormatting sqref="AE40">
    <cfRule type="cellIs" dxfId="294" priority="122" operator="between">
      <formula>6</formula>
      <formula>7</formula>
    </cfRule>
  </conditionalFormatting>
  <conditionalFormatting sqref="AE40">
    <cfRule type="cellIs" dxfId="293" priority="123" operator="equal">
      <formula>5</formula>
    </cfRule>
  </conditionalFormatting>
  <conditionalFormatting sqref="AE40">
    <cfRule type="cellIs" dxfId="292" priority="124" operator="between">
      <formula>2</formula>
      <formula>4</formula>
    </cfRule>
  </conditionalFormatting>
  <conditionalFormatting sqref="AE40">
    <cfRule type="cellIs" dxfId="291" priority="125" operator="equal">
      <formula>"Extremo"</formula>
    </cfRule>
  </conditionalFormatting>
  <conditionalFormatting sqref="AE40">
    <cfRule type="cellIs" dxfId="290" priority="126" operator="equal">
      <formula>"Alto"</formula>
    </cfRule>
  </conditionalFormatting>
  <conditionalFormatting sqref="AE40">
    <cfRule type="cellIs" dxfId="289" priority="127" operator="equal">
      <formula>"Medio"</formula>
    </cfRule>
  </conditionalFormatting>
  <conditionalFormatting sqref="AE40">
    <cfRule type="cellIs" dxfId="288" priority="128" operator="equal">
      <formula>"Bajo"</formula>
    </cfRule>
  </conditionalFormatting>
  <conditionalFormatting sqref="AE35:AF35">
    <cfRule type="cellIs" dxfId="287" priority="129" operator="between">
      <formula>8</formula>
      <formula>10</formula>
    </cfRule>
  </conditionalFormatting>
  <conditionalFormatting sqref="AE35:AF35">
    <cfRule type="cellIs" dxfId="286" priority="130" operator="between">
      <formula>6</formula>
      <formula>7</formula>
    </cfRule>
  </conditionalFormatting>
  <conditionalFormatting sqref="AE35:AF35">
    <cfRule type="cellIs" dxfId="285" priority="131" operator="equal">
      <formula>5</formula>
    </cfRule>
  </conditionalFormatting>
  <conditionalFormatting sqref="AE35:AF35">
    <cfRule type="cellIs" dxfId="284" priority="132" operator="between">
      <formula>2</formula>
      <formula>4</formula>
    </cfRule>
  </conditionalFormatting>
  <conditionalFormatting sqref="AE35:AF35">
    <cfRule type="cellIs" dxfId="283" priority="133" operator="equal">
      <formula>"Extremo"</formula>
    </cfRule>
  </conditionalFormatting>
  <conditionalFormatting sqref="AE35:AF35">
    <cfRule type="cellIs" dxfId="282" priority="134" operator="equal">
      <formula>"Alto"</formula>
    </cfRule>
  </conditionalFormatting>
  <conditionalFormatting sqref="AE35:AF35">
    <cfRule type="cellIs" dxfId="281" priority="135" operator="equal">
      <formula>"Medio"</formula>
    </cfRule>
  </conditionalFormatting>
  <conditionalFormatting sqref="AE35:AF35">
    <cfRule type="cellIs" dxfId="280" priority="136" operator="equal">
      <formula>"Bajo"</formula>
    </cfRule>
  </conditionalFormatting>
  <conditionalFormatting sqref="AE36:AF36">
    <cfRule type="cellIs" dxfId="279" priority="137" operator="between">
      <formula>8</formula>
      <formula>10</formula>
    </cfRule>
  </conditionalFormatting>
  <conditionalFormatting sqref="AE36:AF36">
    <cfRule type="cellIs" dxfId="278" priority="138" operator="between">
      <formula>6</formula>
      <formula>7</formula>
    </cfRule>
  </conditionalFormatting>
  <conditionalFormatting sqref="AE36:AF36">
    <cfRule type="cellIs" dxfId="277" priority="139" operator="equal">
      <formula>5</formula>
    </cfRule>
  </conditionalFormatting>
  <conditionalFormatting sqref="AE36:AF36">
    <cfRule type="cellIs" dxfId="276" priority="140" operator="between">
      <formula>2</formula>
      <formula>4</formula>
    </cfRule>
  </conditionalFormatting>
  <conditionalFormatting sqref="AE36:AF36">
    <cfRule type="cellIs" dxfId="275" priority="141" operator="equal">
      <formula>"Extremo"</formula>
    </cfRule>
  </conditionalFormatting>
  <conditionalFormatting sqref="AE36:AF36">
    <cfRule type="cellIs" dxfId="274" priority="142" operator="equal">
      <formula>"Alto"</formula>
    </cfRule>
  </conditionalFormatting>
  <conditionalFormatting sqref="AE36:AF36">
    <cfRule type="cellIs" dxfId="273" priority="143" operator="equal">
      <formula>"Medio"</formula>
    </cfRule>
  </conditionalFormatting>
  <conditionalFormatting sqref="AE36:AF36">
    <cfRule type="cellIs" dxfId="272" priority="144" operator="equal">
      <formula>"Bajo"</formula>
    </cfRule>
  </conditionalFormatting>
  <conditionalFormatting sqref="AE53">
    <cfRule type="cellIs" dxfId="271" priority="145" operator="between">
      <formula>8</formula>
      <formula>10</formula>
    </cfRule>
  </conditionalFormatting>
  <conditionalFormatting sqref="AE53">
    <cfRule type="cellIs" dxfId="270" priority="146" operator="between">
      <formula>6</formula>
      <formula>7</formula>
    </cfRule>
  </conditionalFormatting>
  <conditionalFormatting sqref="AE53">
    <cfRule type="cellIs" dxfId="269" priority="147" operator="equal">
      <formula>5</formula>
    </cfRule>
  </conditionalFormatting>
  <conditionalFormatting sqref="AE53">
    <cfRule type="cellIs" dxfId="268" priority="148" operator="between">
      <formula>2</formula>
      <formula>4</formula>
    </cfRule>
  </conditionalFormatting>
  <conditionalFormatting sqref="AE53">
    <cfRule type="cellIs" dxfId="267" priority="149" operator="equal">
      <formula>"Extremo"</formula>
    </cfRule>
  </conditionalFormatting>
  <conditionalFormatting sqref="AE53">
    <cfRule type="cellIs" dxfId="266" priority="150" operator="equal">
      <formula>"Alto"</formula>
    </cfRule>
  </conditionalFormatting>
  <conditionalFormatting sqref="AE53">
    <cfRule type="cellIs" dxfId="265" priority="151" operator="equal">
      <formula>"Medio"</formula>
    </cfRule>
  </conditionalFormatting>
  <conditionalFormatting sqref="AE53">
    <cfRule type="cellIs" dxfId="264" priority="152" operator="equal">
      <formula>"Bajo"</formula>
    </cfRule>
  </conditionalFormatting>
  <conditionalFormatting sqref="AF53">
    <cfRule type="cellIs" dxfId="263" priority="153" operator="between">
      <formula>8</formula>
      <formula>10</formula>
    </cfRule>
  </conditionalFormatting>
  <conditionalFormatting sqref="AF53">
    <cfRule type="cellIs" dxfId="262" priority="154" operator="between">
      <formula>6</formula>
      <formula>7</formula>
    </cfRule>
  </conditionalFormatting>
  <conditionalFormatting sqref="AF53">
    <cfRule type="cellIs" dxfId="261" priority="155" operator="equal">
      <formula>5</formula>
    </cfRule>
  </conditionalFormatting>
  <conditionalFormatting sqref="AF53">
    <cfRule type="cellIs" dxfId="260" priority="156" operator="between">
      <formula>2</formula>
      <formula>4</formula>
    </cfRule>
  </conditionalFormatting>
  <conditionalFormatting sqref="AF53">
    <cfRule type="cellIs" dxfId="259" priority="157" operator="equal">
      <formula>"Extremo"</formula>
    </cfRule>
  </conditionalFormatting>
  <conditionalFormatting sqref="AF53">
    <cfRule type="cellIs" dxfId="258" priority="158" operator="equal">
      <formula>"Alto"</formula>
    </cfRule>
  </conditionalFormatting>
  <conditionalFormatting sqref="AF53">
    <cfRule type="cellIs" dxfId="257" priority="159" operator="equal">
      <formula>"Medio"</formula>
    </cfRule>
  </conditionalFormatting>
  <conditionalFormatting sqref="AF53">
    <cfRule type="cellIs" dxfId="256" priority="160" operator="equal">
      <formula>"Bajo"</formula>
    </cfRule>
  </conditionalFormatting>
  <conditionalFormatting sqref="AE54:AF54">
    <cfRule type="cellIs" dxfId="255" priority="161" operator="between">
      <formula>8</formula>
      <formula>10</formula>
    </cfRule>
  </conditionalFormatting>
  <conditionalFormatting sqref="AE54:AF54">
    <cfRule type="cellIs" dxfId="254" priority="162" operator="between">
      <formula>6</formula>
      <formula>7</formula>
    </cfRule>
  </conditionalFormatting>
  <conditionalFormatting sqref="AE54:AF54">
    <cfRule type="cellIs" dxfId="253" priority="163" operator="equal">
      <formula>5</formula>
    </cfRule>
  </conditionalFormatting>
  <conditionalFormatting sqref="AE54:AF54">
    <cfRule type="cellIs" dxfId="252" priority="164" operator="between">
      <formula>2</formula>
      <formula>4</formula>
    </cfRule>
  </conditionalFormatting>
  <conditionalFormatting sqref="AE54:AF54">
    <cfRule type="cellIs" dxfId="251" priority="165" operator="equal">
      <formula>"Extremo"</formula>
    </cfRule>
  </conditionalFormatting>
  <conditionalFormatting sqref="AE54:AF54">
    <cfRule type="cellIs" dxfId="250" priority="166" operator="equal">
      <formula>"Alto"</formula>
    </cfRule>
  </conditionalFormatting>
  <conditionalFormatting sqref="AE54:AF54">
    <cfRule type="cellIs" dxfId="249" priority="167" operator="equal">
      <formula>"Medio"</formula>
    </cfRule>
  </conditionalFormatting>
  <conditionalFormatting sqref="AE54:AF54">
    <cfRule type="cellIs" dxfId="248" priority="168" operator="equal">
      <formula>"Bajo"</formula>
    </cfRule>
  </conditionalFormatting>
  <conditionalFormatting sqref="AF55">
    <cfRule type="cellIs" dxfId="247" priority="169" operator="between">
      <formula>8</formula>
      <formula>10</formula>
    </cfRule>
  </conditionalFormatting>
  <conditionalFormatting sqref="AF55">
    <cfRule type="cellIs" dxfId="246" priority="170" operator="between">
      <formula>6</formula>
      <formula>7</formula>
    </cfRule>
  </conditionalFormatting>
  <conditionalFormatting sqref="AF55">
    <cfRule type="cellIs" dxfId="245" priority="171" operator="equal">
      <formula>5</formula>
    </cfRule>
  </conditionalFormatting>
  <conditionalFormatting sqref="AF55">
    <cfRule type="cellIs" dxfId="244" priority="172" operator="between">
      <formula>2</formula>
      <formula>4</formula>
    </cfRule>
  </conditionalFormatting>
  <conditionalFormatting sqref="AF55">
    <cfRule type="cellIs" dxfId="243" priority="173" operator="equal">
      <formula>"Extremo"</formula>
    </cfRule>
  </conditionalFormatting>
  <conditionalFormatting sqref="AF55">
    <cfRule type="cellIs" dxfId="242" priority="174" operator="equal">
      <formula>"Alto"</formula>
    </cfRule>
  </conditionalFormatting>
  <conditionalFormatting sqref="AF55">
    <cfRule type="cellIs" dxfId="241" priority="175" operator="equal">
      <formula>"Medio"</formula>
    </cfRule>
  </conditionalFormatting>
  <conditionalFormatting sqref="AF55">
    <cfRule type="cellIs" dxfId="240" priority="176" operator="equal">
      <formula>"Bajo"</formula>
    </cfRule>
  </conditionalFormatting>
  <conditionalFormatting sqref="AE55">
    <cfRule type="cellIs" dxfId="239" priority="177" operator="between">
      <formula>8</formula>
      <formula>10</formula>
    </cfRule>
  </conditionalFormatting>
  <conditionalFormatting sqref="AE55">
    <cfRule type="cellIs" dxfId="238" priority="178" operator="between">
      <formula>6</formula>
      <formula>7</formula>
    </cfRule>
  </conditionalFormatting>
  <conditionalFormatting sqref="AE55">
    <cfRule type="cellIs" dxfId="237" priority="179" operator="equal">
      <formula>5</formula>
    </cfRule>
  </conditionalFormatting>
  <conditionalFormatting sqref="AE55">
    <cfRule type="cellIs" dxfId="236" priority="180" operator="between">
      <formula>2</formula>
      <formula>4</formula>
    </cfRule>
  </conditionalFormatting>
  <conditionalFormatting sqref="AE55">
    <cfRule type="cellIs" dxfId="235" priority="181" operator="equal">
      <formula>"Extremo"</formula>
    </cfRule>
  </conditionalFormatting>
  <conditionalFormatting sqref="AE55">
    <cfRule type="cellIs" dxfId="234" priority="182" operator="equal">
      <formula>"Alto"</formula>
    </cfRule>
  </conditionalFormatting>
  <conditionalFormatting sqref="AE55">
    <cfRule type="cellIs" dxfId="233" priority="183" operator="equal">
      <formula>"Medio"</formula>
    </cfRule>
  </conditionalFormatting>
  <conditionalFormatting sqref="AE55">
    <cfRule type="cellIs" dxfId="232" priority="184" operator="equal">
      <formula>"Bajo"</formula>
    </cfRule>
  </conditionalFormatting>
  <conditionalFormatting sqref="AF24:AF25">
    <cfRule type="cellIs" dxfId="231" priority="185" operator="between">
      <formula>8</formula>
      <formula>10</formula>
    </cfRule>
  </conditionalFormatting>
  <conditionalFormatting sqref="AF24:AF25">
    <cfRule type="cellIs" dxfId="230" priority="186" operator="between">
      <formula>6</formula>
      <formula>7</formula>
    </cfRule>
  </conditionalFormatting>
  <conditionalFormatting sqref="AF24:AF25">
    <cfRule type="cellIs" dxfId="229" priority="187" operator="equal">
      <formula>5</formula>
    </cfRule>
  </conditionalFormatting>
  <conditionalFormatting sqref="AF24:AF25">
    <cfRule type="cellIs" dxfId="228" priority="188" operator="between">
      <formula>2</formula>
      <formula>4</formula>
    </cfRule>
  </conditionalFormatting>
  <conditionalFormatting sqref="AF24:AF25">
    <cfRule type="cellIs" dxfId="227" priority="189" operator="equal">
      <formula>"Extremo"</formula>
    </cfRule>
  </conditionalFormatting>
  <conditionalFormatting sqref="AF24:AF25">
    <cfRule type="cellIs" dxfId="226" priority="190" operator="equal">
      <formula>"Alto"</formula>
    </cfRule>
  </conditionalFormatting>
  <conditionalFormatting sqref="AF24:AF25">
    <cfRule type="cellIs" dxfId="225" priority="191" operator="equal">
      <formula>"Medio"</formula>
    </cfRule>
  </conditionalFormatting>
  <conditionalFormatting sqref="AF24:AF25">
    <cfRule type="cellIs" dxfId="224" priority="192" operator="equal">
      <formula>"Bajo"</formula>
    </cfRule>
  </conditionalFormatting>
  <conditionalFormatting sqref="AE15">
    <cfRule type="cellIs" dxfId="223" priority="193" operator="between">
      <formula>8</formula>
      <formula>10</formula>
    </cfRule>
  </conditionalFormatting>
  <conditionalFormatting sqref="AE15">
    <cfRule type="cellIs" dxfId="222" priority="194" operator="between">
      <formula>6</formula>
      <formula>7</formula>
    </cfRule>
  </conditionalFormatting>
  <conditionalFormatting sqref="AE15">
    <cfRule type="cellIs" dxfId="221" priority="195" operator="equal">
      <formula>5</formula>
    </cfRule>
  </conditionalFormatting>
  <conditionalFormatting sqref="AE15">
    <cfRule type="cellIs" dxfId="220" priority="196" operator="between">
      <formula>2</formula>
      <formula>4</formula>
    </cfRule>
  </conditionalFormatting>
  <conditionalFormatting sqref="AE15">
    <cfRule type="cellIs" dxfId="219" priority="197" operator="equal">
      <formula>"Extremo"</formula>
    </cfRule>
  </conditionalFormatting>
  <conditionalFormatting sqref="AE15">
    <cfRule type="cellIs" dxfId="218" priority="198" operator="equal">
      <formula>"Alto"</formula>
    </cfRule>
  </conditionalFormatting>
  <conditionalFormatting sqref="AE15">
    <cfRule type="cellIs" dxfId="217" priority="199" operator="equal">
      <formula>"Medio"</formula>
    </cfRule>
  </conditionalFormatting>
  <conditionalFormatting sqref="AE15">
    <cfRule type="cellIs" dxfId="216" priority="200" operator="equal">
      <formula>"Bajo"</formula>
    </cfRule>
  </conditionalFormatting>
  <conditionalFormatting sqref="AE16:AE18">
    <cfRule type="cellIs" dxfId="215" priority="201" operator="between">
      <formula>8</formula>
      <formula>10</formula>
    </cfRule>
  </conditionalFormatting>
  <conditionalFormatting sqref="AE16:AE18">
    <cfRule type="cellIs" dxfId="214" priority="202" operator="between">
      <formula>6</formula>
      <formula>7</formula>
    </cfRule>
  </conditionalFormatting>
  <conditionalFormatting sqref="AE16:AE18">
    <cfRule type="cellIs" dxfId="213" priority="203" operator="equal">
      <formula>5</formula>
    </cfRule>
  </conditionalFormatting>
  <conditionalFormatting sqref="AE16:AE18">
    <cfRule type="cellIs" dxfId="212" priority="204" operator="between">
      <formula>2</formula>
      <formula>4</formula>
    </cfRule>
  </conditionalFormatting>
  <conditionalFormatting sqref="AE16:AE18">
    <cfRule type="cellIs" dxfId="211" priority="205" operator="equal">
      <formula>"Extremo"</formula>
    </cfRule>
  </conditionalFormatting>
  <conditionalFormatting sqref="AE16:AE18">
    <cfRule type="cellIs" dxfId="210" priority="206" operator="equal">
      <formula>"Alto"</formula>
    </cfRule>
  </conditionalFormatting>
  <conditionalFormatting sqref="AE16:AE18">
    <cfRule type="cellIs" dxfId="209" priority="207" operator="equal">
      <formula>"Medio"</formula>
    </cfRule>
  </conditionalFormatting>
  <conditionalFormatting sqref="AE16:AE18">
    <cfRule type="cellIs" dxfId="208" priority="208" operator="equal">
      <formula>"Bajo"</formula>
    </cfRule>
  </conditionalFormatting>
  <conditionalFormatting sqref="AE14:AF14">
    <cfRule type="cellIs" dxfId="207" priority="209" operator="between">
      <formula>8</formula>
      <formula>10</formula>
    </cfRule>
  </conditionalFormatting>
  <conditionalFormatting sqref="AE14:AF14">
    <cfRule type="cellIs" dxfId="206" priority="210" operator="between">
      <formula>6</formula>
      <formula>7</formula>
    </cfRule>
  </conditionalFormatting>
  <conditionalFormatting sqref="AE14:AF14">
    <cfRule type="cellIs" dxfId="205" priority="211" operator="equal">
      <formula>5</formula>
    </cfRule>
  </conditionalFormatting>
  <conditionalFormatting sqref="AE14:AF14">
    <cfRule type="cellIs" dxfId="204" priority="212" operator="between">
      <formula>2</formula>
      <formula>4</formula>
    </cfRule>
  </conditionalFormatting>
  <conditionalFormatting sqref="AE14:AF14">
    <cfRule type="cellIs" dxfId="203" priority="213" operator="equal">
      <formula>"Extremo"</formula>
    </cfRule>
  </conditionalFormatting>
  <conditionalFormatting sqref="AE14:AF14">
    <cfRule type="cellIs" dxfId="202" priority="214" operator="equal">
      <formula>"Alto"</formula>
    </cfRule>
  </conditionalFormatting>
  <conditionalFormatting sqref="AE14:AF14">
    <cfRule type="cellIs" dxfId="201" priority="215" operator="equal">
      <formula>"Medio"</formula>
    </cfRule>
  </conditionalFormatting>
  <conditionalFormatting sqref="AE14:AF14">
    <cfRule type="cellIs" dxfId="200" priority="216" operator="equal">
      <formula>"Bajo"</formula>
    </cfRule>
  </conditionalFormatting>
  <conditionalFormatting sqref="AF15">
    <cfRule type="cellIs" dxfId="199" priority="217" operator="between">
      <formula>8</formula>
      <formula>10</formula>
    </cfRule>
  </conditionalFormatting>
  <conditionalFormatting sqref="AF15">
    <cfRule type="cellIs" dxfId="198" priority="218" operator="between">
      <formula>6</formula>
      <formula>7</formula>
    </cfRule>
  </conditionalFormatting>
  <conditionalFormatting sqref="AF15">
    <cfRule type="cellIs" dxfId="197" priority="219" operator="equal">
      <formula>5</formula>
    </cfRule>
  </conditionalFormatting>
  <conditionalFormatting sqref="AF15">
    <cfRule type="cellIs" dxfId="196" priority="220" operator="between">
      <formula>2</formula>
      <formula>4</formula>
    </cfRule>
  </conditionalFormatting>
  <conditionalFormatting sqref="AF15">
    <cfRule type="cellIs" dxfId="195" priority="221" operator="equal">
      <formula>"Extremo"</formula>
    </cfRule>
  </conditionalFormatting>
  <conditionalFormatting sqref="AF15">
    <cfRule type="cellIs" dxfId="194" priority="222" operator="equal">
      <formula>"Alto"</formula>
    </cfRule>
  </conditionalFormatting>
  <conditionalFormatting sqref="AF15">
    <cfRule type="cellIs" dxfId="193" priority="223" operator="equal">
      <formula>"Medio"</formula>
    </cfRule>
  </conditionalFormatting>
  <conditionalFormatting sqref="AF15">
    <cfRule type="cellIs" dxfId="192" priority="224" operator="equal">
      <formula>"Bajo"</formula>
    </cfRule>
  </conditionalFormatting>
  <conditionalFormatting sqref="AF16">
    <cfRule type="cellIs" dxfId="191" priority="225" operator="between">
      <formula>8</formula>
      <formula>10</formula>
    </cfRule>
  </conditionalFormatting>
  <conditionalFormatting sqref="AF16">
    <cfRule type="cellIs" dxfId="190" priority="226" operator="between">
      <formula>6</formula>
      <formula>7</formula>
    </cfRule>
  </conditionalFormatting>
  <conditionalFormatting sqref="AF16">
    <cfRule type="cellIs" dxfId="189" priority="227" operator="equal">
      <formula>5</formula>
    </cfRule>
  </conditionalFormatting>
  <conditionalFormatting sqref="AF16">
    <cfRule type="cellIs" dxfId="188" priority="228" operator="between">
      <formula>2</formula>
      <formula>4</formula>
    </cfRule>
  </conditionalFormatting>
  <conditionalFormatting sqref="AF16">
    <cfRule type="cellIs" dxfId="187" priority="229" operator="equal">
      <formula>"Extremo"</formula>
    </cfRule>
  </conditionalFormatting>
  <conditionalFormatting sqref="AF16">
    <cfRule type="cellIs" dxfId="186" priority="230" operator="equal">
      <formula>"Alto"</formula>
    </cfRule>
  </conditionalFormatting>
  <conditionalFormatting sqref="AF16">
    <cfRule type="cellIs" dxfId="185" priority="231" operator="equal">
      <formula>"Medio"</formula>
    </cfRule>
  </conditionalFormatting>
  <conditionalFormatting sqref="AF16">
    <cfRule type="cellIs" dxfId="184" priority="232" operator="equal">
      <formula>"Bajo"</formula>
    </cfRule>
  </conditionalFormatting>
  <conditionalFormatting sqref="AF17">
    <cfRule type="cellIs" dxfId="183" priority="233" operator="between">
      <formula>8</formula>
      <formula>10</formula>
    </cfRule>
  </conditionalFormatting>
  <conditionalFormatting sqref="AF17">
    <cfRule type="cellIs" dxfId="182" priority="234" operator="between">
      <formula>6</formula>
      <formula>7</formula>
    </cfRule>
  </conditionalFormatting>
  <conditionalFormatting sqref="AF17">
    <cfRule type="cellIs" dxfId="181" priority="235" operator="equal">
      <formula>5</formula>
    </cfRule>
  </conditionalFormatting>
  <conditionalFormatting sqref="AF17">
    <cfRule type="cellIs" dxfId="180" priority="236" operator="between">
      <formula>2</formula>
      <formula>4</formula>
    </cfRule>
  </conditionalFormatting>
  <conditionalFormatting sqref="AF17">
    <cfRule type="cellIs" dxfId="179" priority="237" operator="equal">
      <formula>"Extremo"</formula>
    </cfRule>
  </conditionalFormatting>
  <conditionalFormatting sqref="AF17">
    <cfRule type="cellIs" dxfId="178" priority="238" operator="equal">
      <formula>"Alto"</formula>
    </cfRule>
  </conditionalFormatting>
  <conditionalFormatting sqref="AF17">
    <cfRule type="cellIs" dxfId="177" priority="239" operator="equal">
      <formula>"Medio"</formula>
    </cfRule>
  </conditionalFormatting>
  <conditionalFormatting sqref="AF17">
    <cfRule type="cellIs" dxfId="176" priority="240" operator="equal">
      <formula>"Bajo"</formula>
    </cfRule>
  </conditionalFormatting>
  <conditionalFormatting sqref="AF18">
    <cfRule type="cellIs" dxfId="175" priority="241" operator="between">
      <formula>8</formula>
      <formula>10</formula>
    </cfRule>
  </conditionalFormatting>
  <conditionalFormatting sqref="AF18">
    <cfRule type="cellIs" dxfId="174" priority="242" operator="between">
      <formula>6</formula>
      <formula>7</formula>
    </cfRule>
  </conditionalFormatting>
  <conditionalFormatting sqref="AF18">
    <cfRule type="cellIs" dxfId="173" priority="243" operator="equal">
      <formula>5</formula>
    </cfRule>
  </conditionalFormatting>
  <conditionalFormatting sqref="AF18">
    <cfRule type="cellIs" dxfId="172" priority="244" operator="between">
      <formula>2</formula>
      <formula>4</formula>
    </cfRule>
  </conditionalFormatting>
  <conditionalFormatting sqref="AF18">
    <cfRule type="cellIs" dxfId="171" priority="245" operator="equal">
      <formula>"Extremo"</formula>
    </cfRule>
  </conditionalFormatting>
  <conditionalFormatting sqref="AF18">
    <cfRule type="cellIs" dxfId="170" priority="246" operator="equal">
      <formula>"Alto"</formula>
    </cfRule>
  </conditionalFormatting>
  <conditionalFormatting sqref="AF18">
    <cfRule type="cellIs" dxfId="169" priority="247" operator="equal">
      <formula>"Medio"</formula>
    </cfRule>
  </conditionalFormatting>
  <conditionalFormatting sqref="AF18">
    <cfRule type="cellIs" dxfId="168" priority="248" operator="equal">
      <formula>"Bajo"</formula>
    </cfRule>
  </conditionalFormatting>
  <conditionalFormatting sqref="AE50:AF50">
    <cfRule type="cellIs" dxfId="167" priority="249" operator="between">
      <formula>8</formula>
      <formula>10</formula>
    </cfRule>
  </conditionalFormatting>
  <conditionalFormatting sqref="AE50:AF50">
    <cfRule type="cellIs" dxfId="166" priority="250" operator="between">
      <formula>6</formula>
      <formula>7</formula>
    </cfRule>
  </conditionalFormatting>
  <conditionalFormatting sqref="AE50:AF50">
    <cfRule type="cellIs" dxfId="165" priority="251" operator="equal">
      <formula>5</formula>
    </cfRule>
  </conditionalFormatting>
  <conditionalFormatting sqref="AE50:AF50">
    <cfRule type="cellIs" dxfId="164" priority="252" operator="between">
      <formula>2</formula>
      <formula>4</formula>
    </cfRule>
  </conditionalFormatting>
  <conditionalFormatting sqref="AE50:AF50">
    <cfRule type="cellIs" dxfId="163" priority="253" operator="equal">
      <formula>"Extremo"</formula>
    </cfRule>
  </conditionalFormatting>
  <conditionalFormatting sqref="AE50:AF50">
    <cfRule type="cellIs" dxfId="162" priority="254" operator="equal">
      <formula>"Alto"</formula>
    </cfRule>
  </conditionalFormatting>
  <conditionalFormatting sqref="AE50:AF50">
    <cfRule type="cellIs" dxfId="161" priority="255" operator="equal">
      <formula>"Medio"</formula>
    </cfRule>
  </conditionalFormatting>
  <conditionalFormatting sqref="AE50:AF50">
    <cfRule type="cellIs" dxfId="160" priority="256" operator="equal">
      <formula>"Bajo"</formula>
    </cfRule>
  </conditionalFormatting>
  <conditionalFormatting sqref="AE51:AF51">
    <cfRule type="cellIs" dxfId="159" priority="257" operator="between">
      <formula>8</formula>
      <formula>10</formula>
    </cfRule>
  </conditionalFormatting>
  <conditionalFormatting sqref="AE51:AF51">
    <cfRule type="cellIs" dxfId="158" priority="258" operator="between">
      <formula>6</formula>
      <formula>7</formula>
    </cfRule>
  </conditionalFormatting>
  <conditionalFormatting sqref="AE51:AF51">
    <cfRule type="cellIs" dxfId="157" priority="259" operator="equal">
      <formula>5</formula>
    </cfRule>
  </conditionalFormatting>
  <conditionalFormatting sqref="AE51:AF51">
    <cfRule type="cellIs" dxfId="156" priority="260" operator="between">
      <formula>2</formula>
      <formula>4</formula>
    </cfRule>
  </conditionalFormatting>
  <conditionalFormatting sqref="AE51:AF51">
    <cfRule type="cellIs" dxfId="155" priority="261" operator="equal">
      <formula>"Extremo"</formula>
    </cfRule>
  </conditionalFormatting>
  <conditionalFormatting sqref="AE51:AF51">
    <cfRule type="cellIs" dxfId="154" priority="262" operator="equal">
      <formula>"Alto"</formula>
    </cfRule>
  </conditionalFormatting>
  <conditionalFormatting sqref="AE51:AF51">
    <cfRule type="cellIs" dxfId="153" priority="263" operator="equal">
      <formula>"Medio"</formula>
    </cfRule>
  </conditionalFormatting>
  <conditionalFormatting sqref="AE51:AF51">
    <cfRule type="cellIs" dxfId="152" priority="264" operator="equal">
      <formula>"Bajo"</formula>
    </cfRule>
  </conditionalFormatting>
  <conditionalFormatting sqref="AE52:AF52">
    <cfRule type="cellIs" dxfId="151" priority="265" operator="between">
      <formula>8</formula>
      <formula>10</formula>
    </cfRule>
  </conditionalFormatting>
  <conditionalFormatting sqref="AE52:AF52">
    <cfRule type="cellIs" dxfId="150" priority="266" operator="between">
      <formula>6</formula>
      <formula>7</formula>
    </cfRule>
  </conditionalFormatting>
  <conditionalFormatting sqref="AE52:AF52">
    <cfRule type="cellIs" dxfId="149" priority="267" operator="equal">
      <formula>5</formula>
    </cfRule>
  </conditionalFormatting>
  <conditionalFormatting sqref="AE52:AF52">
    <cfRule type="cellIs" dxfId="148" priority="268" operator="between">
      <formula>2</formula>
      <formula>4</formula>
    </cfRule>
  </conditionalFormatting>
  <conditionalFormatting sqref="AE52:AF52">
    <cfRule type="cellIs" dxfId="147" priority="269" operator="equal">
      <formula>"Extremo"</formula>
    </cfRule>
  </conditionalFormatting>
  <conditionalFormatting sqref="AE52:AF52">
    <cfRule type="cellIs" dxfId="146" priority="270" operator="equal">
      <formula>"Alto"</formula>
    </cfRule>
  </conditionalFormatting>
  <conditionalFormatting sqref="AE52:AF52">
    <cfRule type="cellIs" dxfId="145" priority="271" operator="equal">
      <formula>"Medio"</formula>
    </cfRule>
  </conditionalFormatting>
  <conditionalFormatting sqref="AE52:AF52">
    <cfRule type="cellIs" dxfId="144" priority="272" operator="equal">
      <formula>"Bajo"</formula>
    </cfRule>
  </conditionalFormatting>
  <conditionalFormatting sqref="AE57:AF60">
    <cfRule type="cellIs" dxfId="143" priority="273" operator="between">
      <formula>8</formula>
      <formula>10</formula>
    </cfRule>
  </conditionalFormatting>
  <conditionalFormatting sqref="AE57:AF60">
    <cfRule type="cellIs" dxfId="142" priority="274" operator="between">
      <formula>6</formula>
      <formula>7</formula>
    </cfRule>
  </conditionalFormatting>
  <conditionalFormatting sqref="AE57:AF60">
    <cfRule type="cellIs" dxfId="141" priority="275" operator="equal">
      <formula>5</formula>
    </cfRule>
  </conditionalFormatting>
  <conditionalFormatting sqref="AE57:AF60">
    <cfRule type="cellIs" dxfId="140" priority="276" operator="between">
      <formula>2</formula>
      <formula>4</formula>
    </cfRule>
  </conditionalFormatting>
  <conditionalFormatting sqref="AE57:AF60">
    <cfRule type="cellIs" dxfId="139" priority="277" operator="equal">
      <formula>"Extremo"</formula>
    </cfRule>
  </conditionalFormatting>
  <conditionalFormatting sqref="AE57:AF60">
    <cfRule type="cellIs" dxfId="138" priority="278" operator="equal">
      <formula>"Alto"</formula>
    </cfRule>
  </conditionalFormatting>
  <conditionalFormatting sqref="AE57:AF60">
    <cfRule type="cellIs" dxfId="137" priority="279" operator="equal">
      <formula>"Medio"</formula>
    </cfRule>
  </conditionalFormatting>
  <conditionalFormatting sqref="AE57:AF60">
    <cfRule type="cellIs" dxfId="136" priority="280" operator="equal">
      <formula>"Bajo"</formula>
    </cfRule>
  </conditionalFormatting>
  <conditionalFormatting sqref="AE69:AE72">
    <cfRule type="cellIs" dxfId="135" priority="281" operator="between">
      <formula>8</formula>
      <formula>10</formula>
    </cfRule>
  </conditionalFormatting>
  <conditionalFormatting sqref="AE69:AE72">
    <cfRule type="cellIs" dxfId="134" priority="282" operator="between">
      <formula>6</formula>
      <formula>7</formula>
    </cfRule>
  </conditionalFormatting>
  <conditionalFormatting sqref="AE69:AE72">
    <cfRule type="cellIs" dxfId="133" priority="283" operator="equal">
      <formula>5</formula>
    </cfRule>
  </conditionalFormatting>
  <conditionalFormatting sqref="AE69:AE72">
    <cfRule type="cellIs" dxfId="132" priority="284" operator="between">
      <formula>2</formula>
      <formula>4</formula>
    </cfRule>
  </conditionalFormatting>
  <conditionalFormatting sqref="AE69:AE72">
    <cfRule type="cellIs" dxfId="131" priority="285" operator="equal">
      <formula>"Extremo"</formula>
    </cfRule>
  </conditionalFormatting>
  <conditionalFormatting sqref="AE69:AE72">
    <cfRule type="cellIs" dxfId="130" priority="286" operator="equal">
      <formula>"Alto"</formula>
    </cfRule>
  </conditionalFormatting>
  <conditionalFormatting sqref="AE69:AE72">
    <cfRule type="cellIs" dxfId="129" priority="287" operator="equal">
      <formula>"Medio"</formula>
    </cfRule>
  </conditionalFormatting>
  <conditionalFormatting sqref="AE69:AE72">
    <cfRule type="cellIs" dxfId="128" priority="288" operator="equal">
      <formula>"Bajo"</formula>
    </cfRule>
  </conditionalFormatting>
  <conditionalFormatting sqref="AE74:AE78">
    <cfRule type="cellIs" dxfId="127" priority="289" operator="between">
      <formula>8</formula>
      <formula>10</formula>
    </cfRule>
  </conditionalFormatting>
  <conditionalFormatting sqref="AE74:AE78">
    <cfRule type="cellIs" dxfId="126" priority="290" operator="between">
      <formula>6</formula>
      <formula>7</formula>
    </cfRule>
  </conditionalFormatting>
  <conditionalFormatting sqref="AE74:AE78">
    <cfRule type="cellIs" dxfId="125" priority="291" operator="equal">
      <formula>5</formula>
    </cfRule>
  </conditionalFormatting>
  <conditionalFormatting sqref="AE74:AE78">
    <cfRule type="cellIs" dxfId="124" priority="292" operator="between">
      <formula>2</formula>
      <formula>4</formula>
    </cfRule>
  </conditionalFormatting>
  <conditionalFormatting sqref="AE74:AE78">
    <cfRule type="cellIs" dxfId="123" priority="293" operator="equal">
      <formula>"Extremo"</formula>
    </cfRule>
  </conditionalFormatting>
  <conditionalFormatting sqref="AE74:AE78">
    <cfRule type="cellIs" dxfId="122" priority="294" operator="equal">
      <formula>"Alto"</formula>
    </cfRule>
  </conditionalFormatting>
  <conditionalFormatting sqref="AE74:AE78">
    <cfRule type="cellIs" dxfId="121" priority="295" operator="equal">
      <formula>"Medio"</formula>
    </cfRule>
  </conditionalFormatting>
  <conditionalFormatting sqref="AE74:AE78">
    <cfRule type="cellIs" dxfId="120" priority="296" operator="equal">
      <formula>"Bajo"</formula>
    </cfRule>
  </conditionalFormatting>
  <conditionalFormatting sqref="AE73">
    <cfRule type="cellIs" dxfId="119" priority="297" operator="between">
      <formula>8</formula>
      <formula>10</formula>
    </cfRule>
  </conditionalFormatting>
  <conditionalFormatting sqref="AE73">
    <cfRule type="cellIs" dxfId="118" priority="298" operator="between">
      <formula>6</formula>
      <formula>7</formula>
    </cfRule>
  </conditionalFormatting>
  <conditionalFormatting sqref="AE73">
    <cfRule type="cellIs" dxfId="117" priority="299" operator="equal">
      <formula>5</formula>
    </cfRule>
  </conditionalFormatting>
  <conditionalFormatting sqref="AE73">
    <cfRule type="cellIs" dxfId="116" priority="300" operator="between">
      <formula>2</formula>
      <formula>4</formula>
    </cfRule>
  </conditionalFormatting>
  <conditionalFormatting sqref="AE73">
    <cfRule type="cellIs" dxfId="115" priority="301" operator="equal">
      <formula>"Extremo"</formula>
    </cfRule>
  </conditionalFormatting>
  <conditionalFormatting sqref="AE73">
    <cfRule type="cellIs" dxfId="114" priority="302" operator="equal">
      <formula>"Alto"</formula>
    </cfRule>
  </conditionalFormatting>
  <conditionalFormatting sqref="AE73">
    <cfRule type="cellIs" dxfId="113" priority="303" operator="equal">
      <formula>"Medio"</formula>
    </cfRule>
  </conditionalFormatting>
  <conditionalFormatting sqref="AE73">
    <cfRule type="cellIs" dxfId="112" priority="304" operator="equal">
      <formula>"Bajo"</formula>
    </cfRule>
  </conditionalFormatting>
  <conditionalFormatting sqref="AF73">
    <cfRule type="cellIs" dxfId="111" priority="305" operator="between">
      <formula>8</formula>
      <formula>10</formula>
    </cfRule>
  </conditionalFormatting>
  <conditionalFormatting sqref="AF73">
    <cfRule type="cellIs" dxfId="110" priority="306" operator="between">
      <formula>6</formula>
      <formula>7</formula>
    </cfRule>
  </conditionalFormatting>
  <conditionalFormatting sqref="AF73">
    <cfRule type="cellIs" dxfId="109" priority="307" operator="equal">
      <formula>5</formula>
    </cfRule>
  </conditionalFormatting>
  <conditionalFormatting sqref="AF73">
    <cfRule type="cellIs" dxfId="108" priority="308" operator="between">
      <formula>2</formula>
      <formula>4</formula>
    </cfRule>
  </conditionalFormatting>
  <conditionalFormatting sqref="AF73">
    <cfRule type="cellIs" dxfId="107" priority="309" operator="equal">
      <formula>"Extremo"</formula>
    </cfRule>
  </conditionalFormatting>
  <conditionalFormatting sqref="AF73">
    <cfRule type="cellIs" dxfId="106" priority="310" operator="equal">
      <formula>"Alto"</formula>
    </cfRule>
  </conditionalFormatting>
  <conditionalFormatting sqref="AF73">
    <cfRule type="cellIs" dxfId="105" priority="311" operator="equal">
      <formula>"Medio"</formula>
    </cfRule>
  </conditionalFormatting>
  <conditionalFormatting sqref="AF73">
    <cfRule type="cellIs" dxfId="104" priority="312" operator="equal">
      <formula>"Bajo"</formula>
    </cfRule>
  </conditionalFormatting>
  <conditionalFormatting sqref="AF72">
    <cfRule type="cellIs" dxfId="103" priority="313" operator="between">
      <formula>8</formula>
      <formula>10</formula>
    </cfRule>
  </conditionalFormatting>
  <conditionalFormatting sqref="AF72">
    <cfRule type="cellIs" dxfId="102" priority="314" operator="between">
      <formula>6</formula>
      <formula>7</formula>
    </cfRule>
  </conditionalFormatting>
  <conditionalFormatting sqref="AF72">
    <cfRule type="cellIs" dxfId="101" priority="315" operator="equal">
      <formula>5</formula>
    </cfRule>
  </conditionalFormatting>
  <conditionalFormatting sqref="AF72">
    <cfRule type="cellIs" dxfId="100" priority="316" operator="between">
      <formula>2</formula>
      <formula>4</formula>
    </cfRule>
  </conditionalFormatting>
  <conditionalFormatting sqref="AF72">
    <cfRule type="cellIs" dxfId="99" priority="317" operator="equal">
      <formula>"Extremo"</formula>
    </cfRule>
  </conditionalFormatting>
  <conditionalFormatting sqref="AF72">
    <cfRule type="cellIs" dxfId="98" priority="318" operator="equal">
      <formula>"Alto"</formula>
    </cfRule>
  </conditionalFormatting>
  <conditionalFormatting sqref="AF72">
    <cfRule type="cellIs" dxfId="97" priority="319" operator="equal">
      <formula>"Medio"</formula>
    </cfRule>
  </conditionalFormatting>
  <conditionalFormatting sqref="AF72">
    <cfRule type="cellIs" dxfId="96" priority="320" operator="equal">
      <formula>"Bajo"</formula>
    </cfRule>
  </conditionalFormatting>
  <conditionalFormatting sqref="AF74">
    <cfRule type="cellIs" dxfId="95" priority="321" operator="between">
      <formula>8</formula>
      <formula>10</formula>
    </cfRule>
  </conditionalFormatting>
  <conditionalFormatting sqref="AF74">
    <cfRule type="cellIs" dxfId="94" priority="322" operator="between">
      <formula>6</formula>
      <formula>7</formula>
    </cfRule>
  </conditionalFormatting>
  <conditionalFormatting sqref="AF74">
    <cfRule type="cellIs" dxfId="93" priority="323" operator="equal">
      <formula>5</formula>
    </cfRule>
  </conditionalFormatting>
  <conditionalFormatting sqref="AF74">
    <cfRule type="cellIs" dxfId="92" priority="324" operator="between">
      <formula>2</formula>
      <formula>4</formula>
    </cfRule>
  </conditionalFormatting>
  <conditionalFormatting sqref="AF74">
    <cfRule type="cellIs" dxfId="91" priority="325" operator="equal">
      <formula>"Extremo"</formula>
    </cfRule>
  </conditionalFormatting>
  <conditionalFormatting sqref="AF74">
    <cfRule type="cellIs" dxfId="90" priority="326" operator="equal">
      <formula>"Alto"</formula>
    </cfRule>
  </conditionalFormatting>
  <conditionalFormatting sqref="AF74">
    <cfRule type="cellIs" dxfId="89" priority="327" operator="equal">
      <formula>"Medio"</formula>
    </cfRule>
  </conditionalFormatting>
  <conditionalFormatting sqref="AF74">
    <cfRule type="cellIs" dxfId="88" priority="328" operator="equal">
      <formula>"Bajo"</formula>
    </cfRule>
  </conditionalFormatting>
  <conditionalFormatting sqref="AF75:AF78">
    <cfRule type="cellIs" dxfId="87" priority="329" operator="between">
      <formula>8</formula>
      <formula>10</formula>
    </cfRule>
  </conditionalFormatting>
  <conditionalFormatting sqref="AF75:AF78">
    <cfRule type="cellIs" dxfId="86" priority="330" operator="between">
      <formula>6</formula>
      <formula>7</formula>
    </cfRule>
  </conditionalFormatting>
  <conditionalFormatting sqref="AF75:AF78">
    <cfRule type="cellIs" dxfId="85" priority="331" operator="equal">
      <formula>5</formula>
    </cfRule>
  </conditionalFormatting>
  <conditionalFormatting sqref="AF75:AF78">
    <cfRule type="cellIs" dxfId="84" priority="332" operator="between">
      <formula>2</formula>
      <formula>4</formula>
    </cfRule>
  </conditionalFormatting>
  <conditionalFormatting sqref="AF75:AF78">
    <cfRule type="cellIs" dxfId="83" priority="333" operator="equal">
      <formula>"Extremo"</formula>
    </cfRule>
  </conditionalFormatting>
  <conditionalFormatting sqref="AF75:AF78">
    <cfRule type="cellIs" dxfId="82" priority="334" operator="equal">
      <formula>"Alto"</formula>
    </cfRule>
  </conditionalFormatting>
  <conditionalFormatting sqref="AF75:AF78">
    <cfRule type="cellIs" dxfId="81" priority="335" operator="equal">
      <formula>"Medio"</formula>
    </cfRule>
  </conditionalFormatting>
  <conditionalFormatting sqref="AF75:AF78">
    <cfRule type="cellIs" dxfId="80" priority="336" operator="equal">
      <formula>"Bajo"</formula>
    </cfRule>
  </conditionalFormatting>
  <conditionalFormatting sqref="AF71">
    <cfRule type="cellIs" dxfId="79" priority="337" operator="between">
      <formula>8</formula>
      <formula>10</formula>
    </cfRule>
  </conditionalFormatting>
  <conditionalFormatting sqref="AF71">
    <cfRule type="cellIs" dxfId="78" priority="338" operator="between">
      <formula>6</formula>
      <formula>7</formula>
    </cfRule>
  </conditionalFormatting>
  <conditionalFormatting sqref="AF71">
    <cfRule type="cellIs" dxfId="77" priority="339" operator="equal">
      <formula>5</formula>
    </cfRule>
  </conditionalFormatting>
  <conditionalFormatting sqref="AF71">
    <cfRule type="cellIs" dxfId="76" priority="340" operator="between">
      <formula>2</formula>
      <formula>4</formula>
    </cfRule>
  </conditionalFormatting>
  <conditionalFormatting sqref="AF71">
    <cfRule type="cellIs" dxfId="75" priority="341" operator="equal">
      <formula>"Extremo"</formula>
    </cfRule>
  </conditionalFormatting>
  <conditionalFormatting sqref="AF71">
    <cfRule type="cellIs" dxfId="74" priority="342" operator="equal">
      <formula>"Alto"</formula>
    </cfRule>
  </conditionalFormatting>
  <conditionalFormatting sqref="AF71">
    <cfRule type="cellIs" dxfId="73" priority="343" operator="equal">
      <formula>"Medio"</formula>
    </cfRule>
  </conditionalFormatting>
  <conditionalFormatting sqref="AF71">
    <cfRule type="cellIs" dxfId="72" priority="344" operator="equal">
      <formula>"Bajo"</formula>
    </cfRule>
  </conditionalFormatting>
  <conditionalFormatting sqref="AF70">
    <cfRule type="cellIs" dxfId="71" priority="345" operator="between">
      <formula>8</formula>
      <formula>10</formula>
    </cfRule>
  </conditionalFormatting>
  <conditionalFormatting sqref="AF70">
    <cfRule type="cellIs" dxfId="70" priority="346" operator="between">
      <formula>6</formula>
      <formula>7</formula>
    </cfRule>
  </conditionalFormatting>
  <conditionalFormatting sqref="AF70">
    <cfRule type="cellIs" dxfId="69" priority="347" operator="equal">
      <formula>5</formula>
    </cfRule>
  </conditionalFormatting>
  <conditionalFormatting sqref="AF70">
    <cfRule type="cellIs" dxfId="68" priority="348" operator="between">
      <formula>2</formula>
      <formula>4</formula>
    </cfRule>
  </conditionalFormatting>
  <conditionalFormatting sqref="AF70">
    <cfRule type="cellIs" dxfId="67" priority="349" operator="equal">
      <formula>"Extremo"</formula>
    </cfRule>
  </conditionalFormatting>
  <conditionalFormatting sqref="AF70">
    <cfRule type="cellIs" dxfId="66" priority="350" operator="equal">
      <formula>"Alto"</formula>
    </cfRule>
  </conditionalFormatting>
  <conditionalFormatting sqref="AF70">
    <cfRule type="cellIs" dxfId="65" priority="351" operator="equal">
      <formula>"Medio"</formula>
    </cfRule>
  </conditionalFormatting>
  <conditionalFormatting sqref="AF70">
    <cfRule type="cellIs" dxfId="64" priority="352" operator="equal">
      <formula>"Bajo"</formula>
    </cfRule>
  </conditionalFormatting>
  <conditionalFormatting sqref="AF69">
    <cfRule type="cellIs" dxfId="63" priority="353" operator="between">
      <formula>8</formula>
      <formula>10</formula>
    </cfRule>
  </conditionalFormatting>
  <conditionalFormatting sqref="AF69">
    <cfRule type="cellIs" dxfId="62" priority="354" operator="between">
      <formula>6</formula>
      <formula>7</formula>
    </cfRule>
  </conditionalFormatting>
  <conditionalFormatting sqref="AF69">
    <cfRule type="cellIs" dxfId="61" priority="355" operator="equal">
      <formula>5</formula>
    </cfRule>
  </conditionalFormatting>
  <conditionalFormatting sqref="AF69">
    <cfRule type="cellIs" dxfId="60" priority="356" operator="between">
      <formula>2</formula>
      <formula>4</formula>
    </cfRule>
  </conditionalFormatting>
  <conditionalFormatting sqref="AF69">
    <cfRule type="cellIs" dxfId="59" priority="357" operator="equal">
      <formula>"Extremo"</formula>
    </cfRule>
  </conditionalFormatting>
  <conditionalFormatting sqref="AF69">
    <cfRule type="cellIs" dxfId="58" priority="358" operator="equal">
      <formula>"Alto"</formula>
    </cfRule>
  </conditionalFormatting>
  <conditionalFormatting sqref="AF69">
    <cfRule type="cellIs" dxfId="57" priority="359" operator="equal">
      <formula>"Medio"</formula>
    </cfRule>
  </conditionalFormatting>
  <conditionalFormatting sqref="AF69">
    <cfRule type="cellIs" dxfId="56" priority="360" operator="equal">
      <formula>"Bajo"</formula>
    </cfRule>
  </conditionalFormatting>
  <conditionalFormatting sqref="AE42">
    <cfRule type="cellIs" dxfId="55" priority="361" operator="between">
      <formula>8</formula>
      <formula>10</formula>
    </cfRule>
  </conditionalFormatting>
  <conditionalFormatting sqref="AE42">
    <cfRule type="cellIs" dxfId="54" priority="362" operator="between">
      <formula>6</formula>
      <formula>7</formula>
    </cfRule>
  </conditionalFormatting>
  <conditionalFormatting sqref="AE42">
    <cfRule type="cellIs" dxfId="53" priority="363" operator="equal">
      <formula>5</formula>
    </cfRule>
  </conditionalFormatting>
  <conditionalFormatting sqref="AE42">
    <cfRule type="cellIs" dxfId="52" priority="364" operator="between">
      <formula>2</formula>
      <formula>4</formula>
    </cfRule>
  </conditionalFormatting>
  <conditionalFormatting sqref="AE42">
    <cfRule type="cellIs" dxfId="51" priority="365" operator="equal">
      <formula>"Extremo"</formula>
    </cfRule>
  </conditionalFormatting>
  <conditionalFormatting sqref="AE42">
    <cfRule type="cellIs" dxfId="50" priority="366" operator="equal">
      <formula>"Alto"</formula>
    </cfRule>
  </conditionalFormatting>
  <conditionalFormatting sqref="AE42">
    <cfRule type="cellIs" dxfId="49" priority="367" operator="equal">
      <formula>"Medio"</formula>
    </cfRule>
  </conditionalFormatting>
  <conditionalFormatting sqref="AE42">
    <cfRule type="cellIs" dxfId="48" priority="368" operator="equal">
      <formula>"Bajo"</formula>
    </cfRule>
  </conditionalFormatting>
  <conditionalFormatting sqref="AE41:AF41">
    <cfRule type="cellIs" dxfId="47" priority="369" operator="between">
      <formula>8</formula>
      <formula>10</formula>
    </cfRule>
  </conditionalFormatting>
  <conditionalFormatting sqref="AE41:AF41">
    <cfRule type="cellIs" dxfId="46" priority="370" operator="between">
      <formula>6</formula>
      <formula>7</formula>
    </cfRule>
  </conditionalFormatting>
  <conditionalFormatting sqref="AE41:AF41">
    <cfRule type="cellIs" dxfId="45" priority="371" operator="equal">
      <formula>5</formula>
    </cfRule>
  </conditionalFormatting>
  <conditionalFormatting sqref="AE41:AF41">
    <cfRule type="cellIs" dxfId="44" priority="372" operator="between">
      <formula>2</formula>
      <formula>4</formula>
    </cfRule>
  </conditionalFormatting>
  <conditionalFormatting sqref="AE41:AF41">
    <cfRule type="cellIs" dxfId="43" priority="373" operator="equal">
      <formula>"Extremo"</formula>
    </cfRule>
  </conditionalFormatting>
  <conditionalFormatting sqref="AE41:AF41">
    <cfRule type="cellIs" dxfId="42" priority="374" operator="equal">
      <formula>"Alto"</formula>
    </cfRule>
  </conditionalFormatting>
  <conditionalFormatting sqref="AE41:AF41">
    <cfRule type="cellIs" dxfId="41" priority="375" operator="equal">
      <formula>"Medio"</formula>
    </cfRule>
  </conditionalFormatting>
  <conditionalFormatting sqref="AE41:AF41">
    <cfRule type="cellIs" dxfId="40" priority="376" operator="equal">
      <formula>"Bajo"</formula>
    </cfRule>
  </conditionalFormatting>
  <conditionalFormatting sqref="AF42">
    <cfRule type="cellIs" dxfId="39" priority="377" operator="between">
      <formula>8</formula>
      <formula>10</formula>
    </cfRule>
  </conditionalFormatting>
  <conditionalFormatting sqref="AF42">
    <cfRule type="cellIs" dxfId="38" priority="378" operator="between">
      <formula>6</formula>
      <formula>7</formula>
    </cfRule>
  </conditionalFormatting>
  <conditionalFormatting sqref="AF42">
    <cfRule type="cellIs" dxfId="37" priority="379" operator="equal">
      <formula>5</formula>
    </cfRule>
  </conditionalFormatting>
  <conditionalFormatting sqref="AF42">
    <cfRule type="cellIs" dxfId="36" priority="380" operator="between">
      <formula>2</formula>
      <formula>4</formula>
    </cfRule>
  </conditionalFormatting>
  <conditionalFormatting sqref="AF42">
    <cfRule type="cellIs" dxfId="35" priority="381" operator="equal">
      <formula>"Extremo"</formula>
    </cfRule>
  </conditionalFormatting>
  <conditionalFormatting sqref="AF42">
    <cfRule type="cellIs" dxfId="34" priority="382" operator="equal">
      <formula>"Alto"</formula>
    </cfRule>
  </conditionalFormatting>
  <conditionalFormatting sqref="AF42">
    <cfRule type="cellIs" dxfId="33" priority="383" operator="equal">
      <formula>"Medio"</formula>
    </cfRule>
  </conditionalFormatting>
  <conditionalFormatting sqref="AF42">
    <cfRule type="cellIs" dxfId="32" priority="384" operator="equal">
      <formula>"Bajo"</formula>
    </cfRule>
  </conditionalFormatting>
  <conditionalFormatting sqref="AF43">
    <cfRule type="cellIs" dxfId="31" priority="385" operator="between">
      <formula>8</formula>
      <formula>10</formula>
    </cfRule>
  </conditionalFormatting>
  <conditionalFormatting sqref="AF43">
    <cfRule type="cellIs" dxfId="30" priority="386" operator="between">
      <formula>6</formula>
      <formula>7</formula>
    </cfRule>
  </conditionalFormatting>
  <conditionalFormatting sqref="AF43">
    <cfRule type="cellIs" dxfId="29" priority="387" operator="equal">
      <formula>5</formula>
    </cfRule>
  </conditionalFormatting>
  <conditionalFormatting sqref="AF43">
    <cfRule type="cellIs" dxfId="28" priority="388" operator="between">
      <formula>2</formula>
      <formula>4</formula>
    </cfRule>
  </conditionalFormatting>
  <conditionalFormatting sqref="AF43">
    <cfRule type="cellIs" dxfId="27" priority="389" operator="equal">
      <formula>"Extremo"</formula>
    </cfRule>
  </conditionalFormatting>
  <conditionalFormatting sqref="AF43">
    <cfRule type="cellIs" dxfId="26" priority="390" operator="equal">
      <formula>"Alto"</formula>
    </cfRule>
  </conditionalFormatting>
  <conditionalFormatting sqref="AF43">
    <cfRule type="cellIs" dxfId="25" priority="391" operator="equal">
      <formula>"Medio"</formula>
    </cfRule>
  </conditionalFormatting>
  <conditionalFormatting sqref="AF43">
    <cfRule type="cellIs" dxfId="24" priority="392" operator="equal">
      <formula>"Bajo"</formula>
    </cfRule>
  </conditionalFormatting>
  <conditionalFormatting sqref="AF47:AF49">
    <cfRule type="cellIs" dxfId="23" priority="393" operator="between">
      <formula>8</formula>
      <formula>10</formula>
    </cfRule>
  </conditionalFormatting>
  <conditionalFormatting sqref="AF47:AF49">
    <cfRule type="cellIs" dxfId="22" priority="394" operator="between">
      <formula>6</formula>
      <formula>7</formula>
    </cfRule>
  </conditionalFormatting>
  <conditionalFormatting sqref="AF47:AF49">
    <cfRule type="cellIs" dxfId="21" priority="395" operator="equal">
      <formula>5</formula>
    </cfRule>
  </conditionalFormatting>
  <conditionalFormatting sqref="AF47:AF49">
    <cfRule type="cellIs" dxfId="20" priority="396" operator="between">
      <formula>2</formula>
      <formula>4</formula>
    </cfRule>
  </conditionalFormatting>
  <conditionalFormatting sqref="AF47:AF49">
    <cfRule type="cellIs" dxfId="19" priority="397" operator="equal">
      <formula>"Extremo"</formula>
    </cfRule>
  </conditionalFormatting>
  <conditionalFormatting sqref="AF47:AF49">
    <cfRule type="cellIs" dxfId="18" priority="398" operator="equal">
      <formula>"Alto"</formula>
    </cfRule>
  </conditionalFormatting>
  <conditionalFormatting sqref="AF47:AF49">
    <cfRule type="cellIs" dxfId="17" priority="399" operator="equal">
      <formula>"Medio"</formula>
    </cfRule>
  </conditionalFormatting>
  <conditionalFormatting sqref="AF47:AF49">
    <cfRule type="cellIs" dxfId="16" priority="400" operator="equal">
      <formula>"Bajo"</formula>
    </cfRule>
  </conditionalFormatting>
  <conditionalFormatting sqref="AE67:AF68">
    <cfRule type="cellIs" dxfId="15" priority="401" operator="between">
      <formula>8</formula>
      <formula>10</formula>
    </cfRule>
  </conditionalFormatting>
  <conditionalFormatting sqref="AE67:AF68">
    <cfRule type="cellIs" dxfId="14" priority="402" operator="between">
      <formula>6</formula>
      <formula>7</formula>
    </cfRule>
  </conditionalFormatting>
  <conditionalFormatting sqref="AE67:AF68">
    <cfRule type="cellIs" dxfId="13" priority="403" operator="equal">
      <formula>5</formula>
    </cfRule>
  </conditionalFormatting>
  <conditionalFormatting sqref="AE67:AF68">
    <cfRule type="cellIs" dxfId="12" priority="404" operator="between">
      <formula>2</formula>
      <formula>4</formula>
    </cfRule>
  </conditionalFormatting>
  <conditionalFormatting sqref="AE67:AF68">
    <cfRule type="cellIs" dxfId="11" priority="405" operator="equal">
      <formula>"Extremo"</formula>
    </cfRule>
  </conditionalFormatting>
  <conditionalFormatting sqref="AE67:AF68">
    <cfRule type="cellIs" dxfId="10" priority="406" operator="equal">
      <formula>"Alto"</formula>
    </cfRule>
  </conditionalFormatting>
  <conditionalFormatting sqref="AE67:AF68">
    <cfRule type="cellIs" dxfId="9" priority="407" operator="equal">
      <formula>"Medio"</formula>
    </cfRule>
  </conditionalFormatting>
  <conditionalFormatting sqref="AE67:AF68">
    <cfRule type="cellIs" dxfId="8" priority="408" operator="equal">
      <formula>"Bajo"</formula>
    </cfRule>
  </conditionalFormatting>
  <conditionalFormatting sqref="AE26:AF26">
    <cfRule type="cellIs" dxfId="7" priority="409" operator="between">
      <formula>8</formula>
      <formula>10</formula>
    </cfRule>
  </conditionalFormatting>
  <conditionalFormatting sqref="AE26:AF26">
    <cfRule type="cellIs" dxfId="6" priority="410" operator="between">
      <formula>6</formula>
      <formula>7</formula>
    </cfRule>
  </conditionalFormatting>
  <conditionalFormatting sqref="AE26:AF26">
    <cfRule type="cellIs" dxfId="5" priority="411" operator="equal">
      <formula>5</formula>
    </cfRule>
  </conditionalFormatting>
  <conditionalFormatting sqref="AE26:AF26">
    <cfRule type="cellIs" dxfId="4" priority="412" operator="between">
      <formula>2</formula>
      <formula>4</formula>
    </cfRule>
  </conditionalFormatting>
  <conditionalFormatting sqref="AE26:AF26">
    <cfRule type="cellIs" dxfId="3" priority="413" operator="equal">
      <formula>"Extremo"</formula>
    </cfRule>
  </conditionalFormatting>
  <conditionalFormatting sqref="AE26:AF26">
    <cfRule type="cellIs" dxfId="2" priority="414" operator="equal">
      <formula>"Alto"</formula>
    </cfRule>
  </conditionalFormatting>
  <conditionalFormatting sqref="AE26:AF26">
    <cfRule type="cellIs" dxfId="1" priority="415" operator="equal">
      <formula>"Medio"</formula>
    </cfRule>
  </conditionalFormatting>
  <conditionalFormatting sqref="AE26:AF26">
    <cfRule type="cellIs" dxfId="0" priority="416" operator="equal">
      <formula>"Bajo"</formula>
    </cfRule>
  </conditionalFormatting>
  <dataValidations count="13">
    <dataValidation type="list" allowBlank="1" showErrorMessage="1" sqref="Q69:Q76">
      <formula1>$AL$8:$AL$9</formula1>
    </dataValidation>
    <dataValidation type="list" allowBlank="1" showErrorMessage="1" sqref="O69:O76">
      <formula1>$AJ$8:$AJ$10</formula1>
    </dataValidation>
    <dataValidation type="list" allowBlank="1" showErrorMessage="1" sqref="D14:D26 D35:D60 D64:D68 D77:D83">
      <formula1>$AI$8:$AI$23</formula1>
    </dataValidation>
    <dataValidation type="list" allowBlank="1" showErrorMessage="1" sqref="C8:C26 C35:C83">
      <formula1>$AH$8:$AH$14</formula1>
    </dataValidation>
    <dataValidation type="list" allowBlank="1" showErrorMessage="1" sqref="Z70:Z75 I8:I83">
      <formula1>"Insignificante,Menor,Moderado,Mayor,Catastrófico"</formula1>
    </dataValidation>
    <dataValidation type="list" allowBlank="1" showErrorMessage="1" sqref="Z8:Z68 Z76:Z83">
      <formula1>"Insignificante,Menor,Moderado,Mayor,Catastrofico"</formula1>
    </dataValidation>
    <dataValidation type="list" allowBlank="1" showErrorMessage="1" sqref="D8:D13 D27:D34 D61:D63 D69:D76">
      <formula1>$AI$8:$AI$24</formula1>
    </dataValidation>
    <dataValidation type="list" allowBlank="1" showErrorMessage="1" sqref="H8:H83 Y8:Y83">
      <formula1>"Raro,Poco Probable,Posible,Probable,Casi Seguro"</formula1>
    </dataValidation>
    <dataValidation type="list" allowBlank="1" showErrorMessage="1" sqref="O8:O68 O77:O83">
      <formula1>"Preventivo,Correctivo,Detectivo"</formula1>
    </dataValidation>
    <dataValidation type="list" allowBlank="1" showErrorMessage="1" sqref="C27:C34">
      <formula1>$AH$8:$AH$15</formula1>
    </dataValidation>
    <dataValidation type="list" allowBlank="1" showErrorMessage="1" sqref="P69:P76">
      <formula1>$AK$8:$AK$9</formula1>
    </dataValidation>
    <dataValidation type="list" allowBlank="1" showErrorMessage="1" sqref="P8:P68 P77:P83">
      <formula1>"Automatico,Manual"</formula1>
    </dataValidation>
    <dataValidation type="list" allowBlank="1" showErrorMessage="1" sqref="Q8:Q68 Q77:Q83">
      <formula1>"Probabilidad,Impacto,Ambos"</formula1>
    </dataValidation>
  </dataValidations>
  <pageMargins left="0" right="0" top="0" bottom="0" header="0" footer="0"/>
  <pageSetup scale="75"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x14ac:dyDescent="0.2"/>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26" width="9.375" customWidth="1"/>
  </cols>
  <sheetData>
    <row r="1" spans="1:17" ht="15.75" x14ac:dyDescent="0.2">
      <c r="A1" s="242" t="s">
        <v>697</v>
      </c>
      <c r="B1" s="175"/>
      <c r="C1" s="243" t="s">
        <v>698</v>
      </c>
      <c r="D1" s="199"/>
      <c r="E1" s="199"/>
      <c r="F1" s="199"/>
      <c r="G1" s="199"/>
      <c r="H1" s="147"/>
      <c r="I1" s="244" t="s">
        <v>699</v>
      </c>
      <c r="J1" s="195"/>
      <c r="K1" s="195"/>
      <c r="L1" s="195"/>
      <c r="M1" s="195"/>
      <c r="N1" s="195"/>
      <c r="O1" s="195"/>
      <c r="P1" s="230"/>
      <c r="Q1" s="245"/>
    </row>
    <row r="2" spans="1:17" ht="72" customHeight="1" x14ac:dyDescent="0.2">
      <c r="A2" s="148" t="s">
        <v>700</v>
      </c>
      <c r="B2" s="149">
        <v>5</v>
      </c>
      <c r="C2" s="150" t="s">
        <v>701</v>
      </c>
      <c r="D2" s="150" t="s">
        <v>701</v>
      </c>
      <c r="E2" s="151" t="s">
        <v>702</v>
      </c>
      <c r="F2" s="151" t="s">
        <v>702</v>
      </c>
      <c r="G2" s="151" t="s">
        <v>702</v>
      </c>
      <c r="I2" s="152" t="s">
        <v>703</v>
      </c>
      <c r="J2" s="153" t="s">
        <v>704</v>
      </c>
      <c r="K2" s="154" t="s">
        <v>705</v>
      </c>
      <c r="L2" s="155" t="s">
        <v>706</v>
      </c>
      <c r="M2" s="155" t="s">
        <v>707</v>
      </c>
      <c r="N2" s="155" t="s">
        <v>708</v>
      </c>
      <c r="O2" s="155" t="s">
        <v>709</v>
      </c>
      <c r="P2" s="156" t="s">
        <v>710</v>
      </c>
      <c r="Q2" s="226"/>
    </row>
    <row r="3" spans="1:17" ht="72" customHeight="1" x14ac:dyDescent="0.2">
      <c r="A3" s="148" t="s">
        <v>310</v>
      </c>
      <c r="B3" s="149">
        <v>4</v>
      </c>
      <c r="C3" s="157" t="s">
        <v>711</v>
      </c>
      <c r="D3" s="150" t="s">
        <v>701</v>
      </c>
      <c r="E3" s="150" t="s">
        <v>701</v>
      </c>
      <c r="F3" s="151" t="s">
        <v>702</v>
      </c>
      <c r="G3" s="151" t="s">
        <v>702</v>
      </c>
      <c r="I3" s="158" t="s">
        <v>712</v>
      </c>
      <c r="J3" s="137" t="s">
        <v>713</v>
      </c>
      <c r="K3" s="137" t="s">
        <v>714</v>
      </c>
      <c r="L3" s="159" t="s">
        <v>715</v>
      </c>
      <c r="M3" s="159"/>
      <c r="N3" s="159" t="s">
        <v>715</v>
      </c>
      <c r="O3" s="159"/>
      <c r="P3" s="160" t="s">
        <v>716</v>
      </c>
      <c r="Q3" s="226"/>
    </row>
    <row r="4" spans="1:17" ht="72" customHeight="1" x14ac:dyDescent="0.2">
      <c r="A4" s="148" t="s">
        <v>323</v>
      </c>
      <c r="B4" s="149">
        <v>3</v>
      </c>
      <c r="C4" s="161" t="s">
        <v>717</v>
      </c>
      <c r="D4" s="157" t="s">
        <v>711</v>
      </c>
      <c r="E4" s="150" t="s">
        <v>701</v>
      </c>
      <c r="F4" s="151" t="s">
        <v>702</v>
      </c>
      <c r="G4" s="151" t="s">
        <v>702</v>
      </c>
      <c r="I4" s="162" t="s">
        <v>718</v>
      </c>
      <c r="J4" s="137" t="s">
        <v>719</v>
      </c>
      <c r="K4" s="137" t="s">
        <v>720</v>
      </c>
      <c r="L4" s="163" t="s">
        <v>715</v>
      </c>
      <c r="M4" s="163" t="s">
        <v>715</v>
      </c>
      <c r="N4" s="163" t="s">
        <v>715</v>
      </c>
      <c r="O4" s="163"/>
      <c r="P4" s="160" t="s">
        <v>721</v>
      </c>
      <c r="Q4" s="226"/>
    </row>
    <row r="5" spans="1:17" ht="72" customHeight="1" x14ac:dyDescent="0.2">
      <c r="A5" s="148" t="s">
        <v>722</v>
      </c>
      <c r="B5" s="149">
        <v>2</v>
      </c>
      <c r="C5" s="161" t="s">
        <v>717</v>
      </c>
      <c r="D5" s="161" t="s">
        <v>717</v>
      </c>
      <c r="E5" s="157" t="s">
        <v>711</v>
      </c>
      <c r="F5" s="150" t="s">
        <v>701</v>
      </c>
      <c r="G5" s="150" t="s">
        <v>701</v>
      </c>
      <c r="I5" s="164" t="s">
        <v>723</v>
      </c>
      <c r="J5" s="137" t="s">
        <v>724</v>
      </c>
      <c r="K5" s="137" t="s">
        <v>725</v>
      </c>
      <c r="L5" s="165"/>
      <c r="M5" s="165" t="s">
        <v>715</v>
      </c>
      <c r="N5" s="165"/>
      <c r="O5" s="165"/>
      <c r="P5" s="160" t="s">
        <v>726</v>
      </c>
      <c r="Q5" s="226"/>
    </row>
    <row r="6" spans="1:17" ht="72" customHeight="1" x14ac:dyDescent="0.2">
      <c r="A6" s="148" t="s">
        <v>727</v>
      </c>
      <c r="B6" s="149">
        <v>1</v>
      </c>
      <c r="C6" s="161" t="s">
        <v>717</v>
      </c>
      <c r="D6" s="161" t="s">
        <v>717</v>
      </c>
      <c r="E6" s="161" t="s">
        <v>717</v>
      </c>
      <c r="F6" s="157" t="s">
        <v>711</v>
      </c>
      <c r="G6" s="150" t="s">
        <v>701</v>
      </c>
      <c r="I6" s="166" t="s">
        <v>728</v>
      </c>
      <c r="J6" s="167" t="s">
        <v>729</v>
      </c>
      <c r="K6" s="167" t="s">
        <v>730</v>
      </c>
      <c r="L6" s="168"/>
      <c r="M6" s="168"/>
      <c r="N6" s="168"/>
      <c r="O6" s="168" t="s">
        <v>715</v>
      </c>
      <c r="P6" s="169" t="s">
        <v>731</v>
      </c>
      <c r="Q6" s="226"/>
    </row>
    <row r="7" spans="1:17" x14ac:dyDescent="0.2">
      <c r="A7" s="246"/>
      <c r="B7" s="175"/>
      <c r="C7" s="149">
        <v>1</v>
      </c>
      <c r="D7" s="149">
        <v>2</v>
      </c>
      <c r="E7" s="149">
        <v>3</v>
      </c>
      <c r="F7" s="149">
        <v>4</v>
      </c>
      <c r="G7" s="149">
        <v>5</v>
      </c>
      <c r="H7" s="219" t="s">
        <v>732</v>
      </c>
      <c r="I7" s="175"/>
      <c r="J7" s="175"/>
      <c r="K7" s="175"/>
      <c r="L7" s="175"/>
      <c r="M7" s="175"/>
      <c r="N7" s="175"/>
      <c r="O7" s="175"/>
      <c r="P7" s="175"/>
      <c r="Q7" s="175"/>
    </row>
    <row r="8" spans="1:17" x14ac:dyDescent="0.2">
      <c r="A8" s="175"/>
      <c r="B8" s="175"/>
      <c r="C8" s="170" t="s">
        <v>533</v>
      </c>
      <c r="D8" s="170" t="s">
        <v>422</v>
      </c>
      <c r="E8" s="170" t="s">
        <v>311</v>
      </c>
      <c r="F8" s="170" t="s">
        <v>347</v>
      </c>
      <c r="G8" s="170" t="s">
        <v>449</v>
      </c>
      <c r="H8" s="175"/>
      <c r="I8" s="175"/>
      <c r="J8" s="175"/>
      <c r="K8" s="175"/>
      <c r="L8" s="175"/>
      <c r="M8" s="175"/>
      <c r="N8" s="175"/>
      <c r="O8" s="175"/>
      <c r="P8" s="175"/>
      <c r="Q8" s="175"/>
    </row>
    <row r="9" spans="1:17" ht="14.25" x14ac:dyDescent="0.2">
      <c r="A9" s="175"/>
      <c r="B9" s="175"/>
      <c r="C9" s="203" t="s">
        <v>733</v>
      </c>
      <c r="D9" s="175"/>
      <c r="E9" s="175"/>
      <c r="F9" s="175"/>
      <c r="G9" s="175"/>
      <c r="H9" s="175"/>
      <c r="I9" s="175"/>
      <c r="J9" s="175"/>
      <c r="K9" s="175"/>
      <c r="L9" s="175"/>
      <c r="M9" s="175"/>
      <c r="N9" s="175"/>
      <c r="O9" s="175"/>
      <c r="P9" s="175"/>
      <c r="Q9" s="175"/>
    </row>
    <row r="10" spans="1:17" ht="15" customHeight="1" x14ac:dyDescent="0.2">
      <c r="A10" s="175"/>
      <c r="B10" s="175"/>
      <c r="C10" s="175"/>
      <c r="D10" s="175"/>
      <c r="E10" s="175"/>
      <c r="F10" s="175"/>
      <c r="G10" s="175"/>
      <c r="H10" s="175"/>
      <c r="I10" s="175"/>
      <c r="J10" s="175"/>
      <c r="K10" s="175"/>
      <c r="L10" s="175"/>
      <c r="M10" s="175"/>
      <c r="N10" s="175"/>
      <c r="O10" s="175"/>
      <c r="P10" s="175"/>
      <c r="Q10" s="175"/>
    </row>
    <row r="11" spans="1:17" ht="15" customHeight="1" x14ac:dyDescent="0.2">
      <c r="A11" s="175"/>
      <c r="B11" s="175"/>
      <c r="C11" s="175"/>
      <c r="D11" s="175"/>
      <c r="E11" s="175"/>
      <c r="F11" s="175"/>
      <c r="G11" s="175"/>
      <c r="H11" s="175"/>
      <c r="I11" s="175"/>
      <c r="J11" s="175"/>
      <c r="K11" s="175"/>
      <c r="L11" s="175"/>
      <c r="M11" s="175"/>
      <c r="N11" s="175"/>
      <c r="O11" s="175"/>
      <c r="P11" s="175"/>
      <c r="Q11" s="175"/>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D3" sqref="D3"/>
    </sheetView>
  </sheetViews>
  <sheetFormatPr baseColWidth="10" defaultColWidth="12.625" defaultRowHeight="15" customHeight="1" x14ac:dyDescent="0.2"/>
  <cols>
    <col min="1" max="1" width="9.375" customWidth="1"/>
    <col min="2" max="2" width="66.375" customWidth="1"/>
    <col min="3" max="3" width="36.75" customWidth="1"/>
    <col min="4" max="4" width="8.125" customWidth="1"/>
    <col min="5" max="26" width="9.375" customWidth="1"/>
  </cols>
  <sheetData>
    <row r="1" spans="1:4" ht="16.5" customHeight="1" x14ac:dyDescent="0.2">
      <c r="A1" s="186" t="s">
        <v>15</v>
      </c>
      <c r="B1" s="187"/>
      <c r="C1" s="187"/>
      <c r="D1" s="187"/>
    </row>
    <row r="2" spans="1:4" ht="16.5" customHeight="1" x14ac:dyDescent="0.2">
      <c r="A2" s="19" t="s">
        <v>16</v>
      </c>
      <c r="B2" s="20" t="s">
        <v>17</v>
      </c>
      <c r="C2" s="20" t="s">
        <v>18</v>
      </c>
      <c r="D2" s="21" t="s">
        <v>19</v>
      </c>
    </row>
    <row r="3" spans="1:4" ht="16.5" customHeight="1" x14ac:dyDescent="0.2">
      <c r="A3" s="22"/>
      <c r="B3" s="23"/>
      <c r="C3" s="24" t="s">
        <v>20</v>
      </c>
      <c r="D3" s="25"/>
    </row>
    <row r="4" spans="1:4" ht="16.5" customHeight="1" x14ac:dyDescent="0.2">
      <c r="A4" s="22"/>
      <c r="B4" s="23"/>
      <c r="C4" s="24"/>
      <c r="D4" s="25"/>
    </row>
    <row r="5" spans="1:4" ht="16.5" customHeight="1" x14ac:dyDescent="0.2">
      <c r="A5" s="22"/>
      <c r="B5" s="23"/>
      <c r="C5" s="24"/>
      <c r="D5" s="25"/>
    </row>
    <row r="6" spans="1:4" ht="16.5" customHeight="1" x14ac:dyDescent="0.2">
      <c r="A6" s="22"/>
      <c r="B6" s="23"/>
      <c r="C6" s="24"/>
      <c r="D6" s="25"/>
    </row>
    <row r="7" spans="1:4" ht="16.5" customHeight="1" x14ac:dyDescent="0.2">
      <c r="A7" s="22"/>
      <c r="B7" s="23"/>
      <c r="C7" s="24"/>
      <c r="D7" s="25"/>
    </row>
    <row r="8" spans="1:4" ht="16.5" customHeight="1" x14ac:dyDescent="0.2">
      <c r="A8" s="22"/>
      <c r="B8" s="23"/>
      <c r="C8" s="24"/>
      <c r="D8" s="25"/>
    </row>
    <row r="9" spans="1:4" ht="16.5" customHeight="1" x14ac:dyDescent="0.2">
      <c r="A9" s="22"/>
      <c r="B9" s="23"/>
      <c r="C9" s="24"/>
      <c r="D9" s="25"/>
    </row>
    <row r="10" spans="1:4" ht="16.5" customHeight="1" x14ac:dyDescent="0.2">
      <c r="A10" s="22"/>
      <c r="B10" s="23"/>
      <c r="C10" s="24"/>
      <c r="D10" s="25"/>
    </row>
    <row r="11" spans="1:4" ht="16.5" customHeight="1" x14ac:dyDescent="0.2">
      <c r="A11" s="22"/>
      <c r="B11" s="23"/>
      <c r="C11" s="24"/>
      <c r="D11" s="25"/>
    </row>
    <row r="12" spans="1:4" ht="16.5" customHeight="1" x14ac:dyDescent="0.2">
      <c r="A12" s="22"/>
      <c r="B12" s="23"/>
      <c r="C12" s="24"/>
      <c r="D12" s="25"/>
    </row>
    <row r="13" spans="1:4" ht="16.5" customHeight="1" x14ac:dyDescent="0.2">
      <c r="A13" s="22"/>
      <c r="B13" s="23"/>
      <c r="C13" s="24"/>
      <c r="D13" s="25"/>
    </row>
    <row r="14" spans="1:4" ht="16.5" customHeight="1" x14ac:dyDescent="0.2">
      <c r="A14" s="22"/>
      <c r="B14" s="23"/>
      <c r="C14" s="24"/>
      <c r="D14" s="25"/>
    </row>
    <row r="15" spans="1:4" ht="16.5" customHeight="1" x14ac:dyDescent="0.2">
      <c r="A15" s="22"/>
      <c r="B15" s="23"/>
      <c r="C15" s="24"/>
      <c r="D15" s="25"/>
    </row>
    <row r="16" spans="1:4" ht="16.5" customHeight="1" x14ac:dyDescent="0.2">
      <c r="A16" s="22"/>
      <c r="B16" s="23"/>
      <c r="C16" s="24"/>
      <c r="D16" s="25"/>
    </row>
    <row r="17" spans="1:4" ht="16.5" customHeight="1" x14ac:dyDescent="0.2">
      <c r="A17" s="22"/>
      <c r="B17" s="23"/>
      <c r="C17" s="24"/>
      <c r="D17" s="25"/>
    </row>
    <row r="18" spans="1:4" ht="16.5" customHeight="1" x14ac:dyDescent="0.2">
      <c r="A18" s="26"/>
      <c r="B18" s="27"/>
      <c r="C18" s="28"/>
      <c r="D18" s="29"/>
    </row>
    <row r="19" spans="1:4" ht="16.5" customHeight="1" x14ac:dyDescent="0.2"/>
    <row r="20" spans="1:4" ht="16.5" customHeight="1" x14ac:dyDescent="0.2"/>
    <row r="21" spans="1:4" ht="16.5" customHeight="1" x14ac:dyDescent="0.2"/>
    <row r="22" spans="1:4" ht="16.5" customHeight="1" x14ac:dyDescent="0.2"/>
    <row r="23" spans="1:4" ht="16.5" customHeight="1" x14ac:dyDescent="0.2"/>
    <row r="24" spans="1:4" ht="16.5" customHeight="1" x14ac:dyDescent="0.2"/>
    <row r="25" spans="1:4" ht="16.5" customHeight="1" x14ac:dyDescent="0.2"/>
    <row r="26" spans="1:4" ht="16.5" customHeight="1" x14ac:dyDescent="0.2"/>
    <row r="27" spans="1:4" ht="16.5" customHeight="1" x14ac:dyDescent="0.2"/>
    <row r="28" spans="1:4" ht="16.5" customHeight="1" x14ac:dyDescent="0.2"/>
    <row r="29" spans="1:4" ht="16.5" customHeight="1" x14ac:dyDescent="0.2"/>
    <row r="30" spans="1:4" ht="16.5" customHeight="1" x14ac:dyDescent="0.2"/>
    <row r="31" spans="1:4" ht="16.5" customHeight="1" x14ac:dyDescent="0.2"/>
    <row r="32" spans="1:4"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row r="275" ht="16.5" customHeight="1" x14ac:dyDescent="0.2"/>
    <row r="276" ht="16.5" customHeight="1" x14ac:dyDescent="0.2"/>
    <row r="277" ht="16.5" customHeight="1" x14ac:dyDescent="0.2"/>
    <row r="278" ht="16.5" customHeight="1" x14ac:dyDescent="0.2"/>
    <row r="279" ht="16.5" customHeight="1" x14ac:dyDescent="0.2"/>
    <row r="280" ht="16.5" customHeight="1" x14ac:dyDescent="0.2"/>
    <row r="281" ht="16.5" customHeight="1" x14ac:dyDescent="0.2"/>
    <row r="282" ht="16.5" customHeight="1" x14ac:dyDescent="0.2"/>
    <row r="283" ht="16.5" customHeight="1" x14ac:dyDescent="0.2"/>
    <row r="284" ht="16.5" customHeight="1" x14ac:dyDescent="0.2"/>
    <row r="285" ht="16.5" customHeight="1" x14ac:dyDescent="0.2"/>
    <row r="286" ht="16.5" customHeight="1" x14ac:dyDescent="0.2"/>
    <row r="287" ht="16.5" customHeight="1" x14ac:dyDescent="0.2"/>
    <row r="288" ht="16.5" customHeight="1" x14ac:dyDescent="0.2"/>
    <row r="289" ht="16.5" customHeight="1" x14ac:dyDescent="0.2"/>
    <row r="290" ht="16.5" customHeight="1" x14ac:dyDescent="0.2"/>
    <row r="291" ht="16.5" customHeight="1" x14ac:dyDescent="0.2"/>
    <row r="292" ht="16.5" customHeight="1" x14ac:dyDescent="0.2"/>
    <row r="293" ht="16.5" customHeight="1" x14ac:dyDescent="0.2"/>
    <row r="294" ht="16.5" customHeight="1" x14ac:dyDescent="0.2"/>
    <row r="295" ht="16.5" customHeight="1" x14ac:dyDescent="0.2"/>
    <row r="296" ht="16.5" customHeight="1" x14ac:dyDescent="0.2"/>
    <row r="297" ht="16.5" customHeight="1" x14ac:dyDescent="0.2"/>
    <row r="298" ht="16.5" customHeight="1" x14ac:dyDescent="0.2"/>
    <row r="299" ht="16.5" customHeight="1" x14ac:dyDescent="0.2"/>
    <row r="300" ht="16.5" customHeight="1" x14ac:dyDescent="0.2"/>
    <row r="301" ht="16.5" customHeight="1" x14ac:dyDescent="0.2"/>
    <row r="302" ht="16.5" customHeight="1" x14ac:dyDescent="0.2"/>
    <row r="303" ht="16.5" customHeight="1" x14ac:dyDescent="0.2"/>
    <row r="304"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row r="429" ht="16.5" customHeight="1" x14ac:dyDescent="0.2"/>
    <row r="430" ht="16.5" customHeight="1" x14ac:dyDescent="0.2"/>
    <row r="431" ht="16.5" customHeight="1" x14ac:dyDescent="0.2"/>
    <row r="432" ht="16.5" customHeight="1" x14ac:dyDescent="0.2"/>
    <row r="433" ht="16.5" customHeight="1" x14ac:dyDescent="0.2"/>
    <row r="434" ht="16.5" customHeight="1" x14ac:dyDescent="0.2"/>
    <row r="435" ht="16.5" customHeight="1" x14ac:dyDescent="0.2"/>
    <row r="436" ht="16.5" customHeight="1" x14ac:dyDescent="0.2"/>
    <row r="437" ht="16.5" customHeight="1" x14ac:dyDescent="0.2"/>
    <row r="438" ht="16.5" customHeight="1" x14ac:dyDescent="0.2"/>
    <row r="439" ht="16.5" customHeight="1" x14ac:dyDescent="0.2"/>
    <row r="440" ht="16.5" customHeight="1" x14ac:dyDescent="0.2"/>
    <row r="441" ht="16.5" customHeight="1" x14ac:dyDescent="0.2"/>
    <row r="442" ht="16.5" customHeight="1" x14ac:dyDescent="0.2"/>
    <row r="443" ht="16.5" customHeight="1" x14ac:dyDescent="0.2"/>
    <row r="444" ht="16.5" customHeight="1" x14ac:dyDescent="0.2"/>
    <row r="445" ht="16.5" customHeight="1" x14ac:dyDescent="0.2"/>
    <row r="446" ht="16.5" customHeight="1" x14ac:dyDescent="0.2"/>
    <row r="447" ht="16.5" customHeight="1" x14ac:dyDescent="0.2"/>
    <row r="448" ht="16.5" customHeight="1" x14ac:dyDescent="0.2"/>
    <row r="449" ht="16.5" customHeight="1" x14ac:dyDescent="0.2"/>
    <row r="450" ht="16.5" customHeight="1" x14ac:dyDescent="0.2"/>
    <row r="451" ht="16.5" customHeight="1" x14ac:dyDescent="0.2"/>
    <row r="452" ht="16.5" customHeight="1" x14ac:dyDescent="0.2"/>
    <row r="453" ht="16.5" customHeight="1" x14ac:dyDescent="0.2"/>
    <row r="454" ht="16.5" customHeight="1" x14ac:dyDescent="0.2"/>
    <row r="455" ht="16.5" customHeight="1" x14ac:dyDescent="0.2"/>
    <row r="456" ht="16.5" customHeight="1" x14ac:dyDescent="0.2"/>
    <row r="457" ht="16.5" customHeight="1" x14ac:dyDescent="0.2"/>
    <row r="458" ht="16.5" customHeight="1" x14ac:dyDescent="0.2"/>
    <row r="459" ht="16.5" customHeight="1" x14ac:dyDescent="0.2"/>
    <row r="460" ht="16.5" customHeight="1" x14ac:dyDescent="0.2"/>
    <row r="461" ht="16.5" customHeight="1" x14ac:dyDescent="0.2"/>
    <row r="462" ht="16.5" customHeight="1" x14ac:dyDescent="0.2"/>
    <row r="463" ht="16.5" customHeight="1" x14ac:dyDescent="0.2"/>
    <row r="464" ht="16.5" customHeight="1" x14ac:dyDescent="0.2"/>
    <row r="465" ht="16.5" customHeight="1" x14ac:dyDescent="0.2"/>
    <row r="466" ht="16.5" customHeight="1" x14ac:dyDescent="0.2"/>
    <row r="467" ht="16.5" customHeight="1" x14ac:dyDescent="0.2"/>
    <row r="468" ht="16.5" customHeight="1" x14ac:dyDescent="0.2"/>
    <row r="469" ht="16.5" customHeight="1" x14ac:dyDescent="0.2"/>
    <row r="470" ht="16.5" customHeight="1" x14ac:dyDescent="0.2"/>
    <row r="471" ht="16.5" customHeight="1" x14ac:dyDescent="0.2"/>
    <row r="472" ht="16.5" customHeight="1" x14ac:dyDescent="0.2"/>
    <row r="473" ht="16.5" customHeight="1" x14ac:dyDescent="0.2"/>
    <row r="474" ht="16.5" customHeight="1" x14ac:dyDescent="0.2"/>
    <row r="475" ht="16.5" customHeight="1" x14ac:dyDescent="0.2"/>
    <row r="476" ht="16.5" customHeight="1" x14ac:dyDescent="0.2"/>
    <row r="477" ht="16.5" customHeight="1" x14ac:dyDescent="0.2"/>
    <row r="478" ht="16.5" customHeight="1" x14ac:dyDescent="0.2"/>
    <row r="479" ht="16.5" customHeight="1" x14ac:dyDescent="0.2"/>
    <row r="480" ht="16.5" customHeight="1" x14ac:dyDescent="0.2"/>
    <row r="481" ht="16.5" customHeight="1" x14ac:dyDescent="0.2"/>
    <row r="482" ht="16.5" customHeight="1" x14ac:dyDescent="0.2"/>
    <row r="483" ht="16.5" customHeight="1" x14ac:dyDescent="0.2"/>
    <row r="484" ht="16.5" customHeight="1" x14ac:dyDescent="0.2"/>
    <row r="485" ht="16.5" customHeight="1" x14ac:dyDescent="0.2"/>
    <row r="486" ht="16.5" customHeight="1" x14ac:dyDescent="0.2"/>
    <row r="487" ht="16.5" customHeight="1" x14ac:dyDescent="0.2"/>
    <row r="488" ht="16.5" customHeight="1" x14ac:dyDescent="0.2"/>
    <row r="489" ht="16.5" customHeight="1" x14ac:dyDescent="0.2"/>
    <row r="490" ht="16.5" customHeight="1" x14ac:dyDescent="0.2"/>
    <row r="491" ht="16.5" customHeight="1" x14ac:dyDescent="0.2"/>
    <row r="492" ht="16.5" customHeight="1" x14ac:dyDescent="0.2"/>
    <row r="493" ht="16.5" customHeight="1" x14ac:dyDescent="0.2"/>
    <row r="494" ht="16.5" customHeight="1" x14ac:dyDescent="0.2"/>
    <row r="495" ht="16.5" customHeight="1" x14ac:dyDescent="0.2"/>
    <row r="496" ht="16.5" customHeight="1" x14ac:dyDescent="0.2"/>
    <row r="497" ht="16.5" customHeight="1" x14ac:dyDescent="0.2"/>
    <row r="498" ht="16.5" customHeight="1" x14ac:dyDescent="0.2"/>
    <row r="499" ht="16.5" customHeight="1" x14ac:dyDescent="0.2"/>
    <row r="500" ht="16.5" customHeight="1" x14ac:dyDescent="0.2"/>
    <row r="501" ht="16.5" customHeight="1" x14ac:dyDescent="0.2"/>
    <row r="502" ht="16.5" customHeight="1" x14ac:dyDescent="0.2"/>
    <row r="503" ht="16.5" customHeight="1" x14ac:dyDescent="0.2"/>
    <row r="504" ht="16.5" customHeight="1" x14ac:dyDescent="0.2"/>
    <row r="505" ht="16.5" customHeight="1" x14ac:dyDescent="0.2"/>
    <row r="506" ht="16.5" customHeight="1" x14ac:dyDescent="0.2"/>
    <row r="507" ht="16.5" customHeight="1" x14ac:dyDescent="0.2"/>
    <row r="508" ht="16.5" customHeight="1" x14ac:dyDescent="0.2"/>
    <row r="509" ht="16.5" customHeight="1" x14ac:dyDescent="0.2"/>
    <row r="510" ht="16.5" customHeight="1" x14ac:dyDescent="0.2"/>
    <row r="511" ht="16.5" customHeight="1" x14ac:dyDescent="0.2"/>
    <row r="512" ht="16.5" customHeight="1" x14ac:dyDescent="0.2"/>
    <row r="513" ht="16.5" customHeight="1" x14ac:dyDescent="0.2"/>
    <row r="514" ht="16.5" customHeight="1" x14ac:dyDescent="0.2"/>
    <row r="515" ht="16.5" customHeight="1" x14ac:dyDescent="0.2"/>
    <row r="516" ht="16.5" customHeight="1" x14ac:dyDescent="0.2"/>
    <row r="517" ht="16.5" customHeight="1" x14ac:dyDescent="0.2"/>
    <row r="518" ht="16.5" customHeight="1" x14ac:dyDescent="0.2"/>
    <row r="519" ht="16.5" customHeight="1" x14ac:dyDescent="0.2"/>
    <row r="520" ht="16.5" customHeight="1" x14ac:dyDescent="0.2"/>
    <row r="521" ht="16.5" customHeight="1" x14ac:dyDescent="0.2"/>
    <row r="522" ht="16.5" customHeight="1" x14ac:dyDescent="0.2"/>
    <row r="523" ht="16.5" customHeight="1" x14ac:dyDescent="0.2"/>
    <row r="524" ht="16.5" customHeight="1" x14ac:dyDescent="0.2"/>
    <row r="525" ht="16.5" customHeight="1" x14ac:dyDescent="0.2"/>
    <row r="526" ht="16.5" customHeight="1" x14ac:dyDescent="0.2"/>
    <row r="527" ht="16.5" customHeight="1" x14ac:dyDescent="0.2"/>
    <row r="528" ht="16.5" customHeight="1" x14ac:dyDescent="0.2"/>
    <row r="529" ht="16.5" customHeight="1" x14ac:dyDescent="0.2"/>
    <row r="530" ht="16.5" customHeight="1" x14ac:dyDescent="0.2"/>
    <row r="531" ht="16.5" customHeight="1" x14ac:dyDescent="0.2"/>
    <row r="532" ht="16.5" customHeight="1" x14ac:dyDescent="0.2"/>
    <row r="533" ht="16.5" customHeight="1" x14ac:dyDescent="0.2"/>
    <row r="534" ht="16.5" customHeight="1" x14ac:dyDescent="0.2"/>
    <row r="535" ht="16.5" customHeight="1" x14ac:dyDescent="0.2"/>
    <row r="536" ht="16.5" customHeight="1" x14ac:dyDescent="0.2"/>
    <row r="537" ht="16.5" customHeight="1" x14ac:dyDescent="0.2"/>
    <row r="538" ht="16.5" customHeight="1" x14ac:dyDescent="0.2"/>
    <row r="539" ht="16.5" customHeight="1" x14ac:dyDescent="0.2"/>
    <row r="540" ht="16.5" customHeight="1" x14ac:dyDescent="0.2"/>
    <row r="541" ht="16.5" customHeight="1" x14ac:dyDescent="0.2"/>
    <row r="542" ht="16.5" customHeight="1" x14ac:dyDescent="0.2"/>
    <row r="543" ht="16.5" customHeight="1" x14ac:dyDescent="0.2"/>
    <row r="544" ht="16.5" customHeight="1" x14ac:dyDescent="0.2"/>
    <row r="545" ht="16.5" customHeight="1" x14ac:dyDescent="0.2"/>
    <row r="546" ht="16.5" customHeight="1" x14ac:dyDescent="0.2"/>
    <row r="547" ht="16.5" customHeight="1" x14ac:dyDescent="0.2"/>
    <row r="548" ht="16.5" customHeight="1" x14ac:dyDescent="0.2"/>
    <row r="549" ht="16.5" customHeight="1" x14ac:dyDescent="0.2"/>
    <row r="550" ht="16.5" customHeight="1" x14ac:dyDescent="0.2"/>
    <row r="551" ht="16.5" customHeight="1" x14ac:dyDescent="0.2"/>
    <row r="552" ht="16.5" customHeight="1" x14ac:dyDescent="0.2"/>
    <row r="553" ht="16.5" customHeight="1" x14ac:dyDescent="0.2"/>
    <row r="554" ht="16.5" customHeight="1" x14ac:dyDescent="0.2"/>
    <row r="555" ht="16.5" customHeight="1" x14ac:dyDescent="0.2"/>
    <row r="556" ht="16.5" customHeight="1" x14ac:dyDescent="0.2"/>
    <row r="557" ht="16.5" customHeight="1" x14ac:dyDescent="0.2"/>
    <row r="558" ht="16.5" customHeight="1" x14ac:dyDescent="0.2"/>
    <row r="559" ht="16.5" customHeight="1" x14ac:dyDescent="0.2"/>
    <row r="560" ht="16.5" customHeight="1" x14ac:dyDescent="0.2"/>
    <row r="561" ht="16.5" customHeight="1" x14ac:dyDescent="0.2"/>
    <row r="562" ht="16.5" customHeight="1" x14ac:dyDescent="0.2"/>
    <row r="563" ht="16.5" customHeight="1" x14ac:dyDescent="0.2"/>
    <row r="564" ht="16.5" customHeight="1" x14ac:dyDescent="0.2"/>
    <row r="565" ht="16.5" customHeight="1" x14ac:dyDescent="0.2"/>
    <row r="566" ht="16.5" customHeight="1" x14ac:dyDescent="0.2"/>
    <row r="567" ht="16.5" customHeight="1" x14ac:dyDescent="0.2"/>
    <row r="568" ht="16.5" customHeight="1" x14ac:dyDescent="0.2"/>
    <row r="569" ht="16.5" customHeight="1" x14ac:dyDescent="0.2"/>
    <row r="570" ht="16.5" customHeight="1" x14ac:dyDescent="0.2"/>
    <row r="571" ht="16.5" customHeight="1" x14ac:dyDescent="0.2"/>
    <row r="572" ht="16.5" customHeight="1" x14ac:dyDescent="0.2"/>
    <row r="573" ht="16.5" customHeight="1" x14ac:dyDescent="0.2"/>
    <row r="574" ht="16.5" customHeight="1" x14ac:dyDescent="0.2"/>
    <row r="575" ht="16.5" customHeight="1" x14ac:dyDescent="0.2"/>
    <row r="576" ht="16.5" customHeight="1" x14ac:dyDescent="0.2"/>
    <row r="577" ht="16.5" customHeight="1" x14ac:dyDescent="0.2"/>
    <row r="578" ht="16.5" customHeight="1" x14ac:dyDescent="0.2"/>
    <row r="579" ht="16.5" customHeight="1" x14ac:dyDescent="0.2"/>
    <row r="580" ht="16.5" customHeight="1" x14ac:dyDescent="0.2"/>
    <row r="581" ht="16.5" customHeight="1" x14ac:dyDescent="0.2"/>
    <row r="582" ht="16.5" customHeight="1" x14ac:dyDescent="0.2"/>
    <row r="583" ht="16.5" customHeight="1" x14ac:dyDescent="0.2"/>
    <row r="584" ht="16.5" customHeight="1" x14ac:dyDescent="0.2"/>
    <row r="585" ht="16.5" customHeight="1" x14ac:dyDescent="0.2"/>
    <row r="586" ht="16.5" customHeight="1" x14ac:dyDescent="0.2"/>
    <row r="587" ht="16.5" customHeight="1" x14ac:dyDescent="0.2"/>
    <row r="588" ht="16.5" customHeight="1" x14ac:dyDescent="0.2"/>
    <row r="589" ht="16.5" customHeight="1" x14ac:dyDescent="0.2"/>
    <row r="590" ht="16.5" customHeight="1" x14ac:dyDescent="0.2"/>
    <row r="591" ht="16.5" customHeight="1" x14ac:dyDescent="0.2"/>
    <row r="592" ht="16.5" customHeight="1" x14ac:dyDescent="0.2"/>
    <row r="593" ht="16.5" customHeight="1" x14ac:dyDescent="0.2"/>
    <row r="594" ht="16.5" customHeight="1" x14ac:dyDescent="0.2"/>
    <row r="595" ht="16.5" customHeight="1" x14ac:dyDescent="0.2"/>
    <row r="596" ht="16.5" customHeight="1" x14ac:dyDescent="0.2"/>
    <row r="597" ht="16.5" customHeight="1" x14ac:dyDescent="0.2"/>
    <row r="598" ht="16.5" customHeight="1" x14ac:dyDescent="0.2"/>
    <row r="599" ht="16.5" customHeight="1" x14ac:dyDescent="0.2"/>
    <row r="600" ht="16.5" customHeight="1" x14ac:dyDescent="0.2"/>
    <row r="601" ht="16.5" customHeight="1" x14ac:dyDescent="0.2"/>
    <row r="602" ht="16.5" customHeight="1" x14ac:dyDescent="0.2"/>
    <row r="603" ht="16.5" customHeight="1" x14ac:dyDescent="0.2"/>
    <row r="604" ht="16.5" customHeight="1" x14ac:dyDescent="0.2"/>
    <row r="605" ht="16.5" customHeight="1" x14ac:dyDescent="0.2"/>
    <row r="606" ht="16.5" customHeight="1" x14ac:dyDescent="0.2"/>
    <row r="607" ht="16.5" customHeight="1" x14ac:dyDescent="0.2"/>
    <row r="608" ht="16.5" customHeight="1" x14ac:dyDescent="0.2"/>
    <row r="609" ht="16.5" customHeight="1" x14ac:dyDescent="0.2"/>
    <row r="610" ht="16.5" customHeight="1" x14ac:dyDescent="0.2"/>
    <row r="611" ht="16.5" customHeight="1" x14ac:dyDescent="0.2"/>
    <row r="612" ht="16.5" customHeight="1" x14ac:dyDescent="0.2"/>
    <row r="613" ht="16.5" customHeight="1" x14ac:dyDescent="0.2"/>
    <row r="614" ht="16.5" customHeight="1" x14ac:dyDescent="0.2"/>
    <row r="615" ht="16.5" customHeight="1" x14ac:dyDescent="0.2"/>
    <row r="616" ht="16.5" customHeight="1" x14ac:dyDescent="0.2"/>
    <row r="617" ht="16.5" customHeight="1" x14ac:dyDescent="0.2"/>
    <row r="618" ht="16.5" customHeight="1" x14ac:dyDescent="0.2"/>
    <row r="619" ht="16.5" customHeight="1" x14ac:dyDescent="0.2"/>
    <row r="620" ht="16.5" customHeight="1" x14ac:dyDescent="0.2"/>
    <row r="621" ht="16.5" customHeight="1" x14ac:dyDescent="0.2"/>
    <row r="622" ht="16.5" customHeight="1" x14ac:dyDescent="0.2"/>
    <row r="623" ht="16.5" customHeight="1" x14ac:dyDescent="0.2"/>
    <row r="624" ht="16.5" customHeight="1" x14ac:dyDescent="0.2"/>
    <row r="625" ht="16.5" customHeight="1" x14ac:dyDescent="0.2"/>
    <row r="626" ht="16.5" customHeight="1" x14ac:dyDescent="0.2"/>
    <row r="627" ht="16.5" customHeight="1" x14ac:dyDescent="0.2"/>
    <row r="628" ht="16.5" customHeight="1" x14ac:dyDescent="0.2"/>
    <row r="629" ht="16.5" customHeight="1" x14ac:dyDescent="0.2"/>
    <row r="630" ht="16.5" customHeight="1" x14ac:dyDescent="0.2"/>
    <row r="631" ht="16.5" customHeight="1" x14ac:dyDescent="0.2"/>
    <row r="632" ht="16.5" customHeight="1" x14ac:dyDescent="0.2"/>
    <row r="633" ht="16.5" customHeight="1" x14ac:dyDescent="0.2"/>
    <row r="634" ht="16.5" customHeight="1" x14ac:dyDescent="0.2"/>
    <row r="635" ht="16.5" customHeight="1" x14ac:dyDescent="0.2"/>
    <row r="636" ht="16.5" customHeight="1" x14ac:dyDescent="0.2"/>
    <row r="637" ht="16.5" customHeight="1" x14ac:dyDescent="0.2"/>
    <row r="638" ht="16.5" customHeight="1" x14ac:dyDescent="0.2"/>
    <row r="639" ht="16.5" customHeight="1" x14ac:dyDescent="0.2"/>
    <row r="640" ht="16.5" customHeight="1" x14ac:dyDescent="0.2"/>
    <row r="641" ht="16.5" customHeight="1" x14ac:dyDescent="0.2"/>
    <row r="642" ht="16.5" customHeight="1" x14ac:dyDescent="0.2"/>
    <row r="643" ht="16.5" customHeight="1" x14ac:dyDescent="0.2"/>
    <row r="644" ht="16.5" customHeight="1" x14ac:dyDescent="0.2"/>
    <row r="645" ht="16.5" customHeight="1" x14ac:dyDescent="0.2"/>
    <row r="646" ht="16.5" customHeight="1" x14ac:dyDescent="0.2"/>
    <row r="647" ht="16.5" customHeight="1" x14ac:dyDescent="0.2"/>
    <row r="648" ht="16.5" customHeight="1" x14ac:dyDescent="0.2"/>
    <row r="649" ht="16.5" customHeight="1" x14ac:dyDescent="0.2"/>
    <row r="650" ht="16.5" customHeight="1" x14ac:dyDescent="0.2"/>
    <row r="651" ht="16.5" customHeight="1" x14ac:dyDescent="0.2"/>
    <row r="652" ht="16.5" customHeight="1" x14ac:dyDescent="0.2"/>
    <row r="653" ht="16.5" customHeight="1" x14ac:dyDescent="0.2"/>
    <row r="654" ht="16.5" customHeight="1" x14ac:dyDescent="0.2"/>
    <row r="655" ht="16.5" customHeight="1" x14ac:dyDescent="0.2"/>
    <row r="656" ht="16.5" customHeight="1" x14ac:dyDescent="0.2"/>
    <row r="657" ht="16.5" customHeight="1" x14ac:dyDescent="0.2"/>
    <row r="658" ht="16.5" customHeight="1" x14ac:dyDescent="0.2"/>
    <row r="659" ht="16.5" customHeight="1" x14ac:dyDescent="0.2"/>
    <row r="660" ht="16.5" customHeight="1" x14ac:dyDescent="0.2"/>
    <row r="661" ht="16.5" customHeight="1" x14ac:dyDescent="0.2"/>
    <row r="662" ht="16.5" customHeight="1" x14ac:dyDescent="0.2"/>
    <row r="663" ht="16.5" customHeight="1" x14ac:dyDescent="0.2"/>
    <row r="664" ht="16.5" customHeight="1" x14ac:dyDescent="0.2"/>
    <row r="665" ht="16.5" customHeight="1" x14ac:dyDescent="0.2"/>
    <row r="666" ht="16.5" customHeight="1" x14ac:dyDescent="0.2"/>
    <row r="667" ht="16.5" customHeight="1" x14ac:dyDescent="0.2"/>
    <row r="668" ht="16.5" customHeight="1" x14ac:dyDescent="0.2"/>
    <row r="669" ht="16.5" customHeight="1" x14ac:dyDescent="0.2"/>
    <row r="670" ht="16.5" customHeight="1" x14ac:dyDescent="0.2"/>
    <row r="671" ht="16.5" customHeight="1" x14ac:dyDescent="0.2"/>
    <row r="672" ht="16.5" customHeight="1" x14ac:dyDescent="0.2"/>
    <row r="673" ht="16.5" customHeight="1" x14ac:dyDescent="0.2"/>
    <row r="674" ht="16.5" customHeight="1" x14ac:dyDescent="0.2"/>
    <row r="675" ht="16.5" customHeight="1" x14ac:dyDescent="0.2"/>
    <row r="676" ht="16.5" customHeight="1" x14ac:dyDescent="0.2"/>
    <row r="677" ht="16.5" customHeight="1" x14ac:dyDescent="0.2"/>
    <row r="678" ht="16.5" customHeight="1" x14ac:dyDescent="0.2"/>
    <row r="679" ht="16.5" customHeight="1" x14ac:dyDescent="0.2"/>
    <row r="680" ht="16.5" customHeight="1" x14ac:dyDescent="0.2"/>
    <row r="681" ht="16.5" customHeight="1" x14ac:dyDescent="0.2"/>
    <row r="682" ht="16.5" customHeight="1" x14ac:dyDescent="0.2"/>
    <row r="683" ht="16.5" customHeight="1" x14ac:dyDescent="0.2"/>
    <row r="684" ht="16.5" customHeight="1" x14ac:dyDescent="0.2"/>
    <row r="685" ht="16.5" customHeight="1" x14ac:dyDescent="0.2"/>
    <row r="686" ht="16.5" customHeight="1" x14ac:dyDescent="0.2"/>
    <row r="687" ht="16.5" customHeight="1" x14ac:dyDescent="0.2"/>
    <row r="688" ht="16.5" customHeight="1" x14ac:dyDescent="0.2"/>
    <row r="689" ht="16.5" customHeight="1" x14ac:dyDescent="0.2"/>
    <row r="690" ht="16.5" customHeight="1" x14ac:dyDescent="0.2"/>
    <row r="691" ht="16.5" customHeight="1" x14ac:dyDescent="0.2"/>
    <row r="692" ht="16.5" customHeight="1" x14ac:dyDescent="0.2"/>
    <row r="693" ht="16.5" customHeight="1" x14ac:dyDescent="0.2"/>
    <row r="694" ht="16.5" customHeight="1" x14ac:dyDescent="0.2"/>
    <row r="695" ht="16.5" customHeight="1" x14ac:dyDescent="0.2"/>
    <row r="696" ht="16.5" customHeight="1" x14ac:dyDescent="0.2"/>
    <row r="697" ht="16.5" customHeight="1" x14ac:dyDescent="0.2"/>
    <row r="698" ht="16.5" customHeight="1" x14ac:dyDescent="0.2"/>
    <row r="699" ht="16.5" customHeight="1" x14ac:dyDescent="0.2"/>
    <row r="700" ht="16.5" customHeight="1" x14ac:dyDescent="0.2"/>
    <row r="701" ht="16.5" customHeight="1" x14ac:dyDescent="0.2"/>
    <row r="702" ht="16.5" customHeight="1" x14ac:dyDescent="0.2"/>
    <row r="703" ht="16.5" customHeight="1" x14ac:dyDescent="0.2"/>
    <row r="704" ht="16.5" customHeight="1" x14ac:dyDescent="0.2"/>
    <row r="705" ht="16.5" customHeight="1" x14ac:dyDescent="0.2"/>
    <row r="706" ht="16.5" customHeight="1" x14ac:dyDescent="0.2"/>
    <row r="707" ht="16.5" customHeight="1" x14ac:dyDescent="0.2"/>
    <row r="708" ht="16.5" customHeight="1" x14ac:dyDescent="0.2"/>
    <row r="709" ht="16.5" customHeight="1" x14ac:dyDescent="0.2"/>
    <row r="710" ht="16.5" customHeight="1" x14ac:dyDescent="0.2"/>
    <row r="711" ht="16.5" customHeight="1" x14ac:dyDescent="0.2"/>
    <row r="712" ht="16.5" customHeight="1" x14ac:dyDescent="0.2"/>
    <row r="713" ht="16.5" customHeight="1" x14ac:dyDescent="0.2"/>
    <row r="714" ht="16.5" customHeight="1" x14ac:dyDescent="0.2"/>
    <row r="715" ht="16.5" customHeight="1" x14ac:dyDescent="0.2"/>
    <row r="716" ht="16.5" customHeight="1" x14ac:dyDescent="0.2"/>
    <row r="717" ht="16.5" customHeight="1" x14ac:dyDescent="0.2"/>
    <row r="718" ht="16.5" customHeight="1" x14ac:dyDescent="0.2"/>
    <row r="719" ht="16.5" customHeight="1" x14ac:dyDescent="0.2"/>
    <row r="720" ht="16.5" customHeight="1" x14ac:dyDescent="0.2"/>
    <row r="721" ht="16.5" customHeight="1" x14ac:dyDescent="0.2"/>
    <row r="722" ht="16.5" customHeight="1" x14ac:dyDescent="0.2"/>
    <row r="723" ht="16.5" customHeight="1" x14ac:dyDescent="0.2"/>
    <row r="724" ht="16.5" customHeight="1" x14ac:dyDescent="0.2"/>
    <row r="725" ht="16.5" customHeight="1" x14ac:dyDescent="0.2"/>
    <row r="726" ht="16.5" customHeight="1" x14ac:dyDescent="0.2"/>
    <row r="727" ht="16.5" customHeight="1" x14ac:dyDescent="0.2"/>
    <row r="728" ht="16.5" customHeight="1" x14ac:dyDescent="0.2"/>
    <row r="729" ht="16.5" customHeight="1" x14ac:dyDescent="0.2"/>
    <row r="730" ht="16.5" customHeight="1" x14ac:dyDescent="0.2"/>
    <row r="731" ht="16.5" customHeight="1" x14ac:dyDescent="0.2"/>
    <row r="732" ht="16.5" customHeight="1" x14ac:dyDescent="0.2"/>
    <row r="733" ht="16.5" customHeight="1" x14ac:dyDescent="0.2"/>
    <row r="734" ht="16.5" customHeight="1" x14ac:dyDescent="0.2"/>
    <row r="735" ht="16.5" customHeight="1" x14ac:dyDescent="0.2"/>
    <row r="736" ht="16.5" customHeight="1" x14ac:dyDescent="0.2"/>
    <row r="737" ht="16.5" customHeight="1" x14ac:dyDescent="0.2"/>
    <row r="738" ht="16.5" customHeight="1" x14ac:dyDescent="0.2"/>
    <row r="739" ht="16.5" customHeight="1" x14ac:dyDescent="0.2"/>
    <row r="740" ht="16.5" customHeight="1" x14ac:dyDescent="0.2"/>
    <row r="741" ht="16.5" customHeight="1" x14ac:dyDescent="0.2"/>
    <row r="742" ht="16.5" customHeight="1" x14ac:dyDescent="0.2"/>
    <row r="743" ht="16.5" customHeight="1" x14ac:dyDescent="0.2"/>
    <row r="744" ht="16.5" customHeight="1" x14ac:dyDescent="0.2"/>
    <row r="745" ht="16.5" customHeight="1" x14ac:dyDescent="0.2"/>
    <row r="746" ht="16.5" customHeight="1" x14ac:dyDescent="0.2"/>
    <row r="747" ht="16.5" customHeight="1" x14ac:dyDescent="0.2"/>
    <row r="748" ht="16.5" customHeight="1" x14ac:dyDescent="0.2"/>
    <row r="749" ht="16.5" customHeight="1" x14ac:dyDescent="0.2"/>
    <row r="750" ht="16.5" customHeight="1" x14ac:dyDescent="0.2"/>
    <row r="751" ht="16.5" customHeight="1" x14ac:dyDescent="0.2"/>
    <row r="752" ht="16.5" customHeight="1" x14ac:dyDescent="0.2"/>
    <row r="753" ht="16.5" customHeight="1" x14ac:dyDescent="0.2"/>
    <row r="754" ht="16.5" customHeight="1" x14ac:dyDescent="0.2"/>
    <row r="755" ht="16.5" customHeight="1" x14ac:dyDescent="0.2"/>
    <row r="756" ht="16.5" customHeight="1" x14ac:dyDescent="0.2"/>
    <row r="757" ht="16.5" customHeight="1" x14ac:dyDescent="0.2"/>
    <row r="758" ht="16.5" customHeight="1" x14ac:dyDescent="0.2"/>
    <row r="759" ht="16.5" customHeight="1" x14ac:dyDescent="0.2"/>
    <row r="760" ht="16.5" customHeight="1" x14ac:dyDescent="0.2"/>
    <row r="761" ht="16.5" customHeight="1" x14ac:dyDescent="0.2"/>
    <row r="762" ht="16.5" customHeight="1" x14ac:dyDescent="0.2"/>
    <row r="763" ht="16.5" customHeight="1" x14ac:dyDescent="0.2"/>
    <row r="764" ht="16.5" customHeight="1" x14ac:dyDescent="0.2"/>
    <row r="765" ht="16.5" customHeight="1" x14ac:dyDescent="0.2"/>
    <row r="766" ht="16.5" customHeight="1" x14ac:dyDescent="0.2"/>
    <row r="767" ht="16.5" customHeight="1" x14ac:dyDescent="0.2"/>
    <row r="768" ht="16.5" customHeight="1" x14ac:dyDescent="0.2"/>
    <row r="769" ht="16.5" customHeight="1" x14ac:dyDescent="0.2"/>
    <row r="770" ht="16.5" customHeight="1" x14ac:dyDescent="0.2"/>
    <row r="771" ht="16.5" customHeight="1" x14ac:dyDescent="0.2"/>
    <row r="772" ht="16.5" customHeight="1" x14ac:dyDescent="0.2"/>
    <row r="773" ht="16.5" customHeight="1" x14ac:dyDescent="0.2"/>
    <row r="774" ht="16.5" customHeight="1" x14ac:dyDescent="0.2"/>
    <row r="775" ht="16.5" customHeight="1" x14ac:dyDescent="0.2"/>
    <row r="776" ht="16.5" customHeight="1" x14ac:dyDescent="0.2"/>
    <row r="777" ht="16.5" customHeight="1" x14ac:dyDescent="0.2"/>
    <row r="778" ht="16.5" customHeight="1" x14ac:dyDescent="0.2"/>
    <row r="779" ht="16.5" customHeight="1" x14ac:dyDescent="0.2"/>
    <row r="780" ht="16.5" customHeight="1" x14ac:dyDescent="0.2"/>
    <row r="781" ht="16.5" customHeight="1" x14ac:dyDescent="0.2"/>
    <row r="782" ht="16.5" customHeight="1" x14ac:dyDescent="0.2"/>
    <row r="783" ht="16.5" customHeight="1" x14ac:dyDescent="0.2"/>
    <row r="784" ht="16.5" customHeight="1" x14ac:dyDescent="0.2"/>
    <row r="785" ht="16.5" customHeight="1" x14ac:dyDescent="0.2"/>
    <row r="786" ht="16.5" customHeight="1" x14ac:dyDescent="0.2"/>
    <row r="787" ht="16.5" customHeight="1" x14ac:dyDescent="0.2"/>
    <row r="788" ht="16.5" customHeight="1" x14ac:dyDescent="0.2"/>
    <row r="789" ht="16.5" customHeight="1" x14ac:dyDescent="0.2"/>
    <row r="790" ht="16.5" customHeight="1" x14ac:dyDescent="0.2"/>
    <row r="791" ht="16.5" customHeight="1" x14ac:dyDescent="0.2"/>
    <row r="792" ht="16.5" customHeight="1" x14ac:dyDescent="0.2"/>
    <row r="793" ht="16.5" customHeight="1" x14ac:dyDescent="0.2"/>
    <row r="794" ht="16.5" customHeight="1" x14ac:dyDescent="0.2"/>
    <row r="795" ht="16.5" customHeight="1" x14ac:dyDescent="0.2"/>
    <row r="796" ht="16.5" customHeight="1" x14ac:dyDescent="0.2"/>
    <row r="797" ht="16.5" customHeight="1" x14ac:dyDescent="0.2"/>
    <row r="798" ht="16.5" customHeight="1" x14ac:dyDescent="0.2"/>
    <row r="799" ht="16.5" customHeight="1" x14ac:dyDescent="0.2"/>
    <row r="800" ht="16.5" customHeight="1" x14ac:dyDescent="0.2"/>
    <row r="801" ht="16.5" customHeight="1" x14ac:dyDescent="0.2"/>
    <row r="802" ht="16.5" customHeight="1" x14ac:dyDescent="0.2"/>
    <row r="803" ht="16.5" customHeight="1" x14ac:dyDescent="0.2"/>
    <row r="804" ht="16.5" customHeight="1" x14ac:dyDescent="0.2"/>
    <row r="805" ht="16.5" customHeight="1" x14ac:dyDescent="0.2"/>
    <row r="806" ht="16.5" customHeight="1" x14ac:dyDescent="0.2"/>
    <row r="807" ht="16.5" customHeight="1" x14ac:dyDescent="0.2"/>
    <row r="808" ht="16.5" customHeight="1" x14ac:dyDescent="0.2"/>
    <row r="809" ht="16.5" customHeight="1" x14ac:dyDescent="0.2"/>
    <row r="810" ht="16.5" customHeight="1" x14ac:dyDescent="0.2"/>
    <row r="811" ht="16.5" customHeight="1" x14ac:dyDescent="0.2"/>
    <row r="812" ht="16.5" customHeight="1" x14ac:dyDescent="0.2"/>
    <row r="813" ht="16.5" customHeight="1" x14ac:dyDescent="0.2"/>
    <row r="814" ht="16.5" customHeight="1" x14ac:dyDescent="0.2"/>
    <row r="815" ht="16.5" customHeight="1" x14ac:dyDescent="0.2"/>
    <row r="816" ht="16.5" customHeight="1" x14ac:dyDescent="0.2"/>
    <row r="817" ht="16.5" customHeight="1" x14ac:dyDescent="0.2"/>
    <row r="818" ht="16.5" customHeight="1" x14ac:dyDescent="0.2"/>
    <row r="819" ht="16.5" customHeight="1" x14ac:dyDescent="0.2"/>
    <row r="820" ht="16.5" customHeight="1" x14ac:dyDescent="0.2"/>
    <row r="821" ht="16.5" customHeight="1" x14ac:dyDescent="0.2"/>
    <row r="822" ht="16.5" customHeight="1" x14ac:dyDescent="0.2"/>
    <row r="823" ht="16.5" customHeight="1" x14ac:dyDescent="0.2"/>
    <row r="824" ht="16.5" customHeight="1" x14ac:dyDescent="0.2"/>
    <row r="825" ht="16.5" customHeight="1" x14ac:dyDescent="0.2"/>
    <row r="826" ht="16.5" customHeight="1" x14ac:dyDescent="0.2"/>
    <row r="827" ht="16.5" customHeight="1" x14ac:dyDescent="0.2"/>
    <row r="828" ht="16.5" customHeight="1" x14ac:dyDescent="0.2"/>
    <row r="829" ht="16.5" customHeight="1" x14ac:dyDescent="0.2"/>
    <row r="830" ht="16.5" customHeight="1" x14ac:dyDescent="0.2"/>
    <row r="831" ht="16.5" customHeight="1" x14ac:dyDescent="0.2"/>
    <row r="832" ht="16.5" customHeight="1" x14ac:dyDescent="0.2"/>
    <row r="833" ht="16.5" customHeight="1" x14ac:dyDescent="0.2"/>
    <row r="834" ht="16.5" customHeight="1" x14ac:dyDescent="0.2"/>
    <row r="835" ht="16.5" customHeight="1" x14ac:dyDescent="0.2"/>
    <row r="836" ht="16.5" customHeight="1" x14ac:dyDescent="0.2"/>
    <row r="837" ht="16.5" customHeight="1" x14ac:dyDescent="0.2"/>
    <row r="838" ht="16.5" customHeight="1" x14ac:dyDescent="0.2"/>
    <row r="839" ht="16.5" customHeight="1" x14ac:dyDescent="0.2"/>
    <row r="840" ht="16.5" customHeight="1" x14ac:dyDescent="0.2"/>
    <row r="841" ht="16.5" customHeight="1" x14ac:dyDescent="0.2"/>
    <row r="842" ht="16.5" customHeight="1" x14ac:dyDescent="0.2"/>
    <row r="843" ht="16.5" customHeight="1" x14ac:dyDescent="0.2"/>
    <row r="844" ht="16.5" customHeight="1" x14ac:dyDescent="0.2"/>
    <row r="845" ht="16.5" customHeight="1" x14ac:dyDescent="0.2"/>
    <row r="846" ht="16.5" customHeight="1" x14ac:dyDescent="0.2"/>
    <row r="847" ht="16.5" customHeight="1" x14ac:dyDescent="0.2"/>
    <row r="848" ht="16.5" customHeight="1" x14ac:dyDescent="0.2"/>
    <row r="849" ht="16.5" customHeight="1" x14ac:dyDescent="0.2"/>
    <row r="850" ht="16.5" customHeight="1" x14ac:dyDescent="0.2"/>
    <row r="851" ht="16.5" customHeight="1" x14ac:dyDescent="0.2"/>
    <row r="852" ht="16.5" customHeight="1" x14ac:dyDescent="0.2"/>
    <row r="853" ht="16.5" customHeight="1" x14ac:dyDescent="0.2"/>
    <row r="854" ht="16.5" customHeight="1" x14ac:dyDescent="0.2"/>
    <row r="855" ht="16.5" customHeight="1" x14ac:dyDescent="0.2"/>
    <row r="856" ht="16.5" customHeight="1" x14ac:dyDescent="0.2"/>
    <row r="857" ht="16.5" customHeight="1" x14ac:dyDescent="0.2"/>
    <row r="858" ht="16.5" customHeight="1" x14ac:dyDescent="0.2"/>
    <row r="859" ht="16.5" customHeight="1" x14ac:dyDescent="0.2"/>
    <row r="860" ht="16.5" customHeight="1" x14ac:dyDescent="0.2"/>
    <row r="861" ht="16.5" customHeight="1" x14ac:dyDescent="0.2"/>
    <row r="862" ht="16.5" customHeight="1" x14ac:dyDescent="0.2"/>
    <row r="863" ht="16.5" customHeight="1" x14ac:dyDescent="0.2"/>
    <row r="864" ht="16.5" customHeight="1" x14ac:dyDescent="0.2"/>
    <row r="865" ht="16.5" customHeight="1" x14ac:dyDescent="0.2"/>
    <row r="866" ht="16.5" customHeight="1" x14ac:dyDescent="0.2"/>
    <row r="867" ht="16.5" customHeight="1" x14ac:dyDescent="0.2"/>
    <row r="868" ht="16.5" customHeight="1" x14ac:dyDescent="0.2"/>
    <row r="869" ht="16.5" customHeight="1" x14ac:dyDescent="0.2"/>
    <row r="870" ht="16.5" customHeight="1" x14ac:dyDescent="0.2"/>
    <row r="871" ht="16.5" customHeight="1" x14ac:dyDescent="0.2"/>
    <row r="872" ht="16.5" customHeight="1" x14ac:dyDescent="0.2"/>
    <row r="873" ht="16.5" customHeight="1" x14ac:dyDescent="0.2"/>
    <row r="874" ht="16.5" customHeight="1" x14ac:dyDescent="0.2"/>
    <row r="875" ht="16.5" customHeight="1" x14ac:dyDescent="0.2"/>
    <row r="876" ht="16.5" customHeight="1" x14ac:dyDescent="0.2"/>
    <row r="877" ht="16.5" customHeight="1" x14ac:dyDescent="0.2"/>
    <row r="878" ht="16.5" customHeight="1" x14ac:dyDescent="0.2"/>
    <row r="879" ht="16.5" customHeight="1" x14ac:dyDescent="0.2"/>
    <row r="880" ht="16.5" customHeight="1" x14ac:dyDescent="0.2"/>
    <row r="881" ht="16.5" customHeight="1" x14ac:dyDescent="0.2"/>
    <row r="882" ht="16.5" customHeight="1" x14ac:dyDescent="0.2"/>
    <row r="883" ht="16.5" customHeight="1" x14ac:dyDescent="0.2"/>
    <row r="884" ht="16.5" customHeight="1" x14ac:dyDescent="0.2"/>
    <row r="885" ht="16.5" customHeight="1" x14ac:dyDescent="0.2"/>
    <row r="886" ht="16.5" customHeight="1" x14ac:dyDescent="0.2"/>
    <row r="887" ht="16.5" customHeight="1" x14ac:dyDescent="0.2"/>
    <row r="888" ht="16.5" customHeight="1" x14ac:dyDescent="0.2"/>
    <row r="889" ht="16.5" customHeight="1" x14ac:dyDescent="0.2"/>
    <row r="890" ht="16.5" customHeight="1" x14ac:dyDescent="0.2"/>
    <row r="891" ht="16.5" customHeight="1" x14ac:dyDescent="0.2"/>
    <row r="892" ht="16.5" customHeight="1" x14ac:dyDescent="0.2"/>
    <row r="893" ht="16.5" customHeight="1" x14ac:dyDescent="0.2"/>
    <row r="894" ht="16.5" customHeight="1" x14ac:dyDescent="0.2"/>
    <row r="895" ht="16.5" customHeight="1" x14ac:dyDescent="0.2"/>
    <row r="896" ht="16.5" customHeight="1" x14ac:dyDescent="0.2"/>
    <row r="897" ht="16.5" customHeight="1" x14ac:dyDescent="0.2"/>
    <row r="898" ht="16.5" customHeight="1" x14ac:dyDescent="0.2"/>
    <row r="899" ht="16.5" customHeight="1" x14ac:dyDescent="0.2"/>
    <row r="900" ht="16.5" customHeight="1" x14ac:dyDescent="0.2"/>
    <row r="901" ht="16.5" customHeight="1" x14ac:dyDescent="0.2"/>
    <row r="902" ht="16.5" customHeight="1" x14ac:dyDescent="0.2"/>
    <row r="903" ht="16.5" customHeight="1" x14ac:dyDescent="0.2"/>
    <row r="904" ht="16.5" customHeight="1" x14ac:dyDescent="0.2"/>
    <row r="905" ht="16.5" customHeight="1" x14ac:dyDescent="0.2"/>
    <row r="906" ht="16.5" customHeight="1" x14ac:dyDescent="0.2"/>
    <row r="907" ht="16.5" customHeight="1" x14ac:dyDescent="0.2"/>
    <row r="908" ht="16.5" customHeight="1" x14ac:dyDescent="0.2"/>
    <row r="909" ht="16.5" customHeight="1" x14ac:dyDescent="0.2"/>
    <row r="910" ht="16.5" customHeight="1" x14ac:dyDescent="0.2"/>
    <row r="911" ht="16.5" customHeight="1" x14ac:dyDescent="0.2"/>
    <row r="912" ht="16.5" customHeight="1" x14ac:dyDescent="0.2"/>
    <row r="913" ht="16.5" customHeight="1" x14ac:dyDescent="0.2"/>
    <row r="914" ht="16.5" customHeight="1" x14ac:dyDescent="0.2"/>
    <row r="915" ht="16.5" customHeight="1" x14ac:dyDescent="0.2"/>
    <row r="916" ht="16.5" customHeight="1" x14ac:dyDescent="0.2"/>
    <row r="917" ht="16.5" customHeight="1" x14ac:dyDescent="0.2"/>
    <row r="918" ht="16.5" customHeight="1" x14ac:dyDescent="0.2"/>
    <row r="919" ht="16.5" customHeight="1" x14ac:dyDescent="0.2"/>
    <row r="920" ht="16.5" customHeight="1" x14ac:dyDescent="0.2"/>
    <row r="921" ht="16.5" customHeight="1" x14ac:dyDescent="0.2"/>
    <row r="922" ht="16.5" customHeight="1" x14ac:dyDescent="0.2"/>
    <row r="923" ht="16.5" customHeight="1" x14ac:dyDescent="0.2"/>
    <row r="924" ht="16.5" customHeight="1" x14ac:dyDescent="0.2"/>
    <row r="925" ht="16.5" customHeight="1" x14ac:dyDescent="0.2"/>
    <row r="926" ht="16.5" customHeight="1" x14ac:dyDescent="0.2"/>
    <row r="927" ht="16.5" customHeight="1" x14ac:dyDescent="0.2"/>
    <row r="928" ht="16.5" customHeight="1" x14ac:dyDescent="0.2"/>
    <row r="929" ht="16.5" customHeight="1" x14ac:dyDescent="0.2"/>
    <row r="930" ht="16.5" customHeight="1" x14ac:dyDescent="0.2"/>
    <row r="931" ht="16.5" customHeight="1" x14ac:dyDescent="0.2"/>
    <row r="932" ht="16.5" customHeight="1" x14ac:dyDescent="0.2"/>
    <row r="933" ht="16.5" customHeight="1" x14ac:dyDescent="0.2"/>
    <row r="934" ht="16.5" customHeight="1" x14ac:dyDescent="0.2"/>
    <row r="935" ht="16.5" customHeight="1" x14ac:dyDescent="0.2"/>
    <row r="936" ht="16.5" customHeight="1" x14ac:dyDescent="0.2"/>
    <row r="937" ht="16.5" customHeight="1" x14ac:dyDescent="0.2"/>
    <row r="938" ht="16.5" customHeight="1" x14ac:dyDescent="0.2"/>
    <row r="939" ht="16.5" customHeight="1" x14ac:dyDescent="0.2"/>
    <row r="940" ht="16.5" customHeight="1" x14ac:dyDescent="0.2"/>
    <row r="941" ht="16.5" customHeight="1" x14ac:dyDescent="0.2"/>
    <row r="942" ht="16.5" customHeight="1" x14ac:dyDescent="0.2"/>
    <row r="943" ht="16.5" customHeight="1" x14ac:dyDescent="0.2"/>
    <row r="944" ht="16.5" customHeight="1" x14ac:dyDescent="0.2"/>
    <row r="945" ht="16.5" customHeight="1" x14ac:dyDescent="0.2"/>
    <row r="946" ht="16.5" customHeight="1" x14ac:dyDescent="0.2"/>
    <row r="947" ht="16.5" customHeight="1" x14ac:dyDescent="0.2"/>
    <row r="948" ht="16.5" customHeight="1" x14ac:dyDescent="0.2"/>
    <row r="949" ht="16.5" customHeight="1" x14ac:dyDescent="0.2"/>
    <row r="950" ht="16.5" customHeight="1" x14ac:dyDescent="0.2"/>
    <row r="951" ht="16.5" customHeight="1" x14ac:dyDescent="0.2"/>
    <row r="952" ht="16.5" customHeight="1" x14ac:dyDescent="0.2"/>
    <row r="953" ht="16.5" customHeight="1" x14ac:dyDescent="0.2"/>
    <row r="954" ht="16.5" customHeight="1" x14ac:dyDescent="0.2"/>
    <row r="955" ht="16.5" customHeight="1" x14ac:dyDescent="0.2"/>
    <row r="956" ht="16.5" customHeight="1" x14ac:dyDescent="0.2"/>
    <row r="957" ht="16.5" customHeight="1" x14ac:dyDescent="0.2"/>
    <row r="958" ht="16.5" customHeight="1" x14ac:dyDescent="0.2"/>
    <row r="959" ht="16.5" customHeight="1" x14ac:dyDescent="0.2"/>
    <row r="960" ht="16.5" customHeight="1" x14ac:dyDescent="0.2"/>
    <row r="961" ht="16.5" customHeight="1" x14ac:dyDescent="0.2"/>
    <row r="962" ht="16.5" customHeight="1" x14ac:dyDescent="0.2"/>
    <row r="963" ht="16.5" customHeight="1" x14ac:dyDescent="0.2"/>
    <row r="964" ht="16.5" customHeight="1" x14ac:dyDescent="0.2"/>
    <row r="965" ht="16.5" customHeight="1" x14ac:dyDescent="0.2"/>
    <row r="966" ht="16.5" customHeight="1" x14ac:dyDescent="0.2"/>
    <row r="967" ht="16.5" customHeight="1" x14ac:dyDescent="0.2"/>
    <row r="968" ht="16.5" customHeight="1" x14ac:dyDescent="0.2"/>
    <row r="969" ht="16.5" customHeight="1" x14ac:dyDescent="0.2"/>
    <row r="970" ht="16.5" customHeight="1" x14ac:dyDescent="0.2"/>
    <row r="971" ht="16.5" customHeight="1" x14ac:dyDescent="0.2"/>
    <row r="972" ht="16.5" customHeight="1" x14ac:dyDescent="0.2"/>
    <row r="973" ht="16.5" customHeight="1" x14ac:dyDescent="0.2"/>
    <row r="974" ht="16.5" customHeight="1" x14ac:dyDescent="0.2"/>
    <row r="975" ht="16.5" customHeight="1" x14ac:dyDescent="0.2"/>
    <row r="976" ht="16.5" customHeight="1" x14ac:dyDescent="0.2"/>
    <row r="977" ht="16.5" customHeight="1" x14ac:dyDescent="0.2"/>
    <row r="978" ht="16.5" customHeight="1" x14ac:dyDescent="0.2"/>
    <row r="979" ht="16.5" customHeight="1" x14ac:dyDescent="0.2"/>
    <row r="980" ht="16.5" customHeight="1" x14ac:dyDescent="0.2"/>
    <row r="981" ht="16.5" customHeight="1" x14ac:dyDescent="0.2"/>
    <row r="982" ht="16.5" customHeight="1" x14ac:dyDescent="0.2"/>
    <row r="983" ht="16.5" customHeight="1" x14ac:dyDescent="0.2"/>
    <row r="984" ht="16.5" customHeight="1" x14ac:dyDescent="0.2"/>
    <row r="985" ht="16.5" customHeight="1" x14ac:dyDescent="0.2"/>
    <row r="986" ht="16.5" customHeight="1" x14ac:dyDescent="0.2"/>
    <row r="987" ht="16.5" customHeight="1" x14ac:dyDescent="0.2"/>
    <row r="988" ht="16.5" customHeight="1" x14ac:dyDescent="0.2"/>
    <row r="989" ht="16.5" customHeight="1" x14ac:dyDescent="0.2"/>
    <row r="990" ht="16.5" customHeight="1" x14ac:dyDescent="0.2"/>
    <row r="991" ht="16.5" customHeight="1" x14ac:dyDescent="0.2"/>
    <row r="992" ht="16.5" customHeight="1" x14ac:dyDescent="0.2"/>
    <row r="993" ht="16.5" customHeight="1" x14ac:dyDescent="0.2"/>
    <row r="994" ht="16.5" customHeight="1" x14ac:dyDescent="0.2"/>
    <row r="995" ht="16.5" customHeight="1" x14ac:dyDescent="0.2"/>
    <row r="996" ht="16.5" customHeight="1" x14ac:dyDescent="0.2"/>
    <row r="997" ht="16.5" customHeight="1" x14ac:dyDescent="0.2"/>
    <row r="998" ht="16.5" customHeight="1" x14ac:dyDescent="0.2"/>
    <row r="999" ht="16.5" customHeight="1" x14ac:dyDescent="0.2"/>
    <row r="1000" ht="16.5" customHeight="1" x14ac:dyDescent="0.2"/>
  </sheetData>
  <mergeCells count="1">
    <mergeCell ref="A1:D1"/>
  </mergeCells>
  <pageMargins left="0" right="0" top="0" bottom="0" header="0" footer="0"/>
  <pageSetup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pane ySplit="6" topLeftCell="A9" activePane="bottomLeft" state="frozen"/>
      <selection pane="bottomLeft" activeCell="A8" sqref="A8:E8"/>
    </sheetView>
  </sheetViews>
  <sheetFormatPr baseColWidth="10" defaultColWidth="12.625" defaultRowHeight="15" customHeight="1" x14ac:dyDescent="0.2"/>
  <cols>
    <col min="1" max="5" width="26.875" customWidth="1"/>
    <col min="6" max="26" width="9.375" customWidth="1"/>
  </cols>
  <sheetData>
    <row r="1" spans="1:5" x14ac:dyDescent="0.2">
      <c r="A1" s="174" t="s">
        <v>0</v>
      </c>
      <c r="B1" s="175"/>
      <c r="C1" s="175"/>
      <c r="D1" s="175"/>
      <c r="E1" s="175"/>
    </row>
    <row r="2" spans="1:5" x14ac:dyDescent="0.2">
      <c r="A2" s="174" t="s">
        <v>21</v>
      </c>
      <c r="B2" s="175"/>
      <c r="C2" s="175"/>
      <c r="D2" s="175"/>
      <c r="E2" s="175"/>
    </row>
    <row r="3" spans="1:5" x14ac:dyDescent="0.2">
      <c r="A3" s="174" t="s">
        <v>2</v>
      </c>
      <c r="B3" s="175"/>
      <c r="C3" s="175"/>
      <c r="D3" s="175"/>
      <c r="E3" s="175"/>
    </row>
    <row r="4" spans="1:5" x14ac:dyDescent="0.2">
      <c r="A4" s="174" t="s">
        <v>735</v>
      </c>
      <c r="B4" s="175"/>
      <c r="C4" s="175"/>
      <c r="D4" s="175"/>
      <c r="E4" s="175"/>
    </row>
    <row r="6" spans="1:5" ht="14.25" x14ac:dyDescent="0.2">
      <c r="A6" s="190" t="s">
        <v>22</v>
      </c>
      <c r="B6" s="191"/>
      <c r="C6" s="191"/>
      <c r="D6" s="191"/>
      <c r="E6" s="192"/>
    </row>
    <row r="7" spans="1:5" x14ac:dyDescent="0.25">
      <c r="A7" s="30"/>
      <c r="B7" s="1"/>
      <c r="C7" s="1"/>
      <c r="D7" s="1"/>
      <c r="E7" s="11"/>
    </row>
    <row r="8" spans="1:5" ht="105.75" customHeight="1" x14ac:dyDescent="0.2">
      <c r="A8" s="188" t="s">
        <v>23</v>
      </c>
      <c r="B8" s="175"/>
      <c r="C8" s="175"/>
      <c r="D8" s="175"/>
      <c r="E8" s="176"/>
    </row>
    <row r="9" spans="1:5" x14ac:dyDescent="0.25">
      <c r="A9" s="30"/>
      <c r="B9" s="1"/>
      <c r="C9" s="1"/>
      <c r="D9" s="1"/>
      <c r="E9" s="11"/>
    </row>
    <row r="10" spans="1:5" ht="14.25" x14ac:dyDescent="0.2">
      <c r="A10" s="188" t="s">
        <v>24</v>
      </c>
      <c r="B10" s="175"/>
      <c r="C10" s="175"/>
      <c r="D10" s="175"/>
      <c r="E10" s="176"/>
    </row>
    <row r="11" spans="1:5" x14ac:dyDescent="0.2">
      <c r="A11" s="31"/>
      <c r="B11" s="32"/>
      <c r="C11" s="32"/>
      <c r="D11" s="32"/>
      <c r="E11" s="33"/>
    </row>
    <row r="12" spans="1:5" ht="14.25" x14ac:dyDescent="0.2">
      <c r="A12" s="188" t="s">
        <v>25</v>
      </c>
      <c r="B12" s="175"/>
      <c r="C12" s="175"/>
      <c r="D12" s="175"/>
      <c r="E12" s="176"/>
    </row>
    <row r="13" spans="1:5" x14ac:dyDescent="0.2">
      <c r="A13" s="34" t="s">
        <v>26</v>
      </c>
      <c r="B13" s="32"/>
      <c r="C13" s="32"/>
      <c r="D13" s="32"/>
      <c r="E13" s="33"/>
    </row>
    <row r="14" spans="1:5" x14ac:dyDescent="0.2">
      <c r="A14" s="34" t="s">
        <v>27</v>
      </c>
      <c r="B14" s="32"/>
      <c r="C14" s="32"/>
      <c r="D14" s="32"/>
      <c r="E14" s="33"/>
    </row>
    <row r="15" spans="1:5" x14ac:dyDescent="0.2">
      <c r="A15" s="34" t="s">
        <v>28</v>
      </c>
      <c r="B15" s="32"/>
      <c r="C15" s="32"/>
      <c r="D15" s="32"/>
      <c r="E15" s="33"/>
    </row>
    <row r="16" spans="1:5" x14ac:dyDescent="0.2">
      <c r="A16" s="34" t="s">
        <v>29</v>
      </c>
      <c r="B16" s="32"/>
      <c r="C16" s="32"/>
      <c r="D16" s="32"/>
      <c r="E16" s="33"/>
    </row>
    <row r="17" spans="1:5" x14ac:dyDescent="0.2">
      <c r="A17" s="34" t="s">
        <v>30</v>
      </c>
      <c r="B17" s="32"/>
      <c r="C17" s="32"/>
      <c r="D17" s="32"/>
      <c r="E17" s="33"/>
    </row>
    <row r="18" spans="1:5" x14ac:dyDescent="0.2">
      <c r="A18" s="34" t="s">
        <v>31</v>
      </c>
      <c r="B18" s="32"/>
      <c r="C18" s="32"/>
      <c r="D18" s="32"/>
      <c r="E18" s="33"/>
    </row>
    <row r="19" spans="1:5" x14ac:dyDescent="0.2">
      <c r="A19" s="189" t="s">
        <v>32</v>
      </c>
      <c r="B19" s="175"/>
      <c r="C19" s="175"/>
      <c r="D19" s="175"/>
      <c r="E19" s="176"/>
    </row>
    <row r="20" spans="1:5" x14ac:dyDescent="0.2">
      <c r="A20" s="188"/>
      <c r="B20" s="175"/>
      <c r="C20" s="175"/>
      <c r="D20" s="175"/>
      <c r="E20" s="176"/>
    </row>
    <row r="21" spans="1:5" ht="15.75" customHeight="1" x14ac:dyDescent="0.25">
      <c r="A21" s="35"/>
      <c r="B21" s="18"/>
      <c r="C21" s="18"/>
      <c r="D21" s="18"/>
      <c r="E21" s="36"/>
    </row>
    <row r="22" spans="1:5" ht="15.75" customHeight="1" x14ac:dyDescent="0.2"/>
    <row r="23" spans="1:5" ht="15.75" customHeight="1" x14ac:dyDescent="0.2"/>
    <row r="24" spans="1:5" ht="15.75" customHeight="1" x14ac:dyDescent="0.2"/>
    <row r="25" spans="1:5" ht="15.75" customHeight="1" x14ac:dyDescent="0.2"/>
    <row r="26" spans="1:5" ht="15.75" customHeight="1" x14ac:dyDescent="0.2"/>
    <row r="27" spans="1:5" ht="15.75" customHeight="1" x14ac:dyDescent="0.2"/>
    <row r="28" spans="1:5" ht="15.75" customHeight="1" x14ac:dyDescent="0.2"/>
    <row r="29" spans="1:5" ht="15.75" customHeight="1" x14ac:dyDescent="0.2"/>
    <row r="30" spans="1:5" ht="15.75" customHeight="1" x14ac:dyDescent="0.2"/>
    <row r="31" spans="1:5" ht="15.75" customHeight="1" x14ac:dyDescent="0.2"/>
    <row r="32" spans="1: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12:E12"/>
    <mergeCell ref="A19:E19"/>
    <mergeCell ref="A20:E20"/>
    <mergeCell ref="A1:E1"/>
    <mergeCell ref="A2:E2"/>
    <mergeCell ref="A3:E3"/>
    <mergeCell ref="A4:E4"/>
    <mergeCell ref="A6:E6"/>
    <mergeCell ref="A8:E8"/>
    <mergeCell ref="A10:E10"/>
  </mergeCells>
  <pageMargins left="0" right="0" top="0" bottom="0" header="0" footer="0"/>
  <pageSetup scale="7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2"/>
  <sheetViews>
    <sheetView tabSelected="1" workbookViewId="0">
      <pane xSplit="2" ySplit="7" topLeftCell="C8" activePane="bottomRight" state="frozen"/>
      <selection pane="topRight" activeCell="C1" sqref="C1"/>
      <selection pane="bottomLeft" activeCell="A8" sqref="A8"/>
      <selection pane="bottomRight" activeCell="F11" sqref="F11"/>
    </sheetView>
  </sheetViews>
  <sheetFormatPr baseColWidth="10" defaultColWidth="12.625" defaultRowHeight="15" customHeight="1" x14ac:dyDescent="0.2"/>
  <cols>
    <col min="1" max="1" width="30.375" customWidth="1"/>
    <col min="2" max="2" width="5.875" customWidth="1"/>
    <col min="3" max="4" width="29.5" customWidth="1"/>
    <col min="5" max="5" width="26.25" customWidth="1"/>
    <col min="6" max="6" width="30.125" customWidth="1"/>
    <col min="7" max="15" width="9.375" customWidth="1"/>
  </cols>
  <sheetData>
    <row r="1" spans="1:6" x14ac:dyDescent="0.2">
      <c r="A1" s="174" t="s">
        <v>0</v>
      </c>
      <c r="B1" s="175"/>
      <c r="C1" s="175"/>
      <c r="D1" s="175"/>
      <c r="E1" s="175"/>
      <c r="F1" s="175"/>
    </row>
    <row r="2" spans="1:6" x14ac:dyDescent="0.2">
      <c r="A2" s="174" t="s">
        <v>21</v>
      </c>
      <c r="B2" s="175"/>
      <c r="C2" s="175"/>
      <c r="D2" s="175"/>
      <c r="E2" s="175"/>
      <c r="F2" s="175"/>
    </row>
    <row r="3" spans="1:6" x14ac:dyDescent="0.2">
      <c r="A3" s="174" t="s">
        <v>2</v>
      </c>
      <c r="B3" s="175"/>
      <c r="C3" s="175"/>
      <c r="D3" s="175"/>
      <c r="E3" s="175"/>
      <c r="F3" s="175"/>
    </row>
    <row r="4" spans="1:6" x14ac:dyDescent="0.2">
      <c r="A4" s="174" t="s">
        <v>735</v>
      </c>
      <c r="B4" s="175"/>
      <c r="C4" s="175"/>
      <c r="D4" s="175"/>
      <c r="E4" s="175"/>
      <c r="F4" s="175"/>
    </row>
    <row r="5" spans="1:6" thickBot="1" x14ac:dyDescent="0.25">
      <c r="A5" s="38"/>
      <c r="B5" s="38"/>
      <c r="C5" s="38"/>
      <c r="D5" s="38"/>
      <c r="E5" s="38"/>
      <c r="F5" s="38"/>
    </row>
    <row r="6" spans="1:6" ht="15" customHeight="1" x14ac:dyDescent="0.2">
      <c r="A6" s="328" t="s">
        <v>33</v>
      </c>
      <c r="B6" s="253"/>
      <c r="C6" s="253"/>
      <c r="D6" s="253"/>
      <c r="E6" s="253"/>
      <c r="F6" s="254"/>
    </row>
    <row r="7" spans="1:6" ht="14.25" x14ac:dyDescent="0.2">
      <c r="A7" s="329" t="s">
        <v>37</v>
      </c>
      <c r="B7" s="330" t="s">
        <v>38</v>
      </c>
      <c r="C7" s="193"/>
      <c r="D7" s="40" t="s">
        <v>39</v>
      </c>
      <c r="E7" s="41" t="s">
        <v>40</v>
      </c>
      <c r="F7" s="257" t="s">
        <v>41</v>
      </c>
    </row>
    <row r="8" spans="1:6" ht="57.75" customHeight="1" x14ac:dyDescent="0.2">
      <c r="A8" s="331" t="s">
        <v>43</v>
      </c>
      <c r="B8" s="40" t="s">
        <v>44</v>
      </c>
      <c r="C8" s="43" t="s">
        <v>45</v>
      </c>
      <c r="D8" s="45" t="s">
        <v>46</v>
      </c>
      <c r="E8" s="43" t="s">
        <v>47</v>
      </c>
      <c r="F8" s="332" t="s">
        <v>743</v>
      </c>
    </row>
    <row r="9" spans="1:6" ht="78" customHeight="1" x14ac:dyDescent="0.2">
      <c r="A9" s="265"/>
      <c r="B9" s="44">
        <v>44228</v>
      </c>
      <c r="C9" s="43" t="s">
        <v>48</v>
      </c>
      <c r="D9" s="45" t="s">
        <v>49</v>
      </c>
      <c r="E9" s="43" t="s">
        <v>47</v>
      </c>
      <c r="F9" s="333">
        <v>44256</v>
      </c>
    </row>
    <row r="10" spans="1:6" ht="78" customHeight="1" x14ac:dyDescent="0.2">
      <c r="A10" s="331" t="s">
        <v>50</v>
      </c>
      <c r="B10" s="46" t="s">
        <v>51</v>
      </c>
      <c r="C10" s="47" t="s">
        <v>52</v>
      </c>
      <c r="D10" s="48" t="s">
        <v>53</v>
      </c>
      <c r="E10" s="47" t="s">
        <v>47</v>
      </c>
      <c r="F10" s="334" t="s">
        <v>54</v>
      </c>
    </row>
    <row r="11" spans="1:6" ht="57.75" customHeight="1" x14ac:dyDescent="0.2">
      <c r="A11" s="335"/>
      <c r="B11" s="46" t="s">
        <v>136</v>
      </c>
      <c r="C11" s="47" t="s">
        <v>744</v>
      </c>
      <c r="D11" s="48" t="s">
        <v>745</v>
      </c>
      <c r="E11" s="47" t="s">
        <v>746</v>
      </c>
      <c r="F11" s="332" t="s">
        <v>750</v>
      </c>
    </row>
    <row r="12" spans="1:6" ht="57.75" customHeight="1" x14ac:dyDescent="0.2">
      <c r="A12" s="331" t="s">
        <v>55</v>
      </c>
      <c r="B12" s="40" t="s">
        <v>56</v>
      </c>
      <c r="C12" s="43" t="s">
        <v>57</v>
      </c>
      <c r="D12" s="45" t="s">
        <v>58</v>
      </c>
      <c r="E12" s="43" t="s">
        <v>59</v>
      </c>
      <c r="F12" s="332" t="s">
        <v>60</v>
      </c>
    </row>
    <row r="13" spans="1:6" ht="57.75" customHeight="1" x14ac:dyDescent="0.2">
      <c r="A13" s="265"/>
      <c r="B13" s="52" t="s">
        <v>61</v>
      </c>
      <c r="C13" s="43" t="s">
        <v>62</v>
      </c>
      <c r="D13" s="45" t="s">
        <v>63</v>
      </c>
      <c r="E13" s="43" t="s">
        <v>47</v>
      </c>
      <c r="F13" s="336">
        <v>44227</v>
      </c>
    </row>
    <row r="14" spans="1:6" ht="57.75" customHeight="1" x14ac:dyDescent="0.2">
      <c r="A14" s="337" t="s">
        <v>64</v>
      </c>
      <c r="B14" s="46" t="s">
        <v>65</v>
      </c>
      <c r="C14" s="47" t="s">
        <v>66</v>
      </c>
      <c r="D14" s="48" t="s">
        <v>67</v>
      </c>
      <c r="E14" s="47" t="s">
        <v>68</v>
      </c>
      <c r="F14" s="334" t="s">
        <v>69</v>
      </c>
    </row>
    <row r="15" spans="1:6" ht="57.75" customHeight="1" thickBot="1" x14ac:dyDescent="0.25">
      <c r="A15" s="338" t="s">
        <v>70</v>
      </c>
      <c r="B15" s="298" t="s">
        <v>71</v>
      </c>
      <c r="C15" s="267" t="s">
        <v>72</v>
      </c>
      <c r="D15" s="339" t="s">
        <v>73</v>
      </c>
      <c r="E15" s="267" t="s">
        <v>74</v>
      </c>
      <c r="F15" s="340" t="s">
        <v>736</v>
      </c>
    </row>
    <row r="16" spans="1:6" ht="14.25" x14ac:dyDescent="0.2"/>
    <row r="17" ht="14.25" x14ac:dyDescent="0.2"/>
    <row r="18" ht="14.25" x14ac:dyDescent="0.2"/>
    <row r="19" ht="14.25" x14ac:dyDescent="0.2"/>
    <row r="20" ht="14.25" x14ac:dyDescent="0.2"/>
    <row r="21" ht="14.25" x14ac:dyDescent="0.2"/>
    <row r="22" ht="14.25"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9">
    <mergeCell ref="A10:A11"/>
    <mergeCell ref="B7:C7"/>
    <mergeCell ref="A12:A13"/>
    <mergeCell ref="A8:A9"/>
    <mergeCell ref="A1:F1"/>
    <mergeCell ref="A2:F2"/>
    <mergeCell ref="A3:F3"/>
    <mergeCell ref="A4:F4"/>
    <mergeCell ref="A6:F6"/>
  </mergeCells>
  <pageMargins left="0" right="0" top="0" bottom="0" header="0" footer="0"/>
  <pageSetup scale="75"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8"/>
  <sheetViews>
    <sheetView topLeftCell="A9" workbookViewId="0">
      <selection activeCell="D11" sqref="D11:D12"/>
    </sheetView>
  </sheetViews>
  <sheetFormatPr baseColWidth="10" defaultColWidth="12.625" defaultRowHeight="15" customHeight="1" x14ac:dyDescent="0.2"/>
  <cols>
    <col min="1" max="2" width="10.25" customWidth="1"/>
    <col min="3" max="3" width="14.625" customWidth="1"/>
    <col min="4" max="4" width="10.25" customWidth="1"/>
    <col min="5" max="5" width="54" customWidth="1"/>
    <col min="6" max="6" width="25.125" customWidth="1"/>
    <col min="7" max="7" width="22.125" customWidth="1"/>
    <col min="8" max="8" width="22" customWidth="1"/>
    <col min="9" max="9" width="12.25" customWidth="1"/>
    <col min="10" max="13" width="9.375" customWidth="1"/>
    <col min="14" max="14" width="30.375" customWidth="1"/>
  </cols>
  <sheetData>
    <row r="1" spans="1:14" x14ac:dyDescent="0.25">
      <c r="A1" s="202" t="s">
        <v>0</v>
      </c>
      <c r="B1" s="175"/>
      <c r="C1" s="175"/>
      <c r="D1" s="175"/>
      <c r="E1" s="175"/>
      <c r="F1" s="175"/>
      <c r="G1" s="175"/>
      <c r="H1" s="175"/>
      <c r="I1" s="175"/>
      <c r="J1" s="175"/>
      <c r="K1" s="175"/>
      <c r="L1" s="175"/>
      <c r="M1" s="175"/>
      <c r="N1" s="175"/>
    </row>
    <row r="2" spans="1:14" x14ac:dyDescent="0.2">
      <c r="A2" s="203" t="s">
        <v>21</v>
      </c>
      <c r="B2" s="175"/>
      <c r="C2" s="175"/>
      <c r="D2" s="175"/>
      <c r="E2" s="175"/>
      <c r="F2" s="175"/>
      <c r="G2" s="175"/>
      <c r="H2" s="175"/>
      <c r="I2" s="175"/>
      <c r="J2" s="175"/>
      <c r="K2" s="175"/>
      <c r="L2" s="175"/>
      <c r="M2" s="175"/>
      <c r="N2" s="175"/>
    </row>
    <row r="3" spans="1:14" x14ac:dyDescent="0.2">
      <c r="A3" s="203" t="s">
        <v>2</v>
      </c>
      <c r="B3" s="175"/>
      <c r="C3" s="175"/>
      <c r="D3" s="175"/>
      <c r="E3" s="175"/>
      <c r="F3" s="175"/>
      <c r="G3" s="175"/>
      <c r="H3" s="175"/>
      <c r="I3" s="175"/>
      <c r="J3" s="175"/>
      <c r="K3" s="175"/>
      <c r="L3" s="175"/>
      <c r="M3" s="175"/>
      <c r="N3" s="175"/>
    </row>
    <row r="4" spans="1:14" x14ac:dyDescent="0.2">
      <c r="A4" s="203" t="s">
        <v>3</v>
      </c>
      <c r="B4" s="175"/>
      <c r="C4" s="175"/>
      <c r="D4" s="175"/>
      <c r="E4" s="175"/>
      <c r="F4" s="175"/>
      <c r="G4" s="175"/>
      <c r="H4" s="175"/>
      <c r="I4" s="175"/>
      <c r="J4" s="175"/>
      <c r="K4" s="175"/>
      <c r="L4" s="175"/>
      <c r="M4" s="175"/>
      <c r="N4" s="175"/>
    </row>
    <row r="5" spans="1:14" ht="15.75" thickBot="1" x14ac:dyDescent="0.25">
      <c r="A5" s="204"/>
      <c r="B5" s="205"/>
      <c r="C5" s="205"/>
      <c r="D5" s="205"/>
      <c r="E5" s="205"/>
      <c r="F5" s="205"/>
      <c r="G5" s="205"/>
      <c r="H5" s="205"/>
      <c r="I5" s="205"/>
      <c r="J5" s="205"/>
      <c r="K5" s="205"/>
      <c r="L5" s="205"/>
      <c r="M5" s="205"/>
      <c r="N5" s="206"/>
    </row>
    <row r="6" spans="1:14" ht="15" customHeight="1" thickBot="1" x14ac:dyDescent="0.25">
      <c r="A6" s="200" t="s">
        <v>75</v>
      </c>
      <c r="B6" s="201"/>
      <c r="C6" s="201"/>
      <c r="D6" s="201"/>
      <c r="E6" s="201"/>
      <c r="F6" s="201"/>
      <c r="G6" s="201"/>
      <c r="H6" s="201"/>
      <c r="I6" s="201"/>
      <c r="J6" s="201"/>
      <c r="K6" s="201"/>
      <c r="L6" s="222"/>
      <c r="M6" s="222"/>
      <c r="N6" s="192"/>
    </row>
    <row r="7" spans="1:14" thickBot="1" x14ac:dyDescent="0.25">
      <c r="A7" s="303" t="s">
        <v>76</v>
      </c>
      <c r="B7" s="249"/>
      <c r="C7" s="249"/>
      <c r="D7" s="304"/>
      <c r="E7" s="305" t="s">
        <v>77</v>
      </c>
      <c r="F7" s="249"/>
      <c r="G7" s="249"/>
      <c r="H7" s="249"/>
      <c r="I7" s="249"/>
      <c r="J7" s="249"/>
      <c r="K7" s="249"/>
      <c r="L7" s="324" t="s">
        <v>78</v>
      </c>
      <c r="M7" s="325"/>
      <c r="N7" s="326"/>
    </row>
    <row r="8" spans="1:14" ht="26.25" customHeight="1" x14ac:dyDescent="0.2">
      <c r="A8" s="306" t="s">
        <v>79</v>
      </c>
      <c r="B8" s="307" t="s">
        <v>80</v>
      </c>
      <c r="C8" s="307" t="s">
        <v>81</v>
      </c>
      <c r="D8" s="307" t="s">
        <v>82</v>
      </c>
      <c r="E8" s="307" t="s">
        <v>83</v>
      </c>
      <c r="F8" s="307" t="s">
        <v>84</v>
      </c>
      <c r="G8" s="308" t="s">
        <v>85</v>
      </c>
      <c r="H8" s="309"/>
      <c r="I8" s="307" t="s">
        <v>86</v>
      </c>
      <c r="J8" s="308" t="s">
        <v>87</v>
      </c>
      <c r="K8" s="309"/>
      <c r="L8" s="307" t="s">
        <v>88</v>
      </c>
      <c r="M8" s="307" t="s">
        <v>89</v>
      </c>
      <c r="N8" s="310" t="s">
        <v>90</v>
      </c>
    </row>
    <row r="9" spans="1:14" ht="108.75" customHeight="1" x14ac:dyDescent="0.2">
      <c r="A9" s="260"/>
      <c r="B9" s="210"/>
      <c r="C9" s="210"/>
      <c r="D9" s="210"/>
      <c r="E9" s="211" t="s">
        <v>749</v>
      </c>
      <c r="F9" s="60" t="s">
        <v>94</v>
      </c>
      <c r="G9" s="247" t="s">
        <v>95</v>
      </c>
      <c r="H9" s="193"/>
      <c r="I9" s="60" t="s">
        <v>96</v>
      </c>
      <c r="J9" s="247" t="s">
        <v>97</v>
      </c>
      <c r="K9" s="193"/>
      <c r="L9" s="65">
        <v>44228</v>
      </c>
      <c r="M9" s="65">
        <v>44530</v>
      </c>
      <c r="N9" s="311" t="s">
        <v>93</v>
      </c>
    </row>
    <row r="10" spans="1:14" ht="63" customHeight="1" thickBot="1" x14ac:dyDescent="0.25">
      <c r="A10" s="265"/>
      <c r="B10" s="312"/>
      <c r="C10" s="312"/>
      <c r="D10" s="312"/>
      <c r="E10" s="327"/>
      <c r="F10" s="48" t="s">
        <v>98</v>
      </c>
      <c r="G10" s="247" t="s">
        <v>99</v>
      </c>
      <c r="H10" s="193"/>
      <c r="I10" s="48" t="s">
        <v>100</v>
      </c>
      <c r="J10" s="313" t="s">
        <v>101</v>
      </c>
      <c r="K10" s="193"/>
      <c r="L10" s="64">
        <v>44228</v>
      </c>
      <c r="M10" s="64">
        <v>44530</v>
      </c>
      <c r="N10" s="311" t="s">
        <v>93</v>
      </c>
    </row>
    <row r="11" spans="1:14" ht="100.5" customHeight="1" x14ac:dyDescent="0.2">
      <c r="A11" s="314" t="s">
        <v>91</v>
      </c>
      <c r="B11" s="209"/>
      <c r="C11" s="209" t="s">
        <v>102</v>
      </c>
      <c r="D11" s="209" t="s">
        <v>92</v>
      </c>
      <c r="E11" s="211" t="s">
        <v>103</v>
      </c>
      <c r="F11" s="315" t="s">
        <v>104</v>
      </c>
      <c r="G11" s="247" t="s">
        <v>105</v>
      </c>
      <c r="H11" s="193"/>
      <c r="I11" s="315" t="s">
        <v>96</v>
      </c>
      <c r="J11" s="247" t="s">
        <v>97</v>
      </c>
      <c r="K11" s="193"/>
      <c r="L11" s="316">
        <v>44228</v>
      </c>
      <c r="M11" s="316">
        <v>44530</v>
      </c>
      <c r="N11" s="317" t="s">
        <v>93</v>
      </c>
    </row>
    <row r="12" spans="1:14" ht="90.75" customHeight="1" thickBot="1" x14ac:dyDescent="0.25">
      <c r="A12" s="318"/>
      <c r="B12" s="319"/>
      <c r="C12" s="319"/>
      <c r="D12" s="319"/>
      <c r="E12" s="327"/>
      <c r="F12" s="263" t="s">
        <v>98</v>
      </c>
      <c r="G12" s="320" t="s">
        <v>106</v>
      </c>
      <c r="H12" s="321"/>
      <c r="I12" s="263" t="s">
        <v>100</v>
      </c>
      <c r="J12" s="320" t="s">
        <v>101</v>
      </c>
      <c r="K12" s="321"/>
      <c r="L12" s="322">
        <v>44228</v>
      </c>
      <c r="M12" s="322">
        <v>44530</v>
      </c>
      <c r="N12" s="323" t="s">
        <v>93</v>
      </c>
    </row>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9">
    <mergeCell ref="E11:E12"/>
    <mergeCell ref="A11:A12"/>
    <mergeCell ref="B11:B12"/>
    <mergeCell ref="C11:C12"/>
    <mergeCell ref="D11:D12"/>
    <mergeCell ref="G8:H8"/>
    <mergeCell ref="A9:A10"/>
    <mergeCell ref="B9:B10"/>
    <mergeCell ref="C9:C10"/>
    <mergeCell ref="D9:D10"/>
    <mergeCell ref="E9:E10"/>
    <mergeCell ref="J12:K12"/>
    <mergeCell ref="G9:H9"/>
    <mergeCell ref="G10:H10"/>
    <mergeCell ref="G11:H11"/>
    <mergeCell ref="G12:H12"/>
    <mergeCell ref="J8:K8"/>
    <mergeCell ref="J9:K9"/>
    <mergeCell ref="J10:K10"/>
    <mergeCell ref="J11:K11"/>
    <mergeCell ref="E7:K7"/>
    <mergeCell ref="L7:N7"/>
    <mergeCell ref="A1:N1"/>
    <mergeCell ref="A2:N2"/>
    <mergeCell ref="A3:N3"/>
    <mergeCell ref="A4:N4"/>
    <mergeCell ref="A5:N5"/>
    <mergeCell ref="A6:N6"/>
    <mergeCell ref="A7:D7"/>
  </mergeCells>
  <pageMargins left="0" right="0" top="0" bottom="0" header="0" footer="0"/>
  <pageSetup scale="7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pane xSplit="2" ySplit="7" topLeftCell="C8" activePane="bottomRight" state="frozen"/>
      <selection pane="topRight" activeCell="C1" sqref="C1"/>
      <selection pane="bottomLeft" activeCell="A8" sqref="A8"/>
      <selection pane="bottomRight" activeCell="C10" sqref="C10"/>
    </sheetView>
  </sheetViews>
  <sheetFormatPr baseColWidth="10" defaultColWidth="12.625" defaultRowHeight="15" customHeight="1" x14ac:dyDescent="0.2"/>
  <cols>
    <col min="1" max="1" width="26.875" customWidth="1"/>
    <col min="2" max="2" width="7.75" customWidth="1"/>
    <col min="3" max="3" width="38.25" customWidth="1"/>
    <col min="4" max="4" width="30.375" customWidth="1"/>
    <col min="5" max="5" width="34.75" customWidth="1"/>
    <col min="6" max="6" width="15.25" customWidth="1"/>
    <col min="7" max="7" width="24.625" customWidth="1"/>
    <col min="8" max="8" width="21.625" customWidth="1"/>
    <col min="9" max="9" width="18" customWidth="1"/>
    <col min="10" max="10" width="19" customWidth="1"/>
    <col min="11" max="24" width="9.375" customWidth="1"/>
  </cols>
  <sheetData>
    <row r="1" spans="1:10" x14ac:dyDescent="0.2">
      <c r="A1" s="171" t="s">
        <v>0</v>
      </c>
      <c r="B1" s="172"/>
      <c r="C1" s="172"/>
      <c r="D1" s="172"/>
      <c r="E1" s="172"/>
      <c r="F1" s="172"/>
    </row>
    <row r="2" spans="1:10" x14ac:dyDescent="0.2">
      <c r="A2" s="174" t="s">
        <v>21</v>
      </c>
      <c r="B2" s="175"/>
      <c r="C2" s="175"/>
      <c r="D2" s="175"/>
      <c r="E2" s="175"/>
      <c r="F2" s="175"/>
    </row>
    <row r="3" spans="1:10" x14ac:dyDescent="0.2">
      <c r="A3" s="174" t="s">
        <v>741</v>
      </c>
      <c r="B3" s="175"/>
      <c r="C3" s="175"/>
      <c r="D3" s="175"/>
      <c r="E3" s="175"/>
      <c r="F3" s="175"/>
    </row>
    <row r="4" spans="1:10" ht="14.25" x14ac:dyDescent="0.2">
      <c r="A4" s="216" t="s">
        <v>3</v>
      </c>
      <c r="B4" s="175"/>
      <c r="C4" s="175"/>
      <c r="D4" s="175"/>
      <c r="E4" s="175"/>
      <c r="F4" s="175"/>
    </row>
    <row r="5" spans="1:10" ht="14.25" x14ac:dyDescent="0.2">
      <c r="A5" s="216"/>
      <c r="B5" s="175"/>
      <c r="C5" s="175"/>
      <c r="D5" s="175"/>
      <c r="E5" s="175"/>
      <c r="F5" s="175"/>
    </row>
    <row r="6" spans="1:10" ht="14.25" x14ac:dyDescent="0.2">
      <c r="A6" s="212" t="s">
        <v>107</v>
      </c>
      <c r="B6" s="195"/>
      <c r="C6" s="195"/>
      <c r="D6" s="195"/>
      <c r="E6" s="195"/>
      <c r="F6" s="196"/>
      <c r="G6" s="39" t="s">
        <v>34</v>
      </c>
      <c r="H6" s="197" t="s">
        <v>35</v>
      </c>
      <c r="I6" s="192"/>
      <c r="J6" s="198" t="s">
        <v>36</v>
      </c>
    </row>
    <row r="7" spans="1:10" ht="14.25" x14ac:dyDescent="0.2">
      <c r="A7" s="67" t="s">
        <v>108</v>
      </c>
      <c r="B7" s="213" t="s">
        <v>109</v>
      </c>
      <c r="C7" s="207"/>
      <c r="D7" s="53" t="s">
        <v>39</v>
      </c>
      <c r="E7" s="53" t="s">
        <v>40</v>
      </c>
      <c r="F7" s="68" t="s">
        <v>41</v>
      </c>
      <c r="G7" s="59" t="s">
        <v>42</v>
      </c>
      <c r="H7" s="59" t="s">
        <v>38</v>
      </c>
      <c r="I7" s="59" t="s">
        <v>39</v>
      </c>
      <c r="J7" s="217"/>
    </row>
    <row r="8" spans="1:10" ht="78.75" customHeight="1" x14ac:dyDescent="0.2">
      <c r="A8" s="214" t="s">
        <v>110</v>
      </c>
      <c r="B8" s="69" t="s">
        <v>44</v>
      </c>
      <c r="C8" s="70" t="s">
        <v>48</v>
      </c>
      <c r="D8" s="71" t="s">
        <v>111</v>
      </c>
      <c r="E8" s="70" t="s">
        <v>112</v>
      </c>
      <c r="F8" s="72">
        <v>44256</v>
      </c>
      <c r="G8" s="61"/>
      <c r="H8" s="62"/>
      <c r="I8" s="62"/>
      <c r="J8" s="63"/>
    </row>
    <row r="9" spans="1:10" ht="67.5" customHeight="1" x14ac:dyDescent="0.2">
      <c r="A9" s="208"/>
      <c r="B9" s="46" t="s">
        <v>113</v>
      </c>
      <c r="C9" s="73" t="s">
        <v>114</v>
      </c>
      <c r="D9" s="48" t="s">
        <v>115</v>
      </c>
      <c r="E9" s="47" t="s">
        <v>116</v>
      </c>
      <c r="F9" s="74">
        <v>43889</v>
      </c>
      <c r="G9" s="49"/>
      <c r="H9" s="50"/>
      <c r="I9" s="50"/>
      <c r="J9" s="51"/>
    </row>
    <row r="10" spans="1:10" ht="95.25" customHeight="1" x14ac:dyDescent="0.2">
      <c r="A10" s="208"/>
      <c r="B10" s="40" t="s">
        <v>117</v>
      </c>
      <c r="C10" s="73" t="s">
        <v>118</v>
      </c>
      <c r="D10" s="75" t="s">
        <v>119</v>
      </c>
      <c r="E10" s="73" t="s">
        <v>120</v>
      </c>
      <c r="F10" s="76">
        <v>44255</v>
      </c>
      <c r="G10" s="77" t="s">
        <v>121</v>
      </c>
      <c r="H10" s="73" t="s">
        <v>118</v>
      </c>
      <c r="I10" s="75" t="s">
        <v>119</v>
      </c>
      <c r="J10" s="78">
        <v>44255</v>
      </c>
    </row>
    <row r="11" spans="1:10" ht="120" customHeight="1" x14ac:dyDescent="0.2">
      <c r="A11" s="208"/>
      <c r="B11" s="46" t="s">
        <v>122</v>
      </c>
      <c r="C11" s="47" t="s">
        <v>123</v>
      </c>
      <c r="D11" s="48" t="s">
        <v>124</v>
      </c>
      <c r="E11" s="47" t="s">
        <v>125</v>
      </c>
      <c r="F11" s="74">
        <v>44165</v>
      </c>
      <c r="G11" s="49"/>
      <c r="H11" s="50"/>
      <c r="I11" s="50"/>
      <c r="J11" s="51"/>
    </row>
    <row r="12" spans="1:10" ht="52.5" customHeight="1" x14ac:dyDescent="0.2">
      <c r="A12" s="208"/>
      <c r="B12" s="46">
        <v>1.5</v>
      </c>
      <c r="C12" s="47" t="s">
        <v>126</v>
      </c>
      <c r="D12" s="48" t="s">
        <v>127</v>
      </c>
      <c r="E12" s="47" t="s">
        <v>128</v>
      </c>
      <c r="F12" s="79">
        <v>44165</v>
      </c>
      <c r="G12" s="49"/>
      <c r="H12" s="50"/>
      <c r="I12" s="50"/>
      <c r="J12" s="51"/>
    </row>
    <row r="13" spans="1:10" ht="50.25" customHeight="1" x14ac:dyDescent="0.2">
      <c r="A13" s="194"/>
      <c r="B13" s="46">
        <v>1.6</v>
      </c>
      <c r="C13" s="47" t="s">
        <v>129</v>
      </c>
      <c r="D13" s="48" t="s">
        <v>130</v>
      </c>
      <c r="E13" s="47" t="s">
        <v>131</v>
      </c>
      <c r="F13" s="74">
        <v>44165</v>
      </c>
      <c r="G13" s="49"/>
      <c r="H13" s="50"/>
      <c r="I13" s="50"/>
      <c r="J13" s="51"/>
    </row>
    <row r="14" spans="1:10" ht="180.75" customHeight="1" x14ac:dyDescent="0.2">
      <c r="A14" s="215" t="s">
        <v>132</v>
      </c>
      <c r="B14" s="46" t="s">
        <v>51</v>
      </c>
      <c r="C14" s="47" t="s">
        <v>133</v>
      </c>
      <c r="D14" s="48" t="s">
        <v>134</v>
      </c>
      <c r="E14" s="47" t="s">
        <v>135</v>
      </c>
      <c r="F14" s="74">
        <v>44165</v>
      </c>
      <c r="G14" s="49"/>
      <c r="H14" s="50"/>
      <c r="I14" s="50"/>
      <c r="J14" s="51"/>
    </row>
    <row r="15" spans="1:10" ht="56.25" customHeight="1" x14ac:dyDescent="0.2">
      <c r="A15" s="208"/>
      <c r="B15" s="46" t="s">
        <v>136</v>
      </c>
      <c r="C15" s="47" t="s">
        <v>137</v>
      </c>
      <c r="D15" s="48" t="s">
        <v>138</v>
      </c>
      <c r="E15" s="47" t="s">
        <v>131</v>
      </c>
      <c r="F15" s="74">
        <v>44165</v>
      </c>
      <c r="G15" s="49"/>
      <c r="H15" s="50"/>
      <c r="I15" s="50"/>
      <c r="J15" s="51"/>
    </row>
    <row r="16" spans="1:10" ht="47.25" customHeight="1" x14ac:dyDescent="0.2">
      <c r="A16" s="194"/>
      <c r="B16" s="46" t="s">
        <v>139</v>
      </c>
      <c r="C16" s="47" t="s">
        <v>140</v>
      </c>
      <c r="D16" s="48" t="s">
        <v>141</v>
      </c>
      <c r="E16" s="47" t="s">
        <v>142</v>
      </c>
      <c r="F16" s="79">
        <v>44530</v>
      </c>
      <c r="G16" s="77" t="s">
        <v>121</v>
      </c>
      <c r="H16" s="47" t="s">
        <v>140</v>
      </c>
      <c r="I16" s="48" t="s">
        <v>141</v>
      </c>
      <c r="J16" s="78">
        <v>44530</v>
      </c>
    </row>
    <row r="17" spans="1:10" ht="114.75" customHeight="1" x14ac:dyDescent="0.2">
      <c r="A17" s="215" t="s">
        <v>143</v>
      </c>
      <c r="B17" s="46" t="s">
        <v>56</v>
      </c>
      <c r="C17" s="47" t="s">
        <v>144</v>
      </c>
      <c r="D17" s="48" t="s">
        <v>145</v>
      </c>
      <c r="E17" s="47" t="s">
        <v>142</v>
      </c>
      <c r="F17" s="80">
        <v>44560</v>
      </c>
      <c r="G17" s="77" t="s">
        <v>121</v>
      </c>
      <c r="H17" s="47" t="s">
        <v>144</v>
      </c>
      <c r="I17" s="48" t="s">
        <v>145</v>
      </c>
      <c r="J17" s="81">
        <v>44560</v>
      </c>
    </row>
    <row r="18" spans="1:10" ht="92.25" customHeight="1" x14ac:dyDescent="0.2">
      <c r="A18" s="208"/>
      <c r="B18" s="46" t="s">
        <v>61</v>
      </c>
      <c r="C18" s="47" t="s">
        <v>146</v>
      </c>
      <c r="D18" s="48" t="s">
        <v>147</v>
      </c>
      <c r="E18" s="47" t="s">
        <v>142</v>
      </c>
      <c r="F18" s="79">
        <v>44530</v>
      </c>
      <c r="G18" s="77" t="s">
        <v>121</v>
      </c>
      <c r="H18" s="47" t="s">
        <v>146</v>
      </c>
      <c r="I18" s="48" t="s">
        <v>147</v>
      </c>
      <c r="J18" s="78">
        <v>44530</v>
      </c>
    </row>
    <row r="19" spans="1:10" ht="93" customHeight="1" x14ac:dyDescent="0.2">
      <c r="A19" s="194"/>
      <c r="B19" s="46" t="s">
        <v>148</v>
      </c>
      <c r="C19" s="47" t="s">
        <v>149</v>
      </c>
      <c r="D19" s="48" t="s">
        <v>150</v>
      </c>
      <c r="E19" s="47" t="s">
        <v>151</v>
      </c>
      <c r="F19" s="74">
        <v>44545</v>
      </c>
      <c r="G19" s="49"/>
      <c r="H19" s="50"/>
      <c r="I19" s="50"/>
      <c r="J19" s="51"/>
    </row>
    <row r="20" spans="1:10" ht="75.75" customHeight="1" x14ac:dyDescent="0.2">
      <c r="A20" s="82" t="s">
        <v>152</v>
      </c>
      <c r="B20" s="83" t="s">
        <v>65</v>
      </c>
      <c r="C20" s="84" t="s">
        <v>153</v>
      </c>
      <c r="D20" s="66" t="s">
        <v>154</v>
      </c>
      <c r="E20" s="84" t="s">
        <v>155</v>
      </c>
      <c r="F20" s="85">
        <v>44165</v>
      </c>
      <c r="G20" s="55"/>
      <c r="H20" s="56"/>
      <c r="I20" s="56"/>
      <c r="J20" s="57"/>
    </row>
    <row r="21" spans="1:10" ht="15.75" customHeight="1" x14ac:dyDescent="0.2"/>
    <row r="22" spans="1:10" ht="15.75" customHeight="1" x14ac:dyDescent="0.2"/>
    <row r="23" spans="1:10" ht="15.75" customHeight="1" x14ac:dyDescent="0.2"/>
    <row r="24" spans="1:10" ht="15.75" customHeight="1" x14ac:dyDescent="0.2"/>
    <row r="25" spans="1:10" ht="15.75" customHeight="1" x14ac:dyDescent="0.2"/>
    <row r="26" spans="1:10" ht="15.75" customHeight="1" x14ac:dyDescent="0.2"/>
    <row r="27" spans="1:10" ht="15.75" customHeight="1" x14ac:dyDescent="0.2"/>
    <row r="28" spans="1:10" ht="15.75" customHeight="1" x14ac:dyDescent="0.2"/>
    <row r="29" spans="1:10" ht="15.75" customHeight="1" x14ac:dyDescent="0.2"/>
    <row r="30" spans="1:10" ht="15.75" customHeight="1" x14ac:dyDescent="0.2"/>
    <row r="31" spans="1:10" ht="15.75" customHeight="1" x14ac:dyDescent="0.2"/>
    <row r="32" spans="1:1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H6:I6"/>
    <mergeCell ref="J6:J7"/>
    <mergeCell ref="A1:F1"/>
    <mergeCell ref="A2:F2"/>
    <mergeCell ref="A3:F3"/>
    <mergeCell ref="A4:F4"/>
    <mergeCell ref="A5:F5"/>
    <mergeCell ref="A6:F6"/>
    <mergeCell ref="B7:C7"/>
    <mergeCell ref="A8:A13"/>
    <mergeCell ref="A14:A16"/>
    <mergeCell ref="A17:A19"/>
  </mergeCells>
  <pageMargins left="0" right="0" top="0" bottom="0" header="0" footer="0"/>
  <pageSetup scale="75"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xSplit="2" ySplit="7" topLeftCell="C8" activePane="bottomRight" state="frozen"/>
      <selection pane="topRight" activeCell="C1" sqref="C1"/>
      <selection pane="bottomLeft" activeCell="A8" sqref="A8"/>
      <selection pane="bottomRight" activeCell="B7" sqref="B7:C7"/>
    </sheetView>
  </sheetViews>
  <sheetFormatPr baseColWidth="10" defaultColWidth="12.625" defaultRowHeight="15" customHeight="1" x14ac:dyDescent="0.2"/>
  <cols>
    <col min="1" max="1" width="33.875" customWidth="1"/>
    <col min="2" max="2" width="7" customWidth="1"/>
    <col min="3" max="5" width="28.625" customWidth="1"/>
    <col min="6" max="6" width="19.875" customWidth="1"/>
    <col min="7" max="23" width="9.375" customWidth="1"/>
  </cols>
  <sheetData>
    <row r="1" spans="1:6" ht="14.25" x14ac:dyDescent="0.2">
      <c r="A1" s="219" t="s">
        <v>0</v>
      </c>
      <c r="B1" s="175"/>
      <c r="C1" s="175"/>
      <c r="D1" s="175"/>
      <c r="E1" s="175"/>
      <c r="F1" s="175"/>
    </row>
    <row r="2" spans="1:6" x14ac:dyDescent="0.2">
      <c r="A2" s="174" t="s">
        <v>21</v>
      </c>
      <c r="B2" s="175"/>
      <c r="C2" s="175"/>
      <c r="D2" s="175"/>
      <c r="E2" s="175"/>
      <c r="F2" s="175"/>
    </row>
    <row r="3" spans="1:6" x14ac:dyDescent="0.2">
      <c r="A3" s="174" t="s">
        <v>2</v>
      </c>
      <c r="B3" s="175"/>
      <c r="C3" s="175"/>
      <c r="D3" s="175"/>
      <c r="E3" s="175"/>
      <c r="F3" s="175"/>
    </row>
    <row r="4" spans="1:6" x14ac:dyDescent="0.2">
      <c r="A4" s="174" t="s">
        <v>735</v>
      </c>
      <c r="B4" s="175"/>
      <c r="C4" s="175"/>
      <c r="D4" s="175"/>
      <c r="E4" s="175"/>
      <c r="F4" s="175"/>
    </row>
    <row r="5" spans="1:6" ht="15.75" thickBot="1" x14ac:dyDescent="0.25">
      <c r="A5" s="220"/>
      <c r="B5" s="205"/>
      <c r="C5" s="205"/>
      <c r="D5" s="205"/>
      <c r="E5" s="205"/>
      <c r="F5" s="206"/>
    </row>
    <row r="6" spans="1:6" ht="14.25" x14ac:dyDescent="0.2">
      <c r="A6" s="252" t="s">
        <v>156</v>
      </c>
      <c r="B6" s="253"/>
      <c r="C6" s="253"/>
      <c r="D6" s="253"/>
      <c r="E6" s="253"/>
      <c r="F6" s="254"/>
    </row>
    <row r="7" spans="1:6" ht="14.25" x14ac:dyDescent="0.2">
      <c r="A7" s="255" t="s">
        <v>37</v>
      </c>
      <c r="B7" s="256" t="s">
        <v>109</v>
      </c>
      <c r="C7" s="193"/>
      <c r="D7" s="40" t="s">
        <v>39</v>
      </c>
      <c r="E7" s="40" t="s">
        <v>40</v>
      </c>
      <c r="F7" s="257" t="s">
        <v>41</v>
      </c>
    </row>
    <row r="8" spans="1:6" ht="51" x14ac:dyDescent="0.2">
      <c r="A8" s="258" t="s">
        <v>157</v>
      </c>
      <c r="B8" s="40" t="s">
        <v>44</v>
      </c>
      <c r="C8" s="86" t="s">
        <v>158</v>
      </c>
      <c r="D8" s="251" t="s">
        <v>159</v>
      </c>
      <c r="E8" s="250" t="s">
        <v>142</v>
      </c>
      <c r="F8" s="291">
        <v>44227</v>
      </c>
    </row>
    <row r="9" spans="1:6" ht="25.5" x14ac:dyDescent="0.2">
      <c r="A9" s="265"/>
      <c r="B9" s="40" t="s">
        <v>113</v>
      </c>
      <c r="C9" s="43" t="s">
        <v>160</v>
      </c>
      <c r="D9" s="48" t="s">
        <v>161</v>
      </c>
      <c r="E9" s="250" t="s">
        <v>142</v>
      </c>
      <c r="F9" s="291">
        <v>44255</v>
      </c>
    </row>
    <row r="10" spans="1:6" ht="38.25" x14ac:dyDescent="0.2">
      <c r="A10" s="295" t="s">
        <v>162</v>
      </c>
      <c r="B10" s="40" t="s">
        <v>51</v>
      </c>
      <c r="C10" s="60" t="s">
        <v>163</v>
      </c>
      <c r="D10" s="48" t="s">
        <v>164</v>
      </c>
      <c r="E10" s="250" t="s">
        <v>142</v>
      </c>
      <c r="F10" s="266">
        <v>44530</v>
      </c>
    </row>
    <row r="11" spans="1:6" ht="51" x14ac:dyDescent="0.2">
      <c r="A11" s="295" t="s">
        <v>165</v>
      </c>
      <c r="B11" s="40" t="s">
        <v>56</v>
      </c>
      <c r="C11" s="88" t="s">
        <v>166</v>
      </c>
      <c r="D11" s="48" t="s">
        <v>167</v>
      </c>
      <c r="E11" s="250" t="s">
        <v>142</v>
      </c>
      <c r="F11" s="296" t="s">
        <v>168</v>
      </c>
    </row>
    <row r="12" spans="1:6" ht="63.75" x14ac:dyDescent="0.2">
      <c r="A12" s="295" t="s">
        <v>169</v>
      </c>
      <c r="B12" s="40" t="s">
        <v>65</v>
      </c>
      <c r="C12" s="88" t="s">
        <v>170</v>
      </c>
      <c r="D12" s="60" t="s">
        <v>171</v>
      </c>
      <c r="E12" s="250" t="s">
        <v>142</v>
      </c>
      <c r="F12" s="297" t="s">
        <v>172</v>
      </c>
    </row>
    <row r="13" spans="1:6" ht="25.5" x14ac:dyDescent="0.2">
      <c r="A13" s="258" t="s">
        <v>173</v>
      </c>
      <c r="B13" s="40" t="s">
        <v>174</v>
      </c>
      <c r="C13" s="88" t="s">
        <v>175</v>
      </c>
      <c r="D13" s="60" t="s">
        <v>176</v>
      </c>
      <c r="E13" s="250" t="s">
        <v>142</v>
      </c>
      <c r="F13" s="259" t="s">
        <v>177</v>
      </c>
    </row>
    <row r="14" spans="1:6" ht="67.5" customHeight="1" thickBot="1" x14ac:dyDescent="0.25">
      <c r="A14" s="261"/>
      <c r="B14" s="298" t="s">
        <v>178</v>
      </c>
      <c r="C14" s="299" t="s">
        <v>179</v>
      </c>
      <c r="D14" s="300" t="s">
        <v>180</v>
      </c>
      <c r="E14" s="301" t="s">
        <v>142</v>
      </c>
      <c r="F14" s="302">
        <v>44530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A8:A9"/>
    <mergeCell ref="A13:A14"/>
    <mergeCell ref="A1:F1"/>
    <mergeCell ref="A2:F2"/>
    <mergeCell ref="A3:F3"/>
    <mergeCell ref="A4:F4"/>
    <mergeCell ref="A5:F5"/>
    <mergeCell ref="A6:F6"/>
    <mergeCell ref="B7:C7"/>
  </mergeCells>
  <pageMargins left="0" right="0" top="0" bottom="0" header="0" footer="0"/>
  <pageSetup scale="75"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pane xSplit="2" ySplit="7" topLeftCell="C12" activePane="bottomRight" state="frozen"/>
      <selection pane="topRight" activeCell="C1" sqref="C1"/>
      <selection pane="bottomLeft" activeCell="A8" sqref="A8"/>
      <selection pane="bottomRight" activeCell="A6" sqref="A6:G12"/>
    </sheetView>
  </sheetViews>
  <sheetFormatPr baseColWidth="10" defaultColWidth="12.625" defaultRowHeight="15" customHeight="1" x14ac:dyDescent="0.2"/>
  <cols>
    <col min="1" max="2" width="29.5" customWidth="1"/>
    <col min="3" max="3" width="27.75" customWidth="1"/>
    <col min="4" max="4" width="23.375" customWidth="1"/>
    <col min="5" max="5" width="18.625" customWidth="1"/>
    <col min="6" max="6" width="24" customWidth="1"/>
    <col min="7" max="7" width="9.25" customWidth="1"/>
    <col min="8" max="20" width="9.375" customWidth="1"/>
  </cols>
  <sheetData>
    <row r="1" spans="1:7" ht="14.25" x14ac:dyDescent="0.2">
      <c r="A1" s="219" t="s">
        <v>0</v>
      </c>
      <c r="B1" s="175"/>
      <c r="C1" s="175"/>
      <c r="D1" s="175"/>
      <c r="E1" s="175"/>
      <c r="F1" s="175"/>
      <c r="G1" s="175"/>
    </row>
    <row r="2" spans="1:7" x14ac:dyDescent="0.2">
      <c r="A2" s="203" t="s">
        <v>21</v>
      </c>
      <c r="B2" s="175"/>
      <c r="C2" s="175"/>
      <c r="D2" s="175"/>
      <c r="E2" s="175"/>
      <c r="F2" s="175"/>
      <c r="G2" s="175"/>
    </row>
    <row r="3" spans="1:7" x14ac:dyDescent="0.2">
      <c r="A3" s="203" t="s">
        <v>2</v>
      </c>
      <c r="B3" s="175"/>
      <c r="C3" s="175"/>
      <c r="D3" s="175"/>
      <c r="E3" s="175"/>
      <c r="F3" s="175"/>
      <c r="G3" s="175"/>
    </row>
    <row r="4" spans="1:7" x14ac:dyDescent="0.2">
      <c r="A4" s="203" t="s">
        <v>735</v>
      </c>
      <c r="B4" s="175"/>
      <c r="C4" s="175"/>
      <c r="D4" s="175"/>
      <c r="E4" s="175"/>
      <c r="F4" s="175"/>
      <c r="G4" s="175"/>
    </row>
    <row r="5" spans="1:7" ht="15.75" thickBot="1" x14ac:dyDescent="0.25">
      <c r="A5" s="203"/>
      <c r="B5" s="175"/>
      <c r="C5" s="175"/>
      <c r="D5" s="175"/>
      <c r="E5" s="175"/>
      <c r="F5" s="175"/>
      <c r="G5" s="175"/>
    </row>
    <row r="6" spans="1:7" ht="14.25" customHeight="1" x14ac:dyDescent="0.2">
      <c r="A6" s="287" t="s">
        <v>181</v>
      </c>
      <c r="B6" s="253"/>
      <c r="C6" s="253"/>
      <c r="D6" s="253"/>
      <c r="E6" s="253"/>
      <c r="F6" s="253"/>
      <c r="G6" s="254"/>
    </row>
    <row r="7" spans="1:7" ht="26.25" thickBot="1" x14ac:dyDescent="0.25">
      <c r="A7" s="288" t="s">
        <v>182</v>
      </c>
      <c r="B7" s="83" t="s">
        <v>109</v>
      </c>
      <c r="C7" s="83" t="s">
        <v>183</v>
      </c>
      <c r="D7" s="83" t="s">
        <v>184</v>
      </c>
      <c r="E7" s="83" t="s">
        <v>185</v>
      </c>
      <c r="F7" s="83" t="s">
        <v>90</v>
      </c>
      <c r="G7" s="289" t="s">
        <v>41</v>
      </c>
    </row>
    <row r="8" spans="1:7" ht="98.25" customHeight="1" x14ac:dyDescent="0.2">
      <c r="A8" s="290" t="s">
        <v>186</v>
      </c>
      <c r="B8" s="86" t="s">
        <v>187</v>
      </c>
      <c r="C8" s="250" t="s">
        <v>188</v>
      </c>
      <c r="D8" s="251" t="s">
        <v>189</v>
      </c>
      <c r="E8" s="250" t="s">
        <v>190</v>
      </c>
      <c r="F8" s="250" t="s">
        <v>142</v>
      </c>
      <c r="G8" s="291">
        <v>44227</v>
      </c>
    </row>
    <row r="9" spans="1:7" ht="103.5" customHeight="1" x14ac:dyDescent="0.2">
      <c r="A9" s="292" t="s">
        <v>191</v>
      </c>
      <c r="B9" s="43" t="s">
        <v>192</v>
      </c>
      <c r="C9" s="47" t="s">
        <v>193</v>
      </c>
      <c r="D9" s="48" t="s">
        <v>194</v>
      </c>
      <c r="E9" s="47" t="s">
        <v>195</v>
      </c>
      <c r="F9" s="47" t="s">
        <v>142</v>
      </c>
      <c r="G9" s="259">
        <v>44255</v>
      </c>
    </row>
    <row r="10" spans="1:7" ht="90.75" customHeight="1" x14ac:dyDescent="0.2">
      <c r="A10" s="293" t="s">
        <v>196</v>
      </c>
      <c r="B10" s="43" t="s">
        <v>197</v>
      </c>
      <c r="C10" s="47" t="s">
        <v>198</v>
      </c>
      <c r="D10" s="48" t="s">
        <v>199</v>
      </c>
      <c r="E10" s="47" t="s">
        <v>200</v>
      </c>
      <c r="F10" s="47" t="s">
        <v>201</v>
      </c>
      <c r="G10" s="259">
        <v>44545</v>
      </c>
    </row>
    <row r="11" spans="1:7" ht="108" customHeight="1" x14ac:dyDescent="0.2">
      <c r="A11" s="292" t="s">
        <v>202</v>
      </c>
      <c r="B11" s="43" t="s">
        <v>203</v>
      </c>
      <c r="C11" s="47" t="s">
        <v>204</v>
      </c>
      <c r="D11" s="48" t="s">
        <v>205</v>
      </c>
      <c r="E11" s="47" t="s">
        <v>206</v>
      </c>
      <c r="F11" s="47" t="s">
        <v>142</v>
      </c>
      <c r="G11" s="259">
        <v>44545</v>
      </c>
    </row>
    <row r="12" spans="1:7" ht="98.25" customHeight="1" thickBot="1" x14ac:dyDescent="0.25">
      <c r="A12" s="294" t="s">
        <v>207</v>
      </c>
      <c r="B12" s="267" t="s">
        <v>208</v>
      </c>
      <c r="C12" s="262" t="s">
        <v>209</v>
      </c>
      <c r="D12" s="263" t="s">
        <v>210</v>
      </c>
      <c r="E12" s="262" t="s">
        <v>211</v>
      </c>
      <c r="F12" s="262" t="s">
        <v>142</v>
      </c>
      <c r="G12" s="264">
        <v>44530</v>
      </c>
    </row>
    <row r="13" spans="1:7" ht="14.25" x14ac:dyDescent="0.2"/>
    <row r="14" spans="1:7" ht="14.25" x14ac:dyDescent="0.2"/>
    <row r="15" spans="1:7" ht="14.25" x14ac:dyDescent="0.2"/>
    <row r="16" spans="1:7" ht="14.25" x14ac:dyDescent="0.2"/>
    <row r="17" ht="14.25" x14ac:dyDescent="0.2"/>
    <row r="18" ht="14.25" x14ac:dyDescent="0.2"/>
    <row r="19" ht="14.25"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4.25" x14ac:dyDescent="0.2"/>
  </sheetData>
  <mergeCells count="6">
    <mergeCell ref="A6:G6"/>
    <mergeCell ref="A1:G1"/>
    <mergeCell ref="A2:G2"/>
    <mergeCell ref="A3:G3"/>
    <mergeCell ref="A4:G4"/>
    <mergeCell ref="A5:G5"/>
  </mergeCells>
  <pageMargins left="0" right="0" top="0" bottom="0" header="0" footer="0"/>
  <pageSetup scale="75"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00"/>
  <sheetViews>
    <sheetView workbookViewId="0">
      <selection activeCell="M14" sqref="M14"/>
    </sheetView>
  </sheetViews>
  <sheetFormatPr baseColWidth="10" defaultColWidth="12.625" defaultRowHeight="15" customHeight="1" x14ac:dyDescent="0.2"/>
  <cols>
    <col min="1" max="1" width="29.625" customWidth="1"/>
    <col min="2" max="2" width="5.375" customWidth="1"/>
    <col min="3" max="3" width="24" customWidth="1"/>
    <col min="4" max="4" width="17" customWidth="1"/>
    <col min="5" max="5" width="15.75" customWidth="1"/>
    <col min="6" max="6" width="24.5" customWidth="1"/>
    <col min="7" max="7" width="16.375" customWidth="1"/>
    <col min="8" max="8" width="19" hidden="1" customWidth="1"/>
    <col min="9" max="9" width="18.75" hidden="1" customWidth="1"/>
    <col min="10" max="10" width="17.125" hidden="1" customWidth="1"/>
    <col min="11" max="11" width="18.125" hidden="1" customWidth="1"/>
    <col min="12" max="12" width="9.375" hidden="1" customWidth="1"/>
    <col min="13" max="24" width="9.375" customWidth="1"/>
  </cols>
  <sheetData>
    <row r="1" spans="1:11" ht="14.25" x14ac:dyDescent="0.2">
      <c r="A1" s="219" t="s">
        <v>0</v>
      </c>
      <c r="B1" s="175"/>
      <c r="C1" s="175"/>
      <c r="D1" s="175"/>
      <c r="E1" s="175"/>
      <c r="F1" s="175"/>
      <c r="G1" s="175"/>
      <c r="H1" t="e">
        <f>+H:KH:L</f>
        <v>#NAME?</v>
      </c>
    </row>
    <row r="2" spans="1:11" x14ac:dyDescent="0.2">
      <c r="A2" s="174" t="s">
        <v>21</v>
      </c>
      <c r="B2" s="175"/>
      <c r="C2" s="175"/>
      <c r="D2" s="175"/>
      <c r="E2" s="175"/>
      <c r="F2" s="175"/>
      <c r="G2" s="175"/>
    </row>
    <row r="3" spans="1:11" x14ac:dyDescent="0.2">
      <c r="A3" s="174" t="s">
        <v>742</v>
      </c>
      <c r="B3" s="175"/>
      <c r="C3" s="175"/>
      <c r="D3" s="175"/>
      <c r="E3" s="175"/>
      <c r="F3" s="175"/>
      <c r="G3" s="175"/>
    </row>
    <row r="4" spans="1:11" x14ac:dyDescent="0.2">
      <c r="A4" s="174" t="s">
        <v>735</v>
      </c>
      <c r="B4" s="175"/>
      <c r="C4" s="175"/>
      <c r="D4" s="175"/>
      <c r="E4" s="175"/>
      <c r="F4" s="175"/>
      <c r="G4" s="175"/>
    </row>
    <row r="5" spans="1:11" ht="14.25" x14ac:dyDescent="0.2">
      <c r="A5" s="216"/>
      <c r="B5" s="175"/>
      <c r="C5" s="175"/>
      <c r="D5" s="175"/>
      <c r="E5" s="175"/>
      <c r="F5" s="175"/>
      <c r="G5" s="175"/>
    </row>
    <row r="6" spans="1:11" ht="15" customHeight="1" x14ac:dyDescent="0.2">
      <c r="A6" s="221" t="s">
        <v>212</v>
      </c>
      <c r="B6" s="191"/>
      <c r="C6" s="191"/>
      <c r="D6" s="191"/>
      <c r="E6" s="191"/>
      <c r="F6" s="191"/>
      <c r="G6" s="222"/>
      <c r="H6" s="39" t="s">
        <v>34</v>
      </c>
      <c r="I6" s="200" t="s">
        <v>35</v>
      </c>
      <c r="J6" s="182"/>
      <c r="K6" s="198" t="s">
        <v>36</v>
      </c>
    </row>
    <row r="7" spans="1:11" ht="14.25" x14ac:dyDescent="0.2">
      <c r="A7" s="91" t="s">
        <v>37</v>
      </c>
      <c r="B7" s="223" t="s">
        <v>38</v>
      </c>
      <c r="C7" s="224"/>
      <c r="D7" s="92" t="s">
        <v>39</v>
      </c>
      <c r="E7" s="92" t="s">
        <v>213</v>
      </c>
      <c r="F7" s="93" t="s">
        <v>40</v>
      </c>
      <c r="G7" s="274" t="s">
        <v>41</v>
      </c>
      <c r="H7" s="281" t="s">
        <v>42</v>
      </c>
      <c r="I7" s="59" t="s">
        <v>38</v>
      </c>
      <c r="J7" s="59" t="s">
        <v>39</v>
      </c>
      <c r="K7" s="185"/>
    </row>
    <row r="8" spans="1:11" ht="81" customHeight="1" x14ac:dyDescent="0.2">
      <c r="A8" s="87" t="s">
        <v>214</v>
      </c>
      <c r="B8" s="47" t="s">
        <v>44</v>
      </c>
      <c r="C8" s="47" t="s">
        <v>215</v>
      </c>
      <c r="D8" s="48" t="s">
        <v>216</v>
      </c>
      <c r="E8" s="47" t="s">
        <v>217</v>
      </c>
      <c r="F8" s="268" t="s">
        <v>218</v>
      </c>
      <c r="G8" s="275" t="s">
        <v>219</v>
      </c>
      <c r="H8" s="282"/>
      <c r="I8" s="94"/>
      <c r="J8" s="94"/>
      <c r="K8" s="95"/>
    </row>
    <row r="9" spans="1:11" ht="75" customHeight="1" x14ac:dyDescent="0.2">
      <c r="A9" s="87" t="s">
        <v>220</v>
      </c>
      <c r="B9" s="47" t="s">
        <v>51</v>
      </c>
      <c r="C9" s="47" t="s">
        <v>170</v>
      </c>
      <c r="D9" s="48" t="s">
        <v>221</v>
      </c>
      <c r="E9" s="47" t="s">
        <v>222</v>
      </c>
      <c r="F9" s="268" t="s">
        <v>223</v>
      </c>
      <c r="G9" s="275" t="s">
        <v>224</v>
      </c>
      <c r="H9" s="283" t="s">
        <v>225</v>
      </c>
      <c r="I9" s="48" t="s">
        <v>170</v>
      </c>
      <c r="J9" s="48" t="s">
        <v>221</v>
      </c>
      <c r="K9" s="96" t="s">
        <v>224</v>
      </c>
    </row>
    <row r="10" spans="1:11" ht="103.5" customHeight="1" x14ac:dyDescent="0.2">
      <c r="A10" s="218" t="s">
        <v>226</v>
      </c>
      <c r="B10" s="42" t="s">
        <v>56</v>
      </c>
      <c r="C10" s="47" t="s">
        <v>227</v>
      </c>
      <c r="D10" s="48" t="s">
        <v>228</v>
      </c>
      <c r="E10" s="47" t="s">
        <v>229</v>
      </c>
      <c r="F10" s="278" t="s">
        <v>230</v>
      </c>
      <c r="G10" s="285">
        <v>44499</v>
      </c>
      <c r="H10" s="283"/>
      <c r="I10" s="97"/>
      <c r="J10" s="97"/>
      <c r="K10" s="98"/>
    </row>
    <row r="11" spans="1:11" ht="78" customHeight="1" x14ac:dyDescent="0.2">
      <c r="A11" s="194"/>
      <c r="B11" s="48" t="s">
        <v>61</v>
      </c>
      <c r="C11" s="47" t="s">
        <v>231</v>
      </c>
      <c r="D11" s="48" t="s">
        <v>232</v>
      </c>
      <c r="E11" s="48" t="s">
        <v>233</v>
      </c>
      <c r="F11" s="278" t="s">
        <v>234</v>
      </c>
      <c r="G11" s="285">
        <v>44469</v>
      </c>
      <c r="H11" s="283"/>
      <c r="I11" s="97"/>
      <c r="J11" s="97"/>
      <c r="K11" s="98"/>
    </row>
    <row r="12" spans="1:11" ht="75" customHeight="1" x14ac:dyDescent="0.2">
      <c r="A12" s="99" t="s">
        <v>235</v>
      </c>
      <c r="B12" s="100" t="s">
        <v>65</v>
      </c>
      <c r="C12" s="101" t="s">
        <v>236</v>
      </c>
      <c r="D12" s="102" t="s">
        <v>237</v>
      </c>
      <c r="E12" s="102" t="s">
        <v>238</v>
      </c>
      <c r="F12" s="279" t="s">
        <v>239</v>
      </c>
      <c r="G12" s="286">
        <v>44377</v>
      </c>
      <c r="H12" s="283"/>
      <c r="I12" s="97"/>
      <c r="J12" s="97"/>
      <c r="K12" s="98"/>
    </row>
    <row r="13" spans="1:11" ht="84" customHeight="1" x14ac:dyDescent="0.2">
      <c r="A13" s="82" t="s">
        <v>240</v>
      </c>
      <c r="B13" s="54" t="s">
        <v>174</v>
      </c>
      <c r="C13" s="89" t="s">
        <v>241</v>
      </c>
      <c r="D13" s="90" t="s">
        <v>242</v>
      </c>
      <c r="E13" s="84" t="s">
        <v>243</v>
      </c>
      <c r="F13" s="280" t="s">
        <v>244</v>
      </c>
      <c r="G13" s="277" t="s">
        <v>224</v>
      </c>
      <c r="H13" s="284" t="s">
        <v>121</v>
      </c>
      <c r="I13" s="90" t="s">
        <v>241</v>
      </c>
      <c r="J13" s="90" t="s">
        <v>242</v>
      </c>
      <c r="K13" s="103" t="s">
        <v>224</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I6:J6"/>
    <mergeCell ref="K6:K7"/>
    <mergeCell ref="A6:G6"/>
    <mergeCell ref="B7:C7"/>
    <mergeCell ref="A10:A11"/>
    <mergeCell ref="A1:G1"/>
    <mergeCell ref="A2:G2"/>
    <mergeCell ref="A3:G3"/>
    <mergeCell ref="A4:G4"/>
    <mergeCell ref="A5:G5"/>
  </mergeCells>
  <pageMargins left="0" right="0" top="0" bottom="0" header="0" footer="0"/>
  <pageSetup scale="75"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Índice</vt:lpstr>
      <vt:lpstr>Control Cambios</vt:lpstr>
      <vt:lpstr>Objetivos</vt:lpstr>
      <vt:lpstr>1.Gestión Riesgo de Corrupción</vt:lpstr>
      <vt:lpstr>2. Racionalización de Trámites</vt:lpstr>
      <vt:lpstr>3. Rendición de Cuentas</vt:lpstr>
      <vt:lpstr>4. Servicio al ciudadano</vt:lpstr>
      <vt:lpstr>5. Estrategia Participación</vt:lpstr>
      <vt:lpstr> 6. Transparencia y Acceso Info</vt:lpstr>
      <vt:lpstr>7. Iniciativas Adicionales</vt:lpstr>
      <vt:lpstr>8. Mapa de Riesgos</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Usuario de Windows</cp:lastModifiedBy>
  <dcterms:created xsi:type="dcterms:W3CDTF">2020-07-31T13:56:24Z</dcterms:created>
  <dcterms:modified xsi:type="dcterms:W3CDTF">2021-01-20T13:46:45Z</dcterms:modified>
</cp:coreProperties>
</file>