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ol Interno\Desktop\Sireci\SIRECI\Planes mejoramieto\Avances planes mejora\2019\Informe transmitido-VD\Avances corte junio 30-19\Informe transmitido\"/>
    </mc:Choice>
  </mc:AlternateContent>
  <bookViews>
    <workbookView xWindow="0" yWindow="0" windowWidth="20490" windowHeight="7365"/>
  </bookViews>
  <sheets>
    <sheet name="F14.1  PLANES DE MEJORAMIEN..." sheetId="1" r:id="rId1"/>
  </sheets>
  <calcPr calcId="162913"/>
</workbook>
</file>

<file path=xl/calcChain.xml><?xml version="1.0" encoding="utf-8"?>
<calcChain xmlns="http://schemas.openxmlformats.org/spreadsheetml/2006/main">
  <c r="P182" i="1" l="1"/>
  <c r="M182" i="1" l="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L132" i="1"/>
  <c r="M132" i="1" s="1"/>
  <c r="K132" i="1"/>
  <c r="L131" i="1"/>
  <c r="M131" i="1" s="1"/>
  <c r="K131" i="1"/>
  <c r="L130" i="1"/>
  <c r="K130" i="1"/>
  <c r="M130" i="1" s="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89" i="1"/>
  <c r="M88" i="1"/>
  <c r="M86" i="1"/>
  <c r="M85" i="1"/>
  <c r="M84" i="1"/>
  <c r="M83" i="1"/>
  <c r="M82" i="1"/>
  <c r="M81" i="1"/>
  <c r="M80" i="1"/>
  <c r="M79" i="1"/>
  <c r="M78" i="1"/>
  <c r="M77" i="1"/>
  <c r="M76" i="1"/>
  <c r="M75" i="1"/>
  <c r="M74" i="1"/>
  <c r="M73" i="1"/>
  <c r="M72" i="1"/>
  <c r="M71" i="1"/>
  <c r="M70" i="1"/>
  <c r="M69"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3" i="1"/>
  <c r="M12" i="1"/>
  <c r="M11" i="1"/>
</calcChain>
</file>

<file path=xl/sharedStrings.xml><?xml version="1.0" encoding="utf-8"?>
<sst xmlns="http://schemas.openxmlformats.org/spreadsheetml/2006/main" count="1469" uniqueCount="968">
  <si>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</si>
  <si>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</si>
  <si>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</si>
  <si>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</si>
  <si>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</si>
  <si>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</si>
  <si>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</si>
  <si>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</si>
  <si>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</si>
  <si>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</si>
  <si>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</si>
  <si>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</si>
  <si>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</si>
  <si>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</si>
  <si>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</si>
  <si>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</si>
  <si>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</si>
  <si>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</si>
  <si>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</si>
  <si>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</si>
  <si>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</si>
  <si>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</si>
  <si>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</si>
  <si>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</si>
  <si>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</si>
  <si>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</si>
  <si>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</si>
  <si>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</si>
  <si>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</si>
  <si>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</si>
  <si>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</si>
  <si>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</si>
  <si>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</si>
  <si>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</si>
  <si>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</si>
  <si>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</si>
  <si>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</si>
  <si>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</si>
  <si>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</si>
  <si>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</si>
  <si>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</si>
  <si>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</si>
  <si>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</si>
  <si>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</si>
  <si>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</si>
  <si>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</si>
  <si>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</si>
  <si>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</si>
  <si>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</si>
  <si>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</si>
  <si>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</si>
  <si>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</si>
  <si>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</si>
  <si>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</si>
  <si>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</si>
  <si>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</si>
  <si>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</si>
  <si>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</si>
  <si>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</si>
  <si>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</si>
  <si>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</si>
  <si>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</si>
  <si>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</si>
  <si>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</si>
  <si>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</si>
  <si>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</si>
  <si>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</si>
  <si>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</si>
  <si>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</si>
  <si>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</si>
  <si>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</si>
  <si>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</si>
  <si>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</si>
  <si>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</si>
  <si>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</si>
  <si>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</si>
  <si>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</si>
  <si>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</si>
  <si>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</si>
  <si>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</si>
  <si>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</si>
  <si>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</si>
  <si>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</si>
  <si>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</si>
  <si>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</si>
  <si>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</si>
  <si>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</si>
  <si>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</si>
  <si>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</si>
  <si>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</si>
  <si>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</si>
  <si>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</si>
  <si>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</si>
  <si>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</si>
  <si>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</si>
  <si>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</si>
  <si>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</si>
  <si>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</si>
  <si>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</si>
  <si>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</si>
  <si>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</si>
  <si>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</si>
  <si>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</si>
  <si>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</si>
  <si>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</si>
  <si>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</si>
  <si>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</si>
  <si>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</si>
  <si>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</si>
  <si>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</si>
  <si>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</si>
  <si>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</si>
  <si>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</si>
  <si>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</si>
  <si>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</si>
  <si>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</si>
  <si>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</si>
  <si>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</si>
  <si>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</si>
  <si>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</si>
  <si>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</si>
  <si>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</si>
  <si>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</si>
  <si>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</si>
  <si>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</si>
  <si>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</si>
  <si>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</si>
  <si>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</si>
  <si>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</si>
  <si>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</si>
  <si>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</si>
  <si>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</si>
  <si>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</si>
  <si>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</si>
  <si>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</si>
  <si>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</si>
  <si>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</si>
  <si>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</si>
  <si>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</si>
  <si>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</si>
  <si>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</si>
  <si>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</si>
  <si>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</si>
  <si>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</si>
  <si>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</si>
  <si>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</si>
  <si>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</si>
  <si>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</si>
  <si>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</si>
  <si>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</si>
  <si>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</si>
  <si>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</si>
  <si>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</si>
  <si>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</si>
  <si>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</si>
  <si>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</si>
  <si>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</si>
  <si>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</si>
  <si>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</si>
  <si>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</si>
  <si>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</si>
  <si>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</si>
  <si>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</si>
  <si>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</si>
  <si>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</si>
  <si>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</si>
  <si>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</si>
  <si>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</si>
  <si>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</si>
  <si>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</si>
  <si>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</si>
  <si>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</si>
  <si>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</si>
  <si>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</si>
  <si>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</si>
  <si>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</si>
  <si>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</si>
  <si>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</si>
  <si>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</si>
  <si>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</si>
  <si>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</si>
  <si>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</si>
  <si>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</si>
  <si>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</si>
  <si>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</si>
  <si>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</si>
  <si>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</si>
  <si>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</si>
  <si>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</si>
  <si>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</si>
  <si>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</si>
  <si>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</si>
  <si>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</si>
  <si>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</si>
  <si>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</si>
  <si>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</si>
  <si>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</si>
  <si>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</si>
  <si>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H1A1</t>
  </si>
  <si>
    <r>
      <rPr>
        <b/>
        <sz val="11"/>
        <color indexed="8"/>
        <rFont val="Calibri"/>
        <family val="2"/>
        <scheme val="minor"/>
      </rPr>
      <t>Acreditación:</t>
    </r>
    <r>
      <rPr>
        <sz val="11"/>
        <color indexed="8"/>
        <rFont val="Calibri"/>
        <family val="2"/>
        <scheme val="minor"/>
      </rPr>
      <t xml:space="preserve"> Se observaron inconsistencias en Proceso de Acreditación que expide el IDEAM para certificar  laboratorios que producen información cuantitativa, física y biótica para los estudios o análisis ambientales. En el proceso de acreditación se autorizan parámetros muy precisos y se debe tener un estricto control a la revisión de resoluciones.</t>
    </r>
  </si>
  <si>
    <t xml:space="preserve">Falta actualizar el procedimiento aplicable a Acreditación que permita controlar  e identificar  los errores más frecuentes en los documentos (con énfasis en las Resoluciones) </t>
  </si>
  <si>
    <t xml:space="preserve">Actualizar el procedimiento aplicable a acreditación con base en la Resolución 268/2015.
</t>
  </si>
  <si>
    <t>* Revisar el flujograma aplicable a acreditación.
* Establecer los puntos de control del proceso
* Ajustar el procedimiento aplicable
* Llevar a cabo reuniones con la OAP del IDEAM para abordar el tema de la vinculación del procedimiento de acreditación actualizado al SGI</t>
  </si>
  <si>
    <t xml:space="preserve">*Procedimiento ajustado con flujograma y puntos de control aplicable a Acreditación.
* Actas de reuniones con OAP para inclusión del Procedimiento en el SGI.
* Procedimiento incluido en SGI y en aplicación. </t>
  </si>
  <si>
    <t>A partir de ésta fila se presenta el avance del plan de mejoramiento correspondiente a CGR vigencia 2014,el cual ya había sido enviado en enero de 2018, corte dbre de 2017. Nuevamente se envía el reporte correspondiente a 2014, toda vez que no se ha recibido conformidad/cierre por parte de la CGR.</t>
  </si>
  <si>
    <t>H1A2</t>
  </si>
  <si>
    <r>
      <rPr>
        <b/>
        <sz val="11"/>
        <color indexed="8"/>
        <rFont val="Calibri"/>
        <family val="2"/>
        <scheme val="minor"/>
      </rPr>
      <t>Acreditación:</t>
    </r>
    <r>
      <rPr>
        <sz val="11"/>
        <color indexed="8"/>
        <rFont val="Calibri"/>
        <family val="2"/>
        <scheme val="minor"/>
      </rPr>
      <t xml:space="preserve"> Se observaron inconsistencias en Proceso de Acreditación que expide el IDEAM para certificar  laboratorios que producen información cuantitativa, física y biótica para los estudios o análisis ambientales. En el proceso de acreditación se autorizan parámetros muy precisos, se debe tener un estricto control a la revisión de resoluciones.</t>
    </r>
  </si>
  <si>
    <t xml:space="preserve">Elaborar una lista de chequeo que facilite el seguimiento a las solicitudes de los OEC. </t>
  </si>
  <si>
    <t>Elaborar una lista  de chequeo  con máximo 10 aspectos a revisar acorde con las fases identificadas en el procedimiento.</t>
  </si>
  <si>
    <t>Lista de chequeo para el seguimiento a las solicitades de los OEC</t>
  </si>
  <si>
    <t>H1A3</t>
  </si>
  <si>
    <t>Falta socializar con mayor frecuencia al interior del Grupo de Acreditación los requisitos de las Resoluciones aplicables a los procedimientos de acreditación y unificar  y clarificar los criterios e instrumentos (si aplica) para propender por el cumplimiento de los requisitos por parte de los  Organismos de Evaluación de la Conformidad -OEC.</t>
  </si>
  <si>
    <t>Elaborar y publicar un compendio con las normas vigentes y aplicables para el procedimiento de acreditación dirigido a los OEC</t>
  </si>
  <si>
    <r>
      <t xml:space="preserve">Elaborar y  publicar en el Portal Institucional el compendio con las normas vigentes en materia de </t>
    </r>
    <r>
      <rPr>
        <sz val="11"/>
        <rFont val="Calibri"/>
        <family val="2"/>
        <scheme val="minor"/>
      </rPr>
      <t>Acreditación.</t>
    </r>
  </si>
  <si>
    <t>Compendio publicado con las normas vigentes y aplicables del procedimiento de acreditación dirigido a los OEC.</t>
  </si>
  <si>
    <t>H1A4</t>
  </si>
  <si>
    <t>Realizar jornadas de entrenamiento para los auditores del Grupo de Acreditación, respecto a la socialización e interpretación de las normas aplicables y vigentes en materia de acreditación</t>
  </si>
  <si>
    <t>Realizar 3 jornadas de entrenamiento.  La primera al inicio de la ejecución de actividades, mayo y agosto)</t>
  </si>
  <si>
    <t>Actas/temario y listas de asistencia a las capacitaciones</t>
  </si>
  <si>
    <t xml:space="preserve"> </t>
  </si>
  <si>
    <t>H2-D1</t>
  </si>
  <si>
    <r>
      <rPr>
        <b/>
        <sz val="11"/>
        <color indexed="8"/>
        <rFont val="Calibri"/>
        <family val="2"/>
        <scheme val="minor"/>
      </rPr>
      <t>Acreditación:</t>
    </r>
    <r>
      <rPr>
        <sz val="11"/>
        <color indexed="8"/>
        <rFont val="Calibri"/>
        <family val="2"/>
        <scheme val="minor"/>
      </rPr>
      <t>No cumplimiento de los términos y plazos establecidos por el mismo IDEAM en las resoluciones 0176 de 2003 y 1754 de 2009 que contienen las condiciones y requisitos para el desarrollo del proceso de acreditación.</t>
    </r>
  </si>
  <si>
    <t>H3</t>
  </si>
  <si>
    <r>
      <rPr>
        <b/>
        <sz val="11"/>
        <color indexed="8"/>
        <rFont val="Calibri"/>
        <family val="2"/>
        <scheme val="minor"/>
      </rPr>
      <t>Public Respel:</t>
    </r>
    <r>
      <rPr>
        <sz val="11"/>
        <color indexed="8"/>
        <rFont val="Calibri"/>
        <family val="2"/>
        <scheme val="minor"/>
      </rPr>
      <t xml:space="preserve"> no existen guías/manuales de procedimientos donde se indiquen las rutas seguidas desde el origen de los datos hasta las diferentes informaciones contenidas en la publicación final. La situación reseñada conlleva a riesgos para el cumplimiento de las funciones por cuanto la memoria institucional está soportada en el conocimiento de pocos funcionarios</t>
    </r>
  </si>
  <si>
    <t>Falta documentar el proceso de gestión de datos e información para la elaboración del Informe Nacional Respel</t>
  </si>
  <si>
    <t>Elaborar la guía de procedimiento para la elaboración y  publicación del Informe Nacional RESPEL</t>
  </si>
  <si>
    <t>Elaborar, incluir en el SGI y aplicar la guía de procedimiento para la elaboración y publicación del Informe Nacional Respel, que incluya los datos transmitidos y brutos, el procesamiento estadístico y las salidas de información.</t>
  </si>
  <si>
    <t>Guía de procedimiento para la elaboración y  publicación del informe RESPEL, en el SGI y en aplicación</t>
  </si>
  <si>
    <t>H4A1</t>
  </si>
  <si>
    <r>
      <rPr>
        <b/>
        <sz val="11"/>
        <color indexed="8"/>
        <rFont val="Calibri"/>
        <family val="2"/>
        <scheme val="minor"/>
      </rPr>
      <t>Divulga. Informac.</t>
    </r>
    <r>
      <rPr>
        <sz val="11"/>
        <color indexed="8"/>
        <rFont val="Calibri"/>
        <family val="2"/>
        <scheme val="minor"/>
      </rPr>
      <t>: Inoportunidad en la publicación de la información consolidada de nivel nacional de RESPEL, ante la inexistencia legal de los términos para el cumplimiento de esta función.</t>
    </r>
  </si>
  <si>
    <t>No existe un reporte oportuno por parte de las autoridades ambientales en la validación y transmisión de datos, lo cual limita la elaboración actualizada del Informe Nacional Respel por parte del IDEAM.  Asi mismo, no hay un marco legal que señale las fechas de validación, transmisión de datos y elaboración del informe  (Resolución 1362 de 2007, Decreto 4741 de 2005)</t>
  </si>
  <si>
    <t xml:space="preserve">Realizar informes al MADS, donde se comunique  la oportunidad de entrega por parte de las Autoridades Ambientales en cuanto a la validación y transmisión de la información asociada al registro RESPEL.  </t>
  </si>
  <si>
    <t>Elaborar y remitir periódicamente (abril, agosto, noviembre) un informe al MADS, en relación con la transmisión de los datos del Registro por parte de la Autoridad Ambiental</t>
  </si>
  <si>
    <t>Informes remitidos al MADS</t>
  </si>
  <si>
    <t>H4A2</t>
  </si>
  <si>
    <t>Presentar al MADS un borrador de Resolución tendiente a regular los tiempos de validación y transmisión de los datos por parte de la Autoridad Ambiental; así como los plazos para que el IDEAM realice la publicación</t>
  </si>
  <si>
    <t>* Presentar ante el MADS el diagrama de flujo del proceso de elaboración y publicación del Informe Nacional Respel
* Elaborar documentos técnicos que soporten la propuesta de resolución por parte del MADS
* Elaborar la propuesta de Resolución</t>
  </si>
  <si>
    <t>Borrador de Resolución</t>
  </si>
  <si>
    <t>H5A1</t>
  </si>
  <si>
    <r>
      <rPr>
        <b/>
        <sz val="11"/>
        <color indexed="8"/>
        <rFont val="Calibri"/>
        <family val="2"/>
        <scheme val="minor"/>
      </rPr>
      <t>Ind. Gestión</t>
    </r>
    <r>
      <rPr>
        <sz val="11"/>
        <color indexed="8"/>
        <rFont val="Calibri"/>
        <family val="2"/>
        <scheme val="minor"/>
      </rPr>
      <t>: No evalúan el grado de eficiencia, efectividad de la gestión.
no se encuentran bien aplicados en relación al indicador y no están dirigidos a evaluar la Gestión. 
Algunos no tienen denominador.
pero si no están ligadas a contextos comparativos para su análisis, carecen de sentido para evaluar la gestión</t>
    </r>
  </si>
  <si>
    <t>Debilidades en el proceso de planeación.</t>
  </si>
  <si>
    <t>Implementar un modelo de planeación adecuado  para el Instituto que permita la toma de decisiones basada en medición con indicadores.</t>
  </si>
  <si>
    <t xml:space="preserve">1.Establecer una línea base.
</t>
  </si>
  <si>
    <t xml:space="preserve">1. Documento que define la línea base establecida.
</t>
  </si>
  <si>
    <t>H5A2</t>
  </si>
  <si>
    <t>2. Definir el modelo de planeacion.</t>
  </si>
  <si>
    <t>2. Informe de Modelo propuesto</t>
  </si>
  <si>
    <t>H5A3</t>
  </si>
  <si>
    <t>3.Implementación del modelo</t>
  </si>
  <si>
    <t>3.  Informe de implementación</t>
  </si>
  <si>
    <t>H5A4</t>
  </si>
  <si>
    <t>4.Monitoreo y mejoramiento del modelo.</t>
  </si>
  <si>
    <t>4. Reporte semestral  del funcionamiento del modelo.</t>
  </si>
  <si>
    <t>H6A1</t>
  </si>
  <si>
    <r>
      <rPr>
        <b/>
        <sz val="11"/>
        <color indexed="8"/>
        <rFont val="Calibri"/>
        <family val="2"/>
        <scheme val="minor"/>
      </rPr>
      <t>Pol seg in</t>
    </r>
    <r>
      <rPr>
        <sz val="11"/>
        <color indexed="8"/>
        <rFont val="Calibri"/>
        <family val="2"/>
        <scheme val="minor"/>
      </rPr>
      <t xml:space="preserve">f: Los documentos de Políticas de Seguridad fueron elaborados en agosto de 2012, no se observa un proceso de revisión y/o actualización de dcto política de seguridad, lo que va en contravía con el documento de “Declaración de la Política de Seguridad de la Información Institucional” donde se induce a una revisión a intervalos planificados. </t>
    </r>
    <r>
      <rPr>
        <b/>
        <sz val="11"/>
        <rFont val="Calibri"/>
        <family val="2"/>
        <scheme val="minor"/>
      </rPr>
      <t>Documentación desactualizada.</t>
    </r>
  </si>
  <si>
    <t xml:space="preserve">Los esfuerzos del recurso disponible se han orientado a los componentes operativos de la seguridad de la información.
</t>
  </si>
  <si>
    <t>Actualizar e implementar la política de seguridad de la información.</t>
  </si>
  <si>
    <t xml:space="preserve">* Actualizar los documentos de política general de seguridad de la información e incluirlos en el sistema de gestión integrado.
</t>
  </si>
  <si>
    <t xml:space="preserve">Documento Política de Seguridad de la Información actualizado e incluido en el SGI.
</t>
  </si>
  <si>
    <t>H6A1.1.</t>
  </si>
  <si>
    <t xml:space="preserve">* Actualizar el Plan de Seguridad de la información e incluirlos en el sistema de gestión integrado.
</t>
  </si>
  <si>
    <t xml:space="preserve">
Documento Plan de Seguridad de la información actualizado e incluido en SGI.
 Implementación de política y plan.</t>
  </si>
  <si>
    <t>H6A1.2.</t>
  </si>
  <si>
    <t xml:space="preserve">* Socializar la política, el plan e implementarla. </t>
  </si>
  <si>
    <t xml:space="preserve">
Documentos socializados y en implementación.
</t>
  </si>
  <si>
    <t>H6A2</t>
  </si>
  <si>
    <r>
      <rPr>
        <b/>
        <sz val="11"/>
        <color indexed="8"/>
        <rFont val="Calibri"/>
        <family val="2"/>
        <scheme val="minor"/>
      </rPr>
      <t>Pol seg inf</t>
    </r>
    <r>
      <rPr>
        <sz val="11"/>
        <color indexed="8"/>
        <rFont val="Calibri"/>
        <family val="2"/>
        <scheme val="minor"/>
      </rPr>
      <t>: Llos documentos de Políticas de Seguridad fueron elaborados en agosto de 2012, no se observa un proceso de revisión y/o actualización de dcto política de seguridad, lo que va en contravía con el documento de “Declaración de la Política de Seguridad de la Información Institucional” donde se induce a una revisión a intervalos planificados.</t>
    </r>
    <r>
      <rPr>
        <b/>
        <sz val="11"/>
        <rFont val="Calibri"/>
        <family val="2"/>
        <scheme val="minor"/>
      </rPr>
      <t xml:space="preserve"> Revisión a intervalos</t>
    </r>
  </si>
  <si>
    <t>Ausencia de programación  a intervalos planificados para llevar a cabo la revisión de la política.</t>
  </si>
  <si>
    <t xml:space="preserve">Elaboración y ejecución de un cronograma  para fijar los tiempos de revisión de la política de seguridad de la información.
</t>
  </si>
  <si>
    <t xml:space="preserve">Diseño del cronograma de revision de la política.
</t>
  </si>
  <si>
    <t>Cronograma</t>
  </si>
  <si>
    <t>H6A2.1</t>
  </si>
  <si>
    <t xml:space="preserve">
Ejecución del cronograma</t>
  </si>
  <si>
    <t>Informe de ejecución</t>
  </si>
  <si>
    <t>H7A1</t>
  </si>
  <si>
    <r>
      <rPr>
        <b/>
        <sz val="11"/>
        <color indexed="8"/>
        <rFont val="Calibri"/>
        <family val="2"/>
        <scheme val="minor"/>
      </rPr>
      <t>Cont negocio</t>
    </r>
    <r>
      <rPr>
        <sz val="11"/>
        <color indexed="8"/>
        <rFont val="Calibri"/>
        <family val="2"/>
        <scheme val="minor"/>
      </rPr>
      <t>: El documento Plan de Recuperación ante Desastres está enfocado a posibles estrategias y alternativas en cuanto a seguridad física de la infraestructura pero no se evidencia que se haya adoptado alguna en particular, en especial la de tener un Centro de Cómputo Alterno.</t>
    </r>
  </si>
  <si>
    <t>Si bien se han adelantado actividades para la mitigación de los riesgos asociados a la ocurrencia de un desastre, estos no se han documentado suficientemente.</t>
  </si>
  <si>
    <t xml:space="preserve">Actualizar BCP basado en la norma ISO 22301
</t>
  </si>
  <si>
    <t xml:space="preserve">Actualizar el BCP basado en la norma 22301 e incluir en el SGI.
</t>
  </si>
  <si>
    <t>Documento actualizado e incluido en SGI.</t>
  </si>
  <si>
    <t>H7A1.1.</t>
  </si>
  <si>
    <t>Implementación de las estrategias viables.</t>
  </si>
  <si>
    <t>Ejecutar las estrategias, que de acuerdo a los recursos asignados, se consideren viables.</t>
  </si>
  <si>
    <t>Documento informando sobre las estrategias implementadas</t>
  </si>
  <si>
    <t>H7A2</t>
  </si>
  <si>
    <r>
      <rPr>
        <b/>
        <sz val="11"/>
        <color indexed="8"/>
        <rFont val="Calibri"/>
        <family val="2"/>
        <scheme val="minor"/>
      </rPr>
      <t>Cont negocio</t>
    </r>
    <r>
      <rPr>
        <sz val="11"/>
        <color indexed="8"/>
        <rFont val="Calibri"/>
        <family val="2"/>
        <scheme val="minor"/>
      </rPr>
      <t>: La falta de un Plan de Continuidad del Negocio y Recuperación ante Desastres que incluya la implementación de un Centro de Cómputo Alterno – CCA, se constituye en un riesgo para la continuidad de las operaciones de la entidad ante un eventual desastre.</t>
    </r>
  </si>
  <si>
    <t>Se cuenta con un BCP, DRP y el análisis económico para la implementación de un CCA pero no se ha contado con los recursos necesarios para dicha implementación.</t>
  </si>
  <si>
    <t xml:space="preserve">Actualizar el análisis de costos de implementación del CCA.
</t>
  </si>
  <si>
    <t xml:space="preserve">Adelantar las actividades que permitan contar con un estudio de mercado/documento. 
</t>
  </si>
  <si>
    <t xml:space="preserve">Documento de estudio de mercado
</t>
  </si>
  <si>
    <t>H7A2.1</t>
  </si>
  <si>
    <t>Definir con la Alta Dirección la disponibilidad de recursos económicos para la implementación del CCA en la vigencia 2016.</t>
  </si>
  <si>
    <t xml:space="preserve">
Presentar a la dirección las alternativas de implementación y priorizar e implementar las fases críticas.
</t>
  </si>
  <si>
    <t xml:space="preserve">Documentos:  alternativas de implementació e informe de implementación. </t>
  </si>
  <si>
    <t>H7A3</t>
  </si>
  <si>
    <r>
      <rPr>
        <b/>
        <sz val="11"/>
        <color indexed="8"/>
        <rFont val="Calibri"/>
        <family val="2"/>
        <scheme val="minor"/>
      </rPr>
      <t>El plan de Recuperación ante Desastres</t>
    </r>
    <r>
      <rPr>
        <sz val="11"/>
        <color indexed="8"/>
        <rFont val="Calibri"/>
        <family val="2"/>
        <scheme val="minor"/>
      </rPr>
      <t xml:space="preserve"> fue elaborado en el 2012 por consultoría NewNet S.A. y realizando la evaluación no se evidencia actualización posterior ya que entre otros aspectos aún se tiene como sede principal de operaciones la Cra 10 # 20-30 Piso 9, en Bogotá. Este cambio de sede involucra una serie de ajustes tecnológicos que no están contemplados dentro del plan.</t>
    </r>
  </si>
  <si>
    <t>H7A3.1</t>
  </si>
  <si>
    <t>H8A1</t>
  </si>
  <si>
    <r>
      <rPr>
        <b/>
        <sz val="11"/>
        <color indexed="8"/>
        <rFont val="Calibri"/>
        <family val="2"/>
        <scheme val="minor"/>
      </rPr>
      <t>Riesgos tic</t>
    </r>
    <r>
      <rPr>
        <sz val="11"/>
        <color indexed="8"/>
        <rFont val="Calibri"/>
        <family val="2"/>
        <scheme val="minor"/>
      </rPr>
      <t>: En el mapa de riesgos de la Entidad se plantean algunos riesgos que analizando su contexto, no cumplen con los criterios definidos en el documento de Administración del riesgo E-PI-P006, estos son: “Desarrollo de sistemas exitosos, …</t>
    </r>
  </si>
  <si>
    <t>Debilidades en la formulación de los riesgos</t>
  </si>
  <si>
    <t xml:space="preserve">Diseñar el intructivo para el manejo de la administración del riesgo  2015/31/12
</t>
  </si>
  <si>
    <t xml:space="preserve">Formular instructivo para el manejo de los riesgos.
</t>
  </si>
  <si>
    <t xml:space="preserve">Instructivo.
</t>
  </si>
  <si>
    <t>H8A1.1.</t>
  </si>
  <si>
    <t xml:space="preserve">
Acompañar a los lideres de proceso en la formulación de los riesgos 2016/31/01.
</t>
  </si>
  <si>
    <t xml:space="preserve">
Realizar jornadas de asesoría a los líderes en la formulación de los riesgos. 
</t>
  </si>
  <si>
    <t xml:space="preserve">Jornadas de asesoría.
</t>
  </si>
  <si>
    <t>H8A1.2.</t>
  </si>
  <si>
    <t>Monitoreo de los riesgos por parte de los líderes de proceso  2016/30/11.</t>
  </si>
  <si>
    <t xml:space="preserve">Desarrollar actividades de monitoreo a los riesgos para proceder a los ajustes del caso. </t>
  </si>
  <si>
    <t xml:space="preserve">Jornadas de monitoreo semestral. </t>
  </si>
  <si>
    <t>H8A2</t>
  </si>
  <si>
    <r>
      <rPr>
        <b/>
        <sz val="11"/>
        <color indexed="8"/>
        <rFont val="Calibri"/>
        <family val="2"/>
        <scheme val="minor"/>
      </rPr>
      <t>Riesgos tic</t>
    </r>
    <r>
      <rPr>
        <sz val="11"/>
        <color indexed="8"/>
        <rFont val="Calibri"/>
        <family val="2"/>
        <scheme val="minor"/>
      </rPr>
      <t>: Además, examinando el Mapa de Riesgos del Plan Estratégico de las TIC, no se evidencia un tema asociado a las “Políticas de Seguridad de la Información” que formule la prevención de eventos que pongan en riesgo la seguridad de la información, y se pueda cruzar contra las acciones de Valoración, Prevención y Mitigación adoptadas por la entidad.</t>
    </r>
  </si>
  <si>
    <t>Se consideraron otro tipo de riesgos y los equivalentes a éste tema, se tuvieron en cuenta en la política de seguridad de la información.</t>
  </si>
  <si>
    <t>Formular los riesgos inherentes a la política de seguridad de la información en el mapa de riesgos del proceso.</t>
  </si>
  <si>
    <t xml:space="preserve">Identificar y formular los riesgos con base en el documento Administración del Riesgo y el acompañamiento de la Oficina Asesora de Planeción.
</t>
  </si>
  <si>
    <t xml:space="preserve">* Documento de formulación de riesgos de seguridad de la información y su respectivo monitoreo. 
</t>
  </si>
  <si>
    <t>H8A3</t>
  </si>
  <si>
    <r>
      <rPr>
        <b/>
        <sz val="11"/>
        <color indexed="8"/>
        <rFont val="Calibri"/>
        <family val="2"/>
        <scheme val="minor"/>
      </rPr>
      <t>Riesgos tic</t>
    </r>
    <r>
      <rPr>
        <sz val="11"/>
        <color indexed="8"/>
        <rFont val="Calibri"/>
        <family val="2"/>
        <scheme val="minor"/>
      </rPr>
      <t>: Evidencia falta de acciones de Monitoreo y Prevención como por ejemplo lo sucedido ante fallas técnicas del portal SIAC -   Sistema de Información Ambiental para Colombia, donde se presentan algunas fallas técnicas en el despliegue del portal.</t>
    </r>
  </si>
  <si>
    <t>Existe un indicador para medir la disponibilidad de la infraestructura tecnológica de 99% para 2015, sin embargo se evidencia una carencia de mecanismos de monitoreo para identificar las  fallas técnicas.</t>
  </si>
  <si>
    <t>Elaboración de un documento de evaluación y caracterización de las fallas técnicas</t>
  </si>
  <si>
    <t>* Elaborar documento de evaluación y caracterización.
* Proponer plan de acción para implementar herramienta de monitoreo
* Implementar herramienta de monitoreo.</t>
  </si>
  <si>
    <t xml:space="preserve">* Documento de evaluación y caracterización
* Plan de acción formulado y ejecutado.
</t>
  </si>
  <si>
    <t>H9A1-D2</t>
  </si>
  <si>
    <r>
      <rPr>
        <b/>
        <sz val="11"/>
        <color indexed="8"/>
        <rFont val="Calibri"/>
        <family val="2"/>
        <scheme val="minor"/>
      </rPr>
      <t>Estudios. Previos</t>
    </r>
    <r>
      <rPr>
        <sz val="11"/>
        <color indexed="8"/>
        <rFont val="Calibri"/>
        <family val="2"/>
        <scheme val="minor"/>
      </rPr>
      <t xml:space="preserve">: En cabeza de los Jefes de las dos dependencias señaladas radica la responsabilidad de elaborar los estudios previos respectivos. </t>
    </r>
  </si>
  <si>
    <t>Debilidad en los puntos de control.</t>
  </si>
  <si>
    <r>
      <rPr>
        <b/>
        <sz val="11"/>
        <color indexed="8"/>
        <rFont val="Calibri"/>
        <family val="2"/>
        <scheme val="minor"/>
      </rPr>
      <t xml:space="preserve">I) </t>
    </r>
    <r>
      <rPr>
        <sz val="11"/>
        <color indexed="8"/>
        <rFont val="Calibri"/>
        <family val="2"/>
        <scheme val="minor"/>
      </rPr>
      <t xml:space="preserve">Modificar el Manual de Contratación, en el sentido de: </t>
    </r>
    <r>
      <rPr>
        <b/>
        <sz val="11"/>
        <color indexed="8"/>
        <rFont val="Calibri"/>
        <family val="2"/>
        <scheme val="minor"/>
      </rPr>
      <t>1)</t>
    </r>
    <r>
      <rPr>
        <sz val="11"/>
        <color indexed="8"/>
        <rFont val="Calibri"/>
        <family val="2"/>
        <scheme val="minor"/>
      </rPr>
      <t xml:space="preserve"> crear el comité de contratación; </t>
    </r>
    <r>
      <rPr>
        <b/>
        <sz val="11"/>
        <color indexed="8"/>
        <rFont val="Calibri"/>
        <family val="2"/>
        <scheme val="minor"/>
      </rPr>
      <t xml:space="preserve">2) </t>
    </r>
    <r>
      <rPr>
        <sz val="11"/>
        <color indexed="8"/>
        <rFont val="Calibri"/>
        <family val="2"/>
        <scheme val="minor"/>
      </rPr>
      <t xml:space="preserve">nuevos puntos de control en la revisión de los estudios previos  desde el punto de vista técnico y jurídico. </t>
    </r>
    <r>
      <rPr>
        <b/>
        <sz val="11"/>
        <color indexed="8"/>
        <rFont val="Calibri"/>
        <family val="2"/>
        <scheme val="minor"/>
      </rPr>
      <t>II)</t>
    </r>
    <r>
      <rPr>
        <sz val="11"/>
        <color indexed="8"/>
        <rFont val="Calibri"/>
        <family val="2"/>
        <scheme val="minor"/>
      </rPr>
      <t xml:space="preserve"> Modificar el proceso de Gestión Jurídica y Contractual -GJC-, para incluir el comité de contratacion (parte interesada adicional)</t>
    </r>
  </si>
  <si>
    <t xml:space="preserve">1. Modificación del manual de contratación, con Comité creado, puntos de control e incluido en el SGI.
2. Modificar el procedimiento de GJC. </t>
  </si>
  <si>
    <t>1. Manual del contratación actualizado.     2. Procedimiento de GJC actualizado.</t>
  </si>
  <si>
    <t>H9A2-D2</t>
  </si>
  <si>
    <r>
      <rPr>
        <b/>
        <sz val="11"/>
        <color indexed="8"/>
        <rFont val="Calibri"/>
        <family val="2"/>
        <scheme val="minor"/>
      </rPr>
      <t>Estudios. Previos:</t>
    </r>
    <r>
      <rPr>
        <sz val="11"/>
        <color indexed="8"/>
        <rFont val="Calibri"/>
        <family val="2"/>
        <scheme val="minor"/>
      </rPr>
      <t xml:space="preserve"> • El valor mensual estipulado en los estudios previos no coincide con el valor establecido en el contrato.</t>
    </r>
  </si>
  <si>
    <t xml:space="preserve">1. Modificación del manual de contratación. 2. Modificar el procedimiento de GJC. </t>
  </si>
  <si>
    <t>H9A3-D2</t>
  </si>
  <si>
    <r>
      <rPr>
        <b/>
        <sz val="11"/>
        <color indexed="8"/>
        <rFont val="Calibri"/>
        <family val="2"/>
        <scheme val="minor"/>
      </rPr>
      <t>Estudios Previos</t>
    </r>
    <r>
      <rPr>
        <sz val="11"/>
        <color indexed="8"/>
        <rFont val="Calibri"/>
        <family val="2"/>
        <scheme val="minor"/>
      </rPr>
      <t>: • En los estudios previos se establece el objeto contractual y en el anexo “Análisis del Sector Económico” se menciona un objeto contractual diferente.</t>
    </r>
  </si>
  <si>
    <t>H9A4-D2</t>
  </si>
  <si>
    <r>
      <rPr>
        <b/>
        <sz val="11"/>
        <color indexed="8"/>
        <rFont val="Calibri"/>
        <family val="2"/>
        <scheme val="minor"/>
      </rPr>
      <t>Estudios. Previos</t>
    </r>
    <r>
      <rPr>
        <sz val="11"/>
        <color indexed="8"/>
        <rFont val="Calibri"/>
        <family val="2"/>
        <scheme val="minor"/>
      </rPr>
      <t>:• En los estudios previos de un contrato se establece el perfil profesional a contratar y en el anexo “Análisis del Sector Económico” se hace el análisis respecto de un perfil profesional diferente.</t>
    </r>
  </si>
  <si>
    <t>H9A5-D2</t>
  </si>
  <si>
    <r>
      <rPr>
        <b/>
        <sz val="11"/>
        <color indexed="8"/>
        <rFont val="Calibri"/>
        <family val="2"/>
        <scheme val="minor"/>
      </rPr>
      <t>Estudios. Previos:</t>
    </r>
    <r>
      <rPr>
        <sz val="11"/>
        <color indexed="8"/>
        <rFont val="Calibri"/>
        <family val="2"/>
        <scheme val="minor"/>
      </rPr>
      <t xml:space="preserve"> No hay coherencia entre el objeto inicial para el cual se establece la necesidad del servicio, y el análisis del sector que se realiza para un perfil diferente al que requiere la Entidad y para una dependencia distinta, lo cual a todas luces tiene afectación en la integridad del documento elaborado;</t>
    </r>
  </si>
  <si>
    <t>H10A1</t>
  </si>
  <si>
    <r>
      <rPr>
        <b/>
        <sz val="11"/>
        <color indexed="8"/>
        <rFont val="Calibri"/>
        <family val="2"/>
        <scheme val="minor"/>
      </rPr>
      <t>Idoneidad:</t>
    </r>
    <r>
      <rPr>
        <sz val="11"/>
        <color indexed="8"/>
        <rFont val="Calibri"/>
        <family val="2"/>
        <scheme val="minor"/>
      </rPr>
      <t>• No se cumple con los requisitos mínimos establecidos en los estudios previos, así como también se presentan documentos que no cumplen con los mínimos establecidos en la Ley.</t>
    </r>
  </si>
  <si>
    <t>Debilidad en los puntos de control y en el diseño de perfiles.</t>
  </si>
  <si>
    <t>1. Oficializar un formato en el cual el área solicitante, reseñe la experiencia del contratista y su formación académica, el cual deberá estar acompañado de los soportes respectivos.  2. Hacer aclaración en el manual de contratación del contenido mínimo de las certificaciones. 3. Fijar parámetros objetivos  para establecer perfiles a contratar en aquellas actividades que lo permitan.</t>
  </si>
  <si>
    <t xml:space="preserve">1. Diseño,inclusión en el SGI y aplicación  de un formato para determinar la idoneidad. 
2. Modificación del Manual de Contratación. 3. Instructivo para fijar los parámetros de los perfiles.  </t>
  </si>
  <si>
    <t xml:space="preserve">Un formato para determinar experiencia. 
Un Manual de Contratación actualizado.
Un instructivo socializado y en aplicación.  </t>
  </si>
  <si>
    <t>H10A2</t>
  </si>
  <si>
    <r>
      <rPr>
        <b/>
        <sz val="11"/>
        <color indexed="8"/>
        <rFont val="Calibri"/>
        <family val="2"/>
        <scheme val="minor"/>
      </rPr>
      <t>Idoneidad:</t>
    </r>
    <r>
      <rPr>
        <sz val="11"/>
        <color indexed="8"/>
        <rFont val="Calibri"/>
        <family val="2"/>
        <scheme val="minor"/>
      </rPr>
      <t xml:space="preserve"> Se cuentan tiempos anteriores a la obtención del título profesional o de la Tarjeta Profesional en los casos que esta se requiere.</t>
    </r>
  </si>
  <si>
    <t xml:space="preserve">1. Oficializar un formato en el cual el área solicitante, reseñe la experiencia del contratista y su formación académica, el cual deberá estar acompañado de los soportes respectivos.  2. Modificación del manual de contratación, indicando que perfiles profesionales requieren tarjeta profesional para contabilizar la experiencia. </t>
  </si>
  <si>
    <t xml:space="preserve">1. Diseño y oficialización de un formato para determinar la idoneidad. </t>
  </si>
  <si>
    <t xml:space="preserve">Un formato para determinar experiencia. 2. Un Manual de Contratación actualizado.  </t>
  </si>
  <si>
    <t>H10A3</t>
  </si>
  <si>
    <r>
      <rPr>
        <b/>
        <sz val="11"/>
        <color indexed="8"/>
        <rFont val="Calibri"/>
        <family val="2"/>
        <scheme val="minor"/>
      </rPr>
      <t>Idoneidad:</t>
    </r>
    <r>
      <rPr>
        <sz val="11"/>
        <color indexed="8"/>
        <rFont val="Calibri"/>
        <family val="2"/>
        <scheme val="minor"/>
      </rPr>
      <t xml:space="preserve"> • Se presentan y avalan certificados con tiempos traslapados de otras certificaciones.</t>
    </r>
  </si>
  <si>
    <t>1. Oficializar un formato en el cual el área solicitante, reseñe la experiencia del contratista y su formación académica, el cual deberá estar acompañado de los soportes respectivos. 2. Socializacion y capaticar sobre el Manual de Contratacion y el de Supervision.</t>
  </si>
  <si>
    <t xml:space="preserve">2. Realizar capacitaciones a los posibles supervisores de contratos. </t>
  </si>
  <si>
    <t xml:space="preserve">Un formato para reseña experiencia del contratista.
</t>
  </si>
  <si>
    <t>H10A3.1.</t>
  </si>
  <si>
    <t xml:space="preserve">1. Diseño, inclusión en el SGI y aplicación de un formato para determinar la idoneidad. 
2. Realizar capacitaciones a los posibles supervisores de contratos. </t>
  </si>
  <si>
    <t xml:space="preserve">
Capacitaciones</t>
  </si>
  <si>
    <t>H10A4</t>
  </si>
  <si>
    <r>
      <rPr>
        <b/>
        <sz val="11"/>
        <color indexed="8"/>
        <rFont val="Calibri"/>
        <family val="2"/>
        <scheme val="minor"/>
      </rPr>
      <t>Idoneidad</t>
    </r>
    <r>
      <rPr>
        <sz val="11"/>
        <color indexed="8"/>
        <rFont val="Calibri"/>
        <family val="2"/>
        <scheme val="minor"/>
      </rPr>
      <t>: • Se certifica la idoneidad del contratista sin que se pueda verificar el perfil requerido en los soportes allegados.</t>
    </r>
  </si>
  <si>
    <t xml:space="preserve">1. Diseño, inclusión en el SGI y aplicación de un formato para determinar la idoneidad. 
</t>
  </si>
  <si>
    <t xml:space="preserve">Formato reseña experiencia del contratista.
</t>
  </si>
  <si>
    <t>H10A4.1.</t>
  </si>
  <si>
    <t xml:space="preserve">
2. Realizar capacitaciones a los posibles supervisores de contratos. </t>
  </si>
  <si>
    <t>Capacitaciones</t>
  </si>
  <si>
    <t>H10A5</t>
  </si>
  <si>
    <r>
      <rPr>
        <b/>
        <sz val="11"/>
        <color indexed="8"/>
        <rFont val="Calibri"/>
        <family val="2"/>
        <scheme val="minor"/>
      </rPr>
      <t>Deficiencias en la revisión de los soportes para contratación</t>
    </r>
    <r>
      <rPr>
        <sz val="11"/>
        <color indexed="8"/>
        <rFont val="Calibri"/>
        <family val="2"/>
        <scheme val="minor"/>
      </rPr>
      <t xml:space="preserve"> y que no se analizan con la rigurosidad y el apego a las normas vigentes, generando el riesgo de suscribir contratos con profesionales que no ostenten los requerimientos establecidos, o que se sobre estime el perfil de los mismos.</t>
    </r>
  </si>
  <si>
    <t>Debilidad en los puntos de control y en el cumplimiento de la lista de chequeo.</t>
  </si>
  <si>
    <t>H10A5.1.</t>
  </si>
  <si>
    <t xml:space="preserve"> 
2. Realizar capacitaciones a los posibles supervisores de contratos. </t>
  </si>
  <si>
    <t>H11-D3</t>
  </si>
  <si>
    <r>
      <rPr>
        <b/>
        <sz val="11"/>
        <color indexed="8"/>
        <rFont val="Calibri"/>
        <family val="2"/>
        <scheme val="minor"/>
      </rPr>
      <t>RP</t>
    </r>
    <r>
      <rPr>
        <sz val="11"/>
        <color indexed="8"/>
        <rFont val="Calibri"/>
        <family val="2"/>
        <scheme val="minor"/>
      </rPr>
      <t>:el Contrato  087/14 se suscribe el 23 de enero de 2014, en esta misma fecha se expide y se aprueba la póliza de cumplimiento ante entidades estatales y se suscribe el acta de inicio, no obstante, el registro presupuestal se realiza el 24 de enero de 2014, es decir que se firmó el acta de inicio con anterioridad al compromiso presupuestal.</t>
    </r>
  </si>
  <si>
    <t>Errores en la elaboración del acta de inicio.  Falta monitoreo al proceso contractual</t>
  </si>
  <si>
    <r>
      <t>Se establecerá en el manual de contratación la obligatorieidad de suscribir el acta de inicio, sólo para los contratos de tracto sucesivo diferentes a los de prestación de servicio y arrendamiento.</t>
    </r>
    <r>
      <rPr>
        <sz val="11"/>
        <color indexed="10"/>
        <rFont val="Calibri"/>
        <family val="2"/>
        <scheme val="minor"/>
      </rPr>
      <t xml:space="preserve"> </t>
    </r>
  </si>
  <si>
    <t xml:space="preserve">Modificación del Manual de Contratación y Supervision.
</t>
  </si>
  <si>
    <t>Una modificación al manual de Contratación y Supervision.</t>
  </si>
  <si>
    <t>H12-D4</t>
  </si>
  <si>
    <r>
      <rPr>
        <b/>
        <sz val="11"/>
        <color indexed="8"/>
        <rFont val="Calibri"/>
        <family val="2"/>
        <scheme val="minor"/>
      </rPr>
      <t>Cober Póliz con137/14</t>
    </r>
    <r>
      <rPr>
        <sz val="11"/>
        <color indexed="8"/>
        <rFont val="Calibri"/>
        <family val="2"/>
        <scheme val="minor"/>
      </rPr>
      <t xml:space="preserve">: La cobertura no cumplía los términos del contrato teniendo  … y así fue aprobada por Jurídica. por falta de control del proceso de aprobación de las pólizas que amparan los contratos, con lo cual se genera un riesgo para la Entidad que podría en tal evento afectar los intereses patrimoniales del Instituto. </t>
    </r>
    <r>
      <rPr>
        <sz val="11"/>
        <color indexed="10"/>
        <rFont val="Calibri"/>
        <family val="2"/>
        <scheme val="minor"/>
      </rPr>
      <t xml:space="preserve"> </t>
    </r>
  </si>
  <si>
    <t xml:space="preserve">Establecer una verificación previa, a la aprobación de la póliza por parte del responsable en la Oficina Asesora Jurídica.  </t>
  </si>
  <si>
    <t xml:space="preserve">Modificar el formato de aprobación de pólizas de forma que incluya punto de control (visto bueno de un profesional de planta de Of. Jurídica). </t>
  </si>
  <si>
    <t>Formato con inclusión del punto de control en el SGI y en aplicación</t>
  </si>
  <si>
    <t>H13</t>
  </si>
  <si>
    <r>
      <rPr>
        <b/>
        <sz val="11"/>
        <color indexed="8"/>
        <rFont val="Calibri"/>
        <family val="2"/>
        <scheme val="minor"/>
      </rPr>
      <t>Asegur contrat cumpli cláusulas</t>
    </r>
    <r>
      <rPr>
        <sz val="11"/>
        <color indexed="8"/>
        <rFont val="Calibri"/>
        <family val="2"/>
        <scheme val="minor"/>
      </rPr>
      <t xml:space="preserve">: irregularidades referentes a la aclaración y modificación de pólizas contractuales, afectando el cumplimiento normativo y a las estipulaciones contenidas en las modificaciones a los contratos, por falta de control en las medidas para verificar el cumplimiento de cláusulas contractuales...  </t>
    </r>
  </si>
  <si>
    <t xml:space="preserve">Incluir en  el clausulado de  las modificaciones contractuales, la obligación del contratista en conjunto con el supervisor de aportar al expediente contractual el anexo modificatorio de la póliza de cumplimiento.   </t>
  </si>
  <si>
    <r>
      <t>Modificar la cláusula de garantías de las modificaciones contractuales,</t>
    </r>
    <r>
      <rPr>
        <sz val="11"/>
        <rFont val="Calibri"/>
        <family val="2"/>
        <scheme val="minor"/>
      </rPr>
      <t xml:space="preserve"> en el 100% de los contratos que requieren modificaciones, incluir la cláusula .</t>
    </r>
  </si>
  <si>
    <t>%</t>
  </si>
  <si>
    <t>H14A1-D5</t>
  </si>
  <si>
    <r>
      <rPr>
        <b/>
        <sz val="11"/>
        <color indexed="8"/>
        <rFont val="Calibri"/>
        <family val="2"/>
        <scheme val="minor"/>
      </rPr>
      <t>Conflic e impedim:</t>
    </r>
    <r>
      <rPr>
        <sz val="11"/>
        <color indexed="8"/>
        <rFont val="Calibri"/>
        <family val="2"/>
        <scheme val="minor"/>
      </rPr>
      <t xml:space="preserve"> impedimento para desarrollar la labor de auditoría e intervenir en decisiones tomadas frente a esa empresa, que no fue declarado por el contratista, ni advertido por IDEAM. por falta de control por parte de supervisores acerca del cumplimiento adecuado de los cometidos estatales y por la omisión ... </t>
    </r>
  </si>
  <si>
    <t>No existen mecanismos de control para evitar la asignación de auditorias en donde se presente conflictos de interés</t>
  </si>
  <si>
    <t>Elaborar una base de información con los antecedentes laborales de los auditores y su relación con los laboratorios sujetos de algún trámite de acreditación ante el IDEAM</t>
  </si>
  <si>
    <t>* Revisar y consolidar los antecedentes laborales de los auditores y su relación con los laboratorios acreditados sujetos de algún trámite de acreditación ante el IDEAM
* Utilizar esta base como criterio en la asignación de establecimientos a auditar.</t>
  </si>
  <si>
    <t xml:space="preserve">Base de información en Excel
</t>
  </si>
  <si>
    <t>H14A2-D5</t>
  </si>
  <si>
    <r>
      <rPr>
        <b/>
        <sz val="11"/>
        <color indexed="8"/>
        <rFont val="Calibri"/>
        <family val="2"/>
        <scheme val="minor"/>
      </rPr>
      <t>Conflic e impedim:</t>
    </r>
    <r>
      <rPr>
        <sz val="11"/>
        <color indexed="8"/>
        <rFont val="Calibri"/>
        <family val="2"/>
        <scheme val="minor"/>
      </rPr>
      <t xml:space="preserve"> impedimento para desarrollar la labor de auditoría e intervenir en decisiones tomadas frente a esa empresa, que no fue declarado por el contratista, ni advertido por IDEAM. por falta de control por parte de supervisores acerca del cumplimiento adecuado de los cometidos estatales y por la omisión ... </t>
    </r>
    <r>
      <rPr>
        <sz val="11"/>
        <rFont val="Calibri"/>
        <family val="2"/>
        <scheme val="minor"/>
      </rPr>
      <t>Estudios Ambientales</t>
    </r>
  </si>
  <si>
    <t xml:space="preserve">* Diseñar, incluir en el SGI y aplicar el formato de inexistencia de conflicto de interés.
</t>
  </si>
  <si>
    <t xml:space="preserve">* Formalizar en el SGI, el formato de inexistencia de conflicto de interéses. </t>
  </si>
  <si>
    <t>Formato diseñado e incluido en el SGI.</t>
  </si>
  <si>
    <t>H14A2.1</t>
  </si>
  <si>
    <t xml:space="preserve">Aplicar el formato diseñado. </t>
  </si>
  <si>
    <t>Entregar a los auditores, previo a cada visita, el formato de inexistencia de conflictos para su diligenciamiento, firma y entrega al Grupo de Acreditación.</t>
  </si>
  <si>
    <t>H15A1</t>
  </si>
  <si>
    <r>
      <rPr>
        <b/>
        <sz val="11"/>
        <color indexed="8"/>
        <rFont val="Calibri"/>
        <family val="2"/>
        <scheme val="minor"/>
      </rPr>
      <t>Cumpli cláus contrac</t>
    </r>
    <r>
      <rPr>
        <sz val="11"/>
        <color indexed="8"/>
        <rFont val="Calibri"/>
        <family val="2"/>
        <scheme val="minor"/>
      </rPr>
      <t xml:space="preserve">: Evidenció que habiéndose establecido en las cláusulas de éstos y en el texto de los estudios previos la obligación de presentar el informe final, no se le dio cumplimiento a este deber, y sin embargo el </t>
    </r>
    <r>
      <rPr>
        <b/>
        <sz val="11"/>
        <color indexed="8"/>
        <rFont val="Calibri"/>
        <family val="2"/>
        <scheme val="minor"/>
      </rPr>
      <t>Superviso</t>
    </r>
    <r>
      <rPr>
        <sz val="11"/>
        <color indexed="8"/>
        <rFont val="Calibri"/>
        <family val="2"/>
        <scheme val="minor"/>
      </rPr>
      <t xml:space="preserve">r ordenó la realización de los pagos. falta de control y seguimiento de la correcta ejecución por parte del supervisor.  </t>
    </r>
  </si>
  <si>
    <t xml:space="preserve">Deficiente archivo de los documentos contractuales </t>
  </si>
  <si>
    <t>El supervisor del contrato deberá radicar en  ORFEO los soportes de los productos e indicar  la ruta en donde resposa la información  cuando no sea posible archivar los documentos y el Grupo de Gestion Documental realiza verificacion del cumplimiento.</t>
  </si>
  <si>
    <t xml:space="preserve">Radicación en el sistema de Gestión documental de todos los productos del contrato. 
</t>
  </si>
  <si>
    <t xml:space="preserve">%
</t>
  </si>
  <si>
    <t>H15A1.1.</t>
  </si>
  <si>
    <t>Verificacion del grupo de G.Documental</t>
  </si>
  <si>
    <t>Informe de monitoreo sobre la verificacion de cumplimiento.</t>
  </si>
  <si>
    <t>H15A2</t>
  </si>
  <si>
    <r>
      <rPr>
        <b/>
        <sz val="11"/>
        <color indexed="8"/>
        <rFont val="Calibri"/>
        <family val="2"/>
        <scheme val="minor"/>
      </rPr>
      <t>Liquida contr Interadtivos:</t>
    </r>
    <r>
      <rPr>
        <sz val="11"/>
        <color indexed="8"/>
        <rFont val="Calibri"/>
        <family val="2"/>
        <scheme val="minor"/>
      </rPr>
      <t xml:space="preserve"> Dos contratos interadtivos, el Instituto no ha cumplido con su obligación de liquidarlos, contrariando la normatividad vigente, adicionalmente, en el texto contractual se dispone que estos contratos se deberán liquidar dentro de los cuatro (4) meses siguientes a su terminación. falta de gestión para dar cumplimiento a las cláusulas ynormatividad aplicable. </t>
    </r>
  </si>
  <si>
    <t xml:space="preserve">Debilidad en el proceso de liquidación, por parte de los supervisores de los contratos. </t>
  </si>
  <si>
    <t xml:space="preserve">Se incluirá en el manual de supervisión y de contratación, la obligación del supervisor de realizar el proyecto del acta de liquidación del contrato dentro de los tres meses siguientes al vencimiento del plazo de ejecución, para aprobación de la Oficina Asesora Jurídica.  </t>
  </si>
  <si>
    <t>Actualización del Manual de Contratación y de Supervision.</t>
  </si>
  <si>
    <t>H16</t>
  </si>
  <si>
    <r>
      <rPr>
        <b/>
        <sz val="11"/>
        <color indexed="8"/>
        <rFont val="Calibri"/>
        <family val="2"/>
        <scheme val="minor"/>
      </rPr>
      <t>Suspen-Prórroga Contr</t>
    </r>
    <r>
      <rPr>
        <sz val="11"/>
        <color indexed="8"/>
        <rFont val="Calibri"/>
        <family val="2"/>
        <scheme val="minor"/>
      </rPr>
      <t xml:space="preserve">: Se evidencia que no era necesaria, ni legal, ni fácticamente la suscripción de la prórroga y su modificación, con lo cual se encuentra que se realizan gestiones innecesarias para el desarrollo del contrato… </t>
    </r>
    <r>
      <rPr>
        <sz val="11"/>
        <color indexed="10"/>
        <rFont val="Calibri"/>
        <family val="2"/>
        <scheme val="minor"/>
      </rPr>
      <t xml:space="preserve"> </t>
    </r>
  </si>
  <si>
    <t>Desconocimiento de solicitudes de trámites a la OAJ</t>
  </si>
  <si>
    <t>La OJ determinará la pertinencia de la misma, dependiendo de cada caso.</t>
  </si>
  <si>
    <t xml:space="preserve">Revisión de la solicitud.
Emitir memorando de aceptación o no del trámite. </t>
  </si>
  <si>
    <t>H17</t>
  </si>
  <si>
    <r>
      <rPr>
        <b/>
        <sz val="11"/>
        <color indexed="8"/>
        <rFont val="Calibri"/>
        <family val="2"/>
        <scheme val="minor"/>
      </rPr>
      <t>Afilia riesgos lab:</t>
    </r>
    <r>
      <rPr>
        <sz val="11"/>
        <color indexed="8"/>
        <rFont val="Calibri"/>
        <family val="2"/>
        <scheme val="minor"/>
      </rPr>
      <t xml:space="preserve"> Se suscribe acta de inicio sin tener cobertura de la ARL, por la falta de control en la actuación de </t>
    </r>
    <r>
      <rPr>
        <b/>
        <sz val="11"/>
        <color indexed="8"/>
        <rFont val="Calibri"/>
        <family val="2"/>
        <scheme val="minor"/>
      </rPr>
      <t>supervisores</t>
    </r>
    <r>
      <rPr>
        <sz val="11"/>
        <color indexed="8"/>
        <rFont val="Calibri"/>
        <family val="2"/>
        <scheme val="minor"/>
      </rPr>
      <t xml:space="preserve"> y por desconocimiento del contenido de los contratos. Esto indica que efectivamente le correspondía al supervisor de cada contrato cuestionado, verificar que el Contratista al momento de iniciarse la ejecución estuviera afiliado a  Riesgos Laborales.</t>
    </r>
    <r>
      <rPr>
        <sz val="11"/>
        <color indexed="10"/>
        <rFont val="Calibri"/>
        <family val="2"/>
        <scheme val="minor"/>
      </rPr>
      <t xml:space="preserve">  </t>
    </r>
  </si>
  <si>
    <t>Errores en la elaboración del acta de inicio.</t>
  </si>
  <si>
    <r>
      <t>Realizar capacitación sobre el diligenciamien</t>
    </r>
    <r>
      <rPr>
        <sz val="11"/>
        <rFont val="Calibri"/>
        <family val="2"/>
        <scheme val="minor"/>
      </rPr>
      <t>to del acta de inicio con el cumplimiento de requisitos.</t>
    </r>
    <r>
      <rPr>
        <sz val="11"/>
        <color indexed="8"/>
        <rFont val="Calibri"/>
        <family val="2"/>
        <scheme val="minor"/>
      </rPr>
      <t xml:space="preserve">
</t>
    </r>
    <r>
      <rPr>
        <sz val="10"/>
        <rFont val="Arial"/>
        <family val="2"/>
      </rPr>
      <t/>
    </r>
  </si>
  <si>
    <r>
      <rPr>
        <sz val="11"/>
        <rFont val="Calibri"/>
        <family val="2"/>
        <scheme val="minor"/>
      </rPr>
      <t>Llevar a cabo una capacitación.  a los supervisores de los contratos</t>
    </r>
    <r>
      <rPr>
        <sz val="11"/>
        <color indexed="8"/>
        <rFont val="Calibri"/>
        <family val="2"/>
        <scheme val="minor"/>
      </rPr>
      <t xml:space="preserve">
</t>
    </r>
  </si>
  <si>
    <t>H17A1</t>
  </si>
  <si>
    <r>
      <rPr>
        <sz val="11"/>
        <color indexed="8"/>
        <rFont val="Calibri"/>
        <family val="2"/>
        <scheme val="minor"/>
      </rPr>
      <t xml:space="preserve">
</t>
    </r>
    <r>
      <rPr>
        <sz val="11"/>
        <rFont val="Calibri"/>
        <family val="2"/>
        <scheme val="minor"/>
      </rPr>
      <t xml:space="preserve">Diseñar </t>
    </r>
    <r>
      <rPr>
        <sz val="11"/>
        <color indexed="8"/>
        <rFont val="Calibri"/>
        <family val="2"/>
        <scheme val="minor"/>
      </rPr>
      <t xml:space="preserve">el instructivo de afiliacion de ARL por el Grupo de Talento Humano.
</t>
    </r>
  </si>
  <si>
    <t xml:space="preserve">
Diseñar instructivo de afiliación a ARL.
</t>
  </si>
  <si>
    <t>H17A2</t>
  </si>
  <si>
    <t>Capacitar a funcionarios de Talento humano sobre el procedimiento/instructivo.</t>
  </si>
  <si>
    <t>Realizar una capacitación  a tres funcionarios de planta de talento humano, que permita garantizar el servicio permanente frente a la afiliación a ARL</t>
  </si>
  <si>
    <t>H18A1</t>
  </si>
  <si>
    <r>
      <rPr>
        <b/>
        <sz val="11"/>
        <color indexed="8"/>
        <rFont val="Calibri"/>
        <family val="2"/>
        <scheme val="minor"/>
      </rPr>
      <t xml:space="preserve">Recibo y Restitución de Elementos  y Equipos entregados encomodato: </t>
    </r>
    <r>
      <rPr>
        <sz val="11"/>
        <color indexed="8"/>
        <rFont val="Calibri"/>
        <family val="2"/>
        <scheme val="minor"/>
      </rPr>
      <t>Recibo de equipos. Almacen</t>
    </r>
  </si>
  <si>
    <r>
      <rPr>
        <b/>
        <sz val="11"/>
        <color indexed="8"/>
        <rFont val="Calibri"/>
        <family val="2"/>
        <scheme val="minor"/>
      </rPr>
      <t>Inventarios:</t>
    </r>
    <r>
      <rPr>
        <sz val="11"/>
        <color indexed="8"/>
        <rFont val="Calibri"/>
        <family val="2"/>
        <scheme val="minor"/>
      </rPr>
      <t xml:space="preserve"> Falta de seguimiento al cumplimiento del procedimiento establecido por la Entidad.
</t>
    </r>
    <r>
      <rPr>
        <b/>
        <sz val="11"/>
        <color indexed="8"/>
        <rFont val="Calibri"/>
        <family val="2"/>
        <scheme val="minor"/>
      </rPr>
      <t>Supervisión contratos</t>
    </r>
    <r>
      <rPr>
        <sz val="11"/>
        <color indexed="8"/>
        <rFont val="Calibri"/>
        <family val="2"/>
        <scheme val="minor"/>
      </rPr>
      <t xml:space="preserve">:  Falta de seguimiento por parte de los supervisores. </t>
    </r>
  </si>
  <si>
    <r>
      <t xml:space="preserve">Cumplimiento del procedimiento </t>
    </r>
    <r>
      <rPr>
        <sz val="11"/>
        <rFont val="Calibri"/>
        <family val="2"/>
        <scheme val="minor"/>
      </rPr>
      <t xml:space="preserve">Administración de Bienes del Almácen, código A-AR-POO1, vr. 3. </t>
    </r>
    <r>
      <rPr>
        <sz val="11"/>
        <color indexed="8"/>
        <rFont val="Calibri"/>
        <family val="2"/>
        <scheme val="minor"/>
      </rPr>
      <t xml:space="preserve">
</t>
    </r>
  </si>
  <si>
    <t xml:space="preserve">Como evidencia del cumplimiento, se elaborará constancia de supervisión frente al cumplimiento de los requisitos mínimos para el ingreso de los bienes al almacen. 
</t>
  </si>
  <si>
    <r>
      <rPr>
        <sz val="11"/>
        <rFont val="Calibri"/>
        <family val="2"/>
        <scheme val="minor"/>
      </rPr>
      <t>Constancia</t>
    </r>
    <r>
      <rPr>
        <sz val="11"/>
        <color indexed="8"/>
        <rFont val="Calibri"/>
        <family val="2"/>
        <scheme val="minor"/>
      </rPr>
      <t xml:space="preserve">
</t>
    </r>
  </si>
  <si>
    <t>H18A2</t>
  </si>
  <si>
    <r>
      <rPr>
        <b/>
        <sz val="11"/>
        <color indexed="8"/>
        <rFont val="Calibri"/>
        <family val="2"/>
        <scheme val="minor"/>
      </rPr>
      <t xml:space="preserve">Recibo y Restitución de Elementos  y Equipos entregados en comodato: </t>
    </r>
    <r>
      <rPr>
        <sz val="11"/>
        <color indexed="8"/>
        <rFont val="Calibri"/>
        <family val="2"/>
        <scheme val="minor"/>
      </rPr>
      <t>Recibo de equipos. Almacen</t>
    </r>
  </si>
  <si>
    <t>Seguimiento semestral al cumplimiento del procedimiento y los controles establecidos en el mismo.</t>
  </si>
  <si>
    <t xml:space="preserve">Realizar monitoreo semestral al cumplimiento de los controles del procedimiento. 
</t>
  </si>
  <si>
    <t xml:space="preserve">Informe semestral de monitoreo.
</t>
  </si>
  <si>
    <t>H18A3</t>
  </si>
  <si>
    <r>
      <rPr>
        <b/>
        <sz val="11"/>
        <color indexed="8"/>
        <rFont val="Calibri"/>
        <family val="2"/>
        <scheme val="minor"/>
      </rPr>
      <t xml:space="preserve">Recibo y Restitución de Elementos  y Equipos entregados encomodato: </t>
    </r>
    <r>
      <rPr>
        <sz val="11"/>
        <color indexed="8"/>
        <rFont val="Calibri"/>
        <family val="2"/>
        <scheme val="minor"/>
      </rPr>
      <t xml:space="preserve">Recibo de equipos. Almacen   </t>
    </r>
  </si>
  <si>
    <t>Actualización del manual de supervisión.</t>
  </si>
  <si>
    <t>Incluir en el manual de supervisión una obligación por parte de supervisores de indicar de manera oportuna el destino de los bienes.</t>
  </si>
  <si>
    <t xml:space="preserve">Manual de supervisión con obligación incluida. </t>
  </si>
  <si>
    <t>H18A4</t>
  </si>
  <si>
    <r>
      <rPr>
        <b/>
        <sz val="11"/>
        <rFont val="Calibri"/>
        <family val="2"/>
        <scheme val="minor"/>
      </rPr>
      <t>Recibo y Restitución de Elementos  y Equipos entregados encomodato</t>
    </r>
    <r>
      <rPr>
        <sz val="11"/>
        <color indexed="8"/>
        <rFont val="Calibri"/>
        <family val="2"/>
        <scheme val="minor"/>
      </rPr>
      <t xml:space="preserve">:  al vencimiento del término del contrato, el 22 de diciembre de 2014, debían restituirse los bienes al </t>
    </r>
    <r>
      <rPr>
        <b/>
        <sz val="11"/>
        <color indexed="8"/>
        <rFont val="Calibri"/>
        <family val="2"/>
        <scheme val="minor"/>
      </rPr>
      <t>Instituto Von Humboldt</t>
    </r>
    <r>
      <rPr>
        <sz val="11"/>
        <color indexed="8"/>
        <rFont val="Calibri"/>
        <family val="2"/>
        <scheme val="minor"/>
      </rPr>
      <t>, lo que no ha sucedido hasta el momento. Almacen- SG</t>
    </r>
  </si>
  <si>
    <t>Requerir mediante comunicación al supervisor del Convenio con Von Humboldt, indicar la destinación final de los bienes para proceder de conformidad</t>
  </si>
  <si>
    <t xml:space="preserve">Enviar comunicación al supervisor del convenio Von Humbolt para determinar el destino final de los bienes y proceder de conformidad. </t>
  </si>
  <si>
    <t xml:space="preserve">
Comunicación al supervisor delc onvenio Von Humbolt
</t>
  </si>
  <si>
    <t>H18A5</t>
  </si>
  <si>
    <r>
      <rPr>
        <b/>
        <sz val="11"/>
        <color indexed="8"/>
        <rFont val="Calibri"/>
        <family val="2"/>
        <scheme val="minor"/>
      </rPr>
      <t>Gest pptal</t>
    </r>
    <r>
      <rPr>
        <sz val="11"/>
        <color indexed="8"/>
        <rFont val="Calibri"/>
        <family val="2"/>
        <scheme val="minor"/>
      </rPr>
      <t>: Falta de programación presupuestal acorde con la realidad económica en la generación de los ingresos propios. En el rubro “Venta Servicios” no se presupuesta el aforo, siendo...; en “Otros Ingresos” el recaudo fue prácticamente cero frente al aforo programado; “Recursos de Capital” se aprecia marcado desfase entre lo aforado y  recaudado que evidencia falencias...
SG</t>
    </r>
  </si>
  <si>
    <t xml:space="preserve">Establecer una línea base.
</t>
  </si>
  <si>
    <t xml:space="preserve">Documento que define la línea base establecida.
</t>
  </si>
  <si>
    <t>H18A5.1.</t>
  </si>
  <si>
    <t>H18A5.2.</t>
  </si>
  <si>
    <t>H18A5.3.</t>
  </si>
  <si>
    <t>H18A6</t>
  </si>
  <si>
    <r>
      <rPr>
        <b/>
        <sz val="11"/>
        <color indexed="8"/>
        <rFont val="Calibri"/>
        <family val="2"/>
        <scheme val="minor"/>
      </rPr>
      <t>Control resulta POA</t>
    </r>
    <r>
      <rPr>
        <sz val="11"/>
        <color indexed="8"/>
        <rFont val="Calibri"/>
        <family val="2"/>
        <scheme val="minor"/>
      </rPr>
      <t>: La ejecución de los planes, programas y proyectos de la vigencia 2014, muestran diferencias en la información respecto a la ejecución de compromisos por recursos del POA con respecto al presupuesto de inversión, tanto en la apropiación del presupuesto con respecto al PICIA- (Plan cuatrienal), con el POA 2014 y con el presupuesto,... SG</t>
    </r>
  </si>
  <si>
    <t>H18A6.1</t>
  </si>
  <si>
    <t>H18A6.2</t>
  </si>
  <si>
    <t>H18A6.3</t>
  </si>
  <si>
    <t>H19A1</t>
  </si>
  <si>
    <r>
      <rPr>
        <b/>
        <sz val="11"/>
        <color indexed="8"/>
        <rFont val="Calibri"/>
        <family val="2"/>
        <scheme val="minor"/>
      </rPr>
      <t>Archivística contratación</t>
    </r>
    <r>
      <rPr>
        <sz val="11"/>
        <color indexed="8"/>
        <rFont val="Calibri"/>
        <family val="2"/>
        <scheme val="minor"/>
      </rPr>
      <t xml:space="preserve">: Falta de aplicación de las normas existentes y de control de los documentos que deben integrar los expedientes… SG  </t>
    </r>
    <r>
      <rPr>
        <sz val="11"/>
        <color indexed="10"/>
        <rFont val="Calibri"/>
        <family val="2"/>
        <scheme val="minor"/>
      </rPr>
      <t xml:space="preserve"> </t>
    </r>
  </si>
  <si>
    <t xml:space="preserve">Debilidades en el cumplimiento del manual de supervisión. </t>
  </si>
  <si>
    <r>
      <rPr>
        <b/>
        <sz val="11"/>
        <color indexed="8"/>
        <rFont val="Calibri"/>
        <family val="2"/>
        <scheme val="minor"/>
      </rPr>
      <t xml:space="preserve">Supervisor: </t>
    </r>
    <r>
      <rPr>
        <sz val="11"/>
        <color indexed="8"/>
        <rFont val="Calibri"/>
        <family val="2"/>
        <scheme val="minor"/>
      </rPr>
      <t xml:space="preserve"> Aplicar el procedimeinto establecido en el manual de supervisión. 
</t>
    </r>
  </si>
  <si>
    <r>
      <rPr>
        <b/>
        <sz val="11"/>
        <color indexed="8"/>
        <rFont val="Calibri"/>
        <family val="2"/>
        <scheme val="minor"/>
      </rPr>
      <t>Supervisor:</t>
    </r>
    <r>
      <rPr>
        <sz val="11"/>
        <color indexed="8"/>
        <rFont val="Calibri"/>
        <family val="2"/>
        <scheme val="minor"/>
      </rPr>
      <t xml:space="preserve"> Reportar informe mensual al jefe del área a la que pertenece sobre el estado de registro en orfeo. 
</t>
    </r>
  </si>
  <si>
    <t xml:space="preserve">Informes
</t>
  </si>
  <si>
    <t>H19A1.1</t>
  </si>
  <si>
    <r>
      <t xml:space="preserve">
</t>
    </r>
    <r>
      <rPr>
        <b/>
        <sz val="11"/>
        <rFont val="Calibri"/>
        <family val="2"/>
        <scheme val="minor"/>
      </rPr>
      <t>Jurídica:</t>
    </r>
    <r>
      <rPr>
        <sz val="11"/>
        <color indexed="8"/>
        <rFont val="Calibri"/>
        <family val="2"/>
        <scheme val="minor"/>
      </rPr>
      <t xml:space="preserve"> Realizar seguimiento trimestral  al cumplimiento de la obligación de supervisores de incorporar la información al expediente virtual y a la organización documental física contractual.
</t>
    </r>
  </si>
  <si>
    <r>
      <rPr>
        <b/>
        <sz val="11"/>
        <color indexed="8"/>
        <rFont val="Calibri"/>
        <family val="2"/>
        <scheme val="minor"/>
      </rPr>
      <t xml:space="preserve">Jurídica: </t>
    </r>
    <r>
      <rPr>
        <sz val="11"/>
        <color indexed="8"/>
        <rFont val="Calibri"/>
        <family val="2"/>
        <scheme val="minor"/>
      </rPr>
      <t xml:space="preserve">Requerir trimestralmente a las áreas que sean del caso sobre el cumplimiento de las instrucciones. 
</t>
    </r>
  </si>
  <si>
    <t>H19A2</t>
  </si>
  <si>
    <r>
      <rPr>
        <b/>
        <sz val="11"/>
        <color indexed="8"/>
        <rFont val="Calibri"/>
        <family val="2"/>
        <scheme val="minor"/>
      </rPr>
      <t>Archivística Ctro dtción</t>
    </r>
    <r>
      <rPr>
        <sz val="11"/>
        <color indexed="8"/>
        <rFont val="Calibri"/>
        <family val="2"/>
        <scheme val="minor"/>
      </rPr>
      <t xml:space="preserve">: y de la gestión de quienes tienen el encargo de dicha función archivística y documental, lo que afecta la trazabilidad de la actividad y pone en riesgo de la memoria institucional del IDEAM. </t>
    </r>
    <r>
      <rPr>
        <sz val="11"/>
        <color indexed="10"/>
        <rFont val="Calibri"/>
        <family val="2"/>
        <scheme val="minor"/>
      </rPr>
      <t xml:space="preserve"> </t>
    </r>
  </si>
  <si>
    <t>Debilidades en el cumplimiento de las normas de archivo y del programa de gestión documental.</t>
  </si>
  <si>
    <t xml:space="preserve">Realizar capacitaciones y monitoreo a los expedientes físicos y virtuales. 
</t>
  </si>
  <si>
    <t xml:space="preserve">
Capacitar a los funcionarios,en especial a los supervisores de contratos. 
</t>
  </si>
  <si>
    <t xml:space="preserve"> Capacitaciones.
</t>
  </si>
  <si>
    <t>H19A2.1.</t>
  </si>
  <si>
    <t xml:space="preserve">Realizar acompañamiento y apoyo a la Oficina Jurídica en la organización de los expedientes. </t>
  </si>
  <si>
    <t xml:space="preserve">Acompañamiento y apoyo a la Oficina Jurídica en la organización de los expedientes físicos de contratos.
</t>
  </si>
  <si>
    <t xml:space="preserve">
Actas.
 </t>
  </si>
  <si>
    <t>H19A2.2.</t>
  </si>
  <si>
    <t xml:space="preserve">Realizar monitoreo a los expedientes físicos y virturales. </t>
  </si>
  <si>
    <t xml:space="preserve">
Entregar informes del estado del arte del proceso. </t>
  </si>
  <si>
    <t xml:space="preserve">
Informes </t>
  </si>
  <si>
    <t>H19A3</t>
  </si>
  <si>
    <r>
      <rPr>
        <b/>
        <sz val="11"/>
        <color indexed="8"/>
        <rFont val="Calibri"/>
        <family val="2"/>
        <scheme val="minor"/>
      </rPr>
      <t>Archivística Contratación</t>
    </r>
    <r>
      <rPr>
        <sz val="11"/>
        <color indexed="8"/>
        <rFont val="Calibri"/>
        <family val="2"/>
        <scheme val="minor"/>
      </rPr>
      <t xml:space="preserve">: en expedientes referidos no se encuentran los respectivos soportes, como certificados de disponibilidad pptal que se generan automáticamente al inicio del año futuro, tal como lo manifestaron, ni se encuentra evidencia que los contratos en los que se aplicó dicha vigencia estuvieran incluidos en el cupo global otorgado... </t>
    </r>
  </si>
  <si>
    <t>Falta integrar los documentos adicionales que solicita la CGR</t>
  </si>
  <si>
    <t>* Inclusión de los documentos que soportan la autorización de las vigencias futuras 2016 aprobadas a partir de 10 de diciembre de 2015.
* Modificar lista de chequeo de contratación, que incluya  los soportes de la autorización de vigencias futuras 2016.</t>
  </si>
  <si>
    <t>* Incluir en el expediente contractual los sgtes dctos:
Autorización vigencia futura
Solicitud de la entidad de la vigencia futura (detalle)
Compromiso de vigencia de futura.
* En la próxima vigencia se incorporará el nuevo CDP y el RP presupuestal de la vigencia correspondiente. 
* Modificar lista de chequeo contractual</t>
  </si>
  <si>
    <t>*  %
* Lista chequeo modificada.</t>
  </si>
  <si>
    <t>H19A4</t>
  </si>
  <si>
    <r>
      <rPr>
        <b/>
        <sz val="11"/>
        <rFont val="Calibri"/>
        <family val="2"/>
        <scheme val="minor"/>
      </rPr>
      <t>Archivística Acreditación:</t>
    </r>
    <r>
      <rPr>
        <sz val="11"/>
        <color indexed="8"/>
        <rFont val="Calibri"/>
        <family val="2"/>
        <scheme val="minor"/>
      </rPr>
      <t xml:space="preserve"> ...en la misma forma se encuentran carpetas con inconsistencias en su identificación, como el caso de los expedientes 11260010400060E y 2012600010400090E en los que no aparece asunto documental, número de tomo, identificación de la sección y subsección, y no se identifica si es acreditación o autorización, pues solo se menciona el Grupo Acreditación.</t>
    </r>
    <r>
      <rPr>
        <sz val="11"/>
        <color indexed="10"/>
        <rFont val="Calibri"/>
        <family val="2"/>
        <scheme val="minor"/>
      </rPr>
      <t xml:space="preserve">  </t>
    </r>
  </si>
  <si>
    <t>Falta de un procedimiento de gestión documental implementado para acreditación, con enfoque en puntos de control.</t>
  </si>
  <si>
    <r>
      <rPr>
        <sz val="11"/>
        <rFont val="Calibri"/>
        <family val="2"/>
        <scheme val="minor"/>
      </rPr>
      <t>Diseñar y a</t>
    </r>
    <r>
      <rPr>
        <sz val="11"/>
        <color indexed="8"/>
        <rFont val="Calibri"/>
        <family val="2"/>
        <scheme val="minor"/>
      </rPr>
      <t xml:space="preserve">plicar el procedimiento de gestion documental para acreditación, estableciendo los respectivos puntos de control, especialmente en la proyección de las resoluciones.
</t>
    </r>
  </si>
  <si>
    <r>
      <rPr>
        <sz val="11"/>
        <rFont val="Calibri"/>
        <family val="2"/>
        <scheme val="minor"/>
      </rPr>
      <t>Procedimiento diseñado con</t>
    </r>
    <r>
      <rPr>
        <sz val="11"/>
        <color indexed="8"/>
        <rFont val="Calibri"/>
        <family val="2"/>
        <scheme val="minor"/>
      </rPr>
      <t xml:space="preserve"> controles, incorporado al sgi y en aplicación.
</t>
    </r>
  </si>
  <si>
    <t>Procedimiento</t>
  </si>
  <si>
    <t>H19A4.1.</t>
  </si>
  <si>
    <t xml:space="preserve">
Lista de chequeo previa a la proyección de resoluciones para verificar completitud de documentos en virtual y físico.
</t>
  </si>
  <si>
    <t xml:space="preserve">Lista de chequeo
</t>
  </si>
  <si>
    <t>H19A4.2.</t>
  </si>
  <si>
    <t xml:space="preserve">
Incorporar cláusula contractual para el personal técnico encargado de proyectar resoluciones de verificar coherencia entre proceso, archivo físico y sistema gestión dctal.</t>
  </si>
  <si>
    <t xml:space="preserve">
Contratos de auditores con cláusula incorporada. </t>
  </si>
  <si>
    <t xml:space="preserve"> %</t>
  </si>
  <si>
    <t>H20</t>
  </si>
  <si>
    <r>
      <rPr>
        <b/>
        <sz val="11"/>
        <color indexed="8"/>
        <rFont val="Calibri"/>
        <family val="2"/>
        <scheme val="minor"/>
      </rPr>
      <t>Notas banca por contab</t>
    </r>
    <r>
      <rPr>
        <sz val="11"/>
        <color indexed="8"/>
        <rFont val="Calibri"/>
        <family val="2"/>
        <scheme val="minor"/>
      </rPr>
      <t xml:space="preserve">: notas debito bancarias pendientes por contabilizar de 2014 por valor de $2.9 millones, lo que sobreestiman la cuenta Bancos en dicho valor; así mismo, existen notas crédito bancarias pendientes por contabilizar de 2014 por valor de $5.1 millones, lo que genera una subestimación de la Cuenta Bancos en $8.0 millones. </t>
    </r>
  </si>
  <si>
    <t xml:space="preserve">Se encuentran pendientes de cobrar cheques por terceros y seguridad social; aspectos estos que son ajenos al alcance de la entidad. </t>
  </si>
  <si>
    <t>Realizar las conciliaciones bancarias mensuales de los meses de Abril, Mayo, Junio, Julio, Agosto, Septiembre y Octubre  de 2016</t>
  </si>
  <si>
    <t>Conciliaciones bancarias mensuales  con el fin de hacer seguimiento a los cheques pendientes de cobro</t>
  </si>
  <si>
    <t>H21</t>
  </si>
  <si>
    <r>
      <rPr>
        <b/>
        <sz val="11"/>
        <color indexed="8"/>
        <rFont val="Calibri"/>
        <family val="2"/>
        <scheme val="minor"/>
      </rPr>
      <t>Valoriza</t>
    </r>
    <r>
      <rPr>
        <sz val="11"/>
        <color indexed="8"/>
        <rFont val="Calibri"/>
        <family val="2"/>
        <scheme val="minor"/>
      </rPr>
      <t xml:space="preserve">: Al comparar los avalúos técnicos practicados por la Entidad a diciembre 31 de 2014 sobre los Terrenos y Edificaciones por $16.524.64 millones, frente al valor en libros de dichos bienes por $17.285.40 millones, se presenta una sobreestimación por $760.76 millones.  </t>
    </r>
  </si>
  <si>
    <t>La recepción de la información se realizó sobre el cierre contable, lo cual no permitió la completa revisión de la misma.</t>
  </si>
  <si>
    <t xml:space="preserve">Exigir el cumplimiento del instructivo de cierre en cuanto a las fechas de recepción de información.
</t>
  </si>
  <si>
    <t xml:space="preserve">Enviar memorando dos días antes de la fecha límite de recepción de información contable. 
</t>
  </si>
  <si>
    <t xml:space="preserve">Memorandos. 
 </t>
  </si>
  <si>
    <t>H21A1</t>
  </si>
  <si>
    <t xml:space="preserve">Revisión total por parte del Grupo de Contabilidad de la información contable recepcionada por las diferentes áreas. </t>
  </si>
  <si>
    <t xml:space="preserve">
Realizar una conciliación con la información que arroja sicapital vr., la información registrada en SIIF.</t>
  </si>
  <si>
    <t xml:space="preserve">
Conciliación </t>
  </si>
  <si>
    <t>H22A1</t>
  </si>
  <si>
    <r>
      <rPr>
        <b/>
        <sz val="11"/>
        <color indexed="8"/>
        <rFont val="Calibri"/>
        <family val="2"/>
        <scheme val="minor"/>
      </rPr>
      <t>Bs comodato:</t>
    </r>
    <r>
      <rPr>
        <sz val="11"/>
        <color indexed="8"/>
        <rFont val="Calibri"/>
        <family val="2"/>
        <scheme val="minor"/>
      </rPr>
      <t xml:space="preserve"> Los Estados Financieros a diciembre 31 de 2014, no reflejan el valor de los Bienes recibidos en Comodato correspondiente a los contratos 239CDy 140CD, generando subestimación de la cuenta Propiedades, Planta y Equipo, por valor de $352.6 millones, debido a falta de control en el oportuno registro de bienes recibidos por parte del Inst. </t>
    </r>
  </si>
  <si>
    <t>H22A2</t>
  </si>
  <si>
    <t>H23A1</t>
  </si>
  <si>
    <r>
      <rPr>
        <b/>
        <sz val="11"/>
        <color indexed="8"/>
        <rFont val="Calibri"/>
        <family val="2"/>
        <scheme val="minor"/>
      </rPr>
      <t>Sicapital:</t>
    </r>
    <r>
      <rPr>
        <sz val="11"/>
        <color indexed="8"/>
        <rFont val="Calibri"/>
        <family val="2"/>
        <scheme val="minor"/>
      </rPr>
      <t xml:space="preserve"> Se estableció una diferencia total por $617.7 millones entre el aplicativo SICAPITAL (Inventarios) y los Estados Contables (SIIF Nación), correspondiente a los Bienes en Servicio y en Bodega de propiedad de la Entidad, registrados en los grupos contables 16 y 19.</t>
    </r>
  </si>
  <si>
    <t xml:space="preserve">Diferencias existentes entre los reportes emitidos por el aplicativo sicapital por la parametrizacón existente para el reporte de informes. </t>
  </si>
  <si>
    <r>
      <rPr>
        <b/>
        <sz val="11"/>
        <color indexed="8"/>
        <rFont val="Calibri"/>
        <family val="2"/>
        <scheme val="minor"/>
      </rPr>
      <t>Almacén</t>
    </r>
    <r>
      <rPr>
        <sz val="11"/>
        <color indexed="8"/>
        <rFont val="Calibri"/>
        <family val="2"/>
        <scheme val="minor"/>
      </rPr>
      <t xml:space="preserve">: Hacer conciliación interna en sicapital para determinar que no existan diferencias entre los saldos generados por el informe detallado y por el consolidado. 
</t>
    </r>
  </si>
  <si>
    <t xml:space="preserve">Verificar saldos discriminados vr., el consolidado del aplicativo sicapital.
Realizar verificación de saldos sicapital vr., Siif y realizar los ajustes pertinentes. 
</t>
  </si>
  <si>
    <t xml:space="preserve">1 documento de conciliación sicapital.
1 documento conciliación sicapital y siif
</t>
  </si>
  <si>
    <t>H23A2</t>
  </si>
  <si>
    <r>
      <t xml:space="preserve">
</t>
    </r>
    <r>
      <rPr>
        <b/>
        <sz val="11"/>
        <color indexed="8"/>
        <rFont val="Calibri"/>
        <family val="2"/>
        <scheme val="minor"/>
      </rPr>
      <t>Almacén-Informática</t>
    </r>
    <r>
      <rPr>
        <sz val="11"/>
        <color indexed="8"/>
        <rFont val="Calibri"/>
        <family val="2"/>
        <scheme val="minor"/>
      </rPr>
      <t xml:space="preserve">: Realizar la parametrización con el apoyo de la Oficina de Informática. </t>
    </r>
  </si>
  <si>
    <t xml:space="preserve">Realizar reuniones con Informática para realizar la parametrización del caso. </t>
  </si>
  <si>
    <t xml:space="preserve">
Actas de reunión que evidencian la parametrización </t>
  </si>
  <si>
    <t>H24</t>
  </si>
  <si>
    <r>
      <rPr>
        <b/>
        <sz val="11"/>
        <color indexed="8"/>
        <rFont val="Calibri"/>
        <family val="2"/>
        <scheme val="minor"/>
      </rPr>
      <t xml:space="preserve">Baja bienes: </t>
    </r>
    <r>
      <rPr>
        <sz val="11"/>
        <color indexed="8"/>
        <rFont val="Calibri"/>
        <family val="2"/>
        <scheme val="minor"/>
      </rPr>
      <t>Se presenta diferencia por $264.0 millones en las bajas de bienes, al comparar los saldos de las cuentas 5808 de los Estados Contables por $2.480.0 millones, frente a los saldos reportados por el aplicativo SICAPITAL por $2.216.0 millones, lo que evidencia: falta de control y claridad en las cifras que soportan los Estados Contables.</t>
    </r>
    <r>
      <rPr>
        <sz val="11"/>
        <color indexed="10"/>
        <rFont val="Calibri"/>
        <family val="2"/>
        <scheme val="minor"/>
      </rPr>
      <t xml:space="preserve"> </t>
    </r>
  </si>
  <si>
    <t>Registro doble de documentos "egresos por baja"</t>
  </si>
  <si>
    <t xml:space="preserve">Realizar conciliación y ajuste de las bajas registradas en el aplicativo siif nación.
</t>
  </si>
  <si>
    <t>* Verificar los documentos registrados en siif nación vr., los documentos existentes en sicapital referentes a las bajas.
* Proceder a realizar los ajustes</t>
  </si>
  <si>
    <t>* Actas/documentos que fueron verificados en aplicativos sobre bajas.
* Documento con ajustes realizados</t>
  </si>
  <si>
    <t>H25A1-PAS</t>
  </si>
  <si>
    <r>
      <rPr>
        <b/>
        <sz val="11"/>
        <color indexed="8"/>
        <rFont val="Calibri"/>
        <family val="2"/>
        <scheme val="minor"/>
      </rPr>
      <t>Sireci contratos:</t>
    </r>
    <r>
      <rPr>
        <sz val="11"/>
        <color indexed="8"/>
        <rFont val="Calibri"/>
        <family val="2"/>
        <scheme val="minor"/>
      </rPr>
      <t xml:space="preserve"> Se registran los contratos suscritos en cada trimestre reportado, sin incluir los que han tenido modificaciones, tal como lo señala el documento arriba transcrito, lo que hace que dicha información no permite analizar la realidad contractual de la Entidad en cada uno de los trimestres, por no ajustarse a la gestión realizada en el periodo evaluado</t>
    </r>
    <r>
      <rPr>
        <sz val="11"/>
        <color indexed="10"/>
        <rFont val="Calibri"/>
        <family val="2"/>
        <scheme val="minor"/>
      </rPr>
      <t xml:space="preserve">.
</t>
    </r>
  </si>
  <si>
    <t>Duplicidad en el registro de informacion por terceras partes.</t>
  </si>
  <si>
    <t xml:space="preserve">Generer un registro de contratos, convenios y modificaciones contractuales.
</t>
  </si>
  <si>
    <t xml:space="preserve">Diseñar e implementar el registro de contratos, convenios y modificaciones contractuales. 
</t>
  </si>
  <si>
    <t>Registro contratos</t>
  </si>
  <si>
    <t>H25A1.1.</t>
  </si>
  <si>
    <t xml:space="preserve">
Reportar todos los contratos, convenios y modificaciones contractuales realizadas durante cada trimestre del año, en el formato del SIRECI que corresponda.
</t>
  </si>
  <si>
    <t xml:space="preserve">Hacer el reporte trimestral en el SIRECI, con la información completa. </t>
  </si>
  <si>
    <t>H25A2</t>
  </si>
  <si>
    <r>
      <rPr>
        <b/>
        <sz val="11"/>
        <color indexed="8"/>
        <rFont val="Calibri"/>
        <family val="2"/>
        <scheme val="minor"/>
      </rPr>
      <t xml:space="preserve">Sireci contratos: </t>
    </r>
    <r>
      <rPr>
        <sz val="11"/>
        <color indexed="8"/>
        <rFont val="Calibri"/>
        <family val="2"/>
        <scheme val="minor"/>
      </rPr>
      <t xml:space="preserve"> La</t>
    </r>
    <r>
      <rPr>
        <b/>
        <sz val="11"/>
        <color indexed="8"/>
        <rFont val="Calibri"/>
        <family val="2"/>
        <scheme val="minor"/>
      </rPr>
      <t xml:space="preserve"> </t>
    </r>
    <r>
      <rPr>
        <sz val="11"/>
        <color indexed="8"/>
        <rFont val="Calibri"/>
        <family val="2"/>
        <scheme val="minor"/>
      </rPr>
      <t xml:space="preserve">Entidad no cargó en el aplicativo SIRECI la totalidad de los convenios o contratos interadministrativos suscritos, tanto de la vigencia 2014 como anteriores, es así que en la vigencia se registraron 10 convenios y contratos interadministrativos y se dejaron de registrar 14 convenios </t>
    </r>
  </si>
  <si>
    <t>H25A2.1</t>
  </si>
  <si>
    <t>H25A3</t>
  </si>
  <si>
    <r>
      <rPr>
        <b/>
        <sz val="11"/>
        <color indexed="8"/>
        <rFont val="Calibri"/>
        <family val="2"/>
        <scheme val="minor"/>
      </rPr>
      <t>Sireci pptal:</t>
    </r>
    <r>
      <rPr>
        <sz val="11"/>
        <color indexed="8"/>
        <rFont val="Calibri"/>
        <family val="2"/>
        <scheme val="minor"/>
      </rPr>
      <t>De acuerdo con cifras reportadas con corte a 31 dbre-2014 en el formul. 193 F33 de cierre pptal SIRECI, se presenta error en la cifra reportada por concepto de Inver-Pagos. En el aplicativo se registró en Gastos Inver–Ejecución Pptal de la Vigencia–Pagos, un valor de $17.279.784 miles, mientras el valor real es $14.279.784 miles, generando diferencia por $3.000 millones.
SG</t>
    </r>
  </si>
  <si>
    <t>Error involuntario</t>
  </si>
  <si>
    <t xml:space="preserve">Establecer un punto de control  revisando y generando evidencia  de la misma.
</t>
  </si>
  <si>
    <t xml:space="preserve">Al momento de incluir la información reportada por las áreas en sireci, se generará un pantallazo de cada formulario.
</t>
  </si>
  <si>
    <t xml:space="preserve">Documento con pantallazo de cada formulario con la información respectiva. 
</t>
  </si>
  <si>
    <t>H25A3.1.</t>
  </si>
  <si>
    <t xml:space="preserve">
* El área responsable de la información realizará verificación antes del envío.</t>
  </si>
  <si>
    <t xml:space="preserve">
La Oficina de Control Interno requerirá al área responsable de la información que realice una verificación del fomulario diligenciado antes del envío al órgano de control.</t>
  </si>
  <si>
    <t xml:space="preserve">Acta de la verificación por aprte de cada área responsable de la información antes del envío. </t>
  </si>
  <si>
    <t>H4A1-2012</t>
  </si>
  <si>
    <r>
      <rPr>
        <b/>
        <sz val="11"/>
        <color indexed="8"/>
        <rFont val="Calibri"/>
        <family val="2"/>
        <scheme val="minor"/>
      </rPr>
      <t>Medios de Transporte:</t>
    </r>
    <r>
      <rPr>
        <sz val="11"/>
        <color indexed="8"/>
        <rFont val="Calibri"/>
        <family val="2"/>
        <scheme val="minor"/>
      </rPr>
      <t xml:space="preserve"> aunque la entidad cuenta con parque automotor y fluvial…Se cumplió parcialmente la actividad: se actualizó el inventario, dieron de baja algunos bienes, los vehículos van a martillo que a la fecha no se ha realizado, no han dispuesto el destino de los recursos recaudados, pendiente revisión del proceso de martillo y el destino de los recursos.</t>
    </r>
  </si>
  <si>
    <t>Se encuentra en trámite el proceso de adjudicación del contrato de martillo.</t>
  </si>
  <si>
    <t xml:space="preserve">Seleccionado el contratista, adelantar las acciones pertinentes para dar en remate los vehículos definidos para tal fin y realizar el reintegro de los recursos con fundamento en la normatividad vigente sobre la materia.  </t>
  </si>
  <si>
    <t xml:space="preserve">En coordinación con el contratista, llevar a cabo las siguientes tareas: 
Peritaje de los bienes
</t>
  </si>
  <si>
    <t xml:space="preserve">Peritaje con el contratista seleccionado.
</t>
  </si>
  <si>
    <t>H4A2-2012</t>
  </si>
  <si>
    <t xml:space="preserve">Seleccionado el contratista, adelantar las acciones pertinentes para dar de baja los vehículos definidos para tal fin. </t>
  </si>
  <si>
    <t xml:space="preserve">
Fijar fecha y hora para la realización de la subasta y verificación de la consignación de los recursos a la Dirección del Tesoro Nacional. </t>
  </si>
  <si>
    <t xml:space="preserve">
Acta de adjudicación del lote y confirmación consignación.</t>
  </si>
  <si>
    <t>H8A1-2012</t>
  </si>
  <si>
    <r>
      <rPr>
        <b/>
        <sz val="11"/>
        <color indexed="8"/>
        <rFont val="Calibri"/>
        <family val="2"/>
        <scheme val="minor"/>
      </rPr>
      <t>Activid sgto:</t>
    </r>
    <r>
      <rPr>
        <sz val="11"/>
        <color indexed="8"/>
        <rFont val="Calibri"/>
        <family val="2"/>
        <scheme val="minor"/>
      </rPr>
      <t xml:space="preserve"> Inadecuado sist de evaluación, sgto y control a la ejecución de planes y programas; se realizan a través de tabla Excel. Igual con los convenios de cooperación interinstitucional. Lo anterior puede incidir en la oportunidad de la información y los reportes de ejecución de los planes y cumplimiento de las metas del gobierno</t>
    </r>
    <r>
      <rPr>
        <sz val="11"/>
        <color indexed="10"/>
        <rFont val="Calibri"/>
        <family val="2"/>
        <scheme val="minor"/>
      </rPr>
      <t xml:space="preserve">  </t>
    </r>
  </si>
  <si>
    <t>H8A1.3</t>
  </si>
  <si>
    <t>H14-2012</t>
  </si>
  <si>
    <r>
      <rPr>
        <b/>
        <sz val="11"/>
        <color indexed="8"/>
        <rFont val="Calibri"/>
        <family val="2"/>
        <scheme val="minor"/>
      </rPr>
      <t>Cert. Calidad:</t>
    </r>
    <r>
      <rPr>
        <sz val="11"/>
        <color indexed="8"/>
        <rFont val="Calibri"/>
        <family val="2"/>
        <scheme val="minor"/>
      </rPr>
      <t xml:space="preserve"> IDEAM a dic de 2012 no cumplió con lo dispuesto en Acta de C D 82 del 02 de agosto, dice “Vale destacar que la (OACI), de la cual Colombia hace parte, estableció fecha límite para que todos los países miembros, contaran con la certificado de calidad o si no, no pueden operar…” deficiencias de sgto y control en las decisiones tomadas por la entidad.   </t>
    </r>
  </si>
  <si>
    <t>Falta de certificación de calidad.</t>
  </si>
  <si>
    <t xml:space="preserve">Documento de acta de reunión con Aeronautica, en donde se especifique que la Certificacion obtenida Bureau Veritas CO241430., cubre los temas referentes a Meteorologia Aeronautica.
</t>
  </si>
  <si>
    <t xml:space="preserve">Acta de reunión con Aeronautica.
</t>
  </si>
  <si>
    <t xml:space="preserve">Acta
</t>
  </si>
  <si>
    <t>H15-2012</t>
  </si>
  <si>
    <r>
      <rPr>
        <b/>
        <sz val="11"/>
        <color indexed="8"/>
        <rFont val="Calibri"/>
        <family val="2"/>
        <scheme val="minor"/>
      </rPr>
      <t>Demanda aerocivil</t>
    </r>
    <r>
      <rPr>
        <sz val="11"/>
        <color indexed="8"/>
        <rFont val="Calibri"/>
        <family val="2"/>
        <scheme val="minor"/>
      </rPr>
      <t xml:space="preserve">: Se presentaron alternativas de solución. Los instrumentos utilizados no han sido efectivos, la aeronáutica reconoce ser usuario de los servicios y adeudar los dineros en mención desde 1994; situación que afecta los ingresos del IDEAM, la ejecución de planes y programas de la entidad. Importante el seguimiento a la gestión del proceso.  </t>
    </r>
  </si>
  <si>
    <t>Proceso en Consejo de Estado</t>
  </si>
  <si>
    <t>Seguimiento al proceso</t>
  </si>
  <si>
    <t>Seguimiento a través del abogado exteno, verificando las diferentes actuaciones que se presenten.</t>
  </si>
  <si>
    <t xml:space="preserve">Informes de seguimiento semestral. </t>
  </si>
  <si>
    <t>H16-2012</t>
  </si>
  <si>
    <r>
      <rPr>
        <b/>
        <sz val="11"/>
        <color indexed="8"/>
        <rFont val="Calibri"/>
        <family val="2"/>
        <scheme val="minor"/>
      </rPr>
      <t>Acciones Repetición</t>
    </r>
    <r>
      <rPr>
        <sz val="11"/>
        <color indexed="8"/>
        <rFont val="Calibri"/>
        <family val="2"/>
        <scheme val="minor"/>
      </rPr>
      <t>: Establecieron pagos a demandas en contra de los intereses de la entidad. No se visualizan gestiones efectivas para acción de repetición.</t>
    </r>
  </si>
  <si>
    <t>Debilidad en el seguimiento</t>
  </si>
  <si>
    <r>
      <t>Seguimiento a procesos</t>
    </r>
    <r>
      <rPr>
        <sz val="11"/>
        <color indexed="10"/>
        <rFont val="Calibri"/>
        <family val="2"/>
        <scheme val="minor"/>
      </rPr>
      <t xml:space="preserve"> </t>
    </r>
    <r>
      <rPr>
        <sz val="11"/>
        <rFont val="Calibri"/>
        <family val="2"/>
        <scheme val="minor"/>
      </rPr>
      <t>judiciales</t>
    </r>
  </si>
  <si>
    <t>Seguimiento a través del abogado de la Oficina Jurídica, verificando las diferentes actuaciones que se presenten.</t>
  </si>
  <si>
    <t>H19-2012</t>
  </si>
  <si>
    <r>
      <rPr>
        <b/>
        <sz val="11"/>
        <color indexed="8"/>
        <rFont val="Calibri"/>
        <family val="2"/>
        <scheme val="minor"/>
      </rPr>
      <t>Cert. Laboratorio:</t>
    </r>
    <r>
      <rPr>
        <sz val="11"/>
        <color indexed="8"/>
        <rFont val="Calibri"/>
        <family val="2"/>
        <scheme val="minor"/>
      </rPr>
      <t xml:space="preserve"> Se busca el reconocimiento Internal como Organismo de Acreditación NTC 17011 ISO/IEC. No ha acreditado lab. de calidad ambiental en ISO-/IEC 17025; se proyecta como meta en el plan 2015. </t>
    </r>
    <r>
      <rPr>
        <sz val="11"/>
        <color indexed="10"/>
        <rFont val="Calibri"/>
        <family val="2"/>
        <scheme val="minor"/>
      </rPr>
      <t xml:space="preserve"> </t>
    </r>
  </si>
  <si>
    <t xml:space="preserve">No se pueden realizar adecuaciones locativas dado que la sede se encuentra en una bodega en arriendo; situación que es necesaria para adelantar el proceso de certificación.
</t>
  </si>
  <si>
    <t>Adelantar la planeación del proceso de licitación para la construcción del laboratorio.</t>
  </si>
  <si>
    <t>Adelantar bajo la orientación de la oficina jurídica las actividades y documentación necesaria desde el punto de vista técnico para llevar a cabo el proceso de planeación de la licitación para la construcción del laboratorio</t>
  </si>
  <si>
    <t>Licitación publicada</t>
  </si>
  <si>
    <t xml:space="preserve">Esta acción y avance corresponde a las actividades realizadas durante el año 2016,  en razón a que para el cumplimiento de la acción de mejora, se requirió la formulación de acciones a cumplir durante varias vigencias. </t>
  </si>
  <si>
    <t>H23-2012</t>
  </si>
  <si>
    <r>
      <rPr>
        <b/>
        <sz val="11"/>
        <color indexed="8"/>
        <rFont val="Calibri"/>
        <family val="2"/>
        <scheme val="minor"/>
      </rPr>
      <t>Convenio Interadministrativo de Asociación entre el MADS y el IDEAM No. 008-12. IP 1</t>
    </r>
    <r>
      <rPr>
        <sz val="11"/>
        <color indexed="8"/>
        <rFont val="Calibri"/>
        <family val="2"/>
        <scheme val="minor"/>
      </rPr>
      <t xml:space="preserve">: Se presentaron cuatro otro sí. Firmado con plazo ejecución (7) meses. A la fecha lleva 1 año y 7 meses sin cumplimiento del objeto. Meta 4-Recuperación de los recursos públicos  incompleta.  </t>
    </r>
  </si>
  <si>
    <t xml:space="preserve">Teniendo en cuenta la gestión adelantada por la entidad, para la recuperación de los recursos vía póliza y acción judicial, se evidencian debilidades en el seguimento. Debilidad en el seguimiento.  </t>
  </si>
  <si>
    <t>Hacer seguimiento al proceso judicial hasta su sentencia definitiva.</t>
  </si>
  <si>
    <t>H30-2012</t>
  </si>
  <si>
    <r>
      <rPr>
        <b/>
        <sz val="11"/>
        <color indexed="8"/>
        <rFont val="Calibri"/>
        <family val="2"/>
        <scheme val="minor"/>
      </rPr>
      <t>Part Concil. sin Soportes Adecuados</t>
    </r>
    <r>
      <rPr>
        <sz val="11"/>
        <color indexed="8"/>
        <rFont val="Calibri"/>
        <family val="2"/>
        <scheme val="minor"/>
      </rPr>
      <t xml:space="preserve"> (D): “Saldo pend. x conciliar año 2014”; omisión en desarrollo del ejercicio conciliatorio genera incertidumbres en movimientos. Avance 100% de las depurac. de vigencias 2012 y 2013. En 2014  se encuentran partidas concil. x Consig. no registradas en libros, Notas crédito no registradas en libros, Cheques pend. de cobro, Difer en pago seg. social </t>
    </r>
  </si>
  <si>
    <t xml:space="preserve">A 31 de diciembre calendario de 2014, el hallazgo se encontraba abierto; sin embargo fue cerrado en el período de transición contable para el 13 de febrero, quedando subsanado en los estados financieros con corte a 31 de diciembre de 2014. </t>
  </si>
  <si>
    <t xml:space="preserve">Se entregarán los soportes  de las partidas conciliadas a 31 de diciembre de 2014 y el saldo. </t>
  </si>
  <si>
    <t>Mediante memorando se hará entrega de las conciliaciones bancarias y soportes a 31 de diciembre de 2014 y el saldo a la Oficina de Control Interno.</t>
  </si>
  <si>
    <t>Memorando y relación de partidas</t>
  </si>
  <si>
    <t>Se encuentra en ejecución el contrato 387 de 2016 correspondiente a la "Construcción del Laboratorio de Calidad Ambiental y adecuaciones de las áreas del inmueble  propiedad del IDEAM ubicado en la Localidad de Puente Aranda". El contrato se ejecuta desde el 26 de Diciembre de 2016 a cargo del CONSORCIO SICOL - ALQ1.</t>
  </si>
  <si>
    <t>Verificar que las nuevas instalaciones del Laboratorio de Calidad Ambiental mantienen los requerimientos técnicos en cada área para realizar los análisis correspondientes, con el acompañamiento del equipo profesional (Químicos, Biólogos, Microbiólogos, Ingenieros químicos y ambientales).</t>
  </si>
  <si>
    <t>Visitas técnicas</t>
  </si>
  <si>
    <t>Visita en nuevas instalaciones del Laboratorio para:  - reconocimiento de la distribución de las áreas en obra. - Efectuar recomendaciones frente al mobiliario del nuevo laboratorio. -  Revisar instalación actual de sistema de gases - Entrega instalaciones Laboratorio de Calidad Ambiental</t>
  </si>
  <si>
    <t xml:space="preserve">Esta acción y avance corresponde a las actividades realizadas durante el año 2017,  en razón a que para el cumplimiento de la acción de mejora, se requirió la formulación de acciones a cumplir durante varias vigencias. 
La Subd  Hidrología presentó informes de avance de visitas técnicas durante 2017, quedando en 100%. </t>
  </si>
  <si>
    <t>Trasladar y poner en marcha el Laboratorio de Calidad Ambiental en las nuevas instalaciones, inmueble  propiedad del IDEAM ubicado en la Localidad de Puente Aranda.</t>
  </si>
  <si>
    <t>Traslado y puesta en marcha del Laboratorio de Calidad Ambiental.</t>
  </si>
  <si>
    <t>Contratar el equipo técnico profesional para el soporte técnico en el proceso del traslado de los equipos. - Realizar el traslado de los equipos, reactivos y materiales... a las nuevas instalaciones… - Puesta en marcha del Laboratorio de Calidad Ambiental LCA, en las nuevas instalaciones.-Validación y Verificación de atributos de técnicas analíticas en el LCA.</t>
  </si>
  <si>
    <t xml:space="preserve">
Esta acción y avance corresponde a las actividades realizadas durante el año 2018.
El IDEAM, Traslado y puso en funcionamiento el Laboratorio de Calidad Ambiental, en la nueva sede, ubicada en la calle 12 No. 42 b-44, el cual cuenta con infraestructura moderna y talento humano capacitado; en julio 9 de 2018, se llevó a cabo la inauguración.  https://goo.gl/guhSV7
</t>
  </si>
  <si>
    <t>H1-D1</t>
  </si>
  <si>
    <r>
      <rPr>
        <b/>
        <sz val="11"/>
        <color indexed="8"/>
        <rFont val="Calibri"/>
        <family val="2"/>
        <scheme val="minor"/>
      </rPr>
      <t>Informe Anual Estado Medio Ambiente y Recursos Renovables.</t>
    </r>
    <r>
      <rPr>
        <sz val="11"/>
        <color indexed="8"/>
        <rFont val="Calibri"/>
        <family val="2"/>
        <scheme val="minor"/>
      </rPr>
      <t xml:space="preserve"> Incumplimiento de la norma en lo referente a que esta establece que el informe debe ser anual .</t>
    </r>
  </si>
  <si>
    <t>Deficiencias de control interno en el proceso</t>
  </si>
  <si>
    <t>Elaborar el Informe Anual sobre el Estado del Medio Ambiente y los Recursos Naturales Renovables conforme a la “Guía para el desarrollo de contenidos del Informe del Estado del medio ambiente y los Recursos Naturales Renovables de Colombia”</t>
  </si>
  <si>
    <t xml:space="preserve">Realizar el informe anual, de acuerdo a lo dispuesto en la Guía </t>
  </si>
  <si>
    <t>Informe anual</t>
  </si>
  <si>
    <t>A partir de ésta fila se presenta el avance del plan de mejoramiento correspondiente a CGR vigencia 2015, el cual ya había sido enviado en enero de 2018, corte dbre de 2017. 
Nuevamente (corte a 31-12-2018) se envía el reporte correspondiente a 2015, toda vez que no se ha recibido conformidad/cierre por parte de la CGR.</t>
  </si>
  <si>
    <t>H2-A1</t>
  </si>
  <si>
    <r>
      <rPr>
        <b/>
        <sz val="11"/>
        <color indexed="8"/>
        <rFont val="Calibri"/>
        <family val="2"/>
        <scheme val="minor"/>
      </rPr>
      <t xml:space="preserve">Planeación principio de unidad: </t>
    </r>
    <r>
      <rPr>
        <sz val="11"/>
        <color indexed="8"/>
        <rFont val="Calibri"/>
        <family val="2"/>
        <scheme val="minor"/>
      </rPr>
      <t xml:space="preserve">Debilidades en la planeación y elaboración del Informe AEMA y RNR </t>
    </r>
  </si>
  <si>
    <t>Debilidades en el proceso de planeación</t>
  </si>
  <si>
    <t>H2-A2</t>
  </si>
  <si>
    <t xml:space="preserve">Debilidades en el proceso de seguimiento </t>
  </si>
  <si>
    <t xml:space="preserve">Realizar seguimiento al cumplimiento frente a la realización del Informe Anual sobre el estado del Medio Ambiente y los Recursos Renovables. </t>
  </si>
  <si>
    <t xml:space="preserve">Verificar el documento de Informe Anual sobre el estado del Medio Ambiente y los Recursos Renovables. </t>
  </si>
  <si>
    <t xml:space="preserve">Informe Anual sobre el estado del Medio Ambiente y los Recursos Renovables. </t>
  </si>
  <si>
    <t>H2-A3</t>
  </si>
  <si>
    <t>Deficiencias en las actividades de planeación de la entidad y seguimiento por parte de la oficina de Control Interno</t>
  </si>
  <si>
    <t>Acompañar el proceso de  planeación del Plan para la elaboracion del Informe Anual sobre el Estado del Medio Ambiente y los Recursos Naturales Renovables.</t>
  </si>
  <si>
    <t>Taller de trabajo con la SEA, a fin de acompañar el proceso de planeación del Informe de Anual sobre el Estado del Medio Ambiente y los Recursos Naturales Renovables</t>
  </si>
  <si>
    <t>Taller</t>
  </si>
  <si>
    <t>H3-A1</t>
  </si>
  <si>
    <r>
      <t xml:space="preserve">Reporte plan de acción: </t>
    </r>
    <r>
      <rPr>
        <sz val="11"/>
        <color indexed="8"/>
        <rFont val="Calibri"/>
        <family val="2"/>
        <scheme val="minor"/>
      </rPr>
      <t>Debilidades en el diseño de indicadores o de la actividad</t>
    </r>
  </si>
  <si>
    <t>Debilidades en la supervisión y seguimiento por parte de las oficinas Asesoras de Planeación y Control Interno</t>
  </si>
  <si>
    <t xml:space="preserve">Implementacion del modelo de planeacion, haciendo enfasis en la formulacion de metas, indicadores, y acciones de seguimiento. </t>
  </si>
  <si>
    <t>Elaborar reportes trimestrales de desviacion y analisis de ejecucion de los planes.</t>
  </si>
  <si>
    <t>Reportes</t>
  </si>
  <si>
    <t>H3-A2</t>
  </si>
  <si>
    <t>Realizar seguimiento al Plan Operativo Institucional</t>
  </si>
  <si>
    <t xml:space="preserve">Seguimiento al plan operativo institucional en dos períodos: corte julio 30  de 2016 y dbre 31 (este último a través de la evaluación por dependencias que estipula la Ley 909 de 2004 y Acuerdos de la Comisión Nacional del Servicio Civil. </t>
  </si>
  <si>
    <t xml:space="preserve">Seguimientos al POA </t>
  </si>
  <si>
    <t>H4</t>
  </si>
  <si>
    <r>
      <rPr>
        <b/>
        <sz val="11"/>
        <color indexed="8"/>
        <rFont val="Calibri"/>
        <family val="2"/>
        <scheme val="minor"/>
      </rPr>
      <t xml:space="preserve">Locación de archivos: </t>
    </r>
    <r>
      <rPr>
        <sz val="11"/>
        <color indexed="8"/>
        <rFont val="Calibri"/>
        <family val="2"/>
        <scheme val="minor"/>
      </rPr>
      <t>El acceso a las instalaciones donde opera el área de archivo centralizado, y el área donde reposan el material denominado bienes culturales del IDEAM,  no presenta medidas de seguridad apropiadas, toda vez que el ingreso a las mismas no presentan controles que limiten su acceso.</t>
    </r>
  </si>
  <si>
    <t xml:space="preserve">Faltan mecanismos de seguridad que controlen el acceso a las instalaciones donde se encuentran almacenados los archivos del Instituto. </t>
  </si>
  <si>
    <t>Instalación de los mecanismos de seguridad que controlen el acceso a las instalaciones donde se encuentran almacenados los archivos del Instituto.</t>
  </si>
  <si>
    <t>Compra e instalación de 3 puertas en archivo de gestion oficina jurídica 2016, archivos de gestión centralizados (2)</t>
  </si>
  <si>
    <t>Puertas instaladas</t>
  </si>
  <si>
    <t>H5-O1</t>
  </si>
  <si>
    <r>
      <rPr>
        <b/>
        <sz val="11"/>
        <color indexed="8"/>
        <rFont val="Calibri"/>
        <family val="2"/>
        <scheme val="minor"/>
      </rPr>
      <t>Normas archivo:</t>
    </r>
    <r>
      <rPr>
        <sz val="11"/>
        <color indexed="8"/>
        <rFont val="Calibri"/>
        <family val="2"/>
        <scheme val="minor"/>
      </rPr>
      <t xml:space="preserve">Los soportes documentales de los contratos de la Entidad no contienen la totalidad de documentos soportes, no se numeran documentos que reposan en el mismo contrato, contratos sin rótulos, contraviniendo lo establecido en la Ley General de archivo, así como en los acuerdos  suscritos por el Archivo General de la Nación.  </t>
    </r>
  </si>
  <si>
    <t>Debilidades en la aplicación de las normas de archivo frente a la organización física de los expediente contractuales</t>
  </si>
  <si>
    <t xml:space="preserve">Organizar los expedientes contractuales 2014 y 2015,  de acuerdo con las normas de archivo. </t>
  </si>
  <si>
    <t>Revisar los expedientes contractuales y actualizarlos vigencias 2014 y 2015.</t>
  </si>
  <si>
    <t xml:space="preserve">Expedientes contractuales 2014 y 2015 organizados de acuerdo con las normas de archivo. </t>
  </si>
  <si>
    <t>H6-A1</t>
  </si>
  <si>
    <r>
      <rPr>
        <b/>
        <sz val="11"/>
        <color indexed="8"/>
        <rFont val="Calibri"/>
        <family val="2"/>
        <scheme val="minor"/>
      </rPr>
      <t>Definición indicador sismeg</t>
    </r>
    <r>
      <rPr>
        <sz val="11"/>
        <color indexed="8"/>
        <rFont val="Calibri"/>
        <family val="2"/>
        <scheme val="minor"/>
      </rPr>
      <t>: Error en la asignacion de responsabilidad del IDEAM en la meta Sinergia Hectareas Deforestadas Anualmente</t>
    </r>
  </si>
  <si>
    <t>Asignacion errada de responsabilidades al IDEAM en meta Sinergia Hectareas Deforestadas Anualmente</t>
  </si>
  <si>
    <t>Realizar reunion entre el Ministerio de Ambiente y Desarrollo Sostenible, el Departamento Nacional de Planeacion (DNP) y el IDEAM para promover la correccion a la asignacion al IDEAM de la meta Hectareas Deforestadas Anualmente</t>
  </si>
  <si>
    <t>Reunión de coordinacion para promover el ajuste de meta Sinergia</t>
  </si>
  <si>
    <t>Reunion</t>
  </si>
  <si>
    <t>H6-A3</t>
  </si>
  <si>
    <r>
      <rPr>
        <b/>
        <sz val="11"/>
        <color indexed="8"/>
        <rFont val="Calibri"/>
        <family val="2"/>
        <scheme val="minor"/>
      </rPr>
      <t xml:space="preserve">Definición indicador sismeg: </t>
    </r>
    <r>
      <rPr>
        <sz val="11"/>
        <color indexed="8"/>
        <rFont val="Calibri"/>
        <family val="2"/>
        <scheme val="minor"/>
      </rPr>
      <t>Falta seguimiento a metas Sismeg</t>
    </r>
  </si>
  <si>
    <t>Realizar seguimiento a metas SISMEG</t>
  </si>
  <si>
    <t xml:space="preserve">Seguimiento a metas SISMEG </t>
  </si>
  <si>
    <t>Seguimiento metas SISMEG</t>
  </si>
  <si>
    <t>H7</t>
  </si>
  <si>
    <r>
      <rPr>
        <b/>
        <sz val="11"/>
        <color indexed="8"/>
        <rFont val="Calibri"/>
        <family val="2"/>
        <scheme val="minor"/>
      </rPr>
      <t>Indicadores gestión:</t>
    </r>
    <r>
      <rPr>
        <b/>
        <sz val="11"/>
        <rFont val="Calibri"/>
        <family val="2"/>
        <scheme val="minor"/>
      </rPr>
      <t xml:space="preserve"> </t>
    </r>
    <r>
      <rPr>
        <sz val="11"/>
        <rFont val="Calibri"/>
        <family val="2"/>
        <scheme val="minor"/>
      </rPr>
      <t xml:space="preserve">Debilidades en el concepto, diseño, formulación y seguimiento de los indicadores, aplicación y análisis de los resultados. </t>
    </r>
  </si>
  <si>
    <t>Debilidades en el concepto, diseño y formulación del indicador, así como en el seguimiento, aplicación y análisis de los resultados, igualmente, refleja falta de mecanismos de supervisión y control</t>
  </si>
  <si>
    <t xml:space="preserve">Taller teórico-practico de formulación y ajuste de metas e indicadores de gestión con las áreas participantes en la formulacion del POA,  
</t>
  </si>
  <si>
    <t>H8-A1</t>
  </si>
  <si>
    <r>
      <rPr>
        <b/>
        <sz val="11"/>
        <color indexed="8"/>
        <rFont val="Calibri"/>
        <family val="2"/>
        <scheme val="minor"/>
      </rPr>
      <t>Atención PQRS:</t>
    </r>
    <r>
      <rPr>
        <sz val="11"/>
        <color indexed="8"/>
        <rFont val="Calibri"/>
        <family val="2"/>
        <scheme val="minor"/>
      </rPr>
      <t xml:space="preserve"> Se evidencia falta de control y seguimiento en el cumplimiento de términos establecidos por normas para la atención de las PQRS.</t>
    </r>
  </si>
  <si>
    <t>Debilidades en los mecanismos de control y de seguimiento de las PQRS.</t>
  </si>
  <si>
    <t>Establecer un punto de control  a la actividad de seguimiento en el procedimiento de atención al ciudadano y aplicarlo.</t>
  </si>
  <si>
    <t>Revisar la actividad de seguimiento del Procedimiento de Atención al Ciudadano y establecer un punto control con periodicidad alta para que soporte y evidencie el seguimiento a  las solicitudes allegadas al Instituto a través del Orfeo y dejar la trazabilidad de la petición.</t>
  </si>
  <si>
    <t>Procedimiento actualizado con punto de control en la actividad de seguimiento y en aplicación.</t>
  </si>
  <si>
    <t>H9-A1</t>
  </si>
  <si>
    <r>
      <rPr>
        <b/>
        <sz val="11"/>
        <color indexed="8"/>
        <rFont val="Calibri"/>
        <family val="2"/>
        <scheme val="minor"/>
      </rPr>
      <t>SISAIRE-SIRH:</t>
    </r>
    <r>
      <rPr>
        <sz val="11"/>
        <color indexed="8"/>
        <rFont val="Calibri"/>
        <family val="2"/>
        <scheme val="minor"/>
      </rPr>
      <t xml:space="preserve"> Inconsistencias en la información reportada al SISAIRE inducidas, por el registro manual de los datos mediante archivo Excel, generando inoportunidad de la información.</t>
    </r>
  </si>
  <si>
    <t>Ambiguedades en el procedimiento actual que pueden inducir a inconsistencias en el cargue de datos al SISAIRE</t>
  </si>
  <si>
    <t xml:space="preserve">Actualizar y poner a disposición de las Autoridades Ambientales el procedimiento para diligenciamiento del formato EXCEL de cargue de datos al SISAIRE, de forma que minimice la ocurrencia de errores. </t>
  </si>
  <si>
    <t>Revisión del procedimiento actual 
Definición del procedimiento ajustado, incluido en el SGI, divulgado y aplicación.</t>
  </si>
  <si>
    <t>Procedimiento actualizado e incluido en el SGI, divulgado y en aplicación.</t>
  </si>
  <si>
    <t>H9-A2</t>
  </si>
  <si>
    <r>
      <rPr>
        <b/>
        <sz val="11"/>
        <color indexed="8"/>
        <rFont val="Calibri"/>
        <family val="2"/>
        <scheme val="minor"/>
      </rPr>
      <t xml:space="preserve">SISAIRE-SIRH: </t>
    </r>
    <r>
      <rPr>
        <sz val="11"/>
        <color indexed="8"/>
        <rFont val="Calibri"/>
        <family val="2"/>
        <scheme val="minor"/>
      </rPr>
      <t>Inconsistencias en la información reportada al SISAIRE inducidas, por el registro manual de los datos mediante archivo Excel, generando inoportunidad de la información.</t>
    </r>
  </si>
  <si>
    <t>Socializar el procedimiento para el diligenciamiento del formato excel en SISAIRE a las entidades responsables del cargue de datos.</t>
  </si>
  <si>
    <t>Llevar a cabo una actividad de divulgación a las entidades responsables del cargue de datos sobre el procedimiento actualizado.</t>
  </si>
  <si>
    <t>Actividad de divulgación</t>
  </si>
  <si>
    <t>H10-A1</t>
  </si>
  <si>
    <r>
      <t xml:space="preserve">Gestión ante entes disciplinarios: </t>
    </r>
    <r>
      <rPr>
        <sz val="11"/>
        <color indexed="8"/>
        <rFont val="Calibri"/>
        <family val="2"/>
        <scheme val="minor"/>
      </rPr>
      <t xml:space="preserve">Ausencia de mecanismos restrictivos a no poner en conocimiento de los operadores disciplinarios los incumplimientos de las autoridades ambientales en el registro de información. </t>
    </r>
  </si>
  <si>
    <t>Las acciones desarrolladas por el IDEAM no reflejan un impacto significativo en el cargue de la información por parte de las autoridades ambientales</t>
  </si>
  <si>
    <t xml:space="preserve">* Realizar seguimiento al cargue de información en los subsistemas por parte de autoridades amb.
 </t>
  </si>
  <si>
    <t xml:space="preserve">*Llevar a cabo las acciones de seguimiento del cargue de información en los subsistemas por parte de autoridades amb. 
</t>
  </si>
  <si>
    <t>Reporte (cargue de información)</t>
  </si>
  <si>
    <t>H10-A2</t>
  </si>
  <si>
    <t xml:space="preserve">*  Oficiar a los Directores de las autoridades ambientales, advirtiendo  de la obligación del IDEAM de informar a las instancias disciplinarias y al MADS sobre el incumplimiento en el reporte de información a los subsistemas del SIA (en razón al hallazgo formulado por la CGR en relación con el seguimiento al cargue de información. </t>
  </si>
  <si>
    <t xml:space="preserve">De acuerdo con los resultados del seguimiento se enviarán comunicaciones a las autoridades ambientales y MADS reportanto sobre el incumplimiento al cargue de información en los subsistemas del SIA. </t>
  </si>
  <si>
    <t xml:space="preserve">Comunicaciones enviadas a las autoridades ambientales. Se medirá en %, que depende del seguimiento realizado en la acción anterior. </t>
  </si>
  <si>
    <t>H11-A1</t>
  </si>
  <si>
    <r>
      <rPr>
        <b/>
        <sz val="11"/>
        <color indexed="8"/>
        <rFont val="Calibri"/>
        <family val="2"/>
        <scheme val="minor"/>
      </rPr>
      <t>Utilización SIA por Corporaciones:</t>
    </r>
    <r>
      <rPr>
        <sz val="11"/>
        <color indexed="8"/>
        <rFont val="Calibri"/>
        <family val="2"/>
        <scheme val="minor"/>
      </rPr>
      <t xml:space="preserve"> No se evidencian acciones dirigidas a las autoridades ambientales para medir el grado de satisfacción y percepción para obtener indicadores de mejora contínua como ente coordinador del SIA. </t>
    </r>
  </si>
  <si>
    <r>
      <t xml:space="preserve">IDEAM  cuenta con mecanismos de monitoreo, pero no  </t>
    </r>
    <r>
      <rPr>
        <i/>
        <sz val="11"/>
        <color indexed="8"/>
        <rFont val="Calibri"/>
        <family val="2"/>
        <scheme val="minor"/>
      </rPr>
      <t>periódicos</t>
    </r>
    <r>
      <rPr>
        <sz val="11"/>
        <color indexed="8"/>
        <rFont val="Calibri"/>
        <family val="2"/>
        <scheme val="minor"/>
      </rPr>
      <t xml:space="preserve"> sobre la utilización y trámite de los subsistemas de recolección de información del SIA.</t>
    </r>
  </si>
  <si>
    <t>Implementar mecanismos de monitoreo periódico que permitan identificar oportunidades de mejora en el uso del SIA por las autoridades</t>
  </si>
  <si>
    <t>Elaboración y aplicación de una encuesta anual de percepción a las autoridades ambientales sobre el uso de los componentes del SIA</t>
  </si>
  <si>
    <t>Encuesta aplicada</t>
  </si>
  <si>
    <t>H11-A2</t>
  </si>
  <si>
    <t>Implementar mecanismos de monitoreo periódico que permitan identifica oportunidades de mejora en el uso del SIA por las autoridades</t>
  </si>
  <si>
    <t>Realizar el diagnóstico e implementación de mejoras, a partir de los resultados de la encuesta.</t>
  </si>
  <si>
    <t>Documento con diagnóstico
Evidencias de avances de la implementación</t>
  </si>
  <si>
    <t>H12</t>
  </si>
  <si>
    <r>
      <rPr>
        <b/>
        <sz val="11"/>
        <color indexed="8"/>
        <rFont val="Calibri"/>
        <family val="2"/>
        <scheme val="minor"/>
      </rPr>
      <t>Asistencia y apoyo técnico a las Corporaciones:</t>
    </r>
    <r>
      <rPr>
        <sz val="11"/>
        <color indexed="8"/>
        <rFont val="Calibri"/>
        <family val="2"/>
        <scheme val="minor"/>
      </rPr>
      <t xml:space="preserve"> Las autoridades ambientales manifiestan dificultades en la asistencia y apoyo técnico frente al SIA  y limitaciones funcionales de  subsistemas como SIRH y SNIF particularmente en el reporte de la información a los aplicativos. </t>
    </r>
  </si>
  <si>
    <t>Mecanismos insuficientes para dar asistencia y apoyo técnico a las Autoridades Ambientales que permita identificar las necesidades  para plantear planes de respuesta.</t>
  </si>
  <si>
    <t>Identificar los requerimientos para el diseño de un sistema de registro de incidencias y atención de solicitudes a los subsistemas del SIA.</t>
  </si>
  <si>
    <t xml:space="preserve">A través de entrevistas con los usuarios y el establecimiento de los casos de uso de negocio, se identificarán los requerimientos para el diseño del sistema de registro de incidencias. </t>
  </si>
  <si>
    <t>Documento con requerimientos</t>
  </si>
  <si>
    <r>
      <rPr>
        <b/>
        <sz val="11"/>
        <color indexed="8"/>
        <rFont val="Calibri"/>
        <family val="2"/>
        <scheme val="minor"/>
      </rPr>
      <t xml:space="preserve">Compromisos Política Prevención Control de Contaminación del aire: </t>
    </r>
    <r>
      <rPr>
        <sz val="11"/>
        <color indexed="8"/>
        <rFont val="Calibri"/>
        <family val="2"/>
        <scheme val="minor"/>
      </rPr>
      <t>Ausencia mecanismos de coordinación y acciones que garanticen la calidad de la información para toma decisiones y elaborar planes y programas que promuevan el cumplimiento de la política.</t>
    </r>
  </si>
  <si>
    <t>Insuficiencia de acciones que garanticen la calidad de la información que permitan la elaboración de  planes y  programas orientados a promover las acciones que den cumplimiento a los objetivos de la PPCCA.</t>
  </si>
  <si>
    <t>Buscar mecanismos de coordinación y acciones que garanticen la calidad de la información y permitan contar con información para la elaboración de  planes y  programas orientados a promover las acciones que den cumplimiento a los objetivos de la PPCCA.</t>
  </si>
  <si>
    <t>Crear espacios de participación con entidades que administran el Sistema de Vigilancia de la Calidad del Aire  con el fin de lograr avanzar en el cumpimiento de los compromisos establecidos en la PPCCA.</t>
  </si>
  <si>
    <t xml:space="preserve">Actas de reunión con entidades que administran SVCA y la definición de compromisos.
</t>
  </si>
  <si>
    <t>H14</t>
  </si>
  <si>
    <r>
      <rPr>
        <b/>
        <sz val="11"/>
        <color indexed="8"/>
        <rFont val="Calibri"/>
        <family val="2"/>
        <scheme val="minor"/>
      </rPr>
      <t>Análisis de riesgos y alternativas adaptación cambio global:</t>
    </r>
    <r>
      <rPr>
        <sz val="11"/>
        <color indexed="8"/>
        <rFont val="Calibri"/>
        <family val="2"/>
        <scheme val="minor"/>
      </rPr>
      <t xml:space="preserve"> No se cuenta con información estratégica que permita medir impactos en materia de prevención de riesgos frente a la ocurrencia fenómenos naturales y adaptación al cambio climático</t>
    </r>
  </si>
  <si>
    <t>La comunicación nacional no cuenta con resultados de estudios y análisis en temas de prevención de riesgo frente a fenómenos naturales y cambio global y  adaptación de la población a estos.</t>
  </si>
  <si>
    <t>Incluir en el documento de la Comunicación Nacional estudios o análisis de amenazas, vulnerabilidad y riesgos de la población  frente a fenómenos naturales y el cambio global</t>
  </si>
  <si>
    <t>Documento elaborado de Comunicación Nacional que contenga resultados de análisis de amenazas, vulnerabilidad y riesgos de la población  frente a fenómenos naturales y el cambio global</t>
  </si>
  <si>
    <t>Documento</t>
  </si>
  <si>
    <t>H15-A1</t>
  </si>
  <si>
    <r>
      <rPr>
        <b/>
        <sz val="11"/>
        <color indexed="8"/>
        <rFont val="Calibri"/>
        <family val="2"/>
        <scheme val="minor"/>
      </rPr>
      <t xml:space="preserve">El plan de infraestructura </t>
    </r>
    <r>
      <rPr>
        <sz val="11"/>
        <color indexed="8"/>
        <rFont val="Calibri"/>
        <family val="2"/>
        <scheme val="minor"/>
      </rPr>
      <t>concluye con situaciones criticas para las sedes de Medellin, Villavicencio, Pasto y Cali, sin embargo solo se está atendiendo el caso de Duitama; sin que se evidencien acciones tendientes a atender los casos mas criticos, como señala el estudio.</t>
    </r>
  </si>
  <si>
    <t>Debilidad en la priorización para la ejecución del plan de infraestrctura</t>
  </si>
  <si>
    <t xml:space="preserve">Ajustar y ejecutar el plan de infraestructura conforme a la priorización de las áreas más criticas. </t>
  </si>
  <si>
    <t>*Modificar plan de infraestructura conforme al estudio efectuado por la Universidad Nacional y adelantar las acciones presupuestales y jurídicas necesrias para la consecusión de los contratos de arrendamiento requeridos.
*Aprobación de la modificación por parte de la Secretaria General.</t>
  </si>
  <si>
    <t xml:space="preserve">* Documento modificado y aprobado por la Secretaría General con las priorizaciones definidas.
</t>
  </si>
  <si>
    <t>H15-A2</t>
  </si>
  <si>
    <r>
      <rPr>
        <b/>
        <sz val="11"/>
        <color indexed="8"/>
        <rFont val="Calibri"/>
        <family val="2"/>
        <scheme val="minor"/>
      </rPr>
      <t xml:space="preserve">El plan de infraestructura </t>
    </r>
    <r>
      <rPr>
        <sz val="11"/>
        <color indexed="8"/>
        <rFont val="Calibri"/>
        <family val="2"/>
        <scheme val="minor"/>
      </rPr>
      <t>concluye con situaciones criticas para las sedes de Medellin, Villavicencio, Pasto y Cali, sin embargo solo se esta atendiendo el caso de Duitama; sin que se evidencien acciones tendientes a atender los casos mas criticos, como señala el estudio.</t>
    </r>
  </si>
  <si>
    <t>Reubicación de las sedes priorizadas en el plan de infraestructura</t>
  </si>
  <si>
    <t>Adelantar las acciones presupuestales y jurídicas para llevar a cabo los contratos de arrendamiento y el cambio de sede</t>
  </si>
  <si>
    <t>* Adelantar la figura jurídica adecuada para el traslado/reubicación de las sedes. (Medellín, Villavicencio, Cali, Pasto y Barranquilla) - 5
* Traslado de sedes - 5</t>
  </si>
  <si>
    <r>
      <rPr>
        <b/>
        <sz val="11"/>
        <color indexed="8"/>
        <rFont val="Calibri"/>
        <family val="2"/>
        <scheme val="minor"/>
      </rPr>
      <t>Cumplimiento metas POA:</t>
    </r>
    <r>
      <rPr>
        <sz val="11"/>
        <color indexed="8"/>
        <rFont val="Calibri"/>
        <family val="2"/>
        <scheme val="minor"/>
      </rPr>
      <t xml:space="preserve"> Deficiencia en la formulacion de metas y diseño de indicadores, que brindan información sobre cumplimiento de planes, programas y proyectos en el marco de su deber misional</t>
    </r>
  </si>
  <si>
    <t>Debilidad en la formulación de metas y diseño de indicadores; debilidades de control y seguimiento en el reporte y análisis de información</t>
  </si>
  <si>
    <t xml:space="preserve">H17A1    </t>
  </si>
  <si>
    <r>
      <rPr>
        <b/>
        <sz val="11"/>
        <color indexed="8"/>
        <rFont val="Calibri"/>
        <family val="2"/>
        <scheme val="minor"/>
      </rPr>
      <t>2D1F: Contrato IIAP:</t>
    </r>
    <r>
      <rPr>
        <sz val="11"/>
        <color indexed="8"/>
        <rFont val="Calibri"/>
        <family val="2"/>
        <scheme val="minor"/>
      </rPr>
      <t xml:space="preserve"> Se presenta debilidad en la revisión y entrega  de los productos pactados en los contratos de la entidad. </t>
    </r>
  </si>
  <si>
    <t>Deficiencias en el  cumplimiento del manual de supervisión, por parte de los supervisores.</t>
  </si>
  <si>
    <t>Elaborar un formato de idoneidad de los supervisores</t>
  </si>
  <si>
    <t xml:space="preserve">Diseñar e implementar  el formato de idoneidad y se formalizará en el SGI.
</t>
  </si>
  <si>
    <t xml:space="preserve">Elaboración e implementación del formato, incluido en el SGI.
</t>
  </si>
  <si>
    <r>
      <rPr>
        <b/>
        <sz val="11"/>
        <color indexed="8"/>
        <rFont val="Calibri"/>
        <family val="2"/>
        <scheme val="minor"/>
      </rPr>
      <t>2D1F: Contarato IIAP:</t>
    </r>
    <r>
      <rPr>
        <sz val="11"/>
        <color indexed="8"/>
        <rFont val="Calibri"/>
        <family val="2"/>
        <scheme val="minor"/>
      </rPr>
      <t xml:space="preserve"> Se presenta debilidad en la revisión y entrega  de los productos pactados en los contratos de la entidad. </t>
    </r>
  </si>
  <si>
    <t xml:space="preserve"> Realizar jornada de capacitación a los supervisores de contratos.</t>
  </si>
  <si>
    <t>Realizar capacitación a los supervisores.</t>
  </si>
  <si>
    <t xml:space="preserve">Capacitación </t>
  </si>
  <si>
    <t xml:space="preserve">H18A1   </t>
  </si>
  <si>
    <r>
      <rPr>
        <b/>
        <sz val="11"/>
        <color indexed="8"/>
        <rFont val="Calibri"/>
        <family val="2"/>
        <scheme val="minor"/>
      </rPr>
      <t>3D2F: Contrato SINCHI:</t>
    </r>
    <r>
      <rPr>
        <sz val="11"/>
        <color indexed="8"/>
        <rFont val="Calibri"/>
        <family val="2"/>
        <scheme val="minor"/>
      </rPr>
      <t xml:space="preserve"> Se presenta debilidad en la revisión y entrega  de los productos pactados en los contratos de la entidad. </t>
    </r>
  </si>
  <si>
    <t xml:space="preserve">H18A2   </t>
  </si>
  <si>
    <t>H19</t>
  </si>
  <si>
    <r>
      <rPr>
        <b/>
        <sz val="11"/>
        <rFont val="Calibri"/>
        <family val="2"/>
        <scheme val="minor"/>
      </rPr>
      <t>Liquidación contratos:</t>
    </r>
    <r>
      <rPr>
        <sz val="11"/>
        <rFont val="Calibri"/>
        <family val="2"/>
        <scheme val="minor"/>
      </rPr>
      <t xml:space="preserve"> Se evidenció falta de liquidación de contratos por parte de los supervisores y líderes, a fin de que la Oficina Asesora Jurídica  culmine el trámite correspondiente.</t>
    </r>
  </si>
  <si>
    <t>Falta de control de los términos para la liquidación de los contratos.</t>
  </si>
  <si>
    <r>
      <rPr>
        <b/>
        <sz val="11"/>
        <color indexed="8"/>
        <rFont val="Calibri"/>
        <family val="2"/>
        <scheme val="minor"/>
      </rPr>
      <t xml:space="preserve">Numeración contratos:  </t>
    </r>
    <r>
      <rPr>
        <sz val="11"/>
        <color indexed="8"/>
        <rFont val="Calibri"/>
        <family val="2"/>
        <scheme val="minor"/>
      </rPr>
      <t xml:space="preserve">La Oficina Jurídica presenta enumeración independiente para los contratos y los convenios, generando duplicidad en la enumeración de los contratos. </t>
    </r>
  </si>
  <si>
    <t>Deficiencia en el control de la numeración de contratos y convenios.</t>
  </si>
  <si>
    <t xml:space="preserve">Unificar la enumeración y mantener un sólo consecutivo de los contratos y convenios. </t>
  </si>
  <si>
    <t>Unificar  y actualizar la numeración de los contratos y convenios.</t>
  </si>
  <si>
    <t>Registro de contratos y convenios debidamente enumerados de manera unificada.</t>
  </si>
  <si>
    <t>H21-4D</t>
  </si>
  <si>
    <r>
      <rPr>
        <b/>
        <sz val="11"/>
        <color indexed="8"/>
        <rFont val="Calibri"/>
        <family val="2"/>
        <scheme val="minor"/>
      </rPr>
      <t>Publicidad contratos:</t>
    </r>
    <r>
      <rPr>
        <sz val="11"/>
        <color indexed="8"/>
        <rFont val="Calibri"/>
        <family val="2"/>
        <scheme val="minor"/>
      </rPr>
      <t xml:space="preserve"> Se evidenció extemporaneidad en la publicación de los convenios y contratos en el SECOP</t>
    </r>
  </si>
  <si>
    <t>Debilidades en el proceso de publicación de los contratos y convenios en el SECOP</t>
  </si>
  <si>
    <t>Registro diario  de los contratos entregados para publicar  vs los que se encuentran  publicados.</t>
  </si>
  <si>
    <t xml:space="preserve">El servidor público encargado de la publicación deberá generar un registro diario que contenga: -Contratos y documentos entregados para publicar vrs. Contratos publicados o pendientes por publicar.  En caso de presentarse situaciones fortuitas, se dejará constancia de la no publicación o de su publicación extemporanea. </t>
  </si>
  <si>
    <t>Registros y constancias (está última, en caso de presentarse)</t>
  </si>
  <si>
    <t>H22</t>
  </si>
  <si>
    <r>
      <rPr>
        <b/>
        <sz val="11"/>
        <color indexed="8"/>
        <rFont val="Calibri"/>
        <family val="2"/>
        <scheme val="minor"/>
      </rPr>
      <t xml:space="preserve">Prórroga contratos:  </t>
    </r>
    <r>
      <rPr>
        <sz val="11"/>
        <color indexed="8"/>
        <rFont val="Calibri"/>
        <family val="2"/>
        <scheme val="minor"/>
      </rPr>
      <t>Se evidenció el  no cumplimiento de los términos para solicitar oportunamente prórroga de los contratos</t>
    </r>
  </si>
  <si>
    <t>Desconocimiento del Manual de Contratación</t>
  </si>
  <si>
    <t xml:space="preserve">Adelantar jornada de capacitación </t>
  </si>
  <si>
    <t xml:space="preserve">Realiza jornada de capacitación </t>
  </si>
  <si>
    <t xml:space="preserve">Capacitación. </t>
  </si>
  <si>
    <t>H23</t>
  </si>
  <si>
    <t>Funciones misionales desarrolladas por contratistas</t>
  </si>
  <si>
    <t>Falta de personal suficiente para atender las tareas de carácter misional.</t>
  </si>
  <si>
    <t>Continuar adelantando las tareas de consecución de aprobación técnica y financiera para la ampliación de la planta del Instituto.</t>
  </si>
  <si>
    <t xml:space="preserve">Efectuar acercamientos con las instancias pertinentes con el fin de determinar los procedimientos requeridos legalmente para la ampliación de la planta. </t>
  </si>
  <si>
    <t xml:space="preserve">Reuniones (Una con Departamento Administrativo de la Función Pública y otra con Ministerio de Hacienda. </t>
  </si>
  <si>
    <t xml:space="preserve">H24A1  </t>
  </si>
  <si>
    <r>
      <rPr>
        <b/>
        <sz val="11"/>
        <color indexed="8"/>
        <rFont val="Calibri"/>
        <family val="2"/>
        <scheme val="minor"/>
      </rPr>
      <t>O2D5: Contrato IPMC - IVA:</t>
    </r>
    <r>
      <rPr>
        <sz val="11"/>
        <color indexed="8"/>
        <rFont val="Calibri"/>
        <family val="2"/>
        <scheme val="minor"/>
      </rPr>
      <t xml:space="preserve"> Se evidenció el no cobro del IVA correspondiente a la actividad contractual </t>
    </r>
  </si>
  <si>
    <t>Deficiencias de control en asuntos tributarios</t>
  </si>
  <si>
    <t>Modificación del manual de contratación, estableciendo controles que pertiman contar con la asesoría tributaria del Grupo de Contabilidad</t>
  </si>
  <si>
    <t>Se incluirá en el comité de contratación como miembro permanente al Grupo de Contabilidad</t>
  </si>
  <si>
    <t>Acto administrativo, socialización y aplicación por medio del cual se evidencie la inclusión del Grupo de Contabilidad en el Comité de Contratación.</t>
  </si>
  <si>
    <t xml:space="preserve">H24A2  </t>
  </si>
  <si>
    <r>
      <rPr>
        <b/>
        <sz val="11"/>
        <color indexed="8"/>
        <rFont val="Calibri"/>
        <family val="2"/>
        <scheme val="minor"/>
      </rPr>
      <t xml:space="preserve"> O5D5: Contrato IPMC - IVA: </t>
    </r>
    <r>
      <rPr>
        <sz val="11"/>
        <color indexed="8"/>
        <rFont val="Calibri"/>
        <family val="2"/>
        <scheme val="minor"/>
      </rPr>
      <t>Ideam  no cobro IVA de actividad contractual realizada, si bien es cierto el artículo 476 del E.T. establece que la asistencia técnica al sector agropecuario se encuentra como un servicio excluido, no es per se como lo manifiesta el contratista, la misma  se condiciona a las actividades descritas en el numeral 12.</t>
    </r>
  </si>
  <si>
    <t>Falta de mecanismos de verificación para contratos que se encuentren excluidos de impuestos</t>
  </si>
  <si>
    <t>Prestar asesoría contable y tributaria a todos los procesos que se lleven a Comité de contratación</t>
  </si>
  <si>
    <t>Asesorar contable y tributariamente los procesos contractuales que se lleven al Comité de contratación</t>
  </si>
  <si>
    <t>Actas del Comité de Contratación</t>
  </si>
  <si>
    <t xml:space="preserve">H24A3 </t>
  </si>
  <si>
    <t>Dentro del procedimiento pago a proveedores y/o contratistas, no existe una actividad o punto de control tendiente a la verificación de contratos excluídos de impuestos.</t>
  </si>
  <si>
    <t>Actualizar el procedimiento pago a proveedores y/o contratistas, incluyendo una actividad o punto de control tendiente a la verificación de contratos excluídos de impuestos.</t>
  </si>
  <si>
    <t>Actualizar el procedimiento pago a proveedores y/o contratistas</t>
  </si>
  <si>
    <t>Procedimiento pago a proveedores y/o contratistas actualizado, incluido en el SGI, socializado y en apllicación</t>
  </si>
  <si>
    <t>H25-A1</t>
  </si>
  <si>
    <r>
      <rPr>
        <b/>
        <sz val="11"/>
        <color indexed="8"/>
        <rFont val="Calibri"/>
        <family val="2"/>
        <scheme val="minor"/>
      </rPr>
      <t xml:space="preserve">Adquisicion de Bienes. </t>
    </r>
    <r>
      <rPr>
        <sz val="11"/>
        <color indexed="8"/>
        <rFont val="Calibri"/>
        <family val="2"/>
        <scheme val="minor"/>
      </rPr>
      <t>Contrato 316 de 2015. Los bienes ingresaron al almacén de la entidad sin que se presentara una unificación en sus componentes (kit; paquetes y unidades) y determinando que los documentos como el acta de remisión del contratista no reposa en el expediente contractual.</t>
    </r>
  </si>
  <si>
    <t>Falta de seguimiento al cumplimiento del procedimiento establecido por la Entidad.</t>
  </si>
  <si>
    <t xml:space="preserve">
Como evidencia del cumplimiento, se elaborará constancia de supervisión frente al cumplimiento de los requisitos mínimos para el ingreso de los bienes al almacen. 
</t>
  </si>
  <si>
    <r>
      <rPr>
        <sz val="11"/>
        <rFont val="Calibri"/>
        <family val="2"/>
        <scheme val="minor"/>
      </rPr>
      <t xml:space="preserve">Constancia.  Estas constancias dedenden del número de bienes que ingresen al Instituto durante el tiempo que dure en ejecución el plan de mejora. </t>
    </r>
    <r>
      <rPr>
        <sz val="11"/>
        <color indexed="8"/>
        <rFont val="Calibri"/>
        <family val="2"/>
        <scheme val="minor"/>
      </rPr>
      <t xml:space="preserve">
</t>
    </r>
  </si>
  <si>
    <t>H25-A2</t>
  </si>
  <si>
    <r>
      <rPr>
        <b/>
        <sz val="11"/>
        <color indexed="8"/>
        <rFont val="Calibri"/>
        <family val="2"/>
        <scheme val="minor"/>
      </rPr>
      <t xml:space="preserve">Adquisicion de Bienes. </t>
    </r>
    <r>
      <rPr>
        <sz val="11"/>
        <color indexed="8"/>
        <rFont val="Calibri"/>
        <family val="2"/>
        <scheme val="minor"/>
      </rPr>
      <t>Contrato 316 de 2015. Los bienes ingresaron al almacen de la entidad sin que se presentara una unificacion en sus componentes (kit; paquetes y unidades) y determinando que los documentos como el acta de remision del contratista no reposa en el expediente contractual.</t>
    </r>
  </si>
  <si>
    <t>Incumplimiento del procedimiento.</t>
  </si>
  <si>
    <t>Adelantar capacitación a los supervisores de contratos sobre el procedimiento de ingreso de bienes al almacén.</t>
  </si>
  <si>
    <t>Realizar una capacitación a los supervisores de contratos</t>
  </si>
  <si>
    <t>Capacitación</t>
  </si>
  <si>
    <t>H26</t>
  </si>
  <si>
    <r>
      <rPr>
        <b/>
        <sz val="11"/>
        <color indexed="8"/>
        <rFont val="Calibri"/>
        <family val="2"/>
        <scheme val="minor"/>
      </rPr>
      <t xml:space="preserve">Cumplimiento misional a través de contratos: </t>
    </r>
    <r>
      <rPr>
        <sz val="11"/>
        <color indexed="8"/>
        <rFont val="Calibri"/>
        <family val="2"/>
        <scheme val="minor"/>
      </rPr>
      <t xml:space="preserve">No contar con personal suficiente para el cumplimiento de las funciones. </t>
    </r>
  </si>
  <si>
    <t>H27-6D-3F</t>
  </si>
  <si>
    <r>
      <rPr>
        <b/>
        <sz val="11"/>
        <color indexed="8"/>
        <rFont val="Calibri"/>
        <family val="2"/>
        <scheme val="minor"/>
      </rPr>
      <t xml:space="preserve">Contrato Tequendama: </t>
    </r>
    <r>
      <rPr>
        <sz val="11"/>
        <color indexed="8"/>
        <rFont val="Calibri"/>
        <family val="2"/>
        <scheme val="minor"/>
      </rPr>
      <t xml:space="preserve"> Se evidenció que algunas facturas pagadas por bienes y servicios no son congruentes con las especificaciones planteadas en los contratos</t>
    </r>
  </si>
  <si>
    <t>Deficiencias en el  cumplimiento al manual de supervisión, por parte de los supervisores.</t>
  </si>
  <si>
    <t>H28-B1</t>
  </si>
  <si>
    <r>
      <t>Declaración Industria y Comercio: Pr</t>
    </r>
    <r>
      <rPr>
        <sz val="11"/>
        <color indexed="8"/>
        <rFont val="Calibri"/>
        <family val="2"/>
        <scheme val="minor"/>
      </rPr>
      <t xml:space="preserve">esentación extemporanea de la declaración de industris y comercio de acuerdo con los términos establecidos. </t>
    </r>
  </si>
  <si>
    <t>Deficiencias en los  mecanismos de control y monitoreo al calendario tributario y fechas de vencimiento de servicios públicos.</t>
  </si>
  <si>
    <t>La Secretaría General impartirá instrucciones frente al manejo administrativo y financiero de las áreas operativas.</t>
  </si>
  <si>
    <t xml:space="preserve">Generar y socializar Circular que contenga claramente las directrices  frente a los pagos de servicios públicos e impuestos. </t>
  </si>
  <si>
    <t xml:space="preserve">Circular </t>
  </si>
  <si>
    <t>H28-B1 A2</t>
  </si>
  <si>
    <t xml:space="preserve">Actualizar el procedimiento Manejo y Administración de Recursos Físicos </t>
  </si>
  <si>
    <t>A través de mesas de trabajo, realizar el ajuste al procedimiento Manejo y Administración de Recursos Físicos.</t>
  </si>
  <si>
    <t xml:space="preserve">Procedimiento actualizado, incluido en el SGI, socializado y en aplicación </t>
  </si>
  <si>
    <t>H29</t>
  </si>
  <si>
    <r>
      <rPr>
        <b/>
        <sz val="11"/>
        <color indexed="8"/>
        <rFont val="Calibri"/>
        <family val="2"/>
        <scheme val="minor"/>
      </rPr>
      <t>Registro ingresos:</t>
    </r>
    <r>
      <rPr>
        <sz val="11"/>
        <color indexed="8"/>
        <rFont val="Calibri"/>
        <family val="2"/>
        <scheme val="minor"/>
      </rPr>
      <t xml:space="preserve"> Se registran ingresos por concepto de acreditación por valor de $65.924.739 cuya causación debió realizarse en el mes de noviembre, pero son registrados en el mes de octubre.</t>
    </r>
  </si>
  <si>
    <t>A la fecha de la auditoría, el aplicativo SIIF Nación no disponía de la funcionalidad para afectar documentos de recaudo por clasificar en el módulo de derechos y cartera, lo cual generaba un doble registro en la cuenta de bancos, transacción que debía ser ajustada por el Grupo de Contabilidad de forma manual. Dicha funcionalidad fue puesta en producción en abril de 2016.</t>
  </si>
  <si>
    <t>Generar reportes entre los grupos de  contabilidad y tesorería sobre las novedades que afecten cuentas bancarias de forma permanente a travès del sistema de gestiòn documental ORFEO.</t>
  </si>
  <si>
    <t>Diseñar y aplicar un formato mediante el cual se reporte al Grupo de Contabilidad y/o Grupo de Tesorerìa las novedades que afecten cuentas bancarias de forma permanente a travès del sistema de gestiòn documental ORFEO.</t>
  </si>
  <si>
    <t>Formato de novedades cuentas bancarias incluido en el Sistema de Gestiòn Integrado y en aplicación.</t>
  </si>
  <si>
    <t>H30</t>
  </si>
  <si>
    <r>
      <rPr>
        <b/>
        <sz val="11"/>
        <color indexed="8"/>
        <rFont val="Calibri"/>
        <family val="2"/>
        <scheme val="minor"/>
      </rPr>
      <t>Devolución impuesto industria y comercio:</t>
    </r>
    <r>
      <rPr>
        <sz val="11"/>
        <color indexed="8"/>
        <rFont val="Calibri"/>
        <family val="2"/>
        <scheme val="minor"/>
      </rPr>
      <t xml:space="preserve"> La entidad practicó retención de ICA por valor de $9.750.264 que no correspondía, motivo por el cual se realiza devolución de dicho valor de retención al proveedor y la correspondiente solicitud de reintegro a la Secretaría de Hacienda Distrital.</t>
    </r>
  </si>
  <si>
    <t>Dentro del procedimiento pago a proveedores y/o contratistas, no existe un punto de control tendiente a la verificación de  impuestos.</t>
  </si>
  <si>
    <t>Actualizar el procedimiento pago a proveedores y/o contratistas, incluyendo un punto de control tendiente a la verificación de retenciones de impuestos.</t>
  </si>
  <si>
    <t>H31</t>
  </si>
  <si>
    <r>
      <rPr>
        <b/>
        <sz val="11"/>
        <color indexed="8"/>
        <rFont val="Calibri"/>
        <family val="2"/>
        <scheme val="minor"/>
      </rPr>
      <t>Subestimación del activo:</t>
    </r>
    <r>
      <rPr>
        <sz val="11"/>
        <color indexed="8"/>
        <rFont val="Calibri"/>
        <family val="2"/>
        <scheme val="minor"/>
      </rPr>
      <t xml:space="preserve"> Se evidencia que según acta No. 01 del 29 de octubre de 2015, se relacionan elementos para dar de baja por valor de $380.761.943, lo cual genera una sobreestimación en las cuenta del activo 1670 “Equipos de comunicación y computación ...</t>
    </r>
  </si>
  <si>
    <t>Deficiencia de control interno contable.</t>
  </si>
  <si>
    <t>Registrar en las cuentas de orden los bienes dados de baja que son retirados del activo, hasta tanto se dé su retiro físico de las instalaciones del Instituto, previa notificación del Grupo de servicios administrativos.</t>
  </si>
  <si>
    <t>Registrar en las cuentas de orden los bienes dados de baja que son retirados del activo, de acuerdo con la notificación de grupo de servicios adminstrativos.
Notificaciones de Servicios Admistrativos.</t>
  </si>
  <si>
    <t xml:space="preserve">Relación de  notificaciones al grupo de contabilidad sobre las bajas registradas.
Comprobantes contables con el registro en cuentas de orden.
Se medirá en porcentaje.
</t>
  </si>
  <si>
    <t>H32</t>
  </si>
  <si>
    <r>
      <rPr>
        <b/>
        <sz val="11"/>
        <color indexed="8"/>
        <rFont val="Calibri"/>
        <family val="2"/>
        <scheme val="minor"/>
      </rPr>
      <t>Sentencias - conciliaciones:</t>
    </r>
    <r>
      <rPr>
        <sz val="11"/>
        <color indexed="8"/>
        <rFont val="Calibri"/>
        <family val="2"/>
        <scheme val="minor"/>
      </rPr>
      <t xml:space="preserve"> La obligación causada por valor de $25,9 millones, registrada en la citada cuenta, no corresponde a una obligación derivada de una sentencia como lo indica la norma contable.</t>
    </r>
  </si>
  <si>
    <t>Diferencias de interpretación en la utilización del rubro presupuestal de sentencias y conciliaciones</t>
  </si>
  <si>
    <t>Aplicar los conceptos emitidos por la autoridad competente, frente a la correcta utilización del rubro de sentencias y conciliaciones.</t>
  </si>
  <si>
    <t>Solicitar conceptos técnicos a la Contaduría General de la Nación y a la Dirección General de Presupuesto Público, frente al tema y aplicar lo que estos establezcan.</t>
  </si>
  <si>
    <t xml:space="preserve">Oficios de solicitud de conceptos  30/07/2016 - 30/08/2016 y aplicación de conceptos. 
</t>
  </si>
  <si>
    <t>H33</t>
  </si>
  <si>
    <r>
      <rPr>
        <b/>
        <sz val="11"/>
        <color indexed="8"/>
        <rFont val="Calibri"/>
        <family val="2"/>
        <scheme val="minor"/>
      </rPr>
      <t xml:space="preserve">Subcuenta otros: </t>
    </r>
    <r>
      <rPr>
        <sz val="11"/>
        <color indexed="8"/>
        <rFont val="Calibri"/>
        <family val="2"/>
        <scheme val="minor"/>
      </rPr>
      <t>El IDEAM maneja recursos en las subcuentas “otros”, valores que superan el 5% del valor límite permitido.</t>
    </r>
  </si>
  <si>
    <t>Falta de una actividad y/o punto de control para la revelación en las notas a los Estados Financieros cuando dicha situación se presente</t>
  </si>
  <si>
    <t>Actualizar el procedimiento elaboración y presentación de estados financieros, incluyendo una actividad o punto de control que especifique la revelación en los estados financieros cuando la subcuenta otros supere el 5%.</t>
  </si>
  <si>
    <t>Actualizar y aplicar el procedimiento elaboración y presentación de estados financieros</t>
  </si>
  <si>
    <t xml:space="preserve">Procedimiento elaboración y presentación de estados financieros actualizado, incluido en el SGI y en aplicación.  </t>
  </si>
  <si>
    <t>H34</t>
  </si>
  <si>
    <r>
      <rPr>
        <b/>
        <sz val="11"/>
        <color indexed="8"/>
        <rFont val="Calibri"/>
        <family val="2"/>
        <scheme val="minor"/>
      </rPr>
      <t>Oportunidad registro órdenes de pago:</t>
    </r>
    <r>
      <rPr>
        <sz val="11"/>
        <color indexed="8"/>
        <rFont val="Calibri"/>
        <family val="2"/>
        <scheme val="minor"/>
      </rPr>
      <t xml:space="preserve"> Se identifica una partida de la cuenta No. 0002 2303 0594 del Banco Davivienda, seccional Tolima por valor de $19.867.000, identificada como: “cheque girado y no registrado”, evidenciando la no culminación del proceso o elaboración de la orden de pago, esta partida viene del año 2014 y se arrastra hasta marzo de 2015. </t>
    </r>
  </si>
  <si>
    <t>Falta de seguimiento y control interno contable</t>
  </si>
  <si>
    <t>Realizar seguimiento de las órdenes de pago con traspaso a pagaduría para verificar la terminación exitosa del proceso de pago en SIIF Nación.</t>
  </si>
  <si>
    <t>Generar dos veces al mes el reporte de órdenes de pago con traspaso a pagaduría pendientes de legalizar en SIIF Nación, y verificar su pago efectivo.  (Son 22 reportes, dos al mes).</t>
  </si>
  <si>
    <t>Reporte de seguimiento</t>
  </si>
  <si>
    <t>Falta de control del supervisor de las obligaciones pactadas en el contrato 101 de 2015,  conforme lo dispuesto en  la Ley  1474 DE 2011, Ley 80 de 1993.
(UDCA)</t>
  </si>
  <si>
    <t xml:space="preserve">Incumplimiento del supervisor en la aplicación del manual.
Incumplimiento del supervisor en el seguimiento de las obligaciones contractuales </t>
  </si>
  <si>
    <t>Modificar el manual de supervisión precisando la obligación de los supervisores de relacionar en el informe del contratista los productos  y anexarlos efectivamente a dicho documento para proceder con la aprobación de pago.
Contratar profesionales jurídicos para apoyo a las labores de supervisión en ejecución y liquidación.</t>
  </si>
  <si>
    <t xml:space="preserve">Manual de supervisión
</t>
  </si>
  <si>
    <t>0.90</t>
  </si>
  <si>
    <t>Se presenta el avance del plan de mejoramiento correspondiente a CGR auditoria contrato UDCA - 2017.  
Nota: la Oficina Jurídica ajustó el indicador planteado y reportado inicialmente, de "Manual de Contratación" a "Manual de Supervisión", toda vez que no guardaba relación con la acción de mejora que se había propuesto para subsanar la debilidad señalada en el presente hallazgo.</t>
  </si>
  <si>
    <t>1</t>
  </si>
  <si>
    <t xml:space="preserve">Corte 31/12/2018
En esta fila se presenta el avance al 100% del hallazgo CGR 2017 - UDCA. 
</t>
  </si>
  <si>
    <t>Cumplimiento Estrategia GEL - TIC PARA SERVICIOS — Trámites y Servicios en Línea – OPA´s.
En la evaluación del instrumento FURAG de la FP, preguntas 94 y 97B, no se evidencia la existencia de Otros OPA’s publicados dentro del SUIT en la vigencia 2017</t>
  </si>
  <si>
    <t>Problemas en la plataforma SUIT que impiden la actualizacion de informacion y pendiente aprobacion DAFP</t>
  </si>
  <si>
    <t>Gestionar la inscripción del reporte de OPAs registrados en SUIT.</t>
  </si>
  <si>
    <t xml:space="preserve">Realizar ajustes de OPA´s en el suit y verificar  la inscripción de los mismos. </t>
  </si>
  <si>
    <t>1.  Correo electrónico
2. Screens del Suit</t>
  </si>
  <si>
    <t>2</t>
  </si>
  <si>
    <t>Corte 31/12/2018
A partir de esta fila se presenta el avance CGR GEL-2018</t>
  </si>
  <si>
    <t>H24A1</t>
  </si>
  <si>
    <t>Cumplimiento Estrategia GEL - TIC PARA GESTIÓN — En la evaluación del instrumento FURAG (pregunta 127c) no se evidencia la existencia de metodología y criterios de evaluación alternativas de solución e inversión en TI</t>
  </si>
  <si>
    <t>La cantidad de recurso humano con que se cuenta, ha determinado la necesidad de elaborar un plan de trabajo para el cumplimiento de los lineamientos de la estrategia GEL (hoy Gobierno Digital), que se extiende hasta finales del año 2018, por lo que el documento de la metodología no ha sido terminado.</t>
  </si>
  <si>
    <t>Construcción, aprobación y divulgación de la metodología y criterios de evaluación de alternativas de solución e inversión en TI.</t>
  </si>
  <si>
    <t>Construcción de la metodología y criterios de evaluación de alternativas de solución e inversión de TI, alineada con el manual de contratación del IDEAM, aprobación de la metodología por Comité Inst. de Gestión y Desempeño y divulgación de la metodología a funcionarios y contratistas IDEAM.</t>
  </si>
  <si>
    <t>Metodología, aprobada y divulgada</t>
  </si>
  <si>
    <t>H25A1</t>
  </si>
  <si>
    <t>Cumplimiento Estrategia GEL - TIC PARA GESTIÓN — En la evaluación del instrumento FURAG de la FP, componente estrategia de TI/cumplimiento plan estratégico de TI, no se evidencia cumplimiento de algunos criterios</t>
  </si>
  <si>
    <t xml:space="preserve">La cantidad de recurso humano con que se cuenta, ha determinado la necesidad de elaborar un plan de trabajo para el cumplimiento de los lineamientos de la estrategia GEL (hoy Gobierno Digital), que se extiende hasta finales del año 2018, por lo que el logro o criterio del hallazgo no ha sido terminado. </t>
  </si>
  <si>
    <r>
      <t xml:space="preserve">Completar componente Estrat TI, en items : </t>
    </r>
    <r>
      <rPr>
        <sz val="11"/>
        <rFont val="Calibri"/>
        <family val="2"/>
        <scheme val="minor"/>
      </rPr>
      <t>Actualizar PETI, P</t>
    </r>
    <r>
      <rPr>
        <sz val="11"/>
        <color rgb="FF000000"/>
        <rFont val="Calibri"/>
        <family val="2"/>
        <scheme val="minor"/>
      </rPr>
      <t>lan Comunicacion</t>
    </r>
    <r>
      <rPr>
        <sz val="11"/>
        <rFont val="Calibri"/>
        <family val="2"/>
        <scheme val="minor"/>
      </rPr>
      <t>es y es</t>
    </r>
    <r>
      <rPr>
        <sz val="11"/>
        <color rgb="FF000000"/>
        <rFont val="Calibri"/>
        <family val="2"/>
        <scheme val="minor"/>
      </rPr>
      <t>tablecer el "cómo" para desarrollar dominios del marco de referencia de AE. Elaborar batería indicadores monitoreo PETI.  Diseño repositorio arquitectura, catálogo servicios de información, catálogo flujos de información, plataforma interoperabilidad, programa calidad de componentes de información.</t>
    </r>
  </si>
  <si>
    <t>Construir componentes Estrategia de TI:
Plan Comunicaciones
Desarrollo dominios del marco de referencia de AE.
Elaborar batería indicadores monitoreo PETI
Diseñar repositorio arquitectura, catálogo servicios de información, catálogo flujos de información, plataforma interoperabilidad
Elaborar programa calidad de componentes de información.</t>
  </si>
  <si>
    <t>Ocho documentos</t>
  </si>
  <si>
    <t>8</t>
  </si>
  <si>
    <t>H26A1</t>
  </si>
  <si>
    <t>Cumplimiento Estrategia GEL - PRIVACIDAD Y SEGURIDAD DE LA INFORMACIÓN – En la evaluación del instrumento FURAG de FP, pregunta 150, se evidencia que no se tiene actualizado el documento de diagnóstico</t>
  </si>
  <si>
    <t>Si bien se cuenta con un diagnóstico de la norma 27001 (seguridad de la información), las condiciones desde el momento que se realizó a la fecha han cambiado, lo que hace necesaria su actualización.</t>
  </si>
  <si>
    <t>Actualizar el documento de diagnóstico de Seguridad y Privacidad de la Información y establecer una periodicidad para su revisión y actualización</t>
  </si>
  <si>
    <t>Realizar la actualización del documento de diagnóstico de Seguridad y Privacidad de la Información, utilizando la matriz “SIC Status of ISO/IEC 27001 implementation”, la matriz de evaluación MSPI de Mintic y tomando como línea base la norma 27001 de 2013 e incorporar en el documento de diagnóstico la periodicidad con la que debe ser revisado y actualizado el documento.</t>
  </si>
  <si>
    <t>Un documento de diagnóstico actualizado</t>
  </si>
  <si>
    <t>H27A1</t>
  </si>
  <si>
    <t>Cumplimiento Estrategia GEL - PRIVACIDAD Y SEGURIDAD DE LA INFORMACIÓN - En la evaluación del instrumento FURAG de FP, pregunta 144, criterio “formulación plan…”, no se cumple con el criterio por falta de un instrumento elaborado para tal fin.</t>
  </si>
  <si>
    <t>Aunque se han realizado actividades de divulgación y capacitación a través de diferentes medios, no se cuenta con un instrumento que defina un plan de capacitación, sensibilización y comunicación de las políticas y buenas prácticas sobre seguridad de la información.</t>
  </si>
  <si>
    <t>Elaborar un plan de capacitación, sensibilización y comunicación de acuerdo a las necesidades del Instituto, que debe actualizarse para cada vigencia, con base en la guía 14 "Plan de capacitación, sensibilización y comunicación de Seguridad de la Información" de MinTic.</t>
  </si>
  <si>
    <t xml:space="preserve">Elaborar el plan de capacitación,  sensibilización y comunicación con base en la  guía 14 "Plan de capacitación, sensibilización y comunicación de Seguridad de la Información" de MinTic, articulado con el Plan Institucional de Capacitación. </t>
  </si>
  <si>
    <t xml:space="preserve">Un documento plan de capacitación, sensibilización y comunicación articulado con el Plan Institucional de Capacitación. </t>
  </si>
  <si>
    <t>H28A1</t>
  </si>
  <si>
    <t>"…la entidad no debe esperar hasta ultimo momento para liquidar un contrato dados los riesgos que se pueden presentar ante una demanda por parte de la contraparte"</t>
  </si>
  <si>
    <t>Falta de elaboración del proyecto de liquidación de contratos al terminar el plazo de ejecución del contrato sin superar los cuatro (4) meses siguientes a su terminación.</t>
  </si>
  <si>
    <t>Incluir como requisito para el último pago de los contratos que requieran liquidación la entrega del proyecto del acta de liquidación por parte del supervisor.
Frente a los contratos ya suscritos 2018: Requerir a los supervisores para la entrega del proyecto de acta de liquidación para el último pago de los honorarios.</t>
  </si>
  <si>
    <t xml:space="preserve">Contratos suscritos a partir del 9 de julio de 2018: incluir como requisito para el último pago de los contratos que requieran liquidación la entrega del proyecto del acta de liquidación por parte del supervisor.
Enviar comunicación a los supervisores </t>
  </si>
  <si>
    <t xml:space="preserve">100%  contratos que requieren liquidación con cláusula ajustada.
1 comunicación  </t>
  </si>
  <si>
    <t>SEGREGACIÓN DE FUNCIONES - Con la Resolución No. 0823 de 2016, la Secretaría General del IDEAM, modificó las funciones de los grupos internos de trabajo de la Entidad, unificando el área de almacén con el de Servicios Administrativos, dejando en cabeza de un solo coordinador, las funciones descritas en el artículo No. 5, de la misma resolución.</t>
  </si>
  <si>
    <t>Inadecuada segregación de funciones del Coordinador del Grupo de Servicios Administrativos.</t>
  </si>
  <si>
    <t>Crear el Grupo de Manejo y Control de Almacén e Inventarios en el IDEAM.</t>
  </si>
  <si>
    <t>Expedición del Acto Administrativo en donde se cree el Grupo de Manejo y Control de Almacén e Inventarios en el IDEAM.</t>
  </si>
  <si>
    <t>Acto Administrativo.</t>
  </si>
  <si>
    <t>Corte 31/12/2018
A partir de esta fila se presenta el avance CGR FRA-2018</t>
  </si>
  <si>
    <t>H2A1</t>
  </si>
  <si>
    <t>INGRESO DE BIENES ALMACÉN POR RECONOCIMIENTO DE SINIESTROS: El IDEAM no realizó el ingreso a la cuenta 1635 - Bienes muebles en bodega, la estación "LG Gindrama", ubicada en área operativa N°1 Antioquia, bienes que fueron reconocidos por la compañía de seguros QBE con la factura N° CR 4249 septiembre de 2017.</t>
  </si>
  <si>
    <t>Debilidad en los controles, seguimiento y reportes, establecidos en el procedimiento A-AR-P004 una vez son indemnizados los bienes por parte de la aseguradora.</t>
  </si>
  <si>
    <t xml:space="preserve">Actualizar el procedimiento A-AR-P004 TRAMITE DE SINIESTROS.
</t>
  </si>
  <si>
    <t xml:space="preserve">Incluir en el procedimiento actividades que fortalezcan los controles así: 
*El funcionario encargado del proceso de seguros informará de la indemnización mediante memorando al GSA para realizar el respectivo registro.
*Actualizar la lista de chequeo con el registro de entrada por indemnización
*El Coordinador del Grupo de SA realizará sgto mensual a los ingresos por indemnización
</t>
  </si>
  <si>
    <t xml:space="preserve">Procedimiento actualizado  e implementado.
</t>
  </si>
  <si>
    <t>H3A1</t>
  </si>
  <si>
    <t>La cuenta 1970 "intangibles" por $13.157.042.482 al cierre de la vigencia 2017 presenta subestimación de $1.296.695.485, por cuanto el IDEAM, contrató adquisición y renovación de licencias y software, las cuales no registró en dicha cuenta 3270 - Amortización de otros activos, el valor de los contratos se llevó a la cuenta "521113 gastos de mantenimiento".</t>
  </si>
  <si>
    <t>Falta de información en los documentos fuente (contratos y facturas), los cuales no describen claramente el hecho económico influyendo así en la clasificación y registro en la cuenta 1970 y 5211.</t>
  </si>
  <si>
    <t xml:space="preserve">Creación del procedimiento de ingreso y control de intangibles. 
</t>
  </si>
  <si>
    <t>Incluir en el procedimiento, como punto de control el  formato de CONTROL INGRESO DE INTANGIBLES, debe ser diligenciado por el supervisor y como requisito de pago, indicando  si la adquisición corresponde a una nueva licencia, a una renovación o a un servicio de soporte o a una combinación de estos y discriminar claramente los valores de cada uno; este será insumo para la entrada.</t>
  </si>
  <si>
    <t xml:space="preserve">Procedimiento creado e implementado. 
</t>
  </si>
  <si>
    <t>H3A2</t>
  </si>
  <si>
    <t>La cuenta 1970 "intangibles" por $13.157.042.482 al cierre de la vigencia 2017 presenta subestimación de $1.296.695.485, por cuanto el IDEAM, contrato adquisición y renovación de licencias y software, las cuales no registro en dicha cuenta 3270 - Amortización de otros activos, el valor de los contratos se llevó a la cuenta "521113 gastos de mantenimiento".</t>
  </si>
  <si>
    <t xml:space="preserve">Reclasificación y/o ajustes de las cuentas </t>
  </si>
  <si>
    <t>Con base en la información suministrada por la áreas, realizar el ajuste y/o reclasificación según sea el caso, teniendo en cuenta lo establecido en el marco normativo y las políticas contables adoptadas por la Entidad.</t>
  </si>
  <si>
    <t>Registro en el SIIF de ajustes o reclasificación según sea el caso.</t>
  </si>
  <si>
    <t>AJUSTE CONTABLE INCAPACIDADES - El Ideam, en la cuenta 147064 "Pago por cuenta de terceros", realizó ajuste a los valores no pagados en su totalidad por las EPS, en cuantía de $72.078.668, con el comprobante contable NO. 28073 del 01/12/2017, el saldo sin cancelar, por este concepto fue llevado al gasto, como lo muestra el comprobante SIIF nación.</t>
  </si>
  <si>
    <t xml:space="preserve">La no presentación al Comité de Sostenibilidad Contable de las propuestas de ajuste contable de los valores de las incapacidades canceladas por menor valor, para su respectivo análisis y aprobación.  </t>
  </si>
  <si>
    <t>Conciliación de la cuenta trimestral entre Contabilidad y TH.
Citar al Comité de Sostenibilidad Contable para el análisis y toma de decisiones respecto a las incapacidades pagadas por menor valor, reportadas al grupo de Contabilidad por parte del grupo de Administración y Desarrollo del Talento Humano.</t>
  </si>
  <si>
    <t>TH: Adelantar oportunamente las gestiones ante las EP´s y ARL, de cobro y recobro de incapacidades y/o enviar a O. Jurídica. 
TH-Contab: Realizar conciliación trimestral  de la cuenta  138426001. 
Citar semestralmente al Cté de Sostenibilidad Contable, para exponer las gestiones adelantadas para la depuración y la toma de decisiones.</t>
  </si>
  <si>
    <t>Gestión de cobro. 
Conciliación trimestral  que contenga información de la gestión realizada.
Acta del Comité de Sostenibilidad Contable.</t>
  </si>
  <si>
    <t>3</t>
  </si>
  <si>
    <t>Se evidenció que dentro de las licencias y software dados de baja, con la resolución 2502 de 2017, algunos intangibles no habían sido amortizados, es decir no fueron puestos en servicios y su obsolescencia se dio en el almacén de la Entidad, en calidad de "Nuevos".
La amortización relacionada a cada intangible no corresponde a la realidad, ya que los intangibles no salieron para uso..</t>
  </si>
  <si>
    <t xml:space="preserve">Creación del procedimiento de ingreso y control de intangibles. </t>
  </si>
  <si>
    <t>Incluir dentro de la política de operación del procedimiento el control de la causación de la amortización de los intangibles.</t>
  </si>
  <si>
    <t>Procedimiento creado e implementado.</t>
  </si>
  <si>
    <t>Las Notas a los Estados Financieros son parte integral de éstos, su propósito es dar a conocer información adicional sobre las cifras presentadas; sin embargo, se determinó que el IDEAM, presenta falencias en sus Notas de carácter específico (revelen información adicional, amplia y suficiente sobre las transacciones, hechos y operaciones financieras, económicas, sociales y ambientales).</t>
  </si>
  <si>
    <t>Falta de control en la presentación de las  Notas de los Estados Financieros, las cuales no están revelando aspectos importantes y materiales, sobre las transacciones, hechos y operaciones financieras, económicas, sociales y ambientales que se generan en el IDEAM:</t>
  </si>
  <si>
    <t>Revisar que las notas a los Estados Financieros revelen la información veraz, útil y confiable sobre las transacciones, hechos y operaciones financieras, económicas, sociales y ambientales generadas en el IDEAM.</t>
  </si>
  <si>
    <t>Establecer un punto de control en el procedimiento elaboración de los Estados Financieros, estableciendo la revisión por cada uno de los profesionales de apoyo en Contabilidad, con el fin de que en las Notas se revele información veraz, útil y confiable sobre las transacciones, hechos y operaciones financieras, económicas, sociales y ambientales generadas en el IDEAM.</t>
  </si>
  <si>
    <r>
      <t xml:space="preserve">Se analizaron los expedientes de las bajas N° 2502,1765 y 1807 de 2017 en donde se evidencio que los conceptos técnicos relacionados a las bajas presentan deficiencias por cuanto es un documento que contiene lo siguiente: </t>
    </r>
    <r>
      <rPr>
        <sz val="11"/>
        <rFont val="Calibri"/>
        <family val="2"/>
        <scheme val="minor"/>
      </rPr>
      <t>computadores se relaciona casilla concepto dañado, pero no informa clase daño.
Licencias y software el concepto es general para 3 elementos no se hizo individual.</t>
    </r>
  </si>
  <si>
    <t>Ausencia de información en los conceptos técnicos.</t>
  </si>
  <si>
    <t xml:space="preserve">Creación de un formato de concepto técnico detallado para elementos sujetos a dar de baja. </t>
  </si>
  <si>
    <t>Crear un formato en el cual se definan los requisitos mínimos para dar de baja un elemento, que contenga: Informe detallado de las condiciones técnicas del elemento y las razones por las cuales la entidad no los necesita para su funcionamiento, el mismo debe ser firmado por el funcionario idóneo.</t>
  </si>
  <si>
    <t>Formato de concepto técnico  detallado para dar de baja un elemento, diseñado e implementado.</t>
  </si>
  <si>
    <t>H9A1</t>
  </si>
  <si>
    <t xml:space="preserve">Sgto Plan Mejora. Se observó acciones de las áreas responsables que se cumplieron despues de la fecha alímite para su terminación. </t>
  </si>
  <si>
    <t xml:space="preserve">Debilidades en la ejecución y monitoreo de los compromisos adquiridos en el plan de mejora por los responsables directos. </t>
  </si>
  <si>
    <t xml:space="preserve">Enviar memorando de Dirección General, frente a la responsabilidad en el cumplimiento de los tiempos establecidos en el plan de mejoramiento. 
Seguimiento al cumplimiento de los pm desde la OCI e informar a la Dirección. </t>
  </si>
  <si>
    <t xml:space="preserve">Enviar memorando de Dirección General, frente a la responsabilidad en el cumplimiento de los tiempos establecidos en el plan de mejoramiento. 
Sgto de OCI e informar a la Dirección </t>
  </si>
  <si>
    <t>Memorando de la Dirección General
Sgto de OCI</t>
  </si>
  <si>
    <t xml:space="preserve">Demora en la solicitud de exclusión de IVA posterior a la suscripción del contrato 297 de 2017  </t>
  </si>
  <si>
    <t xml:space="preserve">Demora en la solicitud de exclusión de IVA </t>
  </si>
  <si>
    <t xml:space="preserve">Actualizar formato de estudios previos con el proposito de que dentro de los mismos se indique si los bienes a adquirir son objeto de exclusión de IVA </t>
  </si>
  <si>
    <t xml:space="preserve">Ajuste a los formatos de estudios previos </t>
  </si>
  <si>
    <t xml:space="preserve">Formatos de estudios previos actualizados </t>
  </si>
  <si>
    <t>H11A1</t>
  </si>
  <si>
    <t xml:space="preserve">Debilidad en las definiciones del procedimiento A-GF-013 "pago a proveedors y contratistas" y falta de referencia en el manual de supervisión de la entidad del formato "A-GF-F015 </t>
  </si>
  <si>
    <t>Falta de claridad en definiciones del procedimiento de pago a proveedores</t>
  </si>
  <si>
    <r>
      <t>Actualizar manual de supervisión relacionando como documento asociado los formatos A-GF-F015 y A-GF-F005.
Actualizar procedimiento A-GF-013 corrigiendo el error</t>
    </r>
    <r>
      <rPr>
        <b/>
        <sz val="11"/>
        <color rgb="FFFF0000"/>
        <rFont val="Calibri"/>
        <family val="2"/>
        <scheme val="minor"/>
      </rPr>
      <t xml:space="preserve"> </t>
    </r>
    <r>
      <rPr>
        <sz val="11"/>
        <rFont val="Calibri"/>
        <family val="2"/>
        <scheme val="minor"/>
      </rPr>
      <t xml:space="preserve">en el uso del término </t>
    </r>
    <r>
      <rPr>
        <sz val="11"/>
        <color indexed="8"/>
        <rFont val="Calibri"/>
        <family val="2"/>
        <scheme val="minor"/>
      </rPr>
      <t xml:space="preserve">"venta" e incluir prerrequisitos para aprobación y pago de proveedores. 
</t>
    </r>
  </si>
  <si>
    <t xml:space="preserve">Actualización del manual de supervisión de la entidad 
Atualización del procedimiento de pago a proveedores y contratistas del grupo de contabiliad </t>
  </si>
  <si>
    <t xml:space="preserve">Manual de supervisión actualizado.
Procedimiento contable actualizado e implementado. </t>
  </si>
  <si>
    <t>H12A1</t>
  </si>
  <si>
    <t>Debilidades en cumplimiento de la Ley 534 de 2000 en la medida en que los expedientes de los contratos relacionados en el hallazgo se identificaron los siguientes defectos (i) falta de inventario documental del expediente (ii) falta de información en los rotulos de los expedientes (iii) lista de chequeo con errores y debilidades en la conservación de medios magneticos.</t>
  </si>
  <si>
    <t>Las acciones de mejora implementadas para los Hallazgos H19A2 – H19A2.1- H19A2.2, establecidos en el Plan de Mejoramiento de la Entidad, no fueron efectivas en el propósito de subsanar las causas de las deficiencias encontradas</t>
  </si>
  <si>
    <t xml:space="preserve">Ajustar, socializar e implementar la guía para la organización de archivos del IDEAM  Código A-GD-G001, incluyendo el manejo de medios magneticos, diligenciamiento del formato de rotulo de expedientes y creación del indice de contenido de expediente.
</t>
  </si>
  <si>
    <t>Reunión con el Grupo de  Gestión Documental para definir los lineamientos correspondientes a la actualización de la guía.
Socializar a través de los diferentes canales de comunicación e implementarlo en la OAJ.</t>
  </si>
  <si>
    <t>Guía actualizada, socializada e implementada en los contratos 2018.</t>
  </si>
  <si>
    <t xml:space="preserve"> En 2019, se realizó  auditoría a Jurídica observando publicación de Guía  Organización de Archivos código AGD-G-001 V02 actualizada el 30/07/2018, que incluye manejo de 1/2magnéticos, diligenc  rótulos de expedientes y  creación índice de contenido de expedientes. Se tomó una muestra aleatoria verificando dililgenciamiento de la guía.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</si>
</sst>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4"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theme="1"/>
      <name val="Calibri"/>
      <family val="2"/>
      <scheme val="minor"/>
    </font>
    <font>
      <b/>
      <sz val="11"/>
      <color indexed="8"/>
      <name val="Calibri"/>
      <family val="2"/>
      <scheme val="minor"/>
    </font>
    <font>
      <sz val="11"/>
      <name val="Calibri"/>
      <family val="2"/>
      <scheme val="minor"/>
    </font>
    <font>
      <b/>
      <sz val="11"/>
      <name val="Calibri"/>
      <family val="2"/>
      <scheme val="minor"/>
    </font>
    <font>
      <sz val="11"/>
      <color rgb="FF000000"/>
      <name val="Calibri"/>
      <family val="2"/>
      <scheme val="minor"/>
    </font>
    <font>
      <sz val="11"/>
      <color indexed="10"/>
      <name val="Calibri"/>
      <family val="2"/>
      <scheme val="minor"/>
    </font>
    <font>
      <sz val="10"/>
      <name val="Arial"/>
      <family val="2"/>
    </font>
    <font>
      <i/>
      <sz val="11"/>
      <color indexed="8"/>
      <name val="Calibri"/>
      <family val="2"/>
      <scheme val="minor"/>
    </font>
    <font>
      <b/>
      <sz val="11"/>
      <color rgb="FFFF0000"/>
      <name val="Calibri"/>
      <family val="2"/>
      <scheme val="minor"/>
    </font>
    <font>
      <b/>
      <sz val="11"/>
      <color indexed="9"/>
      <name val="Calibri"/>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thin">
        <color indexed="8"/>
      </left>
      <right style="medium">
        <color auto="1"/>
      </right>
      <top/>
      <bottom style="thin">
        <color indexed="64"/>
      </bottom>
      <diagonal/>
    </border>
    <border>
      <left style="medium">
        <color auto="1"/>
      </left>
      <right style="medium">
        <color auto="1"/>
      </right>
      <top style="medium">
        <color auto="1"/>
      </top>
      <bottom style="thin">
        <color indexed="64"/>
      </bottom>
      <diagonal/>
    </border>
  </borders>
  <cellStyleXfs count="1">
    <xf numFmtId="0" fontId="0" fillId="0" borderId="0"/>
  </cellStyleXfs>
  <cellXfs count="121">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4" borderId="3"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justify" vertical="center" wrapText="1"/>
      <protection locked="0"/>
    </xf>
    <xf numFmtId="0" fontId="0" fillId="4" borderId="3" xfId="0" applyFont="1" applyFill="1" applyBorder="1" applyAlignment="1" applyProtection="1">
      <alignment horizontal="justify" vertical="center"/>
      <protection locked="0"/>
    </xf>
    <xf numFmtId="0" fontId="0" fillId="4" borderId="3" xfId="0" applyFont="1" applyFill="1" applyBorder="1" applyAlignment="1" applyProtection="1">
      <alignment horizontal="justify" wrapText="1"/>
      <protection locked="0"/>
    </xf>
    <xf numFmtId="0" fontId="0" fillId="4" borderId="3" xfId="0" applyFont="1" applyFill="1" applyBorder="1" applyAlignment="1" applyProtection="1">
      <alignment vertical="center" wrapText="1"/>
      <protection locked="0"/>
    </xf>
    <xf numFmtId="165" fontId="0" fillId="4" borderId="3" xfId="0" applyNumberFormat="1" applyFont="1" applyFill="1" applyBorder="1" applyAlignment="1" applyProtection="1">
      <alignment horizontal="center" vertical="center" wrapText="1"/>
      <protection locked="0"/>
    </xf>
    <xf numFmtId="1" fontId="0" fillId="4" borderId="4" xfId="0" applyNumberFormat="1" applyFont="1" applyFill="1" applyBorder="1" applyAlignment="1" applyProtection="1">
      <alignment horizontal="center" vertical="center" wrapText="1"/>
      <protection hidden="1"/>
    </xf>
    <xf numFmtId="0" fontId="0" fillId="4" borderId="3" xfId="0" applyNumberFormat="1" applyFont="1" applyFill="1" applyBorder="1" applyAlignment="1" applyProtection="1">
      <alignment horizontal="center" vertical="center"/>
      <protection locked="0"/>
    </xf>
    <xf numFmtId="0" fontId="1" fillId="4" borderId="3" xfId="0" applyFont="1" applyFill="1" applyBorder="1" applyAlignment="1" applyProtection="1">
      <alignment horizontal="justify" vertical="center" wrapText="1"/>
      <protection locked="0"/>
    </xf>
    <xf numFmtId="0" fontId="0" fillId="4" borderId="3" xfId="0" applyNumberFormat="1" applyFont="1" applyFill="1" applyBorder="1" applyAlignment="1">
      <alignment horizontal="center" vertical="center"/>
    </xf>
    <xf numFmtId="0" fontId="0" fillId="4" borderId="3" xfId="0" applyFont="1" applyFill="1" applyBorder="1"/>
    <xf numFmtId="0" fontId="0" fillId="4" borderId="3" xfId="0" applyFont="1" applyFill="1" applyBorder="1" applyAlignment="1">
      <alignment horizontal="justify" vertical="center" wrapText="1"/>
    </xf>
    <xf numFmtId="0" fontId="0" fillId="4" borderId="3"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xf>
    <xf numFmtId="165" fontId="0" fillId="4" borderId="3" xfId="0" applyNumberFormat="1" applyFont="1" applyFill="1" applyBorder="1" applyAlignment="1" applyProtection="1">
      <alignment horizontal="center" vertical="center"/>
      <protection locked="0"/>
    </xf>
    <xf numFmtId="0" fontId="0" fillId="4" borderId="5" xfId="0" applyFont="1" applyFill="1" applyBorder="1" applyAlignment="1" applyProtection="1">
      <alignment vertical="center" wrapText="1"/>
      <protection locked="0"/>
    </xf>
    <xf numFmtId="0" fontId="0" fillId="4" borderId="5" xfId="0" applyFont="1" applyFill="1" applyBorder="1" applyAlignment="1" applyProtection="1">
      <alignment horizontal="center" vertical="center" wrapText="1"/>
      <protection locked="0"/>
    </xf>
    <xf numFmtId="0" fontId="0" fillId="4" borderId="3" xfId="0" applyFont="1" applyFill="1" applyBorder="1" applyAlignment="1">
      <alignment vertical="center" wrapText="1"/>
    </xf>
    <xf numFmtId="0" fontId="6" fillId="4" borderId="3" xfId="0" applyFont="1" applyFill="1" applyBorder="1" applyAlignment="1" applyProtection="1">
      <alignment horizontal="justify" vertical="center" wrapText="1"/>
      <protection locked="0"/>
    </xf>
    <xf numFmtId="165" fontId="6" fillId="4" borderId="3" xfId="0" applyNumberFormat="1" applyFont="1" applyFill="1" applyBorder="1" applyAlignment="1" applyProtection="1">
      <alignment horizontal="center" vertical="center"/>
      <protection locked="0"/>
    </xf>
    <xf numFmtId="0" fontId="6" fillId="4" borderId="3" xfId="0" applyFont="1" applyFill="1" applyBorder="1" applyAlignment="1" applyProtection="1">
      <alignment horizontal="left" vertical="center" wrapText="1"/>
      <protection locked="0"/>
    </xf>
    <xf numFmtId="0" fontId="6" fillId="4" borderId="3" xfId="0" applyFont="1" applyFill="1" applyBorder="1" applyAlignment="1">
      <alignment horizontal="center" vertical="center" wrapText="1"/>
    </xf>
    <xf numFmtId="0" fontId="6" fillId="4" borderId="3" xfId="0" applyFont="1" applyFill="1" applyBorder="1" applyAlignment="1">
      <alignment horizontal="justify" vertical="center" wrapText="1"/>
    </xf>
    <xf numFmtId="0" fontId="8" fillId="4" borderId="0" xfId="0" applyFont="1" applyFill="1" applyAlignment="1" applyProtection="1">
      <alignment horizontal="justify" vertical="center"/>
      <protection locked="0"/>
    </xf>
    <xf numFmtId="0" fontId="6" fillId="4" borderId="3" xfId="0" applyFont="1" applyFill="1" applyBorder="1" applyAlignment="1" applyProtection="1">
      <alignment horizontal="justify" vertical="center"/>
      <protection locked="0"/>
    </xf>
    <xf numFmtId="0" fontId="6" fillId="4" borderId="3" xfId="0" applyFont="1" applyFill="1" applyBorder="1" applyAlignment="1" applyProtection="1">
      <alignment wrapText="1"/>
      <protection locked="0"/>
    </xf>
    <xf numFmtId="0" fontId="0" fillId="4" borderId="3" xfId="0" applyFont="1" applyFill="1" applyBorder="1" applyAlignment="1" applyProtection="1">
      <alignment wrapText="1"/>
      <protection locked="0"/>
    </xf>
    <xf numFmtId="0" fontId="6" fillId="4" borderId="3" xfId="0" applyFont="1" applyFill="1" applyBorder="1" applyAlignment="1" applyProtection="1">
      <alignment horizontal="center" vertical="center"/>
      <protection locked="0"/>
    </xf>
    <xf numFmtId="0" fontId="1" fillId="4" borderId="3" xfId="0" applyFont="1" applyFill="1" applyBorder="1" applyAlignment="1" applyProtection="1">
      <alignment horizontal="justify" wrapText="1"/>
      <protection locked="0"/>
    </xf>
    <xf numFmtId="1" fontId="6" fillId="4" borderId="4" xfId="0" applyNumberFormat="1" applyFont="1" applyFill="1" applyBorder="1" applyAlignment="1" applyProtection="1">
      <alignment horizontal="center" vertical="center" wrapText="1"/>
      <protection hidden="1"/>
    </xf>
    <xf numFmtId="0" fontId="1" fillId="4" borderId="0" xfId="0" applyFont="1" applyFill="1" applyAlignment="1">
      <alignment horizontal="justify" vertical="center"/>
    </xf>
    <xf numFmtId="0" fontId="1" fillId="4" borderId="3" xfId="0" applyFont="1" applyFill="1" applyBorder="1" applyAlignment="1" applyProtection="1">
      <alignment horizontal="center" vertical="center" wrapText="1"/>
      <protection locked="0"/>
    </xf>
    <xf numFmtId="9" fontId="0" fillId="4" borderId="3" xfId="0" applyNumberFormat="1" applyFont="1" applyFill="1" applyBorder="1" applyAlignment="1">
      <alignment horizontal="center" vertical="center"/>
    </xf>
    <xf numFmtId="1" fontId="0" fillId="4" borderId="3" xfId="0" applyNumberFormat="1" applyFont="1" applyFill="1" applyBorder="1" applyAlignment="1" applyProtection="1">
      <alignment horizontal="center" vertical="center" wrapText="1"/>
      <protection locked="0"/>
    </xf>
    <xf numFmtId="0" fontId="0" fillId="4" borderId="3" xfId="0" applyFont="1" applyFill="1" applyBorder="1" applyAlignment="1">
      <alignment horizontal="left" vertical="center" wrapText="1"/>
    </xf>
    <xf numFmtId="0" fontId="0" fillId="4" borderId="3" xfId="0" applyFont="1" applyFill="1" applyBorder="1" applyAlignment="1">
      <alignment wrapText="1"/>
    </xf>
    <xf numFmtId="14" fontId="0" fillId="4" borderId="3" xfId="0" applyNumberFormat="1" applyFont="1" applyFill="1" applyBorder="1" applyAlignment="1" applyProtection="1">
      <alignment vertical="center" wrapText="1"/>
      <protection locked="0"/>
    </xf>
    <xf numFmtId="1" fontId="0" fillId="4" borderId="3" xfId="0" applyNumberFormat="1"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ont="1" applyFill="1" applyBorder="1" applyAlignment="1" applyProtection="1">
      <alignment vertical="center"/>
      <protection locked="0"/>
    </xf>
    <xf numFmtId="0" fontId="0" fillId="4" borderId="3" xfId="0" applyFont="1" applyFill="1" applyBorder="1" applyAlignment="1">
      <alignment horizontal="justify" wrapText="1"/>
    </xf>
    <xf numFmtId="0" fontId="0" fillId="0" borderId="0" xfId="0" applyAlignment="1"/>
    <xf numFmtId="0" fontId="0" fillId="3" borderId="2" xfId="0" applyFill="1" applyBorder="1" applyAlignment="1" applyProtection="1">
      <alignment vertical="center" wrapText="1"/>
      <protection locked="0"/>
    </xf>
    <xf numFmtId="0" fontId="0" fillId="4" borderId="6"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justify" vertical="center" wrapText="1"/>
      <protection locked="0"/>
    </xf>
    <xf numFmtId="0" fontId="1" fillId="4" borderId="6" xfId="0" applyFont="1" applyFill="1" applyBorder="1" applyAlignment="1" applyProtection="1">
      <alignment horizontal="justify" vertical="center" wrapText="1"/>
      <protection locked="0"/>
    </xf>
    <xf numFmtId="165" fontId="0" fillId="4" borderId="6" xfId="0" applyNumberFormat="1" applyFont="1" applyFill="1" applyBorder="1" applyAlignment="1" applyProtection="1">
      <alignment horizontal="center" vertical="center"/>
      <protection locked="0"/>
    </xf>
    <xf numFmtId="1" fontId="0" fillId="4" borderId="7" xfId="0" applyNumberFormat="1" applyFont="1" applyFill="1" applyBorder="1" applyAlignment="1" applyProtection="1">
      <alignment horizontal="center" vertical="center" wrapText="1"/>
      <protection hidden="1"/>
    </xf>
    <xf numFmtId="0" fontId="6" fillId="4" borderId="6" xfId="0" applyFont="1" applyFill="1" applyBorder="1" applyAlignment="1">
      <alignment horizontal="center" vertical="center" wrapText="1"/>
    </xf>
    <xf numFmtId="0" fontId="6" fillId="4" borderId="6" xfId="0" applyFont="1" applyFill="1" applyBorder="1" applyAlignment="1">
      <alignment horizontal="justify" vertical="center" wrapText="1"/>
    </xf>
    <xf numFmtId="0" fontId="0" fillId="5" borderId="8" xfId="0" applyFont="1" applyFill="1" applyBorder="1" applyAlignment="1" applyProtection="1">
      <alignment horizontal="center" vertical="center" wrapText="1"/>
      <protection locked="0"/>
    </xf>
    <xf numFmtId="0" fontId="1" fillId="5" borderId="8" xfId="0" applyFont="1" applyFill="1" applyBorder="1" applyAlignment="1" applyProtection="1">
      <alignment horizontal="justify" vertical="center" wrapText="1"/>
      <protection locked="0"/>
    </xf>
    <xf numFmtId="0" fontId="0" fillId="5" borderId="8" xfId="0" applyFont="1" applyFill="1" applyBorder="1" applyAlignment="1" applyProtection="1">
      <alignment horizontal="justify" vertical="center" wrapText="1"/>
      <protection locked="0"/>
    </xf>
    <xf numFmtId="9" fontId="0" fillId="5" borderId="8" xfId="0" applyNumberFormat="1" applyFont="1" applyFill="1" applyBorder="1" applyAlignment="1" applyProtection="1">
      <alignment horizontal="center" vertical="center" wrapText="1"/>
      <protection locked="0"/>
    </xf>
    <xf numFmtId="165" fontId="0" fillId="5" borderId="8" xfId="0" applyNumberFormat="1" applyFont="1" applyFill="1" applyBorder="1" applyAlignment="1" applyProtection="1">
      <alignment horizontal="center" vertical="center" wrapText="1"/>
      <protection locked="0"/>
    </xf>
    <xf numFmtId="1" fontId="0" fillId="5" borderId="7" xfId="0" applyNumberFormat="1" applyFont="1" applyFill="1" applyBorder="1" applyAlignment="1" applyProtection="1">
      <alignment horizontal="center" vertical="center" wrapText="1"/>
      <protection hidden="1"/>
    </xf>
    <xf numFmtId="9" fontId="6" fillId="5" borderId="8" xfId="0" applyNumberFormat="1" applyFont="1" applyFill="1" applyBorder="1" applyAlignment="1">
      <alignment horizontal="center" vertical="center" wrapText="1"/>
    </xf>
    <xf numFmtId="0" fontId="6" fillId="5" borderId="8" xfId="0" applyFont="1" applyFill="1" applyBorder="1" applyAlignment="1">
      <alignment horizontal="justify" vertical="center" wrapText="1"/>
    </xf>
    <xf numFmtId="0" fontId="2" fillId="2" borderId="9" xfId="0" applyFont="1" applyFill="1" applyBorder="1" applyAlignment="1">
      <alignment horizontal="center" vertical="center"/>
    </xf>
    <xf numFmtId="0" fontId="0" fillId="6" borderId="8"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justify" vertical="center" wrapText="1"/>
      <protection locked="0"/>
    </xf>
    <xf numFmtId="0" fontId="0" fillId="6" borderId="8" xfId="0" applyFont="1" applyFill="1" applyBorder="1" applyAlignment="1" applyProtection="1">
      <alignment horizontal="justify" vertical="center" wrapText="1"/>
      <protection locked="0"/>
    </xf>
    <xf numFmtId="9" fontId="0" fillId="6" borderId="8" xfId="0" applyNumberFormat="1" applyFont="1" applyFill="1" applyBorder="1" applyAlignment="1" applyProtection="1">
      <alignment horizontal="center" vertical="center" wrapText="1"/>
      <protection locked="0"/>
    </xf>
    <xf numFmtId="165" fontId="0" fillId="6" borderId="6" xfId="0" applyNumberFormat="1" applyFont="1" applyFill="1" applyBorder="1" applyAlignment="1" applyProtection="1">
      <alignment horizontal="center" vertical="center"/>
      <protection locked="0"/>
    </xf>
    <xf numFmtId="1" fontId="0" fillId="6" borderId="7" xfId="0" applyNumberFormat="1" applyFont="1" applyFill="1" applyBorder="1" applyAlignment="1" applyProtection="1">
      <alignment horizontal="center" vertical="center" wrapText="1"/>
      <protection hidden="1"/>
    </xf>
    <xf numFmtId="9" fontId="6" fillId="6" borderId="8" xfId="0" applyNumberFormat="1" applyFont="1" applyFill="1" applyBorder="1" applyAlignment="1">
      <alignment horizontal="center" vertical="center" wrapText="1"/>
    </xf>
    <xf numFmtId="0" fontId="6" fillId="6" borderId="8" xfId="0" applyFont="1" applyFill="1" applyBorder="1" applyAlignment="1">
      <alignment horizontal="justify" vertical="center" wrapText="1"/>
    </xf>
    <xf numFmtId="0" fontId="1" fillId="7" borderId="8" xfId="0" applyFont="1" applyFill="1" applyBorder="1" applyAlignment="1" applyProtection="1">
      <alignment horizontal="center" vertical="center" wrapText="1"/>
      <protection locked="0"/>
    </xf>
    <xf numFmtId="0" fontId="0" fillId="7" borderId="8" xfId="0" applyFont="1" applyFill="1" applyBorder="1" applyAlignment="1" applyProtection="1">
      <alignment horizontal="justify" vertical="center" wrapText="1"/>
      <protection locked="0"/>
    </xf>
    <xf numFmtId="0" fontId="1" fillId="7" borderId="8" xfId="0" applyFont="1" applyFill="1" applyBorder="1" applyAlignment="1" applyProtection="1">
      <alignment horizontal="justify" vertical="center" wrapText="1"/>
      <protection locked="0"/>
    </xf>
    <xf numFmtId="165" fontId="1" fillId="7" borderId="8" xfId="0" applyNumberFormat="1" applyFont="1" applyFill="1" applyBorder="1" applyAlignment="1" applyProtection="1">
      <alignment horizontal="center" vertical="center" wrapText="1"/>
      <protection locked="0"/>
    </xf>
    <xf numFmtId="1" fontId="0" fillId="7" borderId="8" xfId="0" applyNumberFormat="1" applyFont="1" applyFill="1" applyBorder="1" applyAlignment="1" applyProtection="1">
      <alignment horizontal="center" vertical="center" wrapText="1"/>
      <protection hidden="1"/>
    </xf>
    <xf numFmtId="0" fontId="0" fillId="7" borderId="8" xfId="0" applyNumberFormat="1" applyFont="1" applyFill="1" applyBorder="1" applyAlignment="1">
      <alignment horizontal="center" vertical="center"/>
    </xf>
    <xf numFmtId="0" fontId="1" fillId="7" borderId="8" xfId="0" applyFont="1" applyFill="1" applyBorder="1" applyAlignment="1" applyProtection="1">
      <alignment horizontal="center" vertical="center"/>
      <protection locked="0"/>
    </xf>
    <xf numFmtId="14" fontId="0" fillId="7" borderId="8" xfId="0" applyNumberFormat="1" applyFont="1" applyFill="1" applyBorder="1" applyAlignment="1" applyProtection="1">
      <alignment vertical="center"/>
      <protection locked="0"/>
    </xf>
    <xf numFmtId="0" fontId="0" fillId="7" borderId="8" xfId="0" applyFont="1" applyFill="1" applyBorder="1" applyAlignment="1" applyProtection="1">
      <alignment vertical="center"/>
      <protection locked="0"/>
    </xf>
    <xf numFmtId="0" fontId="1" fillId="7" borderId="8" xfId="0" applyFont="1" applyFill="1" applyBorder="1" applyAlignment="1" applyProtection="1">
      <alignment vertical="center" wrapText="1"/>
      <protection locked="0"/>
    </xf>
    <xf numFmtId="0" fontId="1" fillId="7" borderId="8" xfId="0" applyFont="1" applyFill="1" applyBorder="1" applyAlignment="1" applyProtection="1">
      <alignment horizontal="left" vertical="center" wrapText="1"/>
      <protection locked="0"/>
    </xf>
    <xf numFmtId="0" fontId="4" fillId="7" borderId="8" xfId="0" applyFont="1" applyFill="1" applyBorder="1" applyAlignment="1" applyProtection="1">
      <alignment horizontal="justify" vertical="center"/>
      <protection locked="0"/>
    </xf>
    <xf numFmtId="0" fontId="1" fillId="7" borderId="8" xfId="0" applyFont="1" applyFill="1" applyBorder="1" applyAlignment="1" applyProtection="1">
      <alignment horizontal="justify" vertical="center"/>
      <protection locked="0"/>
    </xf>
    <xf numFmtId="0" fontId="1" fillId="7" borderId="8" xfId="0" applyFont="1" applyFill="1" applyBorder="1" applyAlignment="1" applyProtection="1">
      <alignment horizontal="justify"/>
      <protection locked="0"/>
    </xf>
    <xf numFmtId="165" fontId="1" fillId="7" borderId="8" xfId="0" applyNumberFormat="1" applyFont="1" applyFill="1" applyBorder="1" applyAlignment="1" applyProtection="1">
      <alignment horizontal="center" vertical="center"/>
      <protection locked="0"/>
    </xf>
    <xf numFmtId="0" fontId="0" fillId="7" borderId="8" xfId="0" applyFont="1" applyFill="1" applyBorder="1" applyAlignment="1" applyProtection="1">
      <alignment horizontal="justify" vertical="top" wrapText="1"/>
      <protection locked="0"/>
    </xf>
    <xf numFmtId="0" fontId="1" fillId="7" borderId="8" xfId="0" applyFont="1" applyFill="1" applyBorder="1" applyAlignment="1">
      <alignment horizontal="justify" vertical="center"/>
    </xf>
    <xf numFmtId="9" fontId="1" fillId="7" borderId="8" xfId="0" applyNumberFormat="1" applyFont="1" applyFill="1" applyBorder="1" applyAlignment="1" applyProtection="1">
      <alignment horizontal="center" vertical="center" wrapText="1"/>
      <protection locked="0"/>
    </xf>
    <xf numFmtId="0" fontId="1" fillId="7" borderId="8" xfId="0" applyFont="1" applyFill="1" applyBorder="1" applyAlignment="1" applyProtection="1">
      <alignment horizontal="justify" wrapText="1"/>
      <protection locked="0"/>
    </xf>
    <xf numFmtId="9" fontId="0" fillId="7" borderId="8" xfId="0" applyNumberFormat="1" applyFont="1" applyFill="1" applyBorder="1" applyAlignment="1">
      <alignment horizontal="center" vertical="center"/>
    </xf>
    <xf numFmtId="0" fontId="0" fillId="7" borderId="8" xfId="0" applyFont="1" applyFill="1" applyBorder="1" applyAlignment="1" applyProtection="1">
      <alignment horizontal="justify" vertical="center"/>
      <protection locked="0"/>
    </xf>
    <xf numFmtId="0" fontId="6" fillId="7" borderId="8" xfId="0" applyFont="1" applyFill="1" applyBorder="1" applyAlignment="1" applyProtection="1">
      <alignment horizontal="justify" vertical="center" wrapText="1"/>
      <protection locked="0"/>
    </xf>
    <xf numFmtId="0" fontId="6" fillId="7" borderId="8"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protection locked="0"/>
    </xf>
    <xf numFmtId="165" fontId="6" fillId="7" borderId="8" xfId="0" applyNumberFormat="1" applyFont="1" applyFill="1" applyBorder="1" applyAlignment="1" applyProtection="1">
      <alignment horizontal="center" vertical="center"/>
      <protection locked="0"/>
    </xf>
    <xf numFmtId="0" fontId="0" fillId="7" borderId="8" xfId="0" applyFont="1" applyFill="1" applyBorder="1" applyAlignment="1" applyProtection="1">
      <alignment horizontal="justify" wrapText="1"/>
      <protection locked="0"/>
    </xf>
    <xf numFmtId="0" fontId="0" fillId="7" borderId="8" xfId="0" applyFont="1" applyFill="1" applyBorder="1" applyAlignment="1" applyProtection="1">
      <alignment vertical="center" wrapText="1"/>
      <protection locked="0"/>
    </xf>
    <xf numFmtId="9" fontId="1" fillId="7" borderId="8" xfId="0" applyNumberFormat="1" applyFont="1" applyFill="1" applyBorder="1" applyAlignment="1" applyProtection="1">
      <alignment horizontal="center" vertical="center"/>
      <protection locked="0"/>
    </xf>
    <xf numFmtId="0" fontId="1" fillId="7"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justify" vertical="center" wrapText="1"/>
      <protection locked="0"/>
    </xf>
    <xf numFmtId="165" fontId="0" fillId="6" borderId="8" xfId="0" applyNumberFormat="1" applyFont="1" applyFill="1" applyBorder="1" applyAlignment="1" applyProtection="1">
      <alignment horizontal="center" vertical="center" wrapText="1"/>
      <protection locked="0"/>
    </xf>
    <xf numFmtId="1" fontId="0" fillId="6" borderId="8" xfId="0" applyNumberFormat="1" applyFont="1" applyFill="1" applyBorder="1" applyAlignment="1" applyProtection="1">
      <alignment horizontal="center" vertical="center" wrapText="1"/>
      <protection hidden="1"/>
    </xf>
    <xf numFmtId="49" fontId="0" fillId="6" borderId="8" xfId="0" applyNumberFormat="1" applyFont="1" applyFill="1" applyBorder="1" applyAlignment="1">
      <alignment horizontal="center" vertical="center"/>
    </xf>
    <xf numFmtId="0" fontId="0" fillId="0" borderId="0" xfId="0" applyFill="1" applyAlignment="1"/>
    <xf numFmtId="0" fontId="13" fillId="2" borderId="9" xfId="0" applyFont="1" applyFill="1" applyBorder="1" applyAlignment="1">
      <alignment horizontal="center" vertical="center"/>
    </xf>
    <xf numFmtId="0" fontId="0" fillId="0" borderId="10" xfId="0" applyFill="1" applyBorder="1" applyAlignment="1" applyProtection="1">
      <alignment vertical="center" wrapText="1"/>
      <protection locked="0"/>
    </xf>
    <xf numFmtId="0" fontId="0" fillId="8" borderId="8" xfId="0" applyFont="1" applyFill="1" applyBorder="1" applyAlignment="1" applyProtection="1">
      <alignment horizontal="justify" vertical="center" wrapText="1"/>
      <protection locked="0"/>
    </xf>
    <xf numFmtId="0" fontId="0" fillId="8" borderId="8" xfId="0" applyFont="1" applyFill="1" applyBorder="1" applyAlignment="1" applyProtection="1">
      <alignment horizontal="center" vertical="center" wrapText="1"/>
      <protection locked="0"/>
    </xf>
    <xf numFmtId="165" fontId="0" fillId="8" borderId="8" xfId="0" applyNumberFormat="1" applyFont="1" applyFill="1" applyBorder="1" applyAlignment="1" applyProtection="1">
      <alignment horizontal="center" vertical="center" wrapText="1"/>
      <protection locked="0"/>
    </xf>
    <xf numFmtId="1" fontId="0" fillId="8" borderId="8" xfId="0" applyNumberFormat="1" applyFont="1" applyFill="1" applyBorder="1" applyAlignment="1" applyProtection="1">
      <alignment horizontal="center" vertical="center" wrapText="1"/>
      <protection hidden="1"/>
    </xf>
    <xf numFmtId="49" fontId="0" fillId="8" borderId="8" xfId="0" applyNumberFormat="1" applyFont="1" applyFill="1" applyBorder="1" applyAlignment="1">
      <alignment horizontal="center" vertical="center"/>
    </xf>
    <xf numFmtId="0" fontId="0" fillId="9" borderId="8" xfId="0" applyFont="1" applyFill="1" applyBorder="1" applyAlignment="1" applyProtection="1">
      <alignment horizontal="justify" vertical="center" wrapText="1"/>
      <protection locked="0"/>
    </xf>
    <xf numFmtId="0" fontId="0" fillId="9" borderId="8" xfId="0" applyFont="1" applyFill="1" applyBorder="1" applyAlignment="1" applyProtection="1">
      <alignment horizontal="center" vertical="center" wrapText="1"/>
      <protection locked="0"/>
    </xf>
    <xf numFmtId="165" fontId="0" fillId="9" borderId="8" xfId="0" applyNumberFormat="1" applyFont="1" applyFill="1" applyBorder="1" applyAlignment="1" applyProtection="1">
      <alignment horizontal="center" vertical="center" wrapText="1"/>
      <protection locked="0"/>
    </xf>
    <xf numFmtId="1" fontId="0" fillId="9" borderId="8" xfId="0" applyNumberFormat="1" applyFont="1" applyFill="1" applyBorder="1" applyAlignment="1" applyProtection="1">
      <alignment horizontal="center" vertical="center" wrapText="1"/>
      <protection hidden="1"/>
    </xf>
    <xf numFmtId="49" fontId="0" fillId="9" borderId="8" xfId="0" applyNumberFormat="1" applyFont="1" applyFill="1" applyBorder="1" applyAlignment="1">
      <alignment horizontal="center" vertical="center"/>
    </xf>
    <xf numFmtId="0" fontId="0" fillId="0" borderId="11" xfId="0" applyFill="1" applyBorder="1" applyAlignment="1"/>
    <xf numFmtId="0" fontId="0" fillId="0" borderId="12" xfId="0"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J182" zoomScale="73" zoomScaleNormal="73" workbookViewId="0">
      <selection activeCell="P182" sqref="P182"/>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121</v>
      </c>
    </row>
    <row r="5" spans="1:15" x14ac:dyDescent="0.25">
      <c r="B5" s="1" t="s">
        <v>6</v>
      </c>
      <c r="C5" s="2">
        <v>43646</v>
      </c>
    </row>
    <row r="6" spans="1:15" x14ac:dyDescent="0.25">
      <c r="B6" s="1" t="s">
        <v>7</v>
      </c>
      <c r="C6" s="1">
        <v>6</v>
      </c>
      <c r="D6" s="1" t="s">
        <v>8</v>
      </c>
    </row>
    <row r="8" spans="1:15" x14ac:dyDescent="0.25">
      <c r="A8" s="1" t="s">
        <v>9</v>
      </c>
      <c r="B8" s="119" t="s">
        <v>10</v>
      </c>
      <c r="C8" s="120"/>
      <c r="D8" s="120"/>
      <c r="E8" s="120"/>
      <c r="F8" s="120"/>
      <c r="G8" s="120"/>
      <c r="H8" s="120"/>
      <c r="I8" s="120"/>
      <c r="J8" s="120"/>
      <c r="K8" s="120"/>
      <c r="L8" s="120"/>
      <c r="M8" s="120"/>
      <c r="N8" s="120"/>
      <c r="O8" s="12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55.75" thickBot="1" x14ac:dyDescent="0.3">
      <c r="A11" s="3">
        <v>1</v>
      </c>
      <c r="B11" s="45" t="s">
        <v>24</v>
      </c>
      <c r="C11" s="46" t="s">
        <v>26</v>
      </c>
      <c r="D11" s="4" t="s">
        <v>198</v>
      </c>
      <c r="E11" s="5" t="s">
        <v>199</v>
      </c>
      <c r="F11" s="6" t="s">
        <v>200</v>
      </c>
      <c r="G11" s="5" t="s">
        <v>201</v>
      </c>
      <c r="H11" s="7" t="s">
        <v>202</v>
      </c>
      <c r="I11" s="8" t="s">
        <v>203</v>
      </c>
      <c r="J11" s="4">
        <v>1</v>
      </c>
      <c r="K11" s="9">
        <v>42373</v>
      </c>
      <c r="L11" s="9">
        <v>42444</v>
      </c>
      <c r="M11" s="10">
        <f t="shared" ref="M11:M67" si="0">IF(AND((((L11-K11)/7)&gt;0),(((L11-K11)/7)&lt;=52)),((L11-K11)/7),IF((((L11-K11)/7)=0),"","Fechas Incorrectas"))</f>
        <v>10.142857142857142</v>
      </c>
      <c r="N11" s="11">
        <v>1</v>
      </c>
      <c r="O11" s="8" t="s">
        <v>204</v>
      </c>
    </row>
    <row r="12" spans="1:15" ht="195.75" thickBot="1" x14ac:dyDescent="0.3">
      <c r="A12" s="3">
        <v>1</v>
      </c>
      <c r="B12" s="45" t="s">
        <v>27</v>
      </c>
      <c r="C12" s="46" t="s">
        <v>26</v>
      </c>
      <c r="D12" s="4" t="s">
        <v>205</v>
      </c>
      <c r="E12" s="12" t="s">
        <v>206</v>
      </c>
      <c r="F12" s="6" t="s">
        <v>200</v>
      </c>
      <c r="G12" s="5" t="s">
        <v>207</v>
      </c>
      <c r="H12" s="5" t="s">
        <v>208</v>
      </c>
      <c r="I12" s="5" t="s">
        <v>209</v>
      </c>
      <c r="J12" s="4">
        <v>1</v>
      </c>
      <c r="K12" s="9">
        <v>42373</v>
      </c>
      <c r="L12" s="9">
        <v>42444</v>
      </c>
      <c r="M12" s="10">
        <f t="shared" si="0"/>
        <v>10.142857142857142</v>
      </c>
      <c r="N12" s="13">
        <v>1</v>
      </c>
      <c r="O12" s="14"/>
    </row>
    <row r="13" spans="1:15" ht="225.75" thickBot="1" x14ac:dyDescent="0.3">
      <c r="A13" s="3">
        <v>1</v>
      </c>
      <c r="B13" s="45" t="s">
        <v>28</v>
      </c>
      <c r="C13" s="46" t="s">
        <v>26</v>
      </c>
      <c r="D13" s="4" t="s">
        <v>210</v>
      </c>
      <c r="E13" s="12" t="s">
        <v>206</v>
      </c>
      <c r="F13" s="6" t="s">
        <v>211</v>
      </c>
      <c r="G13" s="5" t="s">
        <v>212</v>
      </c>
      <c r="H13" s="5" t="s">
        <v>213</v>
      </c>
      <c r="I13" s="5" t="s">
        <v>214</v>
      </c>
      <c r="J13" s="4">
        <v>1</v>
      </c>
      <c r="K13" s="9">
        <v>42436</v>
      </c>
      <c r="L13" s="9">
        <v>42704</v>
      </c>
      <c r="M13" s="10">
        <f t="shared" si="0"/>
        <v>38.285714285714285</v>
      </c>
      <c r="N13" s="13">
        <v>1</v>
      </c>
      <c r="O13" s="14"/>
    </row>
    <row r="14" spans="1:15" ht="225.75" thickBot="1" x14ac:dyDescent="0.3">
      <c r="A14" s="3">
        <v>1</v>
      </c>
      <c r="B14" s="45" t="s">
        <v>29</v>
      </c>
      <c r="C14" s="46" t="s">
        <v>26</v>
      </c>
      <c r="D14" s="4" t="s">
        <v>215</v>
      </c>
      <c r="E14" s="12" t="s">
        <v>206</v>
      </c>
      <c r="F14" s="6" t="s">
        <v>211</v>
      </c>
      <c r="G14" s="5" t="s">
        <v>216</v>
      </c>
      <c r="H14" s="5" t="s">
        <v>217</v>
      </c>
      <c r="I14" s="5" t="s">
        <v>218</v>
      </c>
      <c r="J14" s="4">
        <v>3</v>
      </c>
      <c r="K14" s="9">
        <v>42389</v>
      </c>
      <c r="L14" s="9">
        <v>42643</v>
      </c>
      <c r="M14" s="10">
        <v>48</v>
      </c>
      <c r="N14" s="13">
        <v>3</v>
      </c>
      <c r="O14" s="15" t="s">
        <v>219</v>
      </c>
    </row>
    <row r="15" spans="1:15" ht="225.75" thickBot="1" x14ac:dyDescent="0.3">
      <c r="A15" s="3">
        <v>1</v>
      </c>
      <c r="B15" s="45" t="s">
        <v>30</v>
      </c>
      <c r="C15" s="46" t="s">
        <v>26</v>
      </c>
      <c r="D15" s="4" t="s">
        <v>220</v>
      </c>
      <c r="E15" s="12" t="s">
        <v>221</v>
      </c>
      <c r="F15" s="6" t="s">
        <v>211</v>
      </c>
      <c r="G15" s="6" t="s">
        <v>216</v>
      </c>
      <c r="H15" s="5" t="s">
        <v>217</v>
      </c>
      <c r="I15" s="5" t="s">
        <v>218</v>
      </c>
      <c r="J15" s="16">
        <v>3</v>
      </c>
      <c r="K15" s="9">
        <v>42389</v>
      </c>
      <c r="L15" s="9">
        <v>42643</v>
      </c>
      <c r="M15" s="10">
        <f t="shared" si="0"/>
        <v>36.285714285714285</v>
      </c>
      <c r="N15" s="13">
        <v>3</v>
      </c>
      <c r="O15" s="14"/>
    </row>
    <row r="16" spans="1:15" ht="210.75" thickBot="1" x14ac:dyDescent="0.3">
      <c r="A16" s="3">
        <v>1</v>
      </c>
      <c r="B16" s="45" t="s">
        <v>31</v>
      </c>
      <c r="C16" s="46" t="s">
        <v>26</v>
      </c>
      <c r="D16" s="17" t="s">
        <v>222</v>
      </c>
      <c r="E16" s="12" t="s">
        <v>223</v>
      </c>
      <c r="F16" s="6" t="s">
        <v>224</v>
      </c>
      <c r="G16" s="6" t="s">
        <v>225</v>
      </c>
      <c r="H16" s="6" t="s">
        <v>226</v>
      </c>
      <c r="I16" s="6" t="s">
        <v>227</v>
      </c>
      <c r="J16" s="16">
        <v>1</v>
      </c>
      <c r="K16" s="18">
        <v>42373</v>
      </c>
      <c r="L16" s="18">
        <v>42704</v>
      </c>
      <c r="M16" s="10">
        <f t="shared" si="0"/>
        <v>47.285714285714285</v>
      </c>
      <c r="N16" s="13">
        <v>1</v>
      </c>
      <c r="O16" s="14"/>
    </row>
    <row r="17" spans="1:15" ht="240.75" thickBot="1" x14ac:dyDescent="0.3">
      <c r="A17" s="3">
        <v>1</v>
      </c>
      <c r="B17" s="45" t="s">
        <v>32</v>
      </c>
      <c r="C17" s="46" t="s">
        <v>26</v>
      </c>
      <c r="D17" s="4" t="s">
        <v>228</v>
      </c>
      <c r="E17" s="12" t="s">
        <v>229</v>
      </c>
      <c r="F17" s="6" t="s">
        <v>230</v>
      </c>
      <c r="G17" s="6" t="s">
        <v>231</v>
      </c>
      <c r="H17" s="6" t="s">
        <v>232</v>
      </c>
      <c r="I17" s="6" t="s">
        <v>233</v>
      </c>
      <c r="J17" s="16">
        <v>3</v>
      </c>
      <c r="K17" s="18">
        <v>42461</v>
      </c>
      <c r="L17" s="18">
        <v>42704</v>
      </c>
      <c r="M17" s="10">
        <f t="shared" si="0"/>
        <v>34.714285714285715</v>
      </c>
      <c r="N17" s="13">
        <v>3</v>
      </c>
      <c r="O17" s="14"/>
    </row>
    <row r="18" spans="1:15" ht="240.75" thickBot="1" x14ac:dyDescent="0.3">
      <c r="A18" s="3">
        <v>1</v>
      </c>
      <c r="B18" s="45" t="s">
        <v>33</v>
      </c>
      <c r="C18" s="46" t="s">
        <v>26</v>
      </c>
      <c r="D18" s="4" t="s">
        <v>234</v>
      </c>
      <c r="E18" s="12" t="s">
        <v>229</v>
      </c>
      <c r="F18" s="6" t="s">
        <v>230</v>
      </c>
      <c r="G18" s="6" t="s">
        <v>235</v>
      </c>
      <c r="H18" s="6" t="s">
        <v>236</v>
      </c>
      <c r="I18" s="4" t="s">
        <v>237</v>
      </c>
      <c r="J18" s="16">
        <v>1</v>
      </c>
      <c r="K18" s="18">
        <v>42389</v>
      </c>
      <c r="L18" s="18">
        <v>42724</v>
      </c>
      <c r="M18" s="10">
        <f t="shared" si="0"/>
        <v>47.857142857142854</v>
      </c>
      <c r="N18" s="13">
        <v>1</v>
      </c>
      <c r="O18" s="14"/>
    </row>
    <row r="19" spans="1:15" ht="195.75" thickBot="1" x14ac:dyDescent="0.3">
      <c r="A19" s="3">
        <v>1</v>
      </c>
      <c r="B19" s="45" t="s">
        <v>34</v>
      </c>
      <c r="C19" s="46" t="s">
        <v>26</v>
      </c>
      <c r="D19" s="4" t="s">
        <v>238</v>
      </c>
      <c r="E19" s="12" t="s">
        <v>239</v>
      </c>
      <c r="F19" s="19" t="s">
        <v>240</v>
      </c>
      <c r="G19" s="12" t="s">
        <v>241</v>
      </c>
      <c r="H19" s="12" t="s">
        <v>242</v>
      </c>
      <c r="I19" s="12" t="s">
        <v>243</v>
      </c>
      <c r="J19" s="4">
        <v>1</v>
      </c>
      <c r="K19" s="18">
        <v>42339</v>
      </c>
      <c r="L19" s="18">
        <v>42459</v>
      </c>
      <c r="M19" s="10">
        <f t="shared" si="0"/>
        <v>17.142857142857142</v>
      </c>
      <c r="N19" s="13">
        <v>1</v>
      </c>
      <c r="O19" s="14"/>
    </row>
    <row r="20" spans="1:15" ht="195.75" thickBot="1" x14ac:dyDescent="0.3">
      <c r="A20" s="3">
        <v>1</v>
      </c>
      <c r="B20" s="45" t="s">
        <v>35</v>
      </c>
      <c r="C20" s="46" t="s">
        <v>26</v>
      </c>
      <c r="D20" s="4" t="s">
        <v>244</v>
      </c>
      <c r="E20" s="12" t="s">
        <v>239</v>
      </c>
      <c r="F20" s="19" t="s">
        <v>240</v>
      </c>
      <c r="G20" s="12" t="s">
        <v>241</v>
      </c>
      <c r="H20" s="12" t="s">
        <v>245</v>
      </c>
      <c r="I20" s="12" t="s">
        <v>246</v>
      </c>
      <c r="J20" s="20">
        <v>1</v>
      </c>
      <c r="K20" s="18">
        <v>42339</v>
      </c>
      <c r="L20" s="18">
        <v>42490</v>
      </c>
      <c r="M20" s="10">
        <f t="shared" si="0"/>
        <v>21.571428571428573</v>
      </c>
      <c r="N20" s="13">
        <v>1</v>
      </c>
      <c r="O20" s="14"/>
    </row>
    <row r="21" spans="1:15" ht="195.75" thickBot="1" x14ac:dyDescent="0.3">
      <c r="A21" s="3">
        <v>1</v>
      </c>
      <c r="B21" s="45" t="s">
        <v>36</v>
      </c>
      <c r="C21" s="46" t="s">
        <v>26</v>
      </c>
      <c r="D21" s="4" t="s">
        <v>247</v>
      </c>
      <c r="E21" s="12" t="s">
        <v>239</v>
      </c>
      <c r="F21" s="19" t="s">
        <v>240</v>
      </c>
      <c r="G21" s="12" t="s">
        <v>241</v>
      </c>
      <c r="H21" s="12" t="s">
        <v>248</v>
      </c>
      <c r="I21" s="12" t="s">
        <v>249</v>
      </c>
      <c r="J21" s="20">
        <v>1</v>
      </c>
      <c r="K21" s="18">
        <v>42490</v>
      </c>
      <c r="L21" s="18">
        <v>42551</v>
      </c>
      <c r="M21" s="10">
        <f t="shared" si="0"/>
        <v>8.7142857142857135</v>
      </c>
      <c r="N21" s="13">
        <v>1</v>
      </c>
      <c r="O21" s="14"/>
    </row>
    <row r="22" spans="1:15" ht="195.75" thickBot="1" x14ac:dyDescent="0.3">
      <c r="A22" s="3">
        <v>1</v>
      </c>
      <c r="B22" s="45" t="s">
        <v>37</v>
      </c>
      <c r="C22" s="46" t="s">
        <v>26</v>
      </c>
      <c r="D22" s="4" t="s">
        <v>250</v>
      </c>
      <c r="E22" s="12" t="s">
        <v>239</v>
      </c>
      <c r="F22" s="19" t="s">
        <v>240</v>
      </c>
      <c r="G22" s="12" t="s">
        <v>241</v>
      </c>
      <c r="H22" s="12" t="s">
        <v>251</v>
      </c>
      <c r="I22" s="12" t="s">
        <v>252</v>
      </c>
      <c r="J22" s="20">
        <v>2</v>
      </c>
      <c r="K22" s="18">
        <v>42581</v>
      </c>
      <c r="L22" s="18">
        <v>42673</v>
      </c>
      <c r="M22" s="10">
        <f t="shared" si="0"/>
        <v>13.142857142857142</v>
      </c>
      <c r="N22" s="13">
        <v>2</v>
      </c>
      <c r="O22" s="21" t="s">
        <v>219</v>
      </c>
    </row>
    <row r="23" spans="1:15" ht="195.75" thickBot="1" x14ac:dyDescent="0.3">
      <c r="A23" s="3">
        <v>1</v>
      </c>
      <c r="B23" s="45" t="s">
        <v>38</v>
      </c>
      <c r="C23" s="46" t="s">
        <v>26</v>
      </c>
      <c r="D23" s="4" t="s">
        <v>253</v>
      </c>
      <c r="E23" s="12" t="s">
        <v>254</v>
      </c>
      <c r="F23" s="12" t="s">
        <v>255</v>
      </c>
      <c r="G23" s="12" t="s">
        <v>256</v>
      </c>
      <c r="H23" s="12" t="s">
        <v>257</v>
      </c>
      <c r="I23" s="22" t="s">
        <v>258</v>
      </c>
      <c r="J23" s="17">
        <v>1</v>
      </c>
      <c r="K23" s="23">
        <v>42353</v>
      </c>
      <c r="L23" s="23">
        <v>42459</v>
      </c>
      <c r="M23" s="10">
        <f t="shared" si="0"/>
        <v>15.142857142857142</v>
      </c>
      <c r="N23" s="13">
        <v>1</v>
      </c>
      <c r="O23" s="14"/>
    </row>
    <row r="24" spans="1:15" ht="195.75" thickBot="1" x14ac:dyDescent="0.3">
      <c r="A24" s="3">
        <v>1</v>
      </c>
      <c r="B24" s="45" t="s">
        <v>39</v>
      </c>
      <c r="C24" s="46" t="s">
        <v>26</v>
      </c>
      <c r="D24" s="4" t="s">
        <v>259</v>
      </c>
      <c r="E24" s="12" t="s">
        <v>254</v>
      </c>
      <c r="F24" s="12" t="s">
        <v>255</v>
      </c>
      <c r="G24" s="12" t="s">
        <v>256</v>
      </c>
      <c r="H24" s="12" t="s">
        <v>260</v>
      </c>
      <c r="I24" s="22" t="s">
        <v>261</v>
      </c>
      <c r="J24" s="17">
        <v>1</v>
      </c>
      <c r="K24" s="23">
        <v>42353</v>
      </c>
      <c r="L24" s="23">
        <v>42459</v>
      </c>
      <c r="M24" s="10">
        <f>IF(AND((((L24-K24)/7)&gt;0),(((L24-K24)/7)&lt;=52)),((L24-K24)/7),IF((((L24-K24)/7)=0),"","Fechas Incorrectas"))</f>
        <v>15.142857142857142</v>
      </c>
      <c r="N24" s="13">
        <v>1</v>
      </c>
      <c r="O24" s="14"/>
    </row>
    <row r="25" spans="1:15" ht="195.75" thickBot="1" x14ac:dyDescent="0.3">
      <c r="A25" s="3">
        <v>1</v>
      </c>
      <c r="B25" s="45" t="s">
        <v>40</v>
      </c>
      <c r="C25" s="46" t="s">
        <v>26</v>
      </c>
      <c r="D25" s="4" t="s">
        <v>262</v>
      </c>
      <c r="E25" s="12" t="s">
        <v>254</v>
      </c>
      <c r="F25" s="12" t="s">
        <v>255</v>
      </c>
      <c r="G25" s="12" t="s">
        <v>256</v>
      </c>
      <c r="H25" s="12" t="s">
        <v>263</v>
      </c>
      <c r="I25" s="22" t="s">
        <v>264</v>
      </c>
      <c r="J25" s="17">
        <v>2</v>
      </c>
      <c r="K25" s="23">
        <v>42459</v>
      </c>
      <c r="L25" s="23">
        <v>42704</v>
      </c>
      <c r="M25" s="10">
        <f>IF(AND((((L25-K25)/7)&gt;0),(((L25-K25)/7)&lt;=52)),((L25-K25)/7),IF((((L25-K25)/7)=0),"","Fechas Incorrectas"))</f>
        <v>35</v>
      </c>
      <c r="N25" s="13">
        <v>2</v>
      </c>
      <c r="O25" s="14"/>
    </row>
    <row r="26" spans="1:15" ht="195.75" thickBot="1" x14ac:dyDescent="0.3">
      <c r="A26" s="3">
        <v>1</v>
      </c>
      <c r="B26" s="45" t="s">
        <v>41</v>
      </c>
      <c r="C26" s="46" t="s">
        <v>26</v>
      </c>
      <c r="D26" s="4" t="s">
        <v>265</v>
      </c>
      <c r="E26" s="12" t="s">
        <v>266</v>
      </c>
      <c r="F26" s="22" t="s">
        <v>267</v>
      </c>
      <c r="G26" s="22" t="s">
        <v>268</v>
      </c>
      <c r="H26" s="24" t="s">
        <v>269</v>
      </c>
      <c r="I26" s="22" t="s">
        <v>270</v>
      </c>
      <c r="J26" s="4">
        <v>1</v>
      </c>
      <c r="K26" s="23">
        <v>42335</v>
      </c>
      <c r="L26" s="23">
        <v>42369</v>
      </c>
      <c r="M26" s="10">
        <f t="shared" si="0"/>
        <v>4.8571428571428568</v>
      </c>
      <c r="N26" s="25">
        <v>1</v>
      </c>
      <c r="O26" s="26" t="s">
        <v>219</v>
      </c>
    </row>
    <row r="27" spans="1:15" ht="195.75" thickBot="1" x14ac:dyDescent="0.3">
      <c r="A27" s="3">
        <v>1</v>
      </c>
      <c r="B27" s="45" t="s">
        <v>42</v>
      </c>
      <c r="C27" s="46" t="s">
        <v>26</v>
      </c>
      <c r="D27" s="4" t="s">
        <v>271</v>
      </c>
      <c r="E27" s="12" t="s">
        <v>266</v>
      </c>
      <c r="F27" s="22" t="s">
        <v>267</v>
      </c>
      <c r="G27" s="22" t="s">
        <v>268</v>
      </c>
      <c r="H27" s="24" t="s">
        <v>272</v>
      </c>
      <c r="I27" s="22" t="s">
        <v>273</v>
      </c>
      <c r="J27" s="17">
        <v>1</v>
      </c>
      <c r="K27" s="23">
        <v>42373</v>
      </c>
      <c r="L27" s="23">
        <v>42704</v>
      </c>
      <c r="M27" s="10">
        <f t="shared" si="0"/>
        <v>47.285714285714285</v>
      </c>
      <c r="N27" s="13">
        <v>1</v>
      </c>
      <c r="O27" s="14"/>
    </row>
    <row r="28" spans="1:15" ht="165.75" thickBot="1" x14ac:dyDescent="0.3">
      <c r="A28" s="3">
        <v>1</v>
      </c>
      <c r="B28" s="45" t="s">
        <v>43</v>
      </c>
      <c r="C28" s="46" t="s">
        <v>26</v>
      </c>
      <c r="D28" s="4" t="s">
        <v>274</v>
      </c>
      <c r="E28" s="6" t="s">
        <v>275</v>
      </c>
      <c r="F28" s="22" t="s">
        <v>276</v>
      </c>
      <c r="G28" s="22" t="s">
        <v>277</v>
      </c>
      <c r="H28" s="22" t="s">
        <v>278</v>
      </c>
      <c r="I28" s="22" t="s">
        <v>279</v>
      </c>
      <c r="J28" s="4">
        <v>1</v>
      </c>
      <c r="K28" s="23">
        <v>42335</v>
      </c>
      <c r="L28" s="23">
        <v>42490</v>
      </c>
      <c r="M28" s="10">
        <f t="shared" si="0"/>
        <v>22.142857142857142</v>
      </c>
      <c r="N28" s="13">
        <v>1</v>
      </c>
      <c r="O28" s="14"/>
    </row>
    <row r="29" spans="1:15" ht="165.75" thickBot="1" x14ac:dyDescent="0.3">
      <c r="A29" s="3">
        <v>1</v>
      </c>
      <c r="B29" s="45" t="s">
        <v>44</v>
      </c>
      <c r="C29" s="46" t="s">
        <v>26</v>
      </c>
      <c r="D29" s="4" t="s">
        <v>280</v>
      </c>
      <c r="E29" s="6" t="s">
        <v>275</v>
      </c>
      <c r="F29" s="22" t="s">
        <v>276</v>
      </c>
      <c r="G29" s="22" t="s">
        <v>281</v>
      </c>
      <c r="H29" s="22" t="s">
        <v>282</v>
      </c>
      <c r="I29" s="22" t="s">
        <v>283</v>
      </c>
      <c r="J29" s="17">
        <v>1</v>
      </c>
      <c r="K29" s="23">
        <v>42490</v>
      </c>
      <c r="L29" s="23">
        <v>42704</v>
      </c>
      <c r="M29" s="10">
        <f t="shared" si="0"/>
        <v>30.571428571428573</v>
      </c>
      <c r="N29" s="13">
        <v>1</v>
      </c>
      <c r="O29" s="14"/>
    </row>
    <row r="30" spans="1:15" ht="135.75" thickBot="1" x14ac:dyDescent="0.3">
      <c r="A30" s="3">
        <v>1</v>
      </c>
      <c r="B30" s="45" t="s">
        <v>45</v>
      </c>
      <c r="C30" s="46" t="s">
        <v>26</v>
      </c>
      <c r="D30" s="4" t="s">
        <v>284</v>
      </c>
      <c r="E30" s="27" t="s">
        <v>285</v>
      </c>
      <c r="F30" s="28" t="s">
        <v>286</v>
      </c>
      <c r="G30" s="22" t="s">
        <v>287</v>
      </c>
      <c r="H30" s="29" t="s">
        <v>288</v>
      </c>
      <c r="I30" s="22" t="s">
        <v>289</v>
      </c>
      <c r="J30" s="17">
        <v>1</v>
      </c>
      <c r="K30" s="23">
        <v>42335</v>
      </c>
      <c r="L30" s="23">
        <v>42490</v>
      </c>
      <c r="M30" s="10">
        <f t="shared" si="0"/>
        <v>22.142857142857142</v>
      </c>
      <c r="N30" s="13">
        <v>1</v>
      </c>
      <c r="O30" s="14"/>
    </row>
    <row r="31" spans="1:15" ht="135.75" thickBot="1" x14ac:dyDescent="0.3">
      <c r="A31" s="3">
        <v>1</v>
      </c>
      <c r="B31" s="45" t="s">
        <v>46</v>
      </c>
      <c r="C31" s="46" t="s">
        <v>26</v>
      </c>
      <c r="D31" s="4" t="s">
        <v>290</v>
      </c>
      <c r="E31" s="27" t="s">
        <v>285</v>
      </c>
      <c r="F31" s="28" t="s">
        <v>286</v>
      </c>
      <c r="G31" s="22" t="s">
        <v>291</v>
      </c>
      <c r="H31" s="29" t="s">
        <v>292</v>
      </c>
      <c r="I31" s="22" t="s">
        <v>293</v>
      </c>
      <c r="J31" s="17">
        <v>2</v>
      </c>
      <c r="K31" s="23">
        <v>42490</v>
      </c>
      <c r="L31" s="23">
        <v>42704</v>
      </c>
      <c r="M31" s="10">
        <f t="shared" si="0"/>
        <v>30.571428571428573</v>
      </c>
      <c r="N31" s="13">
        <v>2</v>
      </c>
      <c r="O31" s="14"/>
    </row>
    <row r="32" spans="1:15" ht="195.75" thickBot="1" x14ac:dyDescent="0.3">
      <c r="A32" s="3">
        <v>1</v>
      </c>
      <c r="B32" s="45" t="s">
        <v>47</v>
      </c>
      <c r="C32" s="46" t="s">
        <v>26</v>
      </c>
      <c r="D32" s="4" t="s">
        <v>294</v>
      </c>
      <c r="E32" s="12" t="s">
        <v>295</v>
      </c>
      <c r="F32" s="22" t="s">
        <v>276</v>
      </c>
      <c r="G32" s="22" t="s">
        <v>277</v>
      </c>
      <c r="H32" s="22" t="s">
        <v>278</v>
      </c>
      <c r="I32" s="22" t="s">
        <v>279</v>
      </c>
      <c r="J32" s="4">
        <v>1</v>
      </c>
      <c r="K32" s="23">
        <v>42335</v>
      </c>
      <c r="L32" s="23">
        <v>42490</v>
      </c>
      <c r="M32" s="10">
        <f>IF(AND((((L32-K32)/7)&gt;0),(((L32-K32)/7)&lt;=52)),((L32-K32)/7),IF((((L32-K32)/7)=0),"","Fechas Incorrectas"))</f>
        <v>22.142857142857142</v>
      </c>
      <c r="N32" s="13">
        <v>1</v>
      </c>
      <c r="O32" s="14"/>
    </row>
    <row r="33" spans="1:15" ht="195.75" thickBot="1" x14ac:dyDescent="0.3">
      <c r="A33" s="3">
        <v>1</v>
      </c>
      <c r="B33" s="45" t="s">
        <v>48</v>
      </c>
      <c r="C33" s="46" t="s">
        <v>26</v>
      </c>
      <c r="D33" s="4" t="s">
        <v>296</v>
      </c>
      <c r="E33" s="12" t="s">
        <v>295</v>
      </c>
      <c r="F33" s="22" t="s">
        <v>276</v>
      </c>
      <c r="G33" s="22" t="s">
        <v>281</v>
      </c>
      <c r="H33" s="22" t="s">
        <v>282</v>
      </c>
      <c r="I33" s="22" t="s">
        <v>283</v>
      </c>
      <c r="J33" s="17">
        <v>1</v>
      </c>
      <c r="K33" s="23">
        <v>42490</v>
      </c>
      <c r="L33" s="23">
        <v>42704</v>
      </c>
      <c r="M33" s="10">
        <f>IF(AND((((L33-K33)/7)&gt;0),(((L33-K33)/7)&lt;=52)),((L33-K33)/7),IF((((L33-K33)/7)=0),"","Fechas Incorrectas"))</f>
        <v>30.571428571428573</v>
      </c>
      <c r="N33" s="13">
        <v>1</v>
      </c>
      <c r="O33" s="15" t="s">
        <v>219</v>
      </c>
    </row>
    <row r="34" spans="1:15" ht="135.75" thickBot="1" x14ac:dyDescent="0.3">
      <c r="A34" s="3">
        <v>1</v>
      </c>
      <c r="B34" s="45" t="s">
        <v>49</v>
      </c>
      <c r="C34" s="46" t="s">
        <v>26</v>
      </c>
      <c r="D34" s="4" t="s">
        <v>297</v>
      </c>
      <c r="E34" s="12" t="s">
        <v>298</v>
      </c>
      <c r="F34" s="6" t="s">
        <v>299</v>
      </c>
      <c r="G34" s="5" t="s">
        <v>300</v>
      </c>
      <c r="H34" s="30" t="s">
        <v>301</v>
      </c>
      <c r="I34" s="8" t="s">
        <v>302</v>
      </c>
      <c r="J34" s="4">
        <v>1</v>
      </c>
      <c r="K34" s="18">
        <v>42358</v>
      </c>
      <c r="L34" s="18">
        <v>42368</v>
      </c>
      <c r="M34" s="10">
        <f t="shared" si="0"/>
        <v>1.4285714285714286</v>
      </c>
      <c r="N34" s="25">
        <v>1</v>
      </c>
      <c r="O34" s="26" t="s">
        <v>219</v>
      </c>
    </row>
    <row r="35" spans="1:15" ht="135.75" thickBot="1" x14ac:dyDescent="0.3">
      <c r="A35" s="3">
        <v>1</v>
      </c>
      <c r="B35" s="45" t="s">
        <v>50</v>
      </c>
      <c r="C35" s="46" t="s">
        <v>26</v>
      </c>
      <c r="D35" s="4" t="s">
        <v>303</v>
      </c>
      <c r="E35" s="12" t="s">
        <v>298</v>
      </c>
      <c r="F35" s="6" t="s">
        <v>299</v>
      </c>
      <c r="G35" s="5" t="s">
        <v>304</v>
      </c>
      <c r="H35" s="30" t="s">
        <v>305</v>
      </c>
      <c r="I35" s="8" t="s">
        <v>306</v>
      </c>
      <c r="J35" s="4">
        <v>3</v>
      </c>
      <c r="K35" s="18">
        <v>42389</v>
      </c>
      <c r="L35" s="18">
        <v>42459</v>
      </c>
      <c r="M35" s="10">
        <f t="shared" si="0"/>
        <v>10</v>
      </c>
      <c r="N35" s="13">
        <v>3</v>
      </c>
      <c r="O35" s="14"/>
    </row>
    <row r="36" spans="1:15" ht="135.75" thickBot="1" x14ac:dyDescent="0.3">
      <c r="A36" s="3">
        <v>1</v>
      </c>
      <c r="B36" s="45" t="s">
        <v>51</v>
      </c>
      <c r="C36" s="46" t="s">
        <v>26</v>
      </c>
      <c r="D36" s="4" t="s">
        <v>307</v>
      </c>
      <c r="E36" s="12" t="s">
        <v>298</v>
      </c>
      <c r="F36" s="6" t="s">
        <v>299</v>
      </c>
      <c r="G36" s="5" t="s">
        <v>308</v>
      </c>
      <c r="H36" s="8" t="s">
        <v>309</v>
      </c>
      <c r="I36" s="8" t="s">
        <v>310</v>
      </c>
      <c r="J36" s="4">
        <v>2</v>
      </c>
      <c r="K36" s="18">
        <v>42401</v>
      </c>
      <c r="L36" s="18">
        <v>42704</v>
      </c>
      <c r="M36" s="10">
        <f t="shared" si="0"/>
        <v>43.285714285714285</v>
      </c>
      <c r="N36" s="13">
        <v>2</v>
      </c>
      <c r="O36" s="15" t="s">
        <v>219</v>
      </c>
    </row>
    <row r="37" spans="1:15" ht="195.75" thickBot="1" x14ac:dyDescent="0.3">
      <c r="A37" s="3">
        <v>1</v>
      </c>
      <c r="B37" s="45" t="s">
        <v>52</v>
      </c>
      <c r="C37" s="46" t="s">
        <v>26</v>
      </c>
      <c r="D37" s="4" t="s">
        <v>311</v>
      </c>
      <c r="E37" s="12" t="s">
        <v>312</v>
      </c>
      <c r="F37" s="22" t="s">
        <v>313</v>
      </c>
      <c r="G37" s="22" t="s">
        <v>314</v>
      </c>
      <c r="H37" s="22" t="s">
        <v>315</v>
      </c>
      <c r="I37" s="22" t="s">
        <v>316</v>
      </c>
      <c r="J37" s="31">
        <v>1</v>
      </c>
      <c r="K37" s="23">
        <v>42373</v>
      </c>
      <c r="L37" s="23">
        <v>42704</v>
      </c>
      <c r="M37" s="10">
        <f t="shared" si="0"/>
        <v>47.285714285714285</v>
      </c>
      <c r="N37" s="13">
        <v>1</v>
      </c>
      <c r="O37" s="14"/>
    </row>
    <row r="38" spans="1:15" ht="150.75" thickBot="1" x14ac:dyDescent="0.3">
      <c r="A38" s="3">
        <v>1</v>
      </c>
      <c r="B38" s="45" t="s">
        <v>53</v>
      </c>
      <c r="C38" s="46" t="s">
        <v>26</v>
      </c>
      <c r="D38" s="4" t="s">
        <v>317</v>
      </c>
      <c r="E38" s="32" t="s">
        <v>318</v>
      </c>
      <c r="F38" s="22" t="s">
        <v>319</v>
      </c>
      <c r="G38" s="22" t="s">
        <v>320</v>
      </c>
      <c r="H38" s="22" t="s">
        <v>321</v>
      </c>
      <c r="I38" s="22" t="s">
        <v>322</v>
      </c>
      <c r="J38" s="31">
        <v>2</v>
      </c>
      <c r="K38" s="23">
        <v>42373</v>
      </c>
      <c r="L38" s="23">
        <v>42673</v>
      </c>
      <c r="M38" s="33">
        <f t="shared" si="0"/>
        <v>42.857142857142854</v>
      </c>
      <c r="N38" s="13">
        <v>2</v>
      </c>
      <c r="O38" s="14"/>
    </row>
    <row r="39" spans="1:15" ht="240.75" thickBot="1" x14ac:dyDescent="0.3">
      <c r="A39" s="3">
        <v>1</v>
      </c>
      <c r="B39" s="45" t="s">
        <v>54</v>
      </c>
      <c r="C39" s="46" t="s">
        <v>26</v>
      </c>
      <c r="D39" s="4" t="s">
        <v>323</v>
      </c>
      <c r="E39" s="12" t="s">
        <v>324</v>
      </c>
      <c r="F39" s="8" t="s">
        <v>325</v>
      </c>
      <c r="G39" s="19" t="s">
        <v>326</v>
      </c>
      <c r="H39" s="8" t="s">
        <v>327</v>
      </c>
      <c r="I39" s="8" t="s">
        <v>328</v>
      </c>
      <c r="J39" s="4">
        <v>2</v>
      </c>
      <c r="K39" s="18">
        <v>42348</v>
      </c>
      <c r="L39" s="18">
        <v>42400</v>
      </c>
      <c r="M39" s="10">
        <f t="shared" si="0"/>
        <v>7.4285714285714288</v>
      </c>
      <c r="N39" s="13">
        <v>2</v>
      </c>
      <c r="O39" s="14"/>
    </row>
    <row r="40" spans="1:15" ht="240.75" thickBot="1" x14ac:dyDescent="0.3">
      <c r="A40" s="3">
        <v>1</v>
      </c>
      <c r="B40" s="45" t="s">
        <v>55</v>
      </c>
      <c r="C40" s="46" t="s">
        <v>26</v>
      </c>
      <c r="D40" s="4" t="s">
        <v>329</v>
      </c>
      <c r="E40" s="12" t="s">
        <v>330</v>
      </c>
      <c r="F40" s="8" t="s">
        <v>325</v>
      </c>
      <c r="G40" s="19" t="s">
        <v>326</v>
      </c>
      <c r="H40" s="8" t="s">
        <v>331</v>
      </c>
      <c r="I40" s="8" t="s">
        <v>328</v>
      </c>
      <c r="J40" s="4">
        <v>2</v>
      </c>
      <c r="K40" s="18">
        <v>42348</v>
      </c>
      <c r="L40" s="18">
        <v>42400</v>
      </c>
      <c r="M40" s="10">
        <f t="shared" si="0"/>
        <v>7.4285714285714288</v>
      </c>
      <c r="N40" s="13">
        <v>2</v>
      </c>
      <c r="O40" s="14"/>
    </row>
    <row r="41" spans="1:15" ht="240.75" thickBot="1" x14ac:dyDescent="0.3">
      <c r="A41" s="3">
        <v>1</v>
      </c>
      <c r="B41" s="45" t="s">
        <v>56</v>
      </c>
      <c r="C41" s="46" t="s">
        <v>26</v>
      </c>
      <c r="D41" s="4" t="s">
        <v>332</v>
      </c>
      <c r="E41" s="12" t="s">
        <v>333</v>
      </c>
      <c r="F41" s="8" t="s">
        <v>325</v>
      </c>
      <c r="G41" s="19" t="s">
        <v>326</v>
      </c>
      <c r="H41" s="8" t="s">
        <v>331</v>
      </c>
      <c r="I41" s="8" t="s">
        <v>328</v>
      </c>
      <c r="J41" s="4">
        <v>2</v>
      </c>
      <c r="K41" s="18">
        <v>42348</v>
      </c>
      <c r="L41" s="18">
        <v>42400</v>
      </c>
      <c r="M41" s="10">
        <f t="shared" si="0"/>
        <v>7.4285714285714288</v>
      </c>
      <c r="N41" s="13">
        <v>2</v>
      </c>
      <c r="O41" s="14"/>
    </row>
    <row r="42" spans="1:15" ht="240.75" thickBot="1" x14ac:dyDescent="0.3">
      <c r="A42" s="3">
        <v>1</v>
      </c>
      <c r="B42" s="45" t="s">
        <v>57</v>
      </c>
      <c r="C42" s="46" t="s">
        <v>26</v>
      </c>
      <c r="D42" s="4" t="s">
        <v>334</v>
      </c>
      <c r="E42" s="12" t="s">
        <v>335</v>
      </c>
      <c r="F42" s="8" t="s">
        <v>325</v>
      </c>
      <c r="G42" s="19" t="s">
        <v>326</v>
      </c>
      <c r="H42" s="8" t="s">
        <v>331</v>
      </c>
      <c r="I42" s="8" t="s">
        <v>328</v>
      </c>
      <c r="J42" s="4">
        <v>2</v>
      </c>
      <c r="K42" s="18">
        <v>42348</v>
      </c>
      <c r="L42" s="18">
        <v>42400</v>
      </c>
      <c r="M42" s="10">
        <f t="shared" si="0"/>
        <v>7.4285714285714288</v>
      </c>
      <c r="N42" s="13">
        <v>2</v>
      </c>
      <c r="O42" s="14"/>
    </row>
    <row r="43" spans="1:15" ht="240.75" thickBot="1" x14ac:dyDescent="0.3">
      <c r="A43" s="3">
        <v>1</v>
      </c>
      <c r="B43" s="45" t="s">
        <v>58</v>
      </c>
      <c r="C43" s="46" t="s">
        <v>26</v>
      </c>
      <c r="D43" s="4" t="s">
        <v>336</v>
      </c>
      <c r="E43" s="12" t="s">
        <v>337</v>
      </c>
      <c r="F43" s="8" t="s">
        <v>325</v>
      </c>
      <c r="G43" s="19" t="s">
        <v>326</v>
      </c>
      <c r="H43" s="8" t="s">
        <v>331</v>
      </c>
      <c r="I43" s="8" t="s">
        <v>328</v>
      </c>
      <c r="J43" s="4">
        <v>2</v>
      </c>
      <c r="K43" s="18">
        <v>42348</v>
      </c>
      <c r="L43" s="18">
        <v>42400</v>
      </c>
      <c r="M43" s="10">
        <f t="shared" si="0"/>
        <v>7.4285714285714288</v>
      </c>
      <c r="N43" s="13">
        <v>2</v>
      </c>
      <c r="O43" s="14"/>
    </row>
    <row r="44" spans="1:15" ht="300.75" thickBot="1" x14ac:dyDescent="0.3">
      <c r="A44" s="3">
        <v>1</v>
      </c>
      <c r="B44" s="45" t="s">
        <v>59</v>
      </c>
      <c r="C44" s="46" t="s">
        <v>26</v>
      </c>
      <c r="D44" s="4" t="s">
        <v>338</v>
      </c>
      <c r="E44" s="12" t="s">
        <v>339</v>
      </c>
      <c r="F44" s="5" t="s">
        <v>340</v>
      </c>
      <c r="G44" s="5" t="s">
        <v>341</v>
      </c>
      <c r="H44" s="5" t="s">
        <v>342</v>
      </c>
      <c r="I44" s="5" t="s">
        <v>343</v>
      </c>
      <c r="J44" s="4">
        <v>3</v>
      </c>
      <c r="K44" s="18">
        <v>42348</v>
      </c>
      <c r="L44" s="18">
        <v>42400</v>
      </c>
      <c r="M44" s="10">
        <f t="shared" si="0"/>
        <v>7.4285714285714288</v>
      </c>
      <c r="N44" s="13">
        <v>3</v>
      </c>
      <c r="O44" s="14"/>
    </row>
    <row r="45" spans="1:15" ht="270.75" thickBot="1" x14ac:dyDescent="0.3">
      <c r="A45" s="3">
        <v>1</v>
      </c>
      <c r="B45" s="45" t="s">
        <v>60</v>
      </c>
      <c r="C45" s="46" t="s">
        <v>26</v>
      </c>
      <c r="D45" s="4" t="s">
        <v>344</v>
      </c>
      <c r="E45" s="34" t="s">
        <v>345</v>
      </c>
      <c r="F45" s="5" t="s">
        <v>340</v>
      </c>
      <c r="G45" s="5" t="s">
        <v>346</v>
      </c>
      <c r="H45" s="5" t="s">
        <v>347</v>
      </c>
      <c r="I45" s="5" t="s">
        <v>348</v>
      </c>
      <c r="J45" s="4">
        <v>2</v>
      </c>
      <c r="K45" s="18">
        <v>42348</v>
      </c>
      <c r="L45" s="18">
        <v>42400</v>
      </c>
      <c r="M45" s="10">
        <f t="shared" si="0"/>
        <v>7.4285714285714288</v>
      </c>
      <c r="N45" s="13">
        <v>2</v>
      </c>
      <c r="O45" s="14"/>
    </row>
    <row r="46" spans="1:15" ht="210.75" thickBot="1" x14ac:dyDescent="0.3">
      <c r="A46" s="3">
        <v>1</v>
      </c>
      <c r="B46" s="45" t="s">
        <v>61</v>
      </c>
      <c r="C46" s="46" t="s">
        <v>26</v>
      </c>
      <c r="D46" s="4" t="s">
        <v>349</v>
      </c>
      <c r="E46" s="12" t="s">
        <v>350</v>
      </c>
      <c r="F46" s="5" t="s">
        <v>340</v>
      </c>
      <c r="G46" s="22" t="s">
        <v>351</v>
      </c>
      <c r="H46" s="12" t="s">
        <v>352</v>
      </c>
      <c r="I46" s="22" t="s">
        <v>353</v>
      </c>
      <c r="J46" s="20">
        <v>1</v>
      </c>
      <c r="K46" s="18">
        <v>42348</v>
      </c>
      <c r="L46" s="18">
        <v>42400</v>
      </c>
      <c r="M46" s="10">
        <f t="shared" si="0"/>
        <v>7.4285714285714288</v>
      </c>
      <c r="N46" s="13">
        <v>1</v>
      </c>
      <c r="O46" s="14"/>
    </row>
    <row r="47" spans="1:15" ht="210.75" thickBot="1" x14ac:dyDescent="0.3">
      <c r="A47" s="3">
        <v>1</v>
      </c>
      <c r="B47" s="45" t="s">
        <v>62</v>
      </c>
      <c r="C47" s="46" t="s">
        <v>26</v>
      </c>
      <c r="D47" s="4" t="s">
        <v>354</v>
      </c>
      <c r="E47" s="12" t="s">
        <v>350</v>
      </c>
      <c r="F47" s="5" t="s">
        <v>340</v>
      </c>
      <c r="G47" s="22" t="s">
        <v>351</v>
      </c>
      <c r="H47" s="12" t="s">
        <v>355</v>
      </c>
      <c r="I47" s="22" t="s">
        <v>356</v>
      </c>
      <c r="J47" s="20">
        <v>1</v>
      </c>
      <c r="K47" s="18">
        <v>42348</v>
      </c>
      <c r="L47" s="18">
        <v>42400</v>
      </c>
      <c r="M47" s="10">
        <f t="shared" si="0"/>
        <v>7.4285714285714288</v>
      </c>
      <c r="N47" s="13">
        <v>1</v>
      </c>
      <c r="O47" s="14"/>
    </row>
    <row r="48" spans="1:15" ht="210.75" thickBot="1" x14ac:dyDescent="0.3">
      <c r="A48" s="3">
        <v>1</v>
      </c>
      <c r="B48" s="45" t="s">
        <v>63</v>
      </c>
      <c r="C48" s="46" t="s">
        <v>26</v>
      </c>
      <c r="D48" s="4" t="s">
        <v>357</v>
      </c>
      <c r="E48" s="12" t="s">
        <v>358</v>
      </c>
      <c r="F48" s="5" t="s">
        <v>340</v>
      </c>
      <c r="G48" s="22" t="s">
        <v>351</v>
      </c>
      <c r="H48" s="12" t="s">
        <v>359</v>
      </c>
      <c r="I48" s="22" t="s">
        <v>360</v>
      </c>
      <c r="J48" s="20">
        <v>1</v>
      </c>
      <c r="K48" s="18">
        <v>42348</v>
      </c>
      <c r="L48" s="18">
        <v>42400</v>
      </c>
      <c r="M48" s="10">
        <f t="shared" si="0"/>
        <v>7.4285714285714288</v>
      </c>
      <c r="N48" s="13">
        <v>1</v>
      </c>
      <c r="O48" s="14"/>
    </row>
    <row r="49" spans="1:15" ht="210.75" thickBot="1" x14ac:dyDescent="0.3">
      <c r="A49" s="3">
        <v>1</v>
      </c>
      <c r="B49" s="45" t="s">
        <v>64</v>
      </c>
      <c r="C49" s="46" t="s">
        <v>26</v>
      </c>
      <c r="D49" s="4" t="s">
        <v>361</v>
      </c>
      <c r="E49" s="12" t="s">
        <v>358</v>
      </c>
      <c r="F49" s="5" t="s">
        <v>340</v>
      </c>
      <c r="G49" s="22" t="s">
        <v>351</v>
      </c>
      <c r="H49" s="12" t="s">
        <v>362</v>
      </c>
      <c r="I49" s="22" t="s">
        <v>363</v>
      </c>
      <c r="J49" s="20">
        <v>1</v>
      </c>
      <c r="K49" s="18">
        <v>42348</v>
      </c>
      <c r="L49" s="18">
        <v>42400</v>
      </c>
      <c r="M49" s="10">
        <f t="shared" si="0"/>
        <v>7.4285714285714288</v>
      </c>
      <c r="N49" s="13">
        <v>1</v>
      </c>
      <c r="O49" s="14"/>
    </row>
    <row r="50" spans="1:15" ht="210.75" thickBot="1" x14ac:dyDescent="0.3">
      <c r="A50" s="3">
        <v>1</v>
      </c>
      <c r="B50" s="45" t="s">
        <v>65</v>
      </c>
      <c r="C50" s="46" t="s">
        <v>26</v>
      </c>
      <c r="D50" s="4" t="s">
        <v>364</v>
      </c>
      <c r="E50" s="12" t="s">
        <v>365</v>
      </c>
      <c r="F50" s="12" t="s">
        <v>366</v>
      </c>
      <c r="G50" s="22" t="s">
        <v>351</v>
      </c>
      <c r="H50" s="12" t="s">
        <v>359</v>
      </c>
      <c r="I50" s="22" t="s">
        <v>360</v>
      </c>
      <c r="J50" s="35">
        <v>1</v>
      </c>
      <c r="K50" s="18">
        <v>42348</v>
      </c>
      <c r="L50" s="18">
        <v>42400</v>
      </c>
      <c r="M50" s="10">
        <f t="shared" si="0"/>
        <v>7.4285714285714288</v>
      </c>
      <c r="N50" s="13">
        <v>1</v>
      </c>
      <c r="O50" s="14"/>
    </row>
    <row r="51" spans="1:15" ht="210.75" thickBot="1" x14ac:dyDescent="0.3">
      <c r="A51" s="3">
        <v>1</v>
      </c>
      <c r="B51" s="45" t="s">
        <v>66</v>
      </c>
      <c r="C51" s="46" t="s">
        <v>26</v>
      </c>
      <c r="D51" s="4" t="s">
        <v>367</v>
      </c>
      <c r="E51" s="12" t="s">
        <v>365</v>
      </c>
      <c r="F51" s="12" t="s">
        <v>366</v>
      </c>
      <c r="G51" s="22" t="s">
        <v>351</v>
      </c>
      <c r="H51" s="12" t="s">
        <v>368</v>
      </c>
      <c r="I51" s="22" t="s">
        <v>363</v>
      </c>
      <c r="J51" s="35">
        <v>1</v>
      </c>
      <c r="K51" s="18">
        <v>42348</v>
      </c>
      <c r="L51" s="18">
        <v>42400</v>
      </c>
      <c r="M51" s="10">
        <f t="shared" si="0"/>
        <v>7.4285714285714288</v>
      </c>
      <c r="N51" s="13">
        <v>1</v>
      </c>
      <c r="O51" s="14"/>
    </row>
    <row r="52" spans="1:15" ht="180.75" thickBot="1" x14ac:dyDescent="0.3">
      <c r="A52" s="3">
        <v>1</v>
      </c>
      <c r="B52" s="45" t="s">
        <v>67</v>
      </c>
      <c r="C52" s="46" t="s">
        <v>26</v>
      </c>
      <c r="D52" s="4" t="s">
        <v>369</v>
      </c>
      <c r="E52" s="5" t="s">
        <v>370</v>
      </c>
      <c r="F52" s="22" t="s">
        <v>371</v>
      </c>
      <c r="G52" s="12" t="s">
        <v>372</v>
      </c>
      <c r="H52" s="12" t="s">
        <v>373</v>
      </c>
      <c r="I52" s="12" t="s">
        <v>374</v>
      </c>
      <c r="J52" s="35">
        <v>1</v>
      </c>
      <c r="K52" s="18">
        <v>42353</v>
      </c>
      <c r="L52" s="18">
        <v>42368</v>
      </c>
      <c r="M52" s="10">
        <f t="shared" si="0"/>
        <v>2.1428571428571428</v>
      </c>
      <c r="N52" s="25">
        <v>1</v>
      </c>
      <c r="O52" s="26" t="s">
        <v>219</v>
      </c>
    </row>
    <row r="53" spans="1:15" ht="180.75" thickBot="1" x14ac:dyDescent="0.3">
      <c r="A53" s="3">
        <v>1</v>
      </c>
      <c r="B53" s="45" t="s">
        <v>68</v>
      </c>
      <c r="C53" s="46" t="s">
        <v>26</v>
      </c>
      <c r="D53" s="4" t="s">
        <v>375</v>
      </c>
      <c r="E53" s="12" t="s">
        <v>376</v>
      </c>
      <c r="F53" s="12" t="s">
        <v>325</v>
      </c>
      <c r="G53" s="12" t="s">
        <v>377</v>
      </c>
      <c r="H53" s="12" t="s">
        <v>378</v>
      </c>
      <c r="I53" s="12" t="s">
        <v>379</v>
      </c>
      <c r="J53" s="16">
        <v>1</v>
      </c>
      <c r="K53" s="18">
        <v>42373</v>
      </c>
      <c r="L53" s="18">
        <v>42399</v>
      </c>
      <c r="M53" s="10">
        <f t="shared" si="0"/>
        <v>3.7142857142857144</v>
      </c>
      <c r="N53" s="13">
        <v>1</v>
      </c>
      <c r="O53" s="14"/>
    </row>
    <row r="54" spans="1:15" ht="165.75" thickBot="1" x14ac:dyDescent="0.3">
      <c r="A54" s="3">
        <v>1</v>
      </c>
      <c r="B54" s="45" t="s">
        <v>69</v>
      </c>
      <c r="C54" s="46" t="s">
        <v>26</v>
      </c>
      <c r="D54" s="4" t="s">
        <v>380</v>
      </c>
      <c r="E54" s="5" t="s">
        <v>381</v>
      </c>
      <c r="F54" s="5" t="s">
        <v>325</v>
      </c>
      <c r="G54" s="5" t="s">
        <v>382</v>
      </c>
      <c r="H54" s="5" t="s">
        <v>383</v>
      </c>
      <c r="I54" s="17" t="s">
        <v>384</v>
      </c>
      <c r="J54" s="16">
        <v>100</v>
      </c>
      <c r="K54" s="18">
        <v>42370</v>
      </c>
      <c r="L54" s="18">
        <v>42734</v>
      </c>
      <c r="M54" s="10">
        <f t="shared" si="0"/>
        <v>52</v>
      </c>
      <c r="N54" s="36">
        <v>1</v>
      </c>
      <c r="O54" s="14"/>
    </row>
    <row r="55" spans="1:15" ht="180.75" thickBot="1" x14ac:dyDescent="0.3">
      <c r="A55" s="3">
        <v>1</v>
      </c>
      <c r="B55" s="45" t="s">
        <v>70</v>
      </c>
      <c r="C55" s="46" t="s">
        <v>26</v>
      </c>
      <c r="D55" s="4" t="s">
        <v>385</v>
      </c>
      <c r="E55" s="5" t="s">
        <v>386</v>
      </c>
      <c r="F55" s="5" t="s">
        <v>387</v>
      </c>
      <c r="G55" s="5" t="s">
        <v>388</v>
      </c>
      <c r="H55" s="5" t="s">
        <v>389</v>
      </c>
      <c r="I55" s="5" t="s">
        <v>390</v>
      </c>
      <c r="J55" s="16">
        <v>1</v>
      </c>
      <c r="K55" s="18">
        <v>42373</v>
      </c>
      <c r="L55" s="23">
        <v>42490</v>
      </c>
      <c r="M55" s="10">
        <f t="shared" si="0"/>
        <v>16.714285714285715</v>
      </c>
      <c r="N55" s="13">
        <v>1</v>
      </c>
      <c r="O55" s="14"/>
    </row>
    <row r="56" spans="1:15" ht="195.75" thickBot="1" x14ac:dyDescent="0.3">
      <c r="A56" s="3">
        <v>1</v>
      </c>
      <c r="B56" s="45" t="s">
        <v>71</v>
      </c>
      <c r="C56" s="46" t="s">
        <v>26</v>
      </c>
      <c r="D56" s="4" t="s">
        <v>391</v>
      </c>
      <c r="E56" s="12" t="s">
        <v>392</v>
      </c>
      <c r="F56" s="5" t="s">
        <v>387</v>
      </c>
      <c r="G56" s="8" t="s">
        <v>393</v>
      </c>
      <c r="H56" s="5" t="s">
        <v>394</v>
      </c>
      <c r="I56" s="4" t="s">
        <v>395</v>
      </c>
      <c r="J56" s="4">
        <v>1</v>
      </c>
      <c r="K56" s="18">
        <v>42353</v>
      </c>
      <c r="L56" s="18">
        <v>42399</v>
      </c>
      <c r="M56" s="10">
        <f t="shared" si="0"/>
        <v>6.5714285714285712</v>
      </c>
      <c r="N56" s="13">
        <v>1</v>
      </c>
      <c r="O56" s="14"/>
    </row>
    <row r="57" spans="1:15" ht="195.75" thickBot="1" x14ac:dyDescent="0.3">
      <c r="A57" s="3">
        <v>1</v>
      </c>
      <c r="B57" s="45" t="s">
        <v>72</v>
      </c>
      <c r="C57" s="46" t="s">
        <v>26</v>
      </c>
      <c r="D57" s="4" t="s">
        <v>396</v>
      </c>
      <c r="E57" s="12" t="s">
        <v>392</v>
      </c>
      <c r="F57" s="5" t="s">
        <v>387</v>
      </c>
      <c r="G57" s="8" t="s">
        <v>397</v>
      </c>
      <c r="H57" s="5" t="s">
        <v>398</v>
      </c>
      <c r="I57" s="4" t="s">
        <v>384</v>
      </c>
      <c r="J57" s="4">
        <v>100</v>
      </c>
      <c r="K57" s="18">
        <v>42399</v>
      </c>
      <c r="L57" s="18">
        <v>42704</v>
      </c>
      <c r="M57" s="10">
        <f t="shared" si="0"/>
        <v>43.571428571428569</v>
      </c>
      <c r="N57" s="36">
        <v>1</v>
      </c>
      <c r="O57" s="14"/>
    </row>
    <row r="58" spans="1:15" ht="195.75" thickBot="1" x14ac:dyDescent="0.3">
      <c r="A58" s="3">
        <v>1</v>
      </c>
      <c r="B58" s="45" t="s">
        <v>73</v>
      </c>
      <c r="C58" s="46" t="s">
        <v>26</v>
      </c>
      <c r="D58" s="4" t="s">
        <v>399</v>
      </c>
      <c r="E58" s="5" t="s">
        <v>400</v>
      </c>
      <c r="F58" s="5" t="s">
        <v>401</v>
      </c>
      <c r="G58" s="5" t="s">
        <v>402</v>
      </c>
      <c r="H58" s="5" t="s">
        <v>403</v>
      </c>
      <c r="I58" s="17" t="s">
        <v>404</v>
      </c>
      <c r="J58" s="17">
        <v>100</v>
      </c>
      <c r="K58" s="18">
        <v>42370</v>
      </c>
      <c r="L58" s="18">
        <v>42704</v>
      </c>
      <c r="M58" s="10">
        <f t="shared" si="0"/>
        <v>47.714285714285715</v>
      </c>
      <c r="N58" s="36">
        <v>1</v>
      </c>
      <c r="O58" s="14"/>
    </row>
    <row r="59" spans="1:15" ht="195.75" thickBot="1" x14ac:dyDescent="0.3">
      <c r="A59" s="3">
        <v>1</v>
      </c>
      <c r="B59" s="45" t="s">
        <v>74</v>
      </c>
      <c r="C59" s="46" t="s">
        <v>26</v>
      </c>
      <c r="D59" s="4" t="s">
        <v>405</v>
      </c>
      <c r="E59" s="5" t="s">
        <v>400</v>
      </c>
      <c r="F59" s="5" t="s">
        <v>401</v>
      </c>
      <c r="G59" s="5" t="s">
        <v>402</v>
      </c>
      <c r="H59" s="5" t="s">
        <v>406</v>
      </c>
      <c r="I59" s="5" t="s">
        <v>407</v>
      </c>
      <c r="J59" s="17">
        <v>2</v>
      </c>
      <c r="K59" s="18">
        <v>42490</v>
      </c>
      <c r="L59" s="18">
        <v>42704</v>
      </c>
      <c r="M59" s="10">
        <f t="shared" si="0"/>
        <v>30.571428571428573</v>
      </c>
      <c r="N59" s="13">
        <v>2</v>
      </c>
      <c r="O59" s="14"/>
    </row>
    <row r="60" spans="1:15" ht="210.75" thickBot="1" x14ac:dyDescent="0.3">
      <c r="A60" s="3">
        <v>1</v>
      </c>
      <c r="B60" s="45" t="s">
        <v>75</v>
      </c>
      <c r="C60" s="46" t="s">
        <v>26</v>
      </c>
      <c r="D60" s="4" t="s">
        <v>408</v>
      </c>
      <c r="E60" s="5" t="s">
        <v>409</v>
      </c>
      <c r="F60" s="5" t="s">
        <v>410</v>
      </c>
      <c r="G60" s="5" t="s">
        <v>411</v>
      </c>
      <c r="H60" s="5" t="s">
        <v>373</v>
      </c>
      <c r="I60" s="5" t="s">
        <v>412</v>
      </c>
      <c r="J60" s="16">
        <v>1</v>
      </c>
      <c r="K60" s="18">
        <v>42348</v>
      </c>
      <c r="L60" s="18">
        <v>42400</v>
      </c>
      <c r="M60" s="10">
        <f t="shared" si="0"/>
        <v>7.4285714285714288</v>
      </c>
      <c r="N60" s="13">
        <v>1</v>
      </c>
      <c r="O60" s="14"/>
    </row>
    <row r="61" spans="1:15" ht="120.75" thickBot="1" x14ac:dyDescent="0.3">
      <c r="A61" s="3">
        <v>1</v>
      </c>
      <c r="B61" s="45" t="s">
        <v>76</v>
      </c>
      <c r="C61" s="46" t="s">
        <v>26</v>
      </c>
      <c r="D61" s="4" t="s">
        <v>413</v>
      </c>
      <c r="E61" s="5" t="s">
        <v>414</v>
      </c>
      <c r="F61" s="5" t="s">
        <v>415</v>
      </c>
      <c r="G61" s="5" t="s">
        <v>416</v>
      </c>
      <c r="H61" s="5" t="s">
        <v>417</v>
      </c>
      <c r="I61" s="4" t="s">
        <v>384</v>
      </c>
      <c r="J61" s="4">
        <v>100</v>
      </c>
      <c r="K61" s="18">
        <v>42353</v>
      </c>
      <c r="L61" s="18">
        <v>42704</v>
      </c>
      <c r="M61" s="10">
        <f t="shared" si="0"/>
        <v>50.142857142857146</v>
      </c>
      <c r="N61" s="36">
        <v>1</v>
      </c>
      <c r="O61" s="14"/>
    </row>
    <row r="62" spans="1:15" ht="195.75" thickBot="1" x14ac:dyDescent="0.3">
      <c r="A62" s="3">
        <v>1</v>
      </c>
      <c r="B62" s="45" t="s">
        <v>77</v>
      </c>
      <c r="C62" s="46" t="s">
        <v>26</v>
      </c>
      <c r="D62" s="4" t="s">
        <v>418</v>
      </c>
      <c r="E62" s="12" t="s">
        <v>419</v>
      </c>
      <c r="F62" s="12" t="s">
        <v>420</v>
      </c>
      <c r="G62" s="12" t="s">
        <v>421</v>
      </c>
      <c r="H62" s="12" t="s">
        <v>422</v>
      </c>
      <c r="I62" s="22" t="s">
        <v>363</v>
      </c>
      <c r="J62" s="4">
        <v>1</v>
      </c>
      <c r="K62" s="18">
        <v>42353</v>
      </c>
      <c r="L62" s="18">
        <v>42400</v>
      </c>
      <c r="M62" s="10">
        <f t="shared" si="0"/>
        <v>6.7142857142857144</v>
      </c>
      <c r="N62" s="13">
        <v>1</v>
      </c>
      <c r="O62" s="14"/>
    </row>
    <row r="63" spans="1:15" ht="195.75" thickBot="1" x14ac:dyDescent="0.3">
      <c r="A63" s="3">
        <v>1</v>
      </c>
      <c r="B63" s="45" t="s">
        <v>78</v>
      </c>
      <c r="C63" s="46" t="s">
        <v>26</v>
      </c>
      <c r="D63" s="4" t="s">
        <v>423</v>
      </c>
      <c r="E63" s="12" t="s">
        <v>419</v>
      </c>
      <c r="F63" s="12" t="s">
        <v>420</v>
      </c>
      <c r="G63" s="12" t="s">
        <v>424</v>
      </c>
      <c r="H63" s="5" t="s">
        <v>425</v>
      </c>
      <c r="I63" s="35" t="s">
        <v>302</v>
      </c>
      <c r="J63" s="4">
        <v>1</v>
      </c>
      <c r="K63" s="18">
        <v>42353</v>
      </c>
      <c r="L63" s="18">
        <v>42400</v>
      </c>
      <c r="M63" s="10">
        <f t="shared" si="0"/>
        <v>6.7142857142857144</v>
      </c>
      <c r="N63" s="13">
        <v>1</v>
      </c>
      <c r="O63" s="14"/>
    </row>
    <row r="64" spans="1:15" ht="195.75" thickBot="1" x14ac:dyDescent="0.3">
      <c r="A64" s="3">
        <v>1</v>
      </c>
      <c r="B64" s="45" t="s">
        <v>79</v>
      </c>
      <c r="C64" s="46" t="s">
        <v>26</v>
      </c>
      <c r="D64" s="4" t="s">
        <v>426</v>
      </c>
      <c r="E64" s="12" t="s">
        <v>419</v>
      </c>
      <c r="F64" s="12" t="s">
        <v>420</v>
      </c>
      <c r="G64" s="22" t="s">
        <v>427</v>
      </c>
      <c r="H64" s="5" t="s">
        <v>428</v>
      </c>
      <c r="I64" s="35" t="s">
        <v>363</v>
      </c>
      <c r="J64" s="4">
        <v>3</v>
      </c>
      <c r="K64" s="18">
        <v>42353</v>
      </c>
      <c r="L64" s="18">
        <v>42420</v>
      </c>
      <c r="M64" s="10">
        <f t="shared" si="0"/>
        <v>9.5714285714285712</v>
      </c>
      <c r="N64" s="13">
        <v>3</v>
      </c>
      <c r="O64" s="14"/>
    </row>
    <row r="65" spans="1:15" ht="135.75" thickBot="1" x14ac:dyDescent="0.3">
      <c r="A65" s="3">
        <v>1</v>
      </c>
      <c r="B65" s="45" t="s">
        <v>80</v>
      </c>
      <c r="C65" s="46" t="s">
        <v>26</v>
      </c>
      <c r="D65" s="4" t="s">
        <v>429</v>
      </c>
      <c r="E65" s="5" t="s">
        <v>430</v>
      </c>
      <c r="F65" s="5" t="s">
        <v>431</v>
      </c>
      <c r="G65" s="5" t="s">
        <v>432</v>
      </c>
      <c r="H65" s="5" t="s">
        <v>433</v>
      </c>
      <c r="I65" s="5" t="s">
        <v>434</v>
      </c>
      <c r="J65" s="4">
        <v>1</v>
      </c>
      <c r="K65" s="18">
        <v>42353</v>
      </c>
      <c r="L65" s="18">
        <v>42704</v>
      </c>
      <c r="M65" s="10">
        <f t="shared" si="0"/>
        <v>50.142857142857146</v>
      </c>
      <c r="N65" s="13">
        <v>1</v>
      </c>
      <c r="O65" s="14"/>
    </row>
    <row r="66" spans="1:15" ht="135.75" thickBot="1" x14ac:dyDescent="0.3">
      <c r="A66" s="3">
        <v>1</v>
      </c>
      <c r="B66" s="45" t="s">
        <v>81</v>
      </c>
      <c r="C66" s="46" t="s">
        <v>26</v>
      </c>
      <c r="D66" s="4" t="s">
        <v>435</v>
      </c>
      <c r="E66" s="5" t="s">
        <v>436</v>
      </c>
      <c r="F66" s="5" t="s">
        <v>431</v>
      </c>
      <c r="G66" s="5" t="s">
        <v>437</v>
      </c>
      <c r="H66" s="5" t="s">
        <v>438</v>
      </c>
      <c r="I66" s="5" t="s">
        <v>439</v>
      </c>
      <c r="J66" s="4">
        <v>2</v>
      </c>
      <c r="K66" s="18">
        <v>42490</v>
      </c>
      <c r="L66" s="18">
        <v>42704</v>
      </c>
      <c r="M66" s="10">
        <f t="shared" si="0"/>
        <v>30.571428571428573</v>
      </c>
      <c r="N66" s="13">
        <v>2</v>
      </c>
      <c r="O66" s="15" t="s">
        <v>219</v>
      </c>
    </row>
    <row r="67" spans="1:15" ht="135.75" thickBot="1" x14ac:dyDescent="0.3">
      <c r="A67" s="3">
        <v>1</v>
      </c>
      <c r="B67" s="45" t="s">
        <v>82</v>
      </c>
      <c r="C67" s="46" t="s">
        <v>26</v>
      </c>
      <c r="D67" s="4" t="s">
        <v>440</v>
      </c>
      <c r="E67" s="5" t="s">
        <v>441</v>
      </c>
      <c r="F67" s="5" t="s">
        <v>431</v>
      </c>
      <c r="G67" s="8" t="s">
        <v>442</v>
      </c>
      <c r="H67" s="5" t="s">
        <v>443</v>
      </c>
      <c r="I67" s="5" t="s">
        <v>444</v>
      </c>
      <c r="J67" s="4">
        <v>1</v>
      </c>
      <c r="K67" s="18">
        <v>42353</v>
      </c>
      <c r="L67" s="18">
        <v>42368</v>
      </c>
      <c r="M67" s="10">
        <f t="shared" si="0"/>
        <v>2.1428571428571428</v>
      </c>
      <c r="N67" s="25">
        <v>1</v>
      </c>
      <c r="O67" s="26" t="s">
        <v>219</v>
      </c>
    </row>
    <row r="68" spans="1:15" ht="150.75" thickBot="1" x14ac:dyDescent="0.3">
      <c r="A68" s="3">
        <v>1</v>
      </c>
      <c r="B68" s="45" t="s">
        <v>83</v>
      </c>
      <c r="C68" s="46" t="s">
        <v>26</v>
      </c>
      <c r="D68" s="4" t="s">
        <v>445</v>
      </c>
      <c r="E68" s="12" t="s">
        <v>446</v>
      </c>
      <c r="F68" s="5" t="s">
        <v>431</v>
      </c>
      <c r="G68" s="5" t="s">
        <v>447</v>
      </c>
      <c r="H68" s="5" t="s">
        <v>448</v>
      </c>
      <c r="I68" s="5" t="s">
        <v>449</v>
      </c>
      <c r="J68" s="37">
        <v>1</v>
      </c>
      <c r="K68" s="18">
        <v>42353</v>
      </c>
      <c r="L68" s="18">
        <v>42369</v>
      </c>
      <c r="M68" s="10">
        <v>1</v>
      </c>
      <c r="N68" s="25">
        <v>1</v>
      </c>
      <c r="O68" s="26" t="s">
        <v>219</v>
      </c>
    </row>
    <row r="69" spans="1:15" ht="240.75" thickBot="1" x14ac:dyDescent="0.3">
      <c r="A69" s="3">
        <v>1</v>
      </c>
      <c r="B69" s="45" t="s">
        <v>84</v>
      </c>
      <c r="C69" s="46" t="s">
        <v>26</v>
      </c>
      <c r="D69" s="4" t="s">
        <v>450</v>
      </c>
      <c r="E69" s="5" t="s">
        <v>451</v>
      </c>
      <c r="F69" s="19" t="s">
        <v>240</v>
      </c>
      <c r="G69" s="12" t="s">
        <v>241</v>
      </c>
      <c r="H69" s="12" t="s">
        <v>452</v>
      </c>
      <c r="I69" s="12" t="s">
        <v>453</v>
      </c>
      <c r="J69" s="37">
        <v>1</v>
      </c>
      <c r="K69" s="18">
        <v>42339</v>
      </c>
      <c r="L69" s="18">
        <v>42459</v>
      </c>
      <c r="M69" s="10">
        <f t="shared" ref="M69:M113" si="1">IF(AND((((L69-K69)/7)&gt;0),(((L69-K69)/7)&lt;=52)),((L69-K69)/7),IF((((L69-K69)/7)=0),"","Fechas Incorrectas"))</f>
        <v>17.142857142857142</v>
      </c>
      <c r="N69" s="13">
        <v>1</v>
      </c>
      <c r="O69" s="14"/>
    </row>
    <row r="70" spans="1:15" ht="240.75" thickBot="1" x14ac:dyDescent="0.3">
      <c r="A70" s="3">
        <v>1</v>
      </c>
      <c r="B70" s="45" t="s">
        <v>85</v>
      </c>
      <c r="C70" s="46" t="s">
        <v>26</v>
      </c>
      <c r="D70" s="4" t="s">
        <v>454</v>
      </c>
      <c r="E70" s="5" t="s">
        <v>451</v>
      </c>
      <c r="F70" s="19" t="s">
        <v>240</v>
      </c>
      <c r="G70" s="12" t="s">
        <v>241</v>
      </c>
      <c r="H70" s="12" t="s">
        <v>245</v>
      </c>
      <c r="I70" s="12" t="s">
        <v>246</v>
      </c>
      <c r="J70" s="20">
        <v>1</v>
      </c>
      <c r="K70" s="18">
        <v>42339</v>
      </c>
      <c r="L70" s="18">
        <v>42490</v>
      </c>
      <c r="M70" s="10">
        <f t="shared" si="1"/>
        <v>21.571428571428573</v>
      </c>
      <c r="N70" s="13">
        <v>1</v>
      </c>
      <c r="O70" s="14"/>
    </row>
    <row r="71" spans="1:15" ht="240.75" thickBot="1" x14ac:dyDescent="0.3">
      <c r="A71" s="3">
        <v>1</v>
      </c>
      <c r="B71" s="45" t="s">
        <v>86</v>
      </c>
      <c r="C71" s="46" t="s">
        <v>26</v>
      </c>
      <c r="D71" s="4" t="s">
        <v>455</v>
      </c>
      <c r="E71" s="5" t="s">
        <v>451</v>
      </c>
      <c r="F71" s="19" t="s">
        <v>240</v>
      </c>
      <c r="G71" s="12" t="s">
        <v>241</v>
      </c>
      <c r="H71" s="12" t="s">
        <v>248</v>
      </c>
      <c r="I71" s="12" t="s">
        <v>249</v>
      </c>
      <c r="J71" s="20">
        <v>1</v>
      </c>
      <c r="K71" s="18">
        <v>42490</v>
      </c>
      <c r="L71" s="18">
        <v>42551</v>
      </c>
      <c r="M71" s="10">
        <f t="shared" si="1"/>
        <v>8.7142857142857135</v>
      </c>
      <c r="N71" s="13">
        <v>1</v>
      </c>
      <c r="O71" s="14"/>
    </row>
    <row r="72" spans="1:15" ht="240.75" thickBot="1" x14ac:dyDescent="0.3">
      <c r="A72" s="3">
        <v>1</v>
      </c>
      <c r="B72" s="45" t="s">
        <v>87</v>
      </c>
      <c r="C72" s="46" t="s">
        <v>26</v>
      </c>
      <c r="D72" s="4" t="s">
        <v>456</v>
      </c>
      <c r="E72" s="5" t="s">
        <v>451</v>
      </c>
      <c r="F72" s="19" t="s">
        <v>240</v>
      </c>
      <c r="G72" s="12" t="s">
        <v>241</v>
      </c>
      <c r="H72" s="12" t="s">
        <v>251</v>
      </c>
      <c r="I72" s="12" t="s">
        <v>252</v>
      </c>
      <c r="J72" s="20">
        <v>2</v>
      </c>
      <c r="K72" s="18">
        <v>42581</v>
      </c>
      <c r="L72" s="18">
        <v>42673</v>
      </c>
      <c r="M72" s="10">
        <f t="shared" si="1"/>
        <v>13.142857142857142</v>
      </c>
      <c r="N72" s="13">
        <v>2</v>
      </c>
      <c r="O72" s="21" t="s">
        <v>219</v>
      </c>
    </row>
    <row r="73" spans="1:15" ht="210.75" thickBot="1" x14ac:dyDescent="0.3">
      <c r="A73" s="3">
        <v>1</v>
      </c>
      <c r="B73" s="45" t="s">
        <v>88</v>
      </c>
      <c r="C73" s="46" t="s">
        <v>26</v>
      </c>
      <c r="D73" s="4" t="s">
        <v>457</v>
      </c>
      <c r="E73" s="5" t="s">
        <v>458</v>
      </c>
      <c r="F73" s="19" t="s">
        <v>240</v>
      </c>
      <c r="G73" s="12" t="s">
        <v>241</v>
      </c>
      <c r="H73" s="12" t="s">
        <v>452</v>
      </c>
      <c r="I73" s="12" t="s">
        <v>453</v>
      </c>
      <c r="J73" s="20">
        <v>1</v>
      </c>
      <c r="K73" s="18">
        <v>42339</v>
      </c>
      <c r="L73" s="18">
        <v>42459</v>
      </c>
      <c r="M73" s="10">
        <f t="shared" si="1"/>
        <v>17.142857142857142</v>
      </c>
      <c r="N73" s="13">
        <v>1</v>
      </c>
      <c r="O73" s="14"/>
    </row>
    <row r="74" spans="1:15" ht="210.75" thickBot="1" x14ac:dyDescent="0.3">
      <c r="A74" s="3">
        <v>1</v>
      </c>
      <c r="B74" s="45" t="s">
        <v>89</v>
      </c>
      <c r="C74" s="46" t="s">
        <v>26</v>
      </c>
      <c r="D74" s="4" t="s">
        <v>459</v>
      </c>
      <c r="E74" s="5" t="s">
        <v>458</v>
      </c>
      <c r="F74" s="19" t="s">
        <v>240</v>
      </c>
      <c r="G74" s="12" t="s">
        <v>241</v>
      </c>
      <c r="H74" s="12" t="s">
        <v>245</v>
      </c>
      <c r="I74" s="12" t="s">
        <v>246</v>
      </c>
      <c r="J74" s="20">
        <v>1</v>
      </c>
      <c r="K74" s="18">
        <v>42339</v>
      </c>
      <c r="L74" s="18">
        <v>42490</v>
      </c>
      <c r="M74" s="10">
        <f t="shared" si="1"/>
        <v>21.571428571428573</v>
      </c>
      <c r="N74" s="13">
        <v>1</v>
      </c>
      <c r="O74" s="14"/>
    </row>
    <row r="75" spans="1:15" ht="210.75" thickBot="1" x14ac:dyDescent="0.3">
      <c r="A75" s="3">
        <v>1</v>
      </c>
      <c r="B75" s="45" t="s">
        <v>90</v>
      </c>
      <c r="C75" s="46" t="s">
        <v>26</v>
      </c>
      <c r="D75" s="4" t="s">
        <v>460</v>
      </c>
      <c r="E75" s="5" t="s">
        <v>458</v>
      </c>
      <c r="F75" s="19" t="s">
        <v>240</v>
      </c>
      <c r="G75" s="12" t="s">
        <v>241</v>
      </c>
      <c r="H75" s="12" t="s">
        <v>248</v>
      </c>
      <c r="I75" s="12" t="s">
        <v>249</v>
      </c>
      <c r="J75" s="20">
        <v>1</v>
      </c>
      <c r="K75" s="18">
        <v>42490</v>
      </c>
      <c r="L75" s="18">
        <v>42551</v>
      </c>
      <c r="M75" s="10">
        <f t="shared" si="1"/>
        <v>8.7142857142857135</v>
      </c>
      <c r="N75" s="13">
        <v>1</v>
      </c>
      <c r="O75" s="14"/>
    </row>
    <row r="76" spans="1:15" ht="210.75" thickBot="1" x14ac:dyDescent="0.3">
      <c r="A76" s="3">
        <v>1</v>
      </c>
      <c r="B76" s="45" t="s">
        <v>91</v>
      </c>
      <c r="C76" s="46" t="s">
        <v>26</v>
      </c>
      <c r="D76" s="4" t="s">
        <v>461</v>
      </c>
      <c r="E76" s="5" t="s">
        <v>458</v>
      </c>
      <c r="F76" s="19" t="s">
        <v>240</v>
      </c>
      <c r="G76" s="12" t="s">
        <v>241</v>
      </c>
      <c r="H76" s="12" t="s">
        <v>251</v>
      </c>
      <c r="I76" s="12" t="s">
        <v>252</v>
      </c>
      <c r="J76" s="20">
        <v>2</v>
      </c>
      <c r="K76" s="18">
        <v>42581</v>
      </c>
      <c r="L76" s="18">
        <v>42673</v>
      </c>
      <c r="M76" s="10">
        <f t="shared" si="1"/>
        <v>13.142857142857142</v>
      </c>
      <c r="N76" s="13">
        <v>2</v>
      </c>
      <c r="O76" s="38" t="s">
        <v>219</v>
      </c>
    </row>
    <row r="77" spans="1:15" ht="90.75" thickBot="1" x14ac:dyDescent="0.3">
      <c r="A77" s="3">
        <v>1</v>
      </c>
      <c r="B77" s="45" t="s">
        <v>92</v>
      </c>
      <c r="C77" s="46" t="s">
        <v>26</v>
      </c>
      <c r="D77" s="4" t="s">
        <v>462</v>
      </c>
      <c r="E77" s="5" t="s">
        <v>463</v>
      </c>
      <c r="F77" s="5" t="s">
        <v>464</v>
      </c>
      <c r="G77" s="5" t="s">
        <v>465</v>
      </c>
      <c r="H77" s="5" t="s">
        <v>466</v>
      </c>
      <c r="I77" s="5" t="s">
        <v>467</v>
      </c>
      <c r="J77" s="20">
        <v>12</v>
      </c>
      <c r="K77" s="9">
        <v>42373</v>
      </c>
      <c r="L77" s="9">
        <v>42704</v>
      </c>
      <c r="M77" s="10">
        <f t="shared" si="1"/>
        <v>47.285714285714285</v>
      </c>
      <c r="N77" s="13">
        <v>12</v>
      </c>
      <c r="O77" s="39" t="s">
        <v>219</v>
      </c>
    </row>
    <row r="78" spans="1:15" ht="210.75" thickBot="1" x14ac:dyDescent="0.3">
      <c r="A78" s="3">
        <v>1</v>
      </c>
      <c r="B78" s="45" t="s">
        <v>93</v>
      </c>
      <c r="C78" s="46" t="s">
        <v>26</v>
      </c>
      <c r="D78" s="4" t="s">
        <v>468</v>
      </c>
      <c r="E78" s="5" t="s">
        <v>463</v>
      </c>
      <c r="F78" s="5" t="s">
        <v>464</v>
      </c>
      <c r="G78" s="5" t="s">
        <v>469</v>
      </c>
      <c r="H78" s="5" t="s">
        <v>470</v>
      </c>
      <c r="I78" s="5" t="s">
        <v>467</v>
      </c>
      <c r="J78" s="4">
        <v>4</v>
      </c>
      <c r="K78" s="9">
        <v>42373</v>
      </c>
      <c r="L78" s="9">
        <v>42704</v>
      </c>
      <c r="M78" s="10">
        <f t="shared" si="1"/>
        <v>47.285714285714285</v>
      </c>
      <c r="N78" s="13">
        <v>4</v>
      </c>
      <c r="O78" s="39" t="s">
        <v>219</v>
      </c>
    </row>
    <row r="79" spans="1:15" ht="120.75" thickBot="1" x14ac:dyDescent="0.3">
      <c r="A79" s="3">
        <v>1</v>
      </c>
      <c r="B79" s="45" t="s">
        <v>94</v>
      </c>
      <c r="C79" s="46" t="s">
        <v>26</v>
      </c>
      <c r="D79" s="4" t="s">
        <v>471</v>
      </c>
      <c r="E79" s="12" t="s">
        <v>472</v>
      </c>
      <c r="F79" s="12" t="s">
        <v>473</v>
      </c>
      <c r="G79" s="30" t="s">
        <v>474</v>
      </c>
      <c r="H79" s="12" t="s">
        <v>475</v>
      </c>
      <c r="I79" s="8" t="s">
        <v>476</v>
      </c>
      <c r="J79" s="4">
        <v>6</v>
      </c>
      <c r="K79" s="18">
        <v>42389</v>
      </c>
      <c r="L79" s="18">
        <v>42704</v>
      </c>
      <c r="M79" s="10">
        <f t="shared" si="1"/>
        <v>45</v>
      </c>
      <c r="N79" s="13">
        <v>6</v>
      </c>
      <c r="O79" s="14"/>
    </row>
    <row r="80" spans="1:15" ht="120.75" thickBot="1" x14ac:dyDescent="0.3">
      <c r="A80" s="3">
        <v>1</v>
      </c>
      <c r="B80" s="45" t="s">
        <v>95</v>
      </c>
      <c r="C80" s="46" t="s">
        <v>26</v>
      </c>
      <c r="D80" s="4" t="s">
        <v>477</v>
      </c>
      <c r="E80" s="12" t="s">
        <v>472</v>
      </c>
      <c r="F80" s="12" t="s">
        <v>473</v>
      </c>
      <c r="G80" s="8" t="s">
        <v>478</v>
      </c>
      <c r="H80" s="12" t="s">
        <v>479</v>
      </c>
      <c r="I80" s="8" t="s">
        <v>480</v>
      </c>
      <c r="J80" s="4">
        <v>6</v>
      </c>
      <c r="K80" s="18">
        <v>42389</v>
      </c>
      <c r="L80" s="18">
        <v>42704</v>
      </c>
      <c r="M80" s="10">
        <f t="shared" si="1"/>
        <v>45</v>
      </c>
      <c r="N80" s="13">
        <v>6</v>
      </c>
      <c r="O80" s="38" t="s">
        <v>219</v>
      </c>
    </row>
    <row r="81" spans="1:15" ht="120.75" thickBot="1" x14ac:dyDescent="0.3">
      <c r="A81" s="3">
        <v>1</v>
      </c>
      <c r="B81" s="45" t="s">
        <v>96</v>
      </c>
      <c r="C81" s="46" t="s">
        <v>26</v>
      </c>
      <c r="D81" s="4" t="s">
        <v>481</v>
      </c>
      <c r="E81" s="12" t="s">
        <v>472</v>
      </c>
      <c r="F81" s="12" t="s">
        <v>473</v>
      </c>
      <c r="G81" s="8" t="s">
        <v>482</v>
      </c>
      <c r="H81" s="12" t="s">
        <v>483</v>
      </c>
      <c r="I81" s="8" t="s">
        <v>484</v>
      </c>
      <c r="J81" s="4">
        <v>3</v>
      </c>
      <c r="K81" s="18">
        <v>42459</v>
      </c>
      <c r="L81" s="18">
        <v>42704</v>
      </c>
      <c r="M81" s="10">
        <f t="shared" si="1"/>
        <v>35</v>
      </c>
      <c r="N81" s="13">
        <v>3</v>
      </c>
      <c r="O81" s="14"/>
    </row>
    <row r="82" spans="1:15" ht="225.75" thickBot="1" x14ac:dyDescent="0.3">
      <c r="A82" s="3">
        <v>1</v>
      </c>
      <c r="B82" s="45" t="s">
        <v>97</v>
      </c>
      <c r="C82" s="46" t="s">
        <v>26</v>
      </c>
      <c r="D82" s="4" t="s">
        <v>485</v>
      </c>
      <c r="E82" s="5" t="s">
        <v>486</v>
      </c>
      <c r="F82" s="12" t="s">
        <v>487</v>
      </c>
      <c r="G82" s="12" t="s">
        <v>488</v>
      </c>
      <c r="H82" s="12" t="s">
        <v>489</v>
      </c>
      <c r="I82" s="40" t="s">
        <v>490</v>
      </c>
      <c r="J82" s="4">
        <v>2</v>
      </c>
      <c r="K82" s="18">
        <v>42353</v>
      </c>
      <c r="L82" s="18">
        <v>42704</v>
      </c>
      <c r="M82" s="41">
        <f t="shared" ref="M82" si="2">(L82-K82)/7</f>
        <v>50.142857142857146</v>
      </c>
      <c r="N82" s="13">
        <v>2</v>
      </c>
      <c r="O82" s="21" t="s">
        <v>219</v>
      </c>
    </row>
    <row r="83" spans="1:15" ht="210.75" thickBot="1" x14ac:dyDescent="0.3">
      <c r="A83" s="3">
        <v>1</v>
      </c>
      <c r="B83" s="45" t="s">
        <v>98</v>
      </c>
      <c r="C83" s="46" t="s">
        <v>26</v>
      </c>
      <c r="D83" s="4" t="s">
        <v>491</v>
      </c>
      <c r="E83" s="12" t="s">
        <v>492</v>
      </c>
      <c r="F83" s="5" t="s">
        <v>493</v>
      </c>
      <c r="G83" s="5" t="s">
        <v>494</v>
      </c>
      <c r="H83" s="5" t="s">
        <v>495</v>
      </c>
      <c r="I83" s="5" t="s">
        <v>496</v>
      </c>
      <c r="J83" s="4">
        <v>1</v>
      </c>
      <c r="K83" s="18">
        <v>42358</v>
      </c>
      <c r="L83" s="18">
        <v>42459</v>
      </c>
      <c r="M83" s="10">
        <f>IF(AND((((L83-K83)/7)&gt;0),(((L83-K83)/7)&lt;=52)),((L83-K83)/7),IF((((L83-K83)/7)=0),"","Fechas Incorrectas"))</f>
        <v>14.428571428571429</v>
      </c>
      <c r="N83" s="13">
        <v>1</v>
      </c>
      <c r="O83" s="14"/>
    </row>
    <row r="84" spans="1:15" ht="210.75" thickBot="1" x14ac:dyDescent="0.3">
      <c r="A84" s="3">
        <v>1</v>
      </c>
      <c r="B84" s="45" t="s">
        <v>99</v>
      </c>
      <c r="C84" s="46" t="s">
        <v>26</v>
      </c>
      <c r="D84" s="4" t="s">
        <v>497</v>
      </c>
      <c r="E84" s="12" t="s">
        <v>492</v>
      </c>
      <c r="F84" s="5" t="s">
        <v>493</v>
      </c>
      <c r="G84" s="5" t="s">
        <v>494</v>
      </c>
      <c r="H84" s="5" t="s">
        <v>498</v>
      </c>
      <c r="I84" s="5" t="s">
        <v>499</v>
      </c>
      <c r="J84" s="4">
        <v>1</v>
      </c>
      <c r="K84" s="18">
        <v>42358</v>
      </c>
      <c r="L84" s="18">
        <v>42459</v>
      </c>
      <c r="M84" s="10">
        <f>IF(AND((((L84-K84)/7)&gt;0),(((L84-K84)/7)&lt;=52)),((L84-K84)/7),IF((((L84-K84)/7)=0),"","Fechas Incorrectas"))</f>
        <v>14.428571428571429</v>
      </c>
      <c r="N84" s="13">
        <v>1</v>
      </c>
      <c r="O84" s="14"/>
    </row>
    <row r="85" spans="1:15" ht="210.75" thickBot="1" x14ac:dyDescent="0.3">
      <c r="A85" s="3">
        <v>1</v>
      </c>
      <c r="B85" s="45" t="s">
        <v>100</v>
      </c>
      <c r="C85" s="46" t="s">
        <v>26</v>
      </c>
      <c r="D85" s="4" t="s">
        <v>500</v>
      </c>
      <c r="E85" s="12" t="s">
        <v>492</v>
      </c>
      <c r="F85" s="5" t="s">
        <v>493</v>
      </c>
      <c r="G85" s="5" t="s">
        <v>501</v>
      </c>
      <c r="H85" s="5" t="s">
        <v>502</v>
      </c>
      <c r="I85" s="4" t="s">
        <v>503</v>
      </c>
      <c r="J85" s="4">
        <v>100</v>
      </c>
      <c r="K85" s="18">
        <v>42373</v>
      </c>
      <c r="L85" s="18">
        <v>42704</v>
      </c>
      <c r="M85" s="10">
        <f>IF(AND((((L85-K85)/7)&gt;0),(((L85-K85)/7)&lt;=52)),((L85-K85)/7),IF((((L85-K85)/7)=0),"","Fechas Incorrectas"))</f>
        <v>47.285714285714285</v>
      </c>
      <c r="N85" s="36">
        <v>1</v>
      </c>
      <c r="O85" s="14"/>
    </row>
    <row r="86" spans="1:15" ht="180.75" thickBot="1" x14ac:dyDescent="0.3">
      <c r="A86" s="3">
        <v>1</v>
      </c>
      <c r="B86" s="45" t="s">
        <v>101</v>
      </c>
      <c r="C86" s="46" t="s">
        <v>26</v>
      </c>
      <c r="D86" s="4" t="s">
        <v>504</v>
      </c>
      <c r="E86" s="5" t="s">
        <v>505</v>
      </c>
      <c r="F86" s="12" t="s">
        <v>506</v>
      </c>
      <c r="G86" s="12" t="s">
        <v>507</v>
      </c>
      <c r="H86" s="5" t="s">
        <v>508</v>
      </c>
      <c r="I86" s="4" t="s">
        <v>384</v>
      </c>
      <c r="J86" s="4">
        <v>100</v>
      </c>
      <c r="K86" s="18">
        <v>42353</v>
      </c>
      <c r="L86" s="18">
        <v>42704</v>
      </c>
      <c r="M86" s="10">
        <f t="shared" si="1"/>
        <v>50.142857142857146</v>
      </c>
      <c r="N86" s="36">
        <v>1</v>
      </c>
      <c r="O86" s="15" t="s">
        <v>219</v>
      </c>
    </row>
    <row r="87" spans="1:15" ht="150.75" thickBot="1" x14ac:dyDescent="0.3">
      <c r="A87" s="3">
        <v>1</v>
      </c>
      <c r="B87" s="45" t="s">
        <v>102</v>
      </c>
      <c r="C87" s="46" t="s">
        <v>26</v>
      </c>
      <c r="D87" s="4" t="s">
        <v>509</v>
      </c>
      <c r="E87" s="5" t="s">
        <v>510</v>
      </c>
      <c r="F87" s="5" t="s">
        <v>511</v>
      </c>
      <c r="G87" s="5" t="s">
        <v>512</v>
      </c>
      <c r="H87" s="5" t="s">
        <v>513</v>
      </c>
      <c r="I87" s="5" t="s">
        <v>514</v>
      </c>
      <c r="J87" s="4">
        <v>1</v>
      </c>
      <c r="K87" s="18">
        <v>42353</v>
      </c>
      <c r="L87" s="18">
        <v>42704</v>
      </c>
      <c r="M87" s="42">
        <v>50</v>
      </c>
      <c r="N87" s="13">
        <v>1</v>
      </c>
      <c r="O87" s="39" t="s">
        <v>219</v>
      </c>
    </row>
    <row r="88" spans="1:15" ht="150.75" thickBot="1" x14ac:dyDescent="0.3">
      <c r="A88" s="3">
        <v>1</v>
      </c>
      <c r="B88" s="45" t="s">
        <v>103</v>
      </c>
      <c r="C88" s="46" t="s">
        <v>26</v>
      </c>
      <c r="D88" s="4" t="s">
        <v>515</v>
      </c>
      <c r="E88" s="5" t="s">
        <v>510</v>
      </c>
      <c r="F88" s="5" t="s">
        <v>511</v>
      </c>
      <c r="G88" s="5" t="s">
        <v>516</v>
      </c>
      <c r="H88" s="5" t="s">
        <v>517</v>
      </c>
      <c r="I88" s="5" t="s">
        <v>518</v>
      </c>
      <c r="J88" s="4">
        <v>1</v>
      </c>
      <c r="K88" s="18">
        <v>42373</v>
      </c>
      <c r="L88" s="18">
        <v>42399</v>
      </c>
      <c r="M88" s="10">
        <f t="shared" si="1"/>
        <v>3.7142857142857144</v>
      </c>
      <c r="N88" s="13">
        <v>1</v>
      </c>
      <c r="O88" s="14"/>
    </row>
    <row r="89" spans="1:15" ht="180.75" thickBot="1" x14ac:dyDescent="0.3">
      <c r="A89" s="3">
        <v>1</v>
      </c>
      <c r="B89" s="45" t="s">
        <v>104</v>
      </c>
      <c r="C89" s="46" t="s">
        <v>26</v>
      </c>
      <c r="D89" s="4" t="s">
        <v>519</v>
      </c>
      <c r="E89" s="5" t="s">
        <v>520</v>
      </c>
      <c r="F89" s="5" t="s">
        <v>431</v>
      </c>
      <c r="G89" s="5" t="s">
        <v>432</v>
      </c>
      <c r="H89" s="5" t="s">
        <v>433</v>
      </c>
      <c r="I89" s="5" t="s">
        <v>434</v>
      </c>
      <c r="J89" s="4">
        <v>1</v>
      </c>
      <c r="K89" s="18">
        <v>42353</v>
      </c>
      <c r="L89" s="18">
        <v>42704</v>
      </c>
      <c r="M89" s="10">
        <f>IF(AND((((L89-K89)/7)&gt;0),(((L89-K89)/7)&lt;=52)),((L89-K89)/7),IF((((L89-K89)/7)=0),"","Fechas Incorrectas"))</f>
        <v>50.142857142857146</v>
      </c>
      <c r="N89" s="13">
        <v>1</v>
      </c>
      <c r="O89" s="14"/>
    </row>
    <row r="90" spans="1:15" ht="180.75" thickBot="1" x14ac:dyDescent="0.3">
      <c r="A90" s="3">
        <v>1</v>
      </c>
      <c r="B90" s="45" t="s">
        <v>105</v>
      </c>
      <c r="C90" s="46" t="s">
        <v>26</v>
      </c>
      <c r="D90" s="4" t="s">
        <v>521</v>
      </c>
      <c r="E90" s="5" t="s">
        <v>520</v>
      </c>
      <c r="F90" s="5" t="s">
        <v>431</v>
      </c>
      <c r="G90" s="5" t="s">
        <v>437</v>
      </c>
      <c r="H90" s="5" t="s">
        <v>438</v>
      </c>
      <c r="I90" s="5" t="s">
        <v>439</v>
      </c>
      <c r="J90" s="4">
        <v>2</v>
      </c>
      <c r="K90" s="18">
        <v>42490</v>
      </c>
      <c r="L90" s="18">
        <v>42704</v>
      </c>
      <c r="M90" s="42">
        <v>22</v>
      </c>
      <c r="N90" s="13">
        <v>2</v>
      </c>
      <c r="O90" s="15" t="s">
        <v>219</v>
      </c>
    </row>
    <row r="91" spans="1:15" ht="165.75" thickBot="1" x14ac:dyDescent="0.3">
      <c r="A91" s="3">
        <v>1</v>
      </c>
      <c r="B91" s="45" t="s">
        <v>106</v>
      </c>
      <c r="C91" s="46" t="s">
        <v>26</v>
      </c>
      <c r="D91" s="4" t="s">
        <v>522</v>
      </c>
      <c r="E91" s="5" t="s">
        <v>523</v>
      </c>
      <c r="F91" s="12" t="s">
        <v>524</v>
      </c>
      <c r="G91" s="5" t="s">
        <v>525</v>
      </c>
      <c r="H91" s="12" t="s">
        <v>526</v>
      </c>
      <c r="I91" s="12" t="s">
        <v>527</v>
      </c>
      <c r="J91" s="4">
        <v>2</v>
      </c>
      <c r="K91" s="18">
        <v>42353</v>
      </c>
      <c r="L91" s="18">
        <v>42704</v>
      </c>
      <c r="M91" s="42">
        <v>50</v>
      </c>
      <c r="N91" s="13">
        <v>2</v>
      </c>
      <c r="O91" s="15" t="s">
        <v>219</v>
      </c>
    </row>
    <row r="92" spans="1:15" ht="150.75" thickBot="1" x14ac:dyDescent="0.3">
      <c r="A92" s="3">
        <v>1</v>
      </c>
      <c r="B92" s="45" t="s">
        <v>107</v>
      </c>
      <c r="C92" s="46" t="s">
        <v>26</v>
      </c>
      <c r="D92" s="4" t="s">
        <v>528</v>
      </c>
      <c r="E92" s="5" t="s">
        <v>523</v>
      </c>
      <c r="F92" s="12" t="s">
        <v>524</v>
      </c>
      <c r="G92" s="5" t="s">
        <v>529</v>
      </c>
      <c r="H92" s="12" t="s">
        <v>530</v>
      </c>
      <c r="I92" s="12" t="s">
        <v>531</v>
      </c>
      <c r="J92" s="4">
        <v>2</v>
      </c>
      <c r="K92" s="18">
        <v>42373</v>
      </c>
      <c r="L92" s="18">
        <v>42704</v>
      </c>
      <c r="M92" s="10">
        <f t="shared" si="1"/>
        <v>47.285714285714285</v>
      </c>
      <c r="N92" s="13">
        <v>2</v>
      </c>
      <c r="O92" s="21" t="s">
        <v>219</v>
      </c>
    </row>
    <row r="93" spans="1:15" ht="180.75" thickBot="1" x14ac:dyDescent="0.3">
      <c r="A93" s="3">
        <v>1</v>
      </c>
      <c r="B93" s="45" t="s">
        <v>108</v>
      </c>
      <c r="C93" s="46" t="s">
        <v>26</v>
      </c>
      <c r="D93" s="4" t="s">
        <v>532</v>
      </c>
      <c r="E93" s="12" t="s">
        <v>533</v>
      </c>
      <c r="F93" s="12" t="s">
        <v>534</v>
      </c>
      <c r="G93" s="12" t="s">
        <v>535</v>
      </c>
      <c r="H93" s="12" t="s">
        <v>536</v>
      </c>
      <c r="I93" s="12" t="s">
        <v>537</v>
      </c>
      <c r="J93" s="17">
        <v>2</v>
      </c>
      <c r="K93" s="18">
        <v>42353</v>
      </c>
      <c r="L93" s="18">
        <v>42399</v>
      </c>
      <c r="M93" s="10">
        <f t="shared" si="1"/>
        <v>6.5714285714285712</v>
      </c>
      <c r="N93" s="13">
        <v>2</v>
      </c>
      <c r="O93" s="14"/>
    </row>
    <row r="94" spans="1:15" ht="210.75" thickBot="1" x14ac:dyDescent="0.3">
      <c r="A94" s="3">
        <v>1</v>
      </c>
      <c r="B94" s="45" t="s">
        <v>109</v>
      </c>
      <c r="C94" s="46" t="s">
        <v>26</v>
      </c>
      <c r="D94" s="4" t="s">
        <v>538</v>
      </c>
      <c r="E94" s="5" t="s">
        <v>539</v>
      </c>
      <c r="F94" s="5" t="s">
        <v>540</v>
      </c>
      <c r="G94" s="5" t="s">
        <v>541</v>
      </c>
      <c r="H94" s="5" t="s">
        <v>542</v>
      </c>
      <c r="I94" s="4" t="s">
        <v>543</v>
      </c>
      <c r="J94" s="4">
        <v>1</v>
      </c>
      <c r="K94" s="18">
        <v>42373</v>
      </c>
      <c r="L94" s="9">
        <v>42719</v>
      </c>
      <c r="M94" s="10">
        <f t="shared" si="1"/>
        <v>49.428571428571431</v>
      </c>
      <c r="N94" s="13">
        <v>1</v>
      </c>
      <c r="O94" s="14"/>
    </row>
    <row r="95" spans="1:15" ht="210.75" thickBot="1" x14ac:dyDescent="0.3">
      <c r="A95" s="3">
        <v>1</v>
      </c>
      <c r="B95" s="45" t="s">
        <v>110</v>
      </c>
      <c r="C95" s="46" t="s">
        <v>26</v>
      </c>
      <c r="D95" s="4" t="s">
        <v>544</v>
      </c>
      <c r="E95" s="5" t="s">
        <v>539</v>
      </c>
      <c r="F95" s="5" t="s">
        <v>540</v>
      </c>
      <c r="G95" s="5" t="s">
        <v>545</v>
      </c>
      <c r="H95" s="5" t="s">
        <v>546</v>
      </c>
      <c r="I95" s="4" t="s">
        <v>384</v>
      </c>
      <c r="J95" s="4">
        <v>100</v>
      </c>
      <c r="K95" s="18">
        <v>42373</v>
      </c>
      <c r="L95" s="9">
        <v>42719</v>
      </c>
      <c r="M95" s="10">
        <f t="shared" si="1"/>
        <v>49.428571428571431</v>
      </c>
      <c r="N95" s="36">
        <v>1</v>
      </c>
      <c r="O95" s="14"/>
    </row>
    <row r="96" spans="1:15" ht="165.75" thickBot="1" x14ac:dyDescent="0.3">
      <c r="A96" s="3">
        <v>1</v>
      </c>
      <c r="B96" s="45" t="s">
        <v>111</v>
      </c>
      <c r="C96" s="46" t="s">
        <v>26</v>
      </c>
      <c r="D96" s="4" t="s">
        <v>547</v>
      </c>
      <c r="E96" s="5" t="s">
        <v>548</v>
      </c>
      <c r="F96" s="8" t="s">
        <v>540</v>
      </c>
      <c r="G96" s="5" t="s">
        <v>541</v>
      </c>
      <c r="H96" s="5" t="s">
        <v>542</v>
      </c>
      <c r="I96" s="4" t="s">
        <v>543</v>
      </c>
      <c r="J96" s="4">
        <v>1</v>
      </c>
      <c r="K96" s="18">
        <v>42373</v>
      </c>
      <c r="L96" s="9">
        <v>42719</v>
      </c>
      <c r="M96" s="10">
        <f>IF(AND((((L96-K96)/7)&gt;0),(((L96-K96)/7)&lt;=52)),((L96-K96)/7),IF((((L96-K96)/7)=0),"","Fechas Incorrectas"))</f>
        <v>49.428571428571431</v>
      </c>
      <c r="N96" s="13">
        <v>1</v>
      </c>
      <c r="O96" s="14"/>
    </row>
    <row r="97" spans="1:15" ht="165.75" thickBot="1" x14ac:dyDescent="0.3">
      <c r="A97" s="3">
        <v>1</v>
      </c>
      <c r="B97" s="45" t="s">
        <v>112</v>
      </c>
      <c r="C97" s="46" t="s">
        <v>26</v>
      </c>
      <c r="D97" s="4" t="s">
        <v>549</v>
      </c>
      <c r="E97" s="5" t="s">
        <v>548</v>
      </c>
      <c r="F97" s="8" t="s">
        <v>540</v>
      </c>
      <c r="G97" s="5" t="s">
        <v>545</v>
      </c>
      <c r="H97" s="5" t="s">
        <v>546</v>
      </c>
      <c r="I97" s="4" t="s">
        <v>384</v>
      </c>
      <c r="J97" s="4">
        <v>100</v>
      </c>
      <c r="K97" s="18">
        <v>42373</v>
      </c>
      <c r="L97" s="9">
        <v>42719</v>
      </c>
      <c r="M97" s="10">
        <f>IF(AND((((L97-K97)/7)&gt;0),(((L97-K97)/7)&lt;=52)),((L97-K97)/7),IF((((L97-K97)/7)=0),"","Fechas Incorrectas"))</f>
        <v>49.428571428571431</v>
      </c>
      <c r="N97" s="36">
        <v>1</v>
      </c>
      <c r="O97" s="21" t="s">
        <v>219</v>
      </c>
    </row>
    <row r="98" spans="1:15" ht="240.75" thickBot="1" x14ac:dyDescent="0.3">
      <c r="A98" s="3">
        <v>1</v>
      </c>
      <c r="B98" s="45" t="s">
        <v>113</v>
      </c>
      <c r="C98" s="46" t="s">
        <v>26</v>
      </c>
      <c r="D98" s="4" t="s">
        <v>550</v>
      </c>
      <c r="E98" s="5" t="s">
        <v>551</v>
      </c>
      <c r="F98" s="43" t="s">
        <v>552</v>
      </c>
      <c r="G98" s="5" t="s">
        <v>553</v>
      </c>
      <c r="H98" s="30" t="s">
        <v>554</v>
      </c>
      <c r="I98" s="30" t="s">
        <v>555</v>
      </c>
      <c r="J98" s="4">
        <v>1</v>
      </c>
      <c r="K98" s="18">
        <v>42373</v>
      </c>
      <c r="L98" s="18">
        <v>42704</v>
      </c>
      <c r="M98" s="10">
        <f t="shared" si="1"/>
        <v>47.285714285714285</v>
      </c>
      <c r="N98" s="13">
        <v>1</v>
      </c>
      <c r="O98" s="14"/>
    </row>
    <row r="99" spans="1:15" ht="240.75" thickBot="1" x14ac:dyDescent="0.3">
      <c r="A99" s="3">
        <v>1</v>
      </c>
      <c r="B99" s="45" t="s">
        <v>114</v>
      </c>
      <c r="C99" s="46" t="s">
        <v>26</v>
      </c>
      <c r="D99" s="4" t="s">
        <v>556</v>
      </c>
      <c r="E99" s="5" t="s">
        <v>551</v>
      </c>
      <c r="F99" s="43" t="s">
        <v>552</v>
      </c>
      <c r="G99" s="5" t="s">
        <v>557</v>
      </c>
      <c r="H99" s="8" t="s">
        <v>558</v>
      </c>
      <c r="I99" s="8" t="s">
        <v>559</v>
      </c>
      <c r="J99" s="4">
        <v>5</v>
      </c>
      <c r="K99" s="18">
        <v>42373</v>
      </c>
      <c r="L99" s="18">
        <v>42704</v>
      </c>
      <c r="M99" s="10">
        <f>IF(AND((((L99-K99)/7)&gt;0),(((L99-K99)/7)&lt;=52)),((L99-K99)/7),IF((((L99-K99)/7)=0),"","Fechas Incorrectas"))</f>
        <v>47.285714285714285</v>
      </c>
      <c r="N99" s="13">
        <v>5</v>
      </c>
      <c r="O99" s="14"/>
    </row>
    <row r="100" spans="1:15" ht="180.75" thickBot="1" x14ac:dyDescent="0.3">
      <c r="A100" s="3">
        <v>1</v>
      </c>
      <c r="B100" s="45" t="s">
        <v>115</v>
      </c>
      <c r="C100" s="46" t="s">
        <v>26</v>
      </c>
      <c r="D100" s="4" t="s">
        <v>560</v>
      </c>
      <c r="E100" s="5" t="s">
        <v>561</v>
      </c>
      <c r="F100" s="5" t="s">
        <v>562</v>
      </c>
      <c r="G100" s="5" t="s">
        <v>563</v>
      </c>
      <c r="H100" s="5" t="s">
        <v>564</v>
      </c>
      <c r="I100" s="5" t="s">
        <v>565</v>
      </c>
      <c r="J100" s="4">
        <v>1</v>
      </c>
      <c r="K100" s="18">
        <v>42352</v>
      </c>
      <c r="L100" s="18">
        <v>42581</v>
      </c>
      <c r="M100" s="10">
        <f t="shared" si="1"/>
        <v>32.714285714285715</v>
      </c>
      <c r="N100" s="13">
        <v>1</v>
      </c>
      <c r="O100" s="39" t="s">
        <v>219</v>
      </c>
    </row>
    <row r="101" spans="1:15" ht="180.75" thickBot="1" x14ac:dyDescent="0.3">
      <c r="A101" s="3">
        <v>1</v>
      </c>
      <c r="B101" s="45" t="s">
        <v>116</v>
      </c>
      <c r="C101" s="46" t="s">
        <v>26</v>
      </c>
      <c r="D101" s="4" t="s">
        <v>566</v>
      </c>
      <c r="E101" s="5" t="s">
        <v>561</v>
      </c>
      <c r="F101" s="5" t="s">
        <v>562</v>
      </c>
      <c r="G101" s="5" t="s">
        <v>567</v>
      </c>
      <c r="H101" s="5" t="s">
        <v>568</v>
      </c>
      <c r="I101" s="5" t="s">
        <v>569</v>
      </c>
      <c r="J101" s="4">
        <v>24</v>
      </c>
      <c r="K101" s="18">
        <v>42352</v>
      </c>
      <c r="L101" s="18">
        <v>42581</v>
      </c>
      <c r="M101" s="10">
        <f t="shared" si="1"/>
        <v>32.714285714285715</v>
      </c>
      <c r="N101" s="13">
        <v>24</v>
      </c>
      <c r="O101" s="44" t="s">
        <v>219</v>
      </c>
    </row>
    <row r="102" spans="1:15" ht="180.75" thickBot="1" x14ac:dyDescent="0.3">
      <c r="A102" s="3">
        <v>1</v>
      </c>
      <c r="B102" s="45" t="s">
        <v>117</v>
      </c>
      <c r="C102" s="46" t="s">
        <v>26</v>
      </c>
      <c r="D102" s="4" t="s">
        <v>570</v>
      </c>
      <c r="E102" s="12" t="s">
        <v>571</v>
      </c>
      <c r="F102" s="19" t="s">
        <v>240</v>
      </c>
      <c r="G102" s="12" t="s">
        <v>241</v>
      </c>
      <c r="H102" s="12" t="s">
        <v>452</v>
      </c>
      <c r="I102" s="12" t="s">
        <v>453</v>
      </c>
      <c r="J102" s="4">
        <v>1</v>
      </c>
      <c r="K102" s="18">
        <v>42339</v>
      </c>
      <c r="L102" s="18">
        <v>42459</v>
      </c>
      <c r="M102" s="10">
        <f t="shared" si="1"/>
        <v>17.142857142857142</v>
      </c>
      <c r="N102" s="13">
        <v>1</v>
      </c>
      <c r="O102" s="14"/>
    </row>
    <row r="103" spans="1:15" ht="180.75" thickBot="1" x14ac:dyDescent="0.3">
      <c r="A103" s="3">
        <v>1</v>
      </c>
      <c r="B103" s="45" t="s">
        <v>118</v>
      </c>
      <c r="C103" s="46" t="s">
        <v>26</v>
      </c>
      <c r="D103" s="4" t="s">
        <v>303</v>
      </c>
      <c r="E103" s="12" t="s">
        <v>571</v>
      </c>
      <c r="F103" s="19" t="s">
        <v>240</v>
      </c>
      <c r="G103" s="12" t="s">
        <v>241</v>
      </c>
      <c r="H103" s="12" t="s">
        <v>245</v>
      </c>
      <c r="I103" s="12" t="s">
        <v>246</v>
      </c>
      <c r="J103" s="20">
        <v>1</v>
      </c>
      <c r="K103" s="18">
        <v>42339</v>
      </c>
      <c r="L103" s="18">
        <v>42490</v>
      </c>
      <c r="M103" s="10">
        <f t="shared" si="1"/>
        <v>21.571428571428573</v>
      </c>
      <c r="N103" s="13">
        <v>1</v>
      </c>
      <c r="O103" s="14"/>
    </row>
    <row r="104" spans="1:15" ht="180.75" thickBot="1" x14ac:dyDescent="0.3">
      <c r="A104" s="3">
        <v>1</v>
      </c>
      <c r="B104" s="45" t="s">
        <v>119</v>
      </c>
      <c r="C104" s="46" t="s">
        <v>26</v>
      </c>
      <c r="D104" s="4" t="s">
        <v>307</v>
      </c>
      <c r="E104" s="12" t="s">
        <v>571</v>
      </c>
      <c r="F104" s="19" t="s">
        <v>240</v>
      </c>
      <c r="G104" s="12" t="s">
        <v>241</v>
      </c>
      <c r="H104" s="12" t="s">
        <v>248</v>
      </c>
      <c r="I104" s="12" t="s">
        <v>249</v>
      </c>
      <c r="J104" s="20">
        <v>1</v>
      </c>
      <c r="K104" s="18">
        <v>42490</v>
      </c>
      <c r="L104" s="18">
        <v>42551</v>
      </c>
      <c r="M104" s="10">
        <f t="shared" si="1"/>
        <v>8.7142857142857135</v>
      </c>
      <c r="N104" s="13">
        <v>1</v>
      </c>
      <c r="O104" s="14"/>
    </row>
    <row r="105" spans="1:15" ht="180.75" thickBot="1" x14ac:dyDescent="0.3">
      <c r="A105" s="3">
        <v>1</v>
      </c>
      <c r="B105" s="45" t="s">
        <v>120</v>
      </c>
      <c r="C105" s="46" t="s">
        <v>26</v>
      </c>
      <c r="D105" s="4" t="s">
        <v>572</v>
      </c>
      <c r="E105" s="12" t="s">
        <v>571</v>
      </c>
      <c r="F105" s="19" t="s">
        <v>240</v>
      </c>
      <c r="G105" s="12" t="s">
        <v>241</v>
      </c>
      <c r="H105" s="12" t="s">
        <v>251</v>
      </c>
      <c r="I105" s="12" t="s">
        <v>252</v>
      </c>
      <c r="J105" s="20">
        <v>2</v>
      </c>
      <c r="K105" s="18">
        <v>42581</v>
      </c>
      <c r="L105" s="18">
        <v>42673</v>
      </c>
      <c r="M105" s="10">
        <f t="shared" si="1"/>
        <v>13.142857142857142</v>
      </c>
      <c r="N105" s="13">
        <v>2</v>
      </c>
      <c r="O105" s="38" t="s">
        <v>219</v>
      </c>
    </row>
    <row r="106" spans="1:15" ht="195.75" thickBot="1" x14ac:dyDescent="0.3">
      <c r="A106" s="3">
        <v>1</v>
      </c>
      <c r="B106" s="45" t="s">
        <v>121</v>
      </c>
      <c r="C106" s="46" t="s">
        <v>26</v>
      </c>
      <c r="D106" s="4" t="s">
        <v>573</v>
      </c>
      <c r="E106" s="5" t="s">
        <v>574</v>
      </c>
      <c r="F106" s="12" t="s">
        <v>575</v>
      </c>
      <c r="G106" s="12" t="s">
        <v>576</v>
      </c>
      <c r="H106" s="12" t="s">
        <v>577</v>
      </c>
      <c r="I106" s="12" t="s">
        <v>578</v>
      </c>
      <c r="J106" s="4">
        <v>1</v>
      </c>
      <c r="K106" s="18">
        <v>42358</v>
      </c>
      <c r="L106" s="18">
        <v>42520</v>
      </c>
      <c r="M106" s="10">
        <f t="shared" si="1"/>
        <v>23.142857142857142</v>
      </c>
      <c r="N106" s="13">
        <v>1</v>
      </c>
      <c r="O106" s="13" t="s">
        <v>219</v>
      </c>
    </row>
    <row r="107" spans="1:15" ht="195.75" thickBot="1" x14ac:dyDescent="0.3">
      <c r="A107" s="3">
        <v>1</v>
      </c>
      <c r="B107" s="45" t="s">
        <v>122</v>
      </c>
      <c r="C107" s="46" t="s">
        <v>26</v>
      </c>
      <c r="D107" s="4" t="s">
        <v>579</v>
      </c>
      <c r="E107" s="5" t="s">
        <v>580</v>
      </c>
      <c r="F107" s="8" t="s">
        <v>581</v>
      </c>
      <c r="G107" s="43" t="s">
        <v>582</v>
      </c>
      <c r="H107" s="8" t="s">
        <v>583</v>
      </c>
      <c r="I107" s="8" t="s">
        <v>584</v>
      </c>
      <c r="J107" s="16">
        <v>2</v>
      </c>
      <c r="K107" s="18">
        <v>42373</v>
      </c>
      <c r="L107" s="9">
        <v>42704</v>
      </c>
      <c r="M107" s="10">
        <f t="shared" si="1"/>
        <v>47.285714285714285</v>
      </c>
      <c r="N107" s="13">
        <v>2</v>
      </c>
      <c r="O107" s="13" t="s">
        <v>219</v>
      </c>
    </row>
    <row r="108" spans="1:15" ht="90.75" thickBot="1" x14ac:dyDescent="0.3">
      <c r="A108" s="3">
        <v>1</v>
      </c>
      <c r="B108" s="45" t="s">
        <v>123</v>
      </c>
      <c r="C108" s="46" t="s">
        <v>26</v>
      </c>
      <c r="D108" s="4" t="s">
        <v>585</v>
      </c>
      <c r="E108" s="5" t="s">
        <v>586</v>
      </c>
      <c r="F108" s="8" t="s">
        <v>587</v>
      </c>
      <c r="G108" s="43" t="s">
        <v>588</v>
      </c>
      <c r="H108" s="8" t="s">
        <v>589</v>
      </c>
      <c r="I108" s="8" t="s">
        <v>584</v>
      </c>
      <c r="J108" s="16">
        <v>2</v>
      </c>
      <c r="K108" s="18">
        <v>42373</v>
      </c>
      <c r="L108" s="9">
        <v>42704</v>
      </c>
      <c r="M108" s="10">
        <f t="shared" si="1"/>
        <v>47.285714285714285</v>
      </c>
      <c r="N108" s="13">
        <v>2</v>
      </c>
      <c r="O108" s="13" t="s">
        <v>219</v>
      </c>
    </row>
    <row r="109" spans="1:15" ht="195.75" thickBot="1" x14ac:dyDescent="0.3">
      <c r="A109" s="3">
        <v>1</v>
      </c>
      <c r="B109" s="45" t="s">
        <v>124</v>
      </c>
      <c r="C109" s="46" t="s">
        <v>26</v>
      </c>
      <c r="D109" s="4" t="s">
        <v>590</v>
      </c>
      <c r="E109" s="12" t="s">
        <v>591</v>
      </c>
      <c r="F109" s="12" t="s">
        <v>592</v>
      </c>
      <c r="G109" s="12" t="s">
        <v>593</v>
      </c>
      <c r="H109" s="12" t="s">
        <v>594</v>
      </c>
      <c r="I109" s="12" t="s">
        <v>595</v>
      </c>
      <c r="J109" s="4">
        <v>1</v>
      </c>
      <c r="K109" s="18">
        <v>42373</v>
      </c>
      <c r="L109" s="18">
        <v>42704</v>
      </c>
      <c r="M109" s="10">
        <f t="shared" si="1"/>
        <v>47.285714285714285</v>
      </c>
      <c r="N109" s="13">
        <v>1</v>
      </c>
      <c r="O109" s="15" t="s">
        <v>596</v>
      </c>
    </row>
    <row r="110" spans="1:15" ht="150.75" thickBot="1" x14ac:dyDescent="0.3">
      <c r="A110" s="3">
        <v>1</v>
      </c>
      <c r="B110" s="45" t="s">
        <v>125</v>
      </c>
      <c r="C110" s="46" t="s">
        <v>26</v>
      </c>
      <c r="D110" s="4" t="s">
        <v>597</v>
      </c>
      <c r="E110" s="5" t="s">
        <v>598</v>
      </c>
      <c r="F110" s="8" t="s">
        <v>599</v>
      </c>
      <c r="G110" s="8" t="s">
        <v>600</v>
      </c>
      <c r="H110" s="8" t="s">
        <v>589</v>
      </c>
      <c r="I110" s="8" t="s">
        <v>584</v>
      </c>
      <c r="J110" s="16">
        <v>2</v>
      </c>
      <c r="K110" s="18">
        <v>42373</v>
      </c>
      <c r="L110" s="9">
        <v>42704</v>
      </c>
      <c r="M110" s="10">
        <f t="shared" si="1"/>
        <v>47.285714285714285</v>
      </c>
      <c r="N110" s="13">
        <v>2</v>
      </c>
      <c r="O110" s="21" t="s">
        <v>219</v>
      </c>
    </row>
    <row r="111" spans="1:15" ht="210.75" thickBot="1" x14ac:dyDescent="0.3">
      <c r="A111" s="3">
        <v>1</v>
      </c>
      <c r="B111" s="45" t="s">
        <v>126</v>
      </c>
      <c r="C111" s="46" t="s">
        <v>26</v>
      </c>
      <c r="D111" s="47" t="s">
        <v>601</v>
      </c>
      <c r="E111" s="48" t="s">
        <v>602</v>
      </c>
      <c r="F111" s="49" t="s">
        <v>603</v>
      </c>
      <c r="G111" s="49" t="s">
        <v>604</v>
      </c>
      <c r="H111" s="48" t="s">
        <v>605</v>
      </c>
      <c r="I111" s="48" t="s">
        <v>606</v>
      </c>
      <c r="J111" s="47">
        <v>1</v>
      </c>
      <c r="K111" s="50">
        <v>42348</v>
      </c>
      <c r="L111" s="50">
        <v>42359</v>
      </c>
      <c r="M111" s="51">
        <f t="shared" si="1"/>
        <v>1.5714285714285714</v>
      </c>
      <c r="N111" s="52">
        <v>1</v>
      </c>
      <c r="O111" s="53" t="s">
        <v>219</v>
      </c>
    </row>
    <row r="112" spans="1:15" ht="300.75" thickBot="1" x14ac:dyDescent="0.3">
      <c r="A112" s="3">
        <v>1</v>
      </c>
      <c r="B112" s="45" t="s">
        <v>127</v>
      </c>
      <c r="C112" s="46" t="s">
        <v>26</v>
      </c>
      <c r="D112" s="54" t="s">
        <v>590</v>
      </c>
      <c r="E112" s="55" t="s">
        <v>591</v>
      </c>
      <c r="F112" s="55" t="s">
        <v>607</v>
      </c>
      <c r="G112" s="55" t="s">
        <v>608</v>
      </c>
      <c r="H112" s="56" t="s">
        <v>609</v>
      </c>
      <c r="I112" s="56" t="s">
        <v>610</v>
      </c>
      <c r="J112" s="57">
        <v>1</v>
      </c>
      <c r="K112" s="58">
        <v>42769</v>
      </c>
      <c r="L112" s="58">
        <v>43067</v>
      </c>
      <c r="M112" s="59">
        <f t="shared" si="1"/>
        <v>42.571428571428569</v>
      </c>
      <c r="N112" s="60">
        <v>1</v>
      </c>
      <c r="O112" s="61" t="s">
        <v>611</v>
      </c>
    </row>
    <row r="113" spans="1:15" ht="390.75" thickBot="1" x14ac:dyDescent="0.3">
      <c r="A113" s="62">
        <v>1</v>
      </c>
      <c r="B113" s="45" t="s">
        <v>128</v>
      </c>
      <c r="C113" s="46" t="s">
        <v>26</v>
      </c>
      <c r="D113" s="63" t="s">
        <v>590</v>
      </c>
      <c r="E113" s="64" t="s">
        <v>591</v>
      </c>
      <c r="F113" s="64" t="s">
        <v>607</v>
      </c>
      <c r="G113" s="64" t="s">
        <v>612</v>
      </c>
      <c r="H113" s="65" t="s">
        <v>613</v>
      </c>
      <c r="I113" s="65" t="s">
        <v>614</v>
      </c>
      <c r="J113" s="66">
        <v>1</v>
      </c>
      <c r="K113" s="67">
        <v>43115</v>
      </c>
      <c r="L113" s="67">
        <v>43449</v>
      </c>
      <c r="M113" s="68">
        <f t="shared" si="1"/>
        <v>47.714285714285715</v>
      </c>
      <c r="N113" s="69">
        <v>1</v>
      </c>
      <c r="O113" s="70" t="s">
        <v>615</v>
      </c>
    </row>
    <row r="114" spans="1:15" ht="270.75" thickBot="1" x14ac:dyDescent="0.3">
      <c r="A114" s="62">
        <v>1</v>
      </c>
      <c r="B114" s="45" t="s">
        <v>129</v>
      </c>
      <c r="C114" s="46" t="s">
        <v>26</v>
      </c>
      <c r="D114" s="71" t="s">
        <v>616</v>
      </c>
      <c r="E114" s="72" t="s">
        <v>617</v>
      </c>
      <c r="F114" s="73" t="s">
        <v>618</v>
      </c>
      <c r="G114" s="73" t="s">
        <v>619</v>
      </c>
      <c r="H114" s="73" t="s">
        <v>620</v>
      </c>
      <c r="I114" s="73" t="s">
        <v>621</v>
      </c>
      <c r="J114" s="71">
        <v>1</v>
      </c>
      <c r="K114" s="74">
        <v>42583</v>
      </c>
      <c r="L114" s="74">
        <v>42735</v>
      </c>
      <c r="M114" s="75">
        <f>IF(AND((((L114-K114)/7)&gt;0),(((L114-K114)/7)&lt;=52)),((L114-K114)/7),IF((((L114-K114)/7)=0),"","Fechas Incorrectas"))</f>
        <v>21.714285714285715</v>
      </c>
      <c r="N114" s="76">
        <v>1</v>
      </c>
      <c r="O114" s="72" t="s">
        <v>622</v>
      </c>
    </row>
    <row r="115" spans="1:15" ht="195.75" thickBot="1" x14ac:dyDescent="0.3">
      <c r="A115" s="62">
        <v>1</v>
      </c>
      <c r="B115" s="45" t="s">
        <v>130</v>
      </c>
      <c r="C115" s="46" t="s">
        <v>26</v>
      </c>
      <c r="D115" s="71" t="s">
        <v>623</v>
      </c>
      <c r="E115" s="72" t="s">
        <v>624</v>
      </c>
      <c r="F115" s="73" t="s">
        <v>625</v>
      </c>
      <c r="G115" s="73" t="s">
        <v>619</v>
      </c>
      <c r="H115" s="73" t="s">
        <v>620</v>
      </c>
      <c r="I115" s="73" t="s">
        <v>621</v>
      </c>
      <c r="J115" s="77">
        <v>1</v>
      </c>
      <c r="K115" s="74">
        <v>42583</v>
      </c>
      <c r="L115" s="74">
        <v>42735</v>
      </c>
      <c r="M115" s="75">
        <f t="shared" ref="M115:M178" si="3">IF(AND((((L115-K115)/7)&gt;0),(((L115-K115)/7)&lt;=52)),((L115-K115)/7),IF((((L115-K115)/7)=0),"","Fechas Incorrectas"))</f>
        <v>21.714285714285715</v>
      </c>
      <c r="N115" s="76">
        <v>1</v>
      </c>
      <c r="O115" s="78" t="s">
        <v>219</v>
      </c>
    </row>
    <row r="116" spans="1:15" ht="105.75" thickBot="1" x14ac:dyDescent="0.3">
      <c r="A116" s="62">
        <v>1</v>
      </c>
      <c r="B116" s="45" t="s">
        <v>131</v>
      </c>
      <c r="C116" s="46" t="s">
        <v>26</v>
      </c>
      <c r="D116" s="71" t="s">
        <v>626</v>
      </c>
      <c r="E116" s="73" t="s">
        <v>624</v>
      </c>
      <c r="F116" s="73" t="s">
        <v>627</v>
      </c>
      <c r="G116" s="73" t="s">
        <v>628</v>
      </c>
      <c r="H116" s="73" t="s">
        <v>629</v>
      </c>
      <c r="I116" s="73" t="s">
        <v>630</v>
      </c>
      <c r="J116" s="77">
        <v>1</v>
      </c>
      <c r="K116" s="74">
        <v>42583</v>
      </c>
      <c r="L116" s="74">
        <v>42735</v>
      </c>
      <c r="M116" s="75">
        <f t="shared" si="3"/>
        <v>21.714285714285715</v>
      </c>
      <c r="N116" s="76">
        <v>1</v>
      </c>
      <c r="O116" s="79"/>
    </row>
    <row r="117" spans="1:15" ht="120.75" thickBot="1" x14ac:dyDescent="0.3">
      <c r="A117" s="62">
        <v>1</v>
      </c>
      <c r="B117" s="45" t="s">
        <v>132</v>
      </c>
      <c r="C117" s="46" t="s">
        <v>26</v>
      </c>
      <c r="D117" s="71" t="s">
        <v>631</v>
      </c>
      <c r="E117" s="73" t="s">
        <v>624</v>
      </c>
      <c r="F117" s="80" t="s">
        <v>632</v>
      </c>
      <c r="G117" s="80" t="s">
        <v>633</v>
      </c>
      <c r="H117" s="80" t="s">
        <v>634</v>
      </c>
      <c r="I117" s="81" t="s">
        <v>635</v>
      </c>
      <c r="J117" s="71">
        <v>1</v>
      </c>
      <c r="K117" s="74">
        <v>42583</v>
      </c>
      <c r="L117" s="74">
        <v>42671</v>
      </c>
      <c r="M117" s="75">
        <f t="shared" si="3"/>
        <v>12.571428571428571</v>
      </c>
      <c r="N117" s="76">
        <v>1</v>
      </c>
      <c r="O117" s="79"/>
    </row>
    <row r="118" spans="1:15" ht="90.75" thickBot="1" x14ac:dyDescent="0.3">
      <c r="A118" s="62">
        <v>1</v>
      </c>
      <c r="B118" s="45" t="s">
        <v>133</v>
      </c>
      <c r="C118" s="46" t="s">
        <v>26</v>
      </c>
      <c r="D118" s="71" t="s">
        <v>636</v>
      </c>
      <c r="E118" s="82" t="s">
        <v>637</v>
      </c>
      <c r="F118" s="80" t="s">
        <v>638</v>
      </c>
      <c r="G118" s="73" t="s">
        <v>639</v>
      </c>
      <c r="H118" s="73" t="s">
        <v>640</v>
      </c>
      <c r="I118" s="81" t="s">
        <v>641</v>
      </c>
      <c r="J118" s="71">
        <v>2</v>
      </c>
      <c r="K118" s="74">
        <v>42568</v>
      </c>
      <c r="L118" s="74">
        <v>42766</v>
      </c>
      <c r="M118" s="75">
        <f t="shared" si="3"/>
        <v>28.285714285714285</v>
      </c>
      <c r="N118" s="76">
        <v>2</v>
      </c>
      <c r="O118" s="79"/>
    </row>
    <row r="119" spans="1:15" ht="120.75" thickBot="1" x14ac:dyDescent="0.3">
      <c r="A119" s="62">
        <v>1</v>
      </c>
      <c r="B119" s="45" t="s">
        <v>134</v>
      </c>
      <c r="C119" s="46" t="s">
        <v>26</v>
      </c>
      <c r="D119" s="71" t="s">
        <v>642</v>
      </c>
      <c r="E119" s="82" t="s">
        <v>637</v>
      </c>
      <c r="F119" s="73" t="s">
        <v>627</v>
      </c>
      <c r="G119" s="83" t="s">
        <v>643</v>
      </c>
      <c r="H119" s="84" t="s">
        <v>644</v>
      </c>
      <c r="I119" s="81" t="s">
        <v>645</v>
      </c>
      <c r="J119" s="77">
        <v>2</v>
      </c>
      <c r="K119" s="85">
        <v>42571</v>
      </c>
      <c r="L119" s="85">
        <v>42794</v>
      </c>
      <c r="M119" s="75">
        <f t="shared" si="3"/>
        <v>31.857142857142858</v>
      </c>
      <c r="N119" s="76">
        <v>2</v>
      </c>
      <c r="O119" s="79"/>
    </row>
    <row r="120" spans="1:15" ht="165.75" thickBot="1" x14ac:dyDescent="0.3">
      <c r="A120" s="62">
        <v>1</v>
      </c>
      <c r="B120" s="45" t="s">
        <v>135</v>
      </c>
      <c r="C120" s="46" t="s">
        <v>26</v>
      </c>
      <c r="D120" s="71" t="s">
        <v>646</v>
      </c>
      <c r="E120" s="86" t="s">
        <v>647</v>
      </c>
      <c r="F120" s="73" t="s">
        <v>648</v>
      </c>
      <c r="G120" s="73" t="s">
        <v>649</v>
      </c>
      <c r="H120" s="73" t="s">
        <v>650</v>
      </c>
      <c r="I120" s="73" t="s">
        <v>651</v>
      </c>
      <c r="J120" s="71">
        <v>3</v>
      </c>
      <c r="K120" s="74">
        <v>42580</v>
      </c>
      <c r="L120" s="74">
        <v>42719</v>
      </c>
      <c r="M120" s="75">
        <f t="shared" si="3"/>
        <v>19.857142857142858</v>
      </c>
      <c r="N120" s="76">
        <v>3</v>
      </c>
      <c r="O120" s="79"/>
    </row>
    <row r="121" spans="1:15" ht="180.75" thickBot="1" x14ac:dyDescent="0.3">
      <c r="A121" s="62">
        <v>1</v>
      </c>
      <c r="B121" s="45" t="s">
        <v>136</v>
      </c>
      <c r="C121" s="46" t="s">
        <v>26</v>
      </c>
      <c r="D121" s="71" t="s">
        <v>652</v>
      </c>
      <c r="E121" s="72" t="s">
        <v>653</v>
      </c>
      <c r="F121" s="73" t="s">
        <v>654</v>
      </c>
      <c r="G121" s="73" t="s">
        <v>655</v>
      </c>
      <c r="H121" s="73" t="s">
        <v>656</v>
      </c>
      <c r="I121" s="87" t="s">
        <v>657</v>
      </c>
      <c r="J121" s="88">
        <v>1</v>
      </c>
      <c r="K121" s="74">
        <v>42581</v>
      </c>
      <c r="L121" s="74">
        <v>42916</v>
      </c>
      <c r="M121" s="75">
        <f t="shared" si="3"/>
        <v>47.857142857142854</v>
      </c>
      <c r="N121" s="88">
        <v>1</v>
      </c>
      <c r="O121" s="72" t="s">
        <v>219</v>
      </c>
    </row>
    <row r="122" spans="1:15" ht="195.75" thickBot="1" x14ac:dyDescent="0.3">
      <c r="A122" s="62">
        <v>1</v>
      </c>
      <c r="B122" s="45" t="s">
        <v>137</v>
      </c>
      <c r="C122" s="46" t="s">
        <v>26</v>
      </c>
      <c r="D122" s="71" t="s">
        <v>658</v>
      </c>
      <c r="E122" s="72" t="s">
        <v>659</v>
      </c>
      <c r="F122" s="73" t="s">
        <v>660</v>
      </c>
      <c r="G122" s="73" t="s">
        <v>661</v>
      </c>
      <c r="H122" s="73" t="s">
        <v>662</v>
      </c>
      <c r="I122" s="81" t="s">
        <v>663</v>
      </c>
      <c r="J122" s="71">
        <v>1</v>
      </c>
      <c r="K122" s="74">
        <v>42568</v>
      </c>
      <c r="L122" s="74">
        <v>42641</v>
      </c>
      <c r="M122" s="75">
        <f t="shared" si="3"/>
        <v>10.428571428571429</v>
      </c>
      <c r="N122" s="76">
        <v>1</v>
      </c>
      <c r="O122" s="79"/>
    </row>
    <row r="123" spans="1:15" ht="45.75" thickBot="1" x14ac:dyDescent="0.3">
      <c r="A123" s="62">
        <v>1</v>
      </c>
      <c r="B123" s="45" t="s">
        <v>138</v>
      </c>
      <c r="C123" s="46" t="s">
        <v>26</v>
      </c>
      <c r="D123" s="71" t="s">
        <v>664</v>
      </c>
      <c r="E123" s="73" t="s">
        <v>665</v>
      </c>
      <c r="F123" s="73" t="s">
        <v>627</v>
      </c>
      <c r="G123" s="83" t="s">
        <v>666</v>
      </c>
      <c r="H123" s="83" t="s">
        <v>667</v>
      </c>
      <c r="I123" s="83" t="s">
        <v>668</v>
      </c>
      <c r="J123" s="77">
        <v>1</v>
      </c>
      <c r="K123" s="85">
        <v>42571</v>
      </c>
      <c r="L123" s="85">
        <v>42794</v>
      </c>
      <c r="M123" s="75">
        <f t="shared" si="3"/>
        <v>31.857142857142858</v>
      </c>
      <c r="N123" s="76">
        <v>1</v>
      </c>
      <c r="O123" s="79"/>
    </row>
    <row r="124" spans="1:15" ht="135.75" thickBot="1" x14ac:dyDescent="0.3">
      <c r="A124" s="62">
        <v>1</v>
      </c>
      <c r="B124" s="45" t="s">
        <v>139</v>
      </c>
      <c r="C124" s="46" t="s">
        <v>26</v>
      </c>
      <c r="D124" s="71" t="s">
        <v>669</v>
      </c>
      <c r="E124" s="73" t="s">
        <v>670</v>
      </c>
      <c r="F124" s="73" t="s">
        <v>671</v>
      </c>
      <c r="G124" s="73" t="s">
        <v>639</v>
      </c>
      <c r="H124" s="73" t="s">
        <v>672</v>
      </c>
      <c r="I124" s="81" t="s">
        <v>635</v>
      </c>
      <c r="J124" s="71">
        <v>1</v>
      </c>
      <c r="K124" s="74">
        <v>42581</v>
      </c>
      <c r="L124" s="74">
        <v>42719</v>
      </c>
      <c r="M124" s="75">
        <f t="shared" si="3"/>
        <v>19.714285714285715</v>
      </c>
      <c r="N124" s="76">
        <v>1</v>
      </c>
      <c r="O124" s="79"/>
    </row>
    <row r="125" spans="1:15" ht="150.75" thickBot="1" x14ac:dyDescent="0.3">
      <c r="A125" s="62">
        <v>1</v>
      </c>
      <c r="B125" s="45" t="s">
        <v>140</v>
      </c>
      <c r="C125" s="46" t="s">
        <v>26</v>
      </c>
      <c r="D125" s="71" t="s">
        <v>673</v>
      </c>
      <c r="E125" s="72" t="s">
        <v>674</v>
      </c>
      <c r="F125" s="73" t="s">
        <v>675</v>
      </c>
      <c r="G125" s="73" t="s">
        <v>676</v>
      </c>
      <c r="H125" s="73" t="s">
        <v>677</v>
      </c>
      <c r="I125" s="73" t="s">
        <v>678</v>
      </c>
      <c r="J125" s="77">
        <v>1</v>
      </c>
      <c r="K125" s="74">
        <v>42581</v>
      </c>
      <c r="L125" s="74">
        <v>42719</v>
      </c>
      <c r="M125" s="75">
        <f t="shared" si="3"/>
        <v>19.714285714285715</v>
      </c>
      <c r="N125" s="76">
        <v>1</v>
      </c>
      <c r="O125" s="79"/>
    </row>
    <row r="126" spans="1:15" ht="165.75" thickBot="1" x14ac:dyDescent="0.3">
      <c r="A126" s="62">
        <v>1</v>
      </c>
      <c r="B126" s="45" t="s">
        <v>141</v>
      </c>
      <c r="C126" s="46" t="s">
        <v>26</v>
      </c>
      <c r="D126" s="71" t="s">
        <v>679</v>
      </c>
      <c r="E126" s="72" t="s">
        <v>680</v>
      </c>
      <c r="F126" s="73" t="s">
        <v>681</v>
      </c>
      <c r="G126" s="73" t="s">
        <v>682</v>
      </c>
      <c r="H126" s="73" t="s">
        <v>683</v>
      </c>
      <c r="I126" s="73" t="s">
        <v>684</v>
      </c>
      <c r="J126" s="77">
        <v>1</v>
      </c>
      <c r="K126" s="85">
        <v>42583</v>
      </c>
      <c r="L126" s="85">
        <v>42674</v>
      </c>
      <c r="M126" s="75">
        <f t="shared" si="3"/>
        <v>13</v>
      </c>
      <c r="N126" s="76">
        <v>1</v>
      </c>
      <c r="O126" s="79"/>
    </row>
    <row r="127" spans="1:15" ht="105.75" thickBot="1" x14ac:dyDescent="0.3">
      <c r="A127" s="62">
        <v>1</v>
      </c>
      <c r="B127" s="45" t="s">
        <v>142</v>
      </c>
      <c r="C127" s="46" t="s">
        <v>26</v>
      </c>
      <c r="D127" s="71" t="s">
        <v>685</v>
      </c>
      <c r="E127" s="72" t="s">
        <v>686</v>
      </c>
      <c r="F127" s="73" t="s">
        <v>681</v>
      </c>
      <c r="G127" s="73" t="s">
        <v>687</v>
      </c>
      <c r="H127" s="73" t="s">
        <v>688</v>
      </c>
      <c r="I127" s="73" t="s">
        <v>689</v>
      </c>
      <c r="J127" s="77">
        <v>1</v>
      </c>
      <c r="K127" s="85">
        <v>42583</v>
      </c>
      <c r="L127" s="85">
        <v>42704</v>
      </c>
      <c r="M127" s="75">
        <f t="shared" si="3"/>
        <v>17.285714285714285</v>
      </c>
      <c r="N127" s="76">
        <v>1</v>
      </c>
      <c r="O127" s="79"/>
    </row>
    <row r="128" spans="1:15" ht="120.75" thickBot="1" x14ac:dyDescent="0.3">
      <c r="A128" s="62">
        <v>1</v>
      </c>
      <c r="B128" s="45" t="s">
        <v>143</v>
      </c>
      <c r="C128" s="46" t="s">
        <v>26</v>
      </c>
      <c r="D128" s="71" t="s">
        <v>690</v>
      </c>
      <c r="E128" s="82" t="s">
        <v>691</v>
      </c>
      <c r="F128" s="83" t="s">
        <v>692</v>
      </c>
      <c r="G128" s="73" t="s">
        <v>693</v>
      </c>
      <c r="H128" s="73" t="s">
        <v>694</v>
      </c>
      <c r="I128" s="80" t="s">
        <v>695</v>
      </c>
      <c r="J128" s="71">
        <v>1</v>
      </c>
      <c r="K128" s="85">
        <v>42583</v>
      </c>
      <c r="L128" s="85">
        <v>42719</v>
      </c>
      <c r="M128" s="75">
        <f t="shared" si="3"/>
        <v>19.428571428571427</v>
      </c>
      <c r="N128" s="76">
        <v>1</v>
      </c>
      <c r="O128" s="79"/>
    </row>
    <row r="129" spans="1:15" ht="255.75" thickBot="1" x14ac:dyDescent="0.3">
      <c r="A129" s="62">
        <v>1</v>
      </c>
      <c r="B129" s="45" t="s">
        <v>144</v>
      </c>
      <c r="C129" s="46" t="s">
        <v>26</v>
      </c>
      <c r="D129" s="71" t="s">
        <v>696</v>
      </c>
      <c r="E129" s="82" t="s">
        <v>691</v>
      </c>
      <c r="F129" s="83" t="s">
        <v>692</v>
      </c>
      <c r="G129" s="89" t="s">
        <v>697</v>
      </c>
      <c r="H129" s="73" t="s">
        <v>698</v>
      </c>
      <c r="I129" s="80" t="s">
        <v>699</v>
      </c>
      <c r="J129" s="71">
        <v>100</v>
      </c>
      <c r="K129" s="85">
        <v>42583</v>
      </c>
      <c r="L129" s="85">
        <v>42916</v>
      </c>
      <c r="M129" s="75">
        <f t="shared" si="3"/>
        <v>47.571428571428569</v>
      </c>
      <c r="N129" s="90">
        <v>1</v>
      </c>
      <c r="O129" s="72" t="s">
        <v>219</v>
      </c>
    </row>
    <row r="130" spans="1:15" ht="135.75" thickBot="1" x14ac:dyDescent="0.3">
      <c r="A130" s="62">
        <v>1</v>
      </c>
      <c r="B130" s="45" t="s">
        <v>145</v>
      </c>
      <c r="C130" s="46" t="s">
        <v>26</v>
      </c>
      <c r="D130" s="71" t="s">
        <v>700</v>
      </c>
      <c r="E130" s="72" t="s">
        <v>701</v>
      </c>
      <c r="F130" s="73" t="s">
        <v>702</v>
      </c>
      <c r="G130" s="73" t="s">
        <v>703</v>
      </c>
      <c r="H130" s="73" t="s">
        <v>704</v>
      </c>
      <c r="I130" s="73" t="s">
        <v>705</v>
      </c>
      <c r="J130" s="77">
        <v>1</v>
      </c>
      <c r="K130" s="85">
        <f>DATE(2016, 8,1)</f>
        <v>42583</v>
      </c>
      <c r="L130" s="85">
        <f>DATE(2017,2,28)</f>
        <v>42794</v>
      </c>
      <c r="M130" s="75">
        <f t="shared" si="3"/>
        <v>30.142857142857142</v>
      </c>
      <c r="N130" s="76">
        <v>1</v>
      </c>
      <c r="O130" s="79"/>
    </row>
    <row r="131" spans="1:15" ht="135.75" thickBot="1" x14ac:dyDescent="0.3">
      <c r="A131" s="62">
        <v>1</v>
      </c>
      <c r="B131" s="45" t="s">
        <v>146</v>
      </c>
      <c r="C131" s="46" t="s">
        <v>26</v>
      </c>
      <c r="D131" s="71" t="s">
        <v>706</v>
      </c>
      <c r="E131" s="73" t="s">
        <v>701</v>
      </c>
      <c r="F131" s="73" t="s">
        <v>702</v>
      </c>
      <c r="G131" s="73" t="s">
        <v>707</v>
      </c>
      <c r="H131" s="73" t="s">
        <v>708</v>
      </c>
      <c r="I131" s="73" t="s">
        <v>709</v>
      </c>
      <c r="J131" s="77">
        <v>2</v>
      </c>
      <c r="K131" s="85">
        <f>DATE(2017,3,1)</f>
        <v>42795</v>
      </c>
      <c r="L131" s="85">
        <f>DATE(2017,6,30)</f>
        <v>42916</v>
      </c>
      <c r="M131" s="75">
        <f t="shared" si="3"/>
        <v>17.285714285714285</v>
      </c>
      <c r="N131" s="76">
        <v>2</v>
      </c>
      <c r="O131" s="79" t="s">
        <v>219</v>
      </c>
    </row>
    <row r="132" spans="1:15" ht="150.75" thickBot="1" x14ac:dyDescent="0.3">
      <c r="A132" s="62">
        <v>1</v>
      </c>
      <c r="B132" s="45" t="s">
        <v>147</v>
      </c>
      <c r="C132" s="46" t="s">
        <v>26</v>
      </c>
      <c r="D132" s="71" t="s">
        <v>710</v>
      </c>
      <c r="E132" s="72" t="s">
        <v>711</v>
      </c>
      <c r="F132" s="73" t="s">
        <v>712</v>
      </c>
      <c r="G132" s="73" t="s">
        <v>713</v>
      </c>
      <c r="H132" s="73" t="s">
        <v>714</v>
      </c>
      <c r="I132" s="73" t="s">
        <v>715</v>
      </c>
      <c r="J132" s="77">
        <v>1</v>
      </c>
      <c r="K132" s="85">
        <f>DATE(2016, 8,1)</f>
        <v>42583</v>
      </c>
      <c r="L132" s="85">
        <f>DATE(2017,6,30)</f>
        <v>42916</v>
      </c>
      <c r="M132" s="75">
        <f t="shared" si="3"/>
        <v>47.571428571428569</v>
      </c>
      <c r="N132" s="76">
        <v>1</v>
      </c>
      <c r="O132" s="79"/>
    </row>
    <row r="133" spans="1:15" ht="195.75" thickBot="1" x14ac:dyDescent="0.3">
      <c r="A133" s="62">
        <v>1</v>
      </c>
      <c r="B133" s="45" t="s">
        <v>148</v>
      </c>
      <c r="C133" s="46" t="s">
        <v>26</v>
      </c>
      <c r="D133" s="71" t="s">
        <v>380</v>
      </c>
      <c r="E133" s="91" t="s">
        <v>716</v>
      </c>
      <c r="F133" s="92" t="s">
        <v>717</v>
      </c>
      <c r="G133" s="93" t="s">
        <v>718</v>
      </c>
      <c r="H133" s="93" t="s">
        <v>719</v>
      </c>
      <c r="I133" s="92" t="s">
        <v>720</v>
      </c>
      <c r="J133" s="94">
        <v>2</v>
      </c>
      <c r="K133" s="95">
        <v>42583</v>
      </c>
      <c r="L133" s="95">
        <v>42916</v>
      </c>
      <c r="M133" s="75">
        <f t="shared" si="3"/>
        <v>47.571428571428569</v>
      </c>
      <c r="N133" s="76">
        <v>2</v>
      </c>
      <c r="O133" s="79"/>
    </row>
    <row r="134" spans="1:15" ht="150.75" thickBot="1" x14ac:dyDescent="0.3">
      <c r="A134" s="62">
        <v>1</v>
      </c>
      <c r="B134" s="45" t="s">
        <v>149</v>
      </c>
      <c r="C134" s="46" t="s">
        <v>26</v>
      </c>
      <c r="D134" s="71" t="s">
        <v>721</v>
      </c>
      <c r="E134" s="72" t="s">
        <v>722</v>
      </c>
      <c r="F134" s="73" t="s">
        <v>723</v>
      </c>
      <c r="G134" s="73" t="s">
        <v>724</v>
      </c>
      <c r="H134" s="73" t="s">
        <v>725</v>
      </c>
      <c r="I134" s="73" t="s">
        <v>726</v>
      </c>
      <c r="J134" s="71">
        <v>1</v>
      </c>
      <c r="K134" s="85">
        <v>42583</v>
      </c>
      <c r="L134" s="85">
        <v>42916</v>
      </c>
      <c r="M134" s="75">
        <f t="shared" si="3"/>
        <v>47.571428571428569</v>
      </c>
      <c r="N134" s="76">
        <v>1</v>
      </c>
      <c r="O134" s="79"/>
    </row>
    <row r="135" spans="1:15" ht="165.75" thickBot="1" x14ac:dyDescent="0.3">
      <c r="A135" s="62">
        <v>1</v>
      </c>
      <c r="B135" s="45" t="s">
        <v>150</v>
      </c>
      <c r="C135" s="46" t="s">
        <v>26</v>
      </c>
      <c r="D135" s="71" t="s">
        <v>727</v>
      </c>
      <c r="E135" s="96" t="s">
        <v>728</v>
      </c>
      <c r="F135" s="73" t="s">
        <v>729</v>
      </c>
      <c r="G135" s="73" t="s">
        <v>730</v>
      </c>
      <c r="H135" s="73" t="s">
        <v>731</v>
      </c>
      <c r="I135" s="73" t="s">
        <v>732</v>
      </c>
      <c r="J135" s="77">
        <v>1</v>
      </c>
      <c r="K135" s="74">
        <v>42580</v>
      </c>
      <c r="L135" s="85">
        <v>42612</v>
      </c>
      <c r="M135" s="75">
        <f t="shared" si="3"/>
        <v>4.5714285714285712</v>
      </c>
      <c r="N135" s="76">
        <v>1</v>
      </c>
      <c r="O135" s="79"/>
    </row>
    <row r="136" spans="1:15" ht="150.75" thickBot="1" x14ac:dyDescent="0.3">
      <c r="A136" s="62">
        <v>1</v>
      </c>
      <c r="B136" s="45" t="s">
        <v>151</v>
      </c>
      <c r="C136" s="46" t="s">
        <v>26</v>
      </c>
      <c r="D136" s="71" t="s">
        <v>733</v>
      </c>
      <c r="E136" s="89" t="s">
        <v>734</v>
      </c>
      <c r="F136" s="73" t="s">
        <v>729</v>
      </c>
      <c r="G136" s="73" t="s">
        <v>735</v>
      </c>
      <c r="H136" s="73" t="s">
        <v>736</v>
      </c>
      <c r="I136" s="73" t="s">
        <v>737</v>
      </c>
      <c r="J136" s="71">
        <v>10</v>
      </c>
      <c r="K136" s="74">
        <v>42580</v>
      </c>
      <c r="L136" s="85">
        <v>42916</v>
      </c>
      <c r="M136" s="75">
        <f t="shared" si="3"/>
        <v>48</v>
      </c>
      <c r="N136" s="76">
        <v>10</v>
      </c>
      <c r="O136" s="79"/>
    </row>
    <row r="137" spans="1:15" ht="105.75" thickBot="1" x14ac:dyDescent="0.3">
      <c r="A137" s="62">
        <v>1</v>
      </c>
      <c r="B137" s="45" t="s">
        <v>152</v>
      </c>
      <c r="C137" s="46" t="s">
        <v>26</v>
      </c>
      <c r="D137" s="71" t="s">
        <v>413</v>
      </c>
      <c r="E137" s="72" t="s">
        <v>738</v>
      </c>
      <c r="F137" s="73" t="s">
        <v>739</v>
      </c>
      <c r="G137" s="73" t="s">
        <v>639</v>
      </c>
      <c r="H137" s="73" t="s">
        <v>640</v>
      </c>
      <c r="I137" s="71" t="s">
        <v>641</v>
      </c>
      <c r="J137" s="71">
        <v>2</v>
      </c>
      <c r="K137" s="74">
        <v>42568</v>
      </c>
      <c r="L137" s="74">
        <v>42766</v>
      </c>
      <c r="M137" s="75">
        <f t="shared" si="3"/>
        <v>28.285714285714285</v>
      </c>
      <c r="N137" s="76">
        <v>2</v>
      </c>
      <c r="O137" s="79"/>
    </row>
    <row r="138" spans="1:15" ht="75.75" thickBot="1" x14ac:dyDescent="0.3">
      <c r="A138" s="62">
        <v>1</v>
      </c>
      <c r="B138" s="45" t="s">
        <v>153</v>
      </c>
      <c r="C138" s="46" t="s">
        <v>26</v>
      </c>
      <c r="D138" s="71" t="s">
        <v>740</v>
      </c>
      <c r="E138" s="91" t="s">
        <v>741</v>
      </c>
      <c r="F138" s="83" t="s">
        <v>742</v>
      </c>
      <c r="G138" s="83" t="s">
        <v>743</v>
      </c>
      <c r="H138" s="71" t="s">
        <v>744</v>
      </c>
      <c r="I138" s="73" t="s">
        <v>745</v>
      </c>
      <c r="J138" s="71">
        <v>1</v>
      </c>
      <c r="K138" s="85">
        <v>42581</v>
      </c>
      <c r="L138" s="85">
        <v>42643</v>
      </c>
      <c r="M138" s="75">
        <f t="shared" si="3"/>
        <v>8.8571428571428577</v>
      </c>
      <c r="N138" s="76">
        <v>1</v>
      </c>
      <c r="O138" s="79"/>
    </row>
    <row r="139" spans="1:15" ht="75.75" thickBot="1" x14ac:dyDescent="0.3">
      <c r="A139" s="62">
        <v>1</v>
      </c>
      <c r="B139" s="45" t="s">
        <v>154</v>
      </c>
      <c r="C139" s="46" t="s">
        <v>26</v>
      </c>
      <c r="D139" s="71" t="s">
        <v>426</v>
      </c>
      <c r="E139" s="91" t="s">
        <v>746</v>
      </c>
      <c r="F139" s="83" t="s">
        <v>742</v>
      </c>
      <c r="G139" s="83" t="s">
        <v>747</v>
      </c>
      <c r="H139" s="73" t="s">
        <v>748</v>
      </c>
      <c r="I139" s="81" t="s">
        <v>749</v>
      </c>
      <c r="J139" s="71">
        <v>1</v>
      </c>
      <c r="K139" s="85">
        <v>42581</v>
      </c>
      <c r="L139" s="85">
        <v>42704</v>
      </c>
      <c r="M139" s="75">
        <f t="shared" si="3"/>
        <v>17.571428571428573</v>
      </c>
      <c r="N139" s="76">
        <v>1</v>
      </c>
      <c r="O139" s="79"/>
    </row>
    <row r="140" spans="1:15" ht="75.75" thickBot="1" x14ac:dyDescent="0.3">
      <c r="A140" s="62">
        <v>1</v>
      </c>
      <c r="B140" s="45" t="s">
        <v>155</v>
      </c>
      <c r="C140" s="46" t="s">
        <v>26</v>
      </c>
      <c r="D140" s="71" t="s">
        <v>750</v>
      </c>
      <c r="E140" s="91" t="s">
        <v>751</v>
      </c>
      <c r="F140" s="83" t="s">
        <v>742</v>
      </c>
      <c r="G140" s="83" t="s">
        <v>743</v>
      </c>
      <c r="H140" s="73" t="s">
        <v>744</v>
      </c>
      <c r="I140" s="73" t="s">
        <v>745</v>
      </c>
      <c r="J140" s="71">
        <v>1</v>
      </c>
      <c r="K140" s="85">
        <v>42581</v>
      </c>
      <c r="L140" s="85">
        <v>42643</v>
      </c>
      <c r="M140" s="75">
        <f t="shared" si="3"/>
        <v>8.8571428571428577</v>
      </c>
      <c r="N140" s="76">
        <v>1</v>
      </c>
      <c r="O140" s="79"/>
    </row>
    <row r="141" spans="1:15" ht="75.75" thickBot="1" x14ac:dyDescent="0.3">
      <c r="A141" s="62">
        <v>1</v>
      </c>
      <c r="B141" s="45" t="s">
        <v>156</v>
      </c>
      <c r="C141" s="46" t="s">
        <v>26</v>
      </c>
      <c r="D141" s="71" t="s">
        <v>752</v>
      </c>
      <c r="E141" s="91" t="s">
        <v>751</v>
      </c>
      <c r="F141" s="83" t="s">
        <v>742</v>
      </c>
      <c r="G141" s="83" t="s">
        <v>747</v>
      </c>
      <c r="H141" s="73" t="s">
        <v>748</v>
      </c>
      <c r="I141" s="73" t="s">
        <v>749</v>
      </c>
      <c r="J141" s="71">
        <v>1</v>
      </c>
      <c r="K141" s="85">
        <v>42581</v>
      </c>
      <c r="L141" s="85">
        <v>42704</v>
      </c>
      <c r="M141" s="75">
        <f t="shared" si="3"/>
        <v>17.571428571428573</v>
      </c>
      <c r="N141" s="76">
        <v>1</v>
      </c>
      <c r="O141" s="79"/>
    </row>
    <row r="142" spans="1:15" ht="105.75" thickBot="1" x14ac:dyDescent="0.3">
      <c r="A142" s="62">
        <v>1</v>
      </c>
      <c r="B142" s="45" t="s">
        <v>157</v>
      </c>
      <c r="C142" s="46" t="s">
        <v>26</v>
      </c>
      <c r="D142" s="71" t="s">
        <v>753</v>
      </c>
      <c r="E142" s="92" t="s">
        <v>754</v>
      </c>
      <c r="F142" s="83" t="s">
        <v>755</v>
      </c>
      <c r="G142" s="83" t="s">
        <v>747</v>
      </c>
      <c r="H142" s="73" t="s">
        <v>748</v>
      </c>
      <c r="I142" s="73" t="s">
        <v>749</v>
      </c>
      <c r="J142" s="71">
        <v>1</v>
      </c>
      <c r="K142" s="85">
        <v>42581</v>
      </c>
      <c r="L142" s="85">
        <v>42704</v>
      </c>
      <c r="M142" s="75">
        <f t="shared" si="3"/>
        <v>17.571428571428573</v>
      </c>
      <c r="N142" s="71">
        <v>1</v>
      </c>
      <c r="O142" s="97" t="s">
        <v>219</v>
      </c>
    </row>
    <row r="143" spans="1:15" ht="105.75" thickBot="1" x14ac:dyDescent="0.3">
      <c r="A143" s="62">
        <v>1</v>
      </c>
      <c r="B143" s="45" t="s">
        <v>158</v>
      </c>
      <c r="C143" s="46" t="s">
        <v>26</v>
      </c>
      <c r="D143" s="71" t="s">
        <v>504</v>
      </c>
      <c r="E143" s="91" t="s">
        <v>756</v>
      </c>
      <c r="F143" s="83" t="s">
        <v>757</v>
      </c>
      <c r="G143" s="83" t="s">
        <v>758</v>
      </c>
      <c r="H143" s="83" t="s">
        <v>759</v>
      </c>
      <c r="I143" s="83" t="s">
        <v>760</v>
      </c>
      <c r="J143" s="77">
        <v>1</v>
      </c>
      <c r="K143" s="85">
        <v>42581</v>
      </c>
      <c r="L143" s="85">
        <v>42794</v>
      </c>
      <c r="M143" s="75">
        <f t="shared" si="3"/>
        <v>30.428571428571427</v>
      </c>
      <c r="N143" s="76">
        <v>1</v>
      </c>
      <c r="O143" s="79"/>
    </row>
    <row r="144" spans="1:15" ht="165.75" thickBot="1" x14ac:dyDescent="0.3">
      <c r="A144" s="62">
        <v>1</v>
      </c>
      <c r="B144" s="45" t="s">
        <v>159</v>
      </c>
      <c r="C144" s="46" t="s">
        <v>26</v>
      </c>
      <c r="D144" s="71" t="s">
        <v>761</v>
      </c>
      <c r="E144" s="91" t="s">
        <v>762</v>
      </c>
      <c r="F144" s="83" t="s">
        <v>763</v>
      </c>
      <c r="G144" s="83" t="s">
        <v>764</v>
      </c>
      <c r="H144" s="83" t="s">
        <v>765</v>
      </c>
      <c r="I144" s="83" t="s">
        <v>766</v>
      </c>
      <c r="J144" s="77">
        <v>1</v>
      </c>
      <c r="K144" s="85">
        <v>42581</v>
      </c>
      <c r="L144" s="85">
        <v>42916</v>
      </c>
      <c r="M144" s="75">
        <f t="shared" si="3"/>
        <v>47.857142857142854</v>
      </c>
      <c r="N144" s="76">
        <v>1</v>
      </c>
      <c r="O144" s="79"/>
    </row>
    <row r="145" spans="1:15" ht="75.75" thickBot="1" x14ac:dyDescent="0.3">
      <c r="A145" s="62">
        <v>1</v>
      </c>
      <c r="B145" s="45" t="s">
        <v>160</v>
      </c>
      <c r="C145" s="46" t="s">
        <v>26</v>
      </c>
      <c r="D145" s="71" t="s">
        <v>767</v>
      </c>
      <c r="E145" s="91" t="s">
        <v>768</v>
      </c>
      <c r="F145" s="83" t="s">
        <v>769</v>
      </c>
      <c r="G145" s="83" t="s">
        <v>770</v>
      </c>
      <c r="H145" s="73" t="s">
        <v>771</v>
      </c>
      <c r="I145" s="73" t="s">
        <v>772</v>
      </c>
      <c r="J145" s="77">
        <v>1</v>
      </c>
      <c r="K145" s="85">
        <v>42581</v>
      </c>
      <c r="L145" s="85">
        <v>42704</v>
      </c>
      <c r="M145" s="75">
        <f t="shared" si="3"/>
        <v>17.571428571428573</v>
      </c>
      <c r="N145" s="76">
        <v>1</v>
      </c>
      <c r="O145" s="79"/>
    </row>
    <row r="146" spans="1:15" ht="105.75" thickBot="1" x14ac:dyDescent="0.3">
      <c r="A146" s="62">
        <v>1</v>
      </c>
      <c r="B146" s="45" t="s">
        <v>161</v>
      </c>
      <c r="C146" s="46" t="s">
        <v>26</v>
      </c>
      <c r="D146" s="71" t="s">
        <v>773</v>
      </c>
      <c r="E146" s="83" t="s">
        <v>774</v>
      </c>
      <c r="F146" s="83" t="s">
        <v>775</v>
      </c>
      <c r="G146" s="84" t="s">
        <v>776</v>
      </c>
      <c r="H146" s="83" t="s">
        <v>777</v>
      </c>
      <c r="I146" s="83" t="s">
        <v>778</v>
      </c>
      <c r="J146" s="77">
        <v>2</v>
      </c>
      <c r="K146" s="85">
        <v>42581</v>
      </c>
      <c r="L146" s="85">
        <v>42719</v>
      </c>
      <c r="M146" s="75">
        <f t="shared" si="3"/>
        <v>19.714285714285715</v>
      </c>
      <c r="N146" s="76">
        <v>2</v>
      </c>
      <c r="O146" s="79"/>
    </row>
    <row r="147" spans="1:15" ht="120.75" thickBot="1" x14ac:dyDescent="0.3">
      <c r="A147" s="62">
        <v>1</v>
      </c>
      <c r="B147" s="45" t="s">
        <v>162</v>
      </c>
      <c r="C147" s="46" t="s">
        <v>26</v>
      </c>
      <c r="D147" s="71" t="s">
        <v>779</v>
      </c>
      <c r="E147" s="91" t="s">
        <v>780</v>
      </c>
      <c r="F147" s="83" t="s">
        <v>781</v>
      </c>
      <c r="G147" s="83" t="s">
        <v>782</v>
      </c>
      <c r="H147" s="83" t="s">
        <v>783</v>
      </c>
      <c r="I147" s="83" t="s">
        <v>784</v>
      </c>
      <c r="J147" s="77">
        <v>1</v>
      </c>
      <c r="K147" s="85">
        <v>42581</v>
      </c>
      <c r="L147" s="85">
        <v>42612</v>
      </c>
      <c r="M147" s="75">
        <f t="shared" si="3"/>
        <v>4.4285714285714288</v>
      </c>
      <c r="N147" s="76">
        <v>1</v>
      </c>
      <c r="O147" s="79"/>
    </row>
    <row r="148" spans="1:15" ht="180.75" thickBot="1" x14ac:dyDescent="0.3">
      <c r="A148" s="62">
        <v>1</v>
      </c>
      <c r="B148" s="45" t="s">
        <v>163</v>
      </c>
      <c r="C148" s="46" t="s">
        <v>26</v>
      </c>
      <c r="D148" s="71" t="s">
        <v>785</v>
      </c>
      <c r="E148" s="72" t="s">
        <v>786</v>
      </c>
      <c r="F148" s="73" t="s">
        <v>787</v>
      </c>
      <c r="G148" s="73" t="s">
        <v>788</v>
      </c>
      <c r="H148" s="73" t="s">
        <v>789</v>
      </c>
      <c r="I148" s="81" t="s">
        <v>790</v>
      </c>
      <c r="J148" s="98">
        <v>1</v>
      </c>
      <c r="K148" s="74">
        <v>42614</v>
      </c>
      <c r="L148" s="74">
        <v>42916</v>
      </c>
      <c r="M148" s="75">
        <f t="shared" si="3"/>
        <v>43.142857142857146</v>
      </c>
      <c r="N148" s="90">
        <v>1</v>
      </c>
      <c r="O148" s="79"/>
    </row>
    <row r="149" spans="1:15" ht="180.75" thickBot="1" x14ac:dyDescent="0.3">
      <c r="A149" s="62">
        <v>1</v>
      </c>
      <c r="B149" s="45" t="s">
        <v>164</v>
      </c>
      <c r="C149" s="46" t="s">
        <v>26</v>
      </c>
      <c r="D149" s="71" t="s">
        <v>791</v>
      </c>
      <c r="E149" s="96" t="s">
        <v>786</v>
      </c>
      <c r="F149" s="73" t="s">
        <v>792</v>
      </c>
      <c r="G149" s="73" t="s">
        <v>793</v>
      </c>
      <c r="H149" s="73" t="s">
        <v>794</v>
      </c>
      <c r="I149" s="73" t="s">
        <v>795</v>
      </c>
      <c r="J149" s="77">
        <v>1</v>
      </c>
      <c r="K149" s="74">
        <v>42581</v>
      </c>
      <c r="L149" s="74">
        <v>42719</v>
      </c>
      <c r="M149" s="75">
        <f t="shared" si="3"/>
        <v>19.714285714285715</v>
      </c>
      <c r="N149" s="76">
        <v>1</v>
      </c>
      <c r="O149" s="79"/>
    </row>
    <row r="150" spans="1:15" ht="165.75" thickBot="1" x14ac:dyDescent="0.3">
      <c r="A150" s="62">
        <v>1</v>
      </c>
      <c r="B150" s="45" t="s">
        <v>165</v>
      </c>
      <c r="C150" s="46" t="s">
        <v>26</v>
      </c>
      <c r="D150" s="71" t="s">
        <v>796</v>
      </c>
      <c r="E150" s="96" t="s">
        <v>797</v>
      </c>
      <c r="F150" s="81" t="s">
        <v>798</v>
      </c>
      <c r="G150" s="72" t="s">
        <v>432</v>
      </c>
      <c r="H150" s="72" t="s">
        <v>799</v>
      </c>
      <c r="I150" s="72" t="s">
        <v>800</v>
      </c>
      <c r="J150" s="77">
        <v>100</v>
      </c>
      <c r="K150" s="74">
        <v>42580</v>
      </c>
      <c r="L150" s="85">
        <v>42916</v>
      </c>
      <c r="M150" s="75">
        <f t="shared" si="3"/>
        <v>48</v>
      </c>
      <c r="N150" s="90">
        <v>1</v>
      </c>
      <c r="O150" s="72" t="s">
        <v>219</v>
      </c>
    </row>
    <row r="151" spans="1:15" ht="165.75" thickBot="1" x14ac:dyDescent="0.3">
      <c r="A151" s="62">
        <v>1</v>
      </c>
      <c r="B151" s="45" t="s">
        <v>166</v>
      </c>
      <c r="C151" s="46" t="s">
        <v>26</v>
      </c>
      <c r="D151" s="71" t="s">
        <v>801</v>
      </c>
      <c r="E151" s="89" t="s">
        <v>802</v>
      </c>
      <c r="F151" s="81" t="s">
        <v>803</v>
      </c>
      <c r="G151" s="73" t="s">
        <v>804</v>
      </c>
      <c r="H151" s="81" t="s">
        <v>805</v>
      </c>
      <c r="I151" s="99" t="s">
        <v>806</v>
      </c>
      <c r="J151" s="77">
        <v>1</v>
      </c>
      <c r="K151" s="74">
        <v>42580</v>
      </c>
      <c r="L151" s="85">
        <v>42704</v>
      </c>
      <c r="M151" s="75">
        <f t="shared" si="3"/>
        <v>17.714285714285715</v>
      </c>
      <c r="N151" s="76">
        <v>1</v>
      </c>
      <c r="O151" s="79"/>
    </row>
    <row r="152" spans="1:15" ht="105.75" thickBot="1" x14ac:dyDescent="0.3">
      <c r="A152" s="62">
        <v>1</v>
      </c>
      <c r="B152" s="45" t="s">
        <v>167</v>
      </c>
      <c r="C152" s="46" t="s">
        <v>26</v>
      </c>
      <c r="D152" s="71" t="s">
        <v>807</v>
      </c>
      <c r="E152" s="83" t="s">
        <v>808</v>
      </c>
      <c r="F152" s="83" t="s">
        <v>775</v>
      </c>
      <c r="G152" s="84" t="s">
        <v>776</v>
      </c>
      <c r="H152" s="83" t="s">
        <v>777</v>
      </c>
      <c r="I152" s="83" t="s">
        <v>778</v>
      </c>
      <c r="J152" s="77">
        <v>2</v>
      </c>
      <c r="K152" s="85">
        <v>42581</v>
      </c>
      <c r="L152" s="85">
        <v>42719</v>
      </c>
      <c r="M152" s="75">
        <f t="shared" si="3"/>
        <v>19.714285714285715</v>
      </c>
      <c r="N152" s="76">
        <v>2</v>
      </c>
      <c r="O152" s="79"/>
    </row>
    <row r="153" spans="1:15" ht="90.75" thickBot="1" x14ac:dyDescent="0.3">
      <c r="A153" s="62">
        <v>1</v>
      </c>
      <c r="B153" s="45" t="s">
        <v>168</v>
      </c>
      <c r="C153" s="46" t="s">
        <v>26</v>
      </c>
      <c r="D153" s="71" t="s">
        <v>809</v>
      </c>
      <c r="E153" s="91" t="s">
        <v>810</v>
      </c>
      <c r="F153" s="83" t="s">
        <v>811</v>
      </c>
      <c r="G153" s="83" t="s">
        <v>747</v>
      </c>
      <c r="H153" s="73" t="s">
        <v>748</v>
      </c>
      <c r="I153" s="81" t="s">
        <v>749</v>
      </c>
      <c r="J153" s="71">
        <v>1</v>
      </c>
      <c r="K153" s="85">
        <v>42581</v>
      </c>
      <c r="L153" s="85">
        <v>42704</v>
      </c>
      <c r="M153" s="75">
        <f t="shared" si="3"/>
        <v>17.571428571428573</v>
      </c>
      <c r="N153" s="76">
        <v>1</v>
      </c>
      <c r="O153" s="79"/>
    </row>
    <row r="154" spans="1:15" ht="90.75" thickBot="1" x14ac:dyDescent="0.3">
      <c r="A154" s="62">
        <v>1</v>
      </c>
      <c r="B154" s="45" t="s">
        <v>169</v>
      </c>
      <c r="C154" s="46" t="s">
        <v>26</v>
      </c>
      <c r="D154" s="71" t="s">
        <v>812</v>
      </c>
      <c r="E154" s="82" t="s">
        <v>813</v>
      </c>
      <c r="F154" s="73" t="s">
        <v>814</v>
      </c>
      <c r="G154" s="83" t="s">
        <v>815</v>
      </c>
      <c r="H154" s="73" t="s">
        <v>816</v>
      </c>
      <c r="I154" s="83" t="s">
        <v>817</v>
      </c>
      <c r="J154" s="77">
        <v>1</v>
      </c>
      <c r="K154" s="85">
        <v>42581</v>
      </c>
      <c r="L154" s="85">
        <v>42612</v>
      </c>
      <c r="M154" s="75">
        <f t="shared" si="3"/>
        <v>4.4285714285714288</v>
      </c>
      <c r="N154" s="76">
        <v>1</v>
      </c>
      <c r="O154" s="79"/>
    </row>
    <row r="155" spans="1:15" ht="90.75" thickBot="1" x14ac:dyDescent="0.3">
      <c r="A155" s="62">
        <v>1</v>
      </c>
      <c r="B155" s="45" t="s">
        <v>170</v>
      </c>
      <c r="C155" s="46" t="s">
        <v>26</v>
      </c>
      <c r="D155" s="71" t="s">
        <v>818</v>
      </c>
      <c r="E155" s="82" t="s">
        <v>813</v>
      </c>
      <c r="F155" s="73" t="s">
        <v>814</v>
      </c>
      <c r="G155" s="83" t="s">
        <v>819</v>
      </c>
      <c r="H155" s="73" t="s">
        <v>820</v>
      </c>
      <c r="I155" s="83" t="s">
        <v>821</v>
      </c>
      <c r="J155" s="77">
        <v>1</v>
      </c>
      <c r="K155" s="85">
        <v>42581</v>
      </c>
      <c r="L155" s="85">
        <v>42719</v>
      </c>
      <c r="M155" s="75">
        <f t="shared" si="3"/>
        <v>19.714285714285715</v>
      </c>
      <c r="N155" s="76">
        <v>1</v>
      </c>
      <c r="O155" s="79"/>
    </row>
    <row r="156" spans="1:15" ht="255.75" thickBot="1" x14ac:dyDescent="0.3">
      <c r="A156" s="62">
        <v>1</v>
      </c>
      <c r="B156" s="45" t="s">
        <v>171</v>
      </c>
      <c r="C156" s="46" t="s">
        <v>26</v>
      </c>
      <c r="D156" s="71" t="s">
        <v>822</v>
      </c>
      <c r="E156" s="72" t="s">
        <v>823</v>
      </c>
      <c r="F156" s="89" t="s">
        <v>824</v>
      </c>
      <c r="G156" s="73" t="s">
        <v>825</v>
      </c>
      <c r="H156" s="73" t="s">
        <v>826</v>
      </c>
      <c r="I156" s="73" t="s">
        <v>827</v>
      </c>
      <c r="J156" s="77">
        <v>1</v>
      </c>
      <c r="K156" s="74">
        <v>42581</v>
      </c>
      <c r="L156" s="74">
        <v>42719</v>
      </c>
      <c r="M156" s="75">
        <f t="shared" si="3"/>
        <v>19.714285714285715</v>
      </c>
      <c r="N156" s="76">
        <v>1</v>
      </c>
      <c r="O156" s="79"/>
    </row>
    <row r="157" spans="1:15" ht="150.75" thickBot="1" x14ac:dyDescent="0.3">
      <c r="A157" s="62">
        <v>1</v>
      </c>
      <c r="B157" s="45" t="s">
        <v>172</v>
      </c>
      <c r="C157" s="46" t="s">
        <v>26</v>
      </c>
      <c r="D157" s="71" t="s">
        <v>828</v>
      </c>
      <c r="E157" s="96" t="s">
        <v>829</v>
      </c>
      <c r="F157" s="73" t="s">
        <v>830</v>
      </c>
      <c r="G157" s="73" t="s">
        <v>831</v>
      </c>
      <c r="H157" s="73" t="s">
        <v>794</v>
      </c>
      <c r="I157" s="73" t="s">
        <v>795</v>
      </c>
      <c r="J157" s="77">
        <v>1</v>
      </c>
      <c r="K157" s="74">
        <v>42581</v>
      </c>
      <c r="L157" s="74">
        <v>42719</v>
      </c>
      <c r="M157" s="75">
        <f t="shared" si="3"/>
        <v>19.714285714285715</v>
      </c>
      <c r="N157" s="76">
        <v>1</v>
      </c>
      <c r="O157" s="79"/>
    </row>
    <row r="158" spans="1:15" ht="165.75" thickBot="1" x14ac:dyDescent="0.3">
      <c r="A158" s="62">
        <v>1</v>
      </c>
      <c r="B158" s="45" t="s">
        <v>173</v>
      </c>
      <c r="C158" s="46" t="s">
        <v>26</v>
      </c>
      <c r="D158" s="71" t="s">
        <v>832</v>
      </c>
      <c r="E158" s="72" t="s">
        <v>833</v>
      </c>
      <c r="F158" s="73" t="s">
        <v>834</v>
      </c>
      <c r="G158" s="89" t="s">
        <v>835</v>
      </c>
      <c r="H158" s="73" t="s">
        <v>836</v>
      </c>
      <c r="I158" s="89" t="s">
        <v>837</v>
      </c>
      <c r="J158" s="77">
        <v>100</v>
      </c>
      <c r="K158" s="74">
        <v>42581</v>
      </c>
      <c r="L158" s="74">
        <v>42916</v>
      </c>
      <c r="M158" s="75">
        <f t="shared" si="3"/>
        <v>47.857142857142854</v>
      </c>
      <c r="N158" s="90">
        <v>1</v>
      </c>
      <c r="O158" s="79"/>
    </row>
    <row r="159" spans="1:15" ht="105" x14ac:dyDescent="0.25">
      <c r="A159" s="62">
        <v>1</v>
      </c>
      <c r="B159" s="45" t="s">
        <v>174</v>
      </c>
      <c r="C159" s="100" t="s">
        <v>26</v>
      </c>
      <c r="D159" s="65" t="s">
        <v>838</v>
      </c>
      <c r="E159" s="65" t="s">
        <v>839</v>
      </c>
      <c r="F159" s="65" t="s">
        <v>840</v>
      </c>
      <c r="G159" s="65" t="s">
        <v>841</v>
      </c>
      <c r="H159" s="65" t="s">
        <v>842</v>
      </c>
      <c r="I159" s="65" t="s">
        <v>843</v>
      </c>
      <c r="J159" s="63">
        <v>2</v>
      </c>
      <c r="K159" s="101">
        <v>42581</v>
      </c>
      <c r="L159" s="101">
        <v>42916</v>
      </c>
      <c r="M159" s="102">
        <f t="shared" si="3"/>
        <v>47.857142857142854</v>
      </c>
      <c r="N159" s="103">
        <v>2</v>
      </c>
      <c r="O159" s="65"/>
    </row>
    <row r="160" spans="1:15" ht="195" x14ac:dyDescent="0.25">
      <c r="A160" s="62">
        <v>1</v>
      </c>
      <c r="B160" s="45" t="s">
        <v>175</v>
      </c>
      <c r="C160" s="100" t="s">
        <v>26</v>
      </c>
      <c r="D160" s="65" t="s">
        <v>844</v>
      </c>
      <c r="E160" s="65" t="s">
        <v>845</v>
      </c>
      <c r="F160" s="65" t="s">
        <v>846</v>
      </c>
      <c r="G160" s="65" t="s">
        <v>847</v>
      </c>
      <c r="H160" s="65" t="s">
        <v>848</v>
      </c>
      <c r="I160" s="65" t="s">
        <v>849</v>
      </c>
      <c r="J160" s="63">
        <v>1</v>
      </c>
      <c r="K160" s="101">
        <v>42581</v>
      </c>
      <c r="L160" s="101">
        <v>42825</v>
      </c>
      <c r="M160" s="102">
        <f t="shared" si="3"/>
        <v>34.857142857142854</v>
      </c>
      <c r="N160" s="103">
        <v>1</v>
      </c>
      <c r="O160" s="65"/>
    </row>
    <row r="161" spans="1:15" ht="180" x14ac:dyDescent="0.25">
      <c r="A161" s="62">
        <v>1</v>
      </c>
      <c r="B161" s="45" t="s">
        <v>176</v>
      </c>
      <c r="C161" s="100" t="s">
        <v>26</v>
      </c>
      <c r="D161" s="65" t="s">
        <v>850</v>
      </c>
      <c r="E161" s="65" t="s">
        <v>851</v>
      </c>
      <c r="F161" s="65" t="s">
        <v>852</v>
      </c>
      <c r="G161" s="65" t="s">
        <v>853</v>
      </c>
      <c r="H161" s="65" t="s">
        <v>854</v>
      </c>
      <c r="I161" s="65" t="s">
        <v>855</v>
      </c>
      <c r="J161" s="63">
        <v>22</v>
      </c>
      <c r="K161" s="101">
        <v>42583</v>
      </c>
      <c r="L161" s="101">
        <v>42916</v>
      </c>
      <c r="M161" s="102">
        <f t="shared" si="3"/>
        <v>47.571428571428569</v>
      </c>
      <c r="N161" s="103">
        <v>22</v>
      </c>
      <c r="O161" s="65"/>
    </row>
    <row r="162" spans="1:15" ht="375" x14ac:dyDescent="0.25">
      <c r="A162" s="62">
        <v>1</v>
      </c>
      <c r="B162" s="104" t="s">
        <v>177</v>
      </c>
      <c r="C162" s="100" t="s">
        <v>26</v>
      </c>
      <c r="D162" s="65" t="s">
        <v>198</v>
      </c>
      <c r="E162" s="65" t="s">
        <v>856</v>
      </c>
      <c r="F162" s="65" t="s">
        <v>857</v>
      </c>
      <c r="G162" s="65" t="s">
        <v>858</v>
      </c>
      <c r="H162" s="65" t="s">
        <v>858</v>
      </c>
      <c r="I162" s="65" t="s">
        <v>859</v>
      </c>
      <c r="J162" s="63">
        <v>1</v>
      </c>
      <c r="K162" s="101">
        <v>43040</v>
      </c>
      <c r="L162" s="101">
        <v>43403</v>
      </c>
      <c r="M162" s="102">
        <f t="shared" si="3"/>
        <v>51.857142857142854</v>
      </c>
      <c r="N162" s="103" t="s">
        <v>860</v>
      </c>
      <c r="O162" s="65" t="s">
        <v>861</v>
      </c>
    </row>
    <row r="163" spans="1:15" ht="285.75" thickBot="1" x14ac:dyDescent="0.3">
      <c r="A163" s="105">
        <v>1</v>
      </c>
      <c r="B163" s="104" t="s">
        <v>178</v>
      </c>
      <c r="C163" s="100" t="s">
        <v>26</v>
      </c>
      <c r="D163" s="65" t="s">
        <v>198</v>
      </c>
      <c r="E163" s="65" t="s">
        <v>856</v>
      </c>
      <c r="F163" s="65" t="s">
        <v>857</v>
      </c>
      <c r="G163" s="65" t="s">
        <v>858</v>
      </c>
      <c r="H163" s="65" t="s">
        <v>858</v>
      </c>
      <c r="I163" s="65" t="s">
        <v>859</v>
      </c>
      <c r="J163" s="63">
        <v>1</v>
      </c>
      <c r="K163" s="101">
        <v>43040</v>
      </c>
      <c r="L163" s="101">
        <v>43403</v>
      </c>
      <c r="M163" s="102">
        <f t="shared" si="3"/>
        <v>51.857142857142854</v>
      </c>
      <c r="N163" s="103" t="s">
        <v>862</v>
      </c>
      <c r="O163" s="65" t="s">
        <v>863</v>
      </c>
    </row>
    <row r="164" spans="1:15" ht="135.75" thickBot="1" x14ac:dyDescent="0.3">
      <c r="A164" s="62">
        <v>1</v>
      </c>
      <c r="B164" s="104" t="s">
        <v>179</v>
      </c>
      <c r="C164" s="106" t="s">
        <v>26</v>
      </c>
      <c r="D164" s="107" t="s">
        <v>522</v>
      </c>
      <c r="E164" s="107" t="s">
        <v>864</v>
      </c>
      <c r="F164" s="107" t="s">
        <v>865</v>
      </c>
      <c r="G164" s="107" t="s">
        <v>866</v>
      </c>
      <c r="H164" s="107" t="s">
        <v>867</v>
      </c>
      <c r="I164" s="107" t="s">
        <v>868</v>
      </c>
      <c r="J164" s="108">
        <v>2</v>
      </c>
      <c r="K164" s="109">
        <v>43282</v>
      </c>
      <c r="L164" s="109">
        <v>43312</v>
      </c>
      <c r="M164" s="110">
        <f t="shared" si="3"/>
        <v>4.2857142857142856</v>
      </c>
      <c r="N164" s="111" t="s">
        <v>869</v>
      </c>
      <c r="O164" s="72" t="s">
        <v>870</v>
      </c>
    </row>
    <row r="165" spans="1:15" ht="210.75" thickBot="1" x14ac:dyDescent="0.3">
      <c r="A165" s="62">
        <v>1</v>
      </c>
      <c r="B165" s="104" t="s">
        <v>180</v>
      </c>
      <c r="C165" s="106" t="s">
        <v>26</v>
      </c>
      <c r="D165" s="107" t="s">
        <v>871</v>
      </c>
      <c r="E165" s="107" t="s">
        <v>872</v>
      </c>
      <c r="F165" s="107" t="s">
        <v>873</v>
      </c>
      <c r="G165" s="107" t="s">
        <v>874</v>
      </c>
      <c r="H165" s="107" t="s">
        <v>875</v>
      </c>
      <c r="I165" s="107" t="s">
        <v>876</v>
      </c>
      <c r="J165" s="108">
        <v>1</v>
      </c>
      <c r="K165" s="109">
        <v>43313</v>
      </c>
      <c r="L165" s="109">
        <v>43434</v>
      </c>
      <c r="M165" s="110">
        <f t="shared" si="3"/>
        <v>17.285714285714285</v>
      </c>
      <c r="N165" s="111" t="s">
        <v>862</v>
      </c>
      <c r="O165" s="72"/>
    </row>
    <row r="166" spans="1:15" ht="330.75" thickBot="1" x14ac:dyDescent="0.3">
      <c r="A166" s="62">
        <v>1</v>
      </c>
      <c r="B166" s="104" t="s">
        <v>181</v>
      </c>
      <c r="C166" s="106" t="s">
        <v>26</v>
      </c>
      <c r="D166" s="107" t="s">
        <v>877</v>
      </c>
      <c r="E166" s="107" t="s">
        <v>878</v>
      </c>
      <c r="F166" s="107" t="s">
        <v>879</v>
      </c>
      <c r="G166" s="107" t="s">
        <v>880</v>
      </c>
      <c r="H166" s="107" t="s">
        <v>881</v>
      </c>
      <c r="I166" s="107" t="s">
        <v>882</v>
      </c>
      <c r="J166" s="108">
        <v>8</v>
      </c>
      <c r="K166" s="109">
        <v>43296</v>
      </c>
      <c r="L166" s="109">
        <v>43434</v>
      </c>
      <c r="M166" s="110">
        <f t="shared" si="3"/>
        <v>19.714285714285715</v>
      </c>
      <c r="N166" s="111" t="s">
        <v>883</v>
      </c>
      <c r="O166" s="72"/>
    </row>
    <row r="167" spans="1:15" ht="195.75" thickBot="1" x14ac:dyDescent="0.3">
      <c r="A167" s="62">
        <v>1</v>
      </c>
      <c r="B167" s="104" t="s">
        <v>182</v>
      </c>
      <c r="C167" s="106" t="s">
        <v>26</v>
      </c>
      <c r="D167" s="107" t="s">
        <v>884</v>
      </c>
      <c r="E167" s="107" t="s">
        <v>885</v>
      </c>
      <c r="F167" s="107" t="s">
        <v>886</v>
      </c>
      <c r="G167" s="107" t="s">
        <v>887</v>
      </c>
      <c r="H167" s="107" t="s">
        <v>888</v>
      </c>
      <c r="I167" s="107" t="s">
        <v>889</v>
      </c>
      <c r="J167" s="108">
        <v>1</v>
      </c>
      <c r="K167" s="109">
        <v>43296</v>
      </c>
      <c r="L167" s="109">
        <v>43434</v>
      </c>
      <c r="M167" s="110">
        <f t="shared" si="3"/>
        <v>19.714285714285715</v>
      </c>
      <c r="N167" s="111" t="s">
        <v>862</v>
      </c>
      <c r="O167" s="72"/>
    </row>
    <row r="168" spans="1:15" ht="240.75" thickBot="1" x14ac:dyDescent="0.3">
      <c r="A168" s="62">
        <v>1</v>
      </c>
      <c r="B168" s="104" t="s">
        <v>183</v>
      </c>
      <c r="C168" s="106" t="s">
        <v>26</v>
      </c>
      <c r="D168" s="107" t="s">
        <v>890</v>
      </c>
      <c r="E168" s="107" t="s">
        <v>891</v>
      </c>
      <c r="F168" s="107" t="s">
        <v>892</v>
      </c>
      <c r="G168" s="107" t="s">
        <v>893</v>
      </c>
      <c r="H168" s="107" t="s">
        <v>894</v>
      </c>
      <c r="I168" s="107" t="s">
        <v>895</v>
      </c>
      <c r="J168" s="108">
        <v>1</v>
      </c>
      <c r="K168" s="109">
        <v>43314</v>
      </c>
      <c r="L168" s="109">
        <v>43434</v>
      </c>
      <c r="M168" s="110">
        <f t="shared" si="3"/>
        <v>17.142857142857142</v>
      </c>
      <c r="N168" s="111" t="s">
        <v>862</v>
      </c>
      <c r="O168" s="72"/>
    </row>
    <row r="169" spans="1:15" ht="255.75" thickBot="1" x14ac:dyDescent="0.3">
      <c r="A169" s="62">
        <v>1</v>
      </c>
      <c r="B169" s="104" t="s">
        <v>184</v>
      </c>
      <c r="C169" s="106" t="s">
        <v>26</v>
      </c>
      <c r="D169" s="107" t="s">
        <v>896</v>
      </c>
      <c r="E169" s="107" t="s">
        <v>897</v>
      </c>
      <c r="F169" s="107" t="s">
        <v>898</v>
      </c>
      <c r="G169" s="107" t="s">
        <v>899</v>
      </c>
      <c r="H169" s="107" t="s">
        <v>900</v>
      </c>
      <c r="I169" s="107" t="s">
        <v>901</v>
      </c>
      <c r="J169" s="108">
        <v>2</v>
      </c>
      <c r="K169" s="109">
        <v>43287</v>
      </c>
      <c r="L169" s="109">
        <v>43465</v>
      </c>
      <c r="M169" s="110">
        <f t="shared" si="3"/>
        <v>25.428571428571427</v>
      </c>
      <c r="N169" s="111" t="s">
        <v>869</v>
      </c>
      <c r="O169" s="72"/>
    </row>
    <row r="170" spans="1:15" ht="180.75" thickBot="1" x14ac:dyDescent="0.3">
      <c r="A170" s="62">
        <v>1</v>
      </c>
      <c r="B170" s="104" t="s">
        <v>185</v>
      </c>
      <c r="C170" s="106" t="s">
        <v>26</v>
      </c>
      <c r="D170" s="112" t="s">
        <v>198</v>
      </c>
      <c r="E170" s="112" t="s">
        <v>902</v>
      </c>
      <c r="F170" s="112" t="s">
        <v>903</v>
      </c>
      <c r="G170" s="112" t="s">
        <v>904</v>
      </c>
      <c r="H170" s="112" t="s">
        <v>905</v>
      </c>
      <c r="I170" s="112" t="s">
        <v>906</v>
      </c>
      <c r="J170" s="113">
        <v>1</v>
      </c>
      <c r="K170" s="114">
        <v>43282</v>
      </c>
      <c r="L170" s="114">
        <v>43449</v>
      </c>
      <c r="M170" s="115">
        <f t="shared" si="3"/>
        <v>23.857142857142858</v>
      </c>
      <c r="N170" s="116" t="s">
        <v>862</v>
      </c>
      <c r="O170" s="72" t="s">
        <v>907</v>
      </c>
    </row>
    <row r="171" spans="1:15" ht="225.75" thickBot="1" x14ac:dyDescent="0.3">
      <c r="A171" s="62">
        <v>1</v>
      </c>
      <c r="B171" s="104" t="s">
        <v>186</v>
      </c>
      <c r="C171" s="106" t="s">
        <v>26</v>
      </c>
      <c r="D171" s="112" t="s">
        <v>908</v>
      </c>
      <c r="E171" s="112" t="s">
        <v>909</v>
      </c>
      <c r="F171" s="112" t="s">
        <v>910</v>
      </c>
      <c r="G171" s="112" t="s">
        <v>911</v>
      </c>
      <c r="H171" s="112" t="s">
        <v>912</v>
      </c>
      <c r="I171" s="112" t="s">
        <v>913</v>
      </c>
      <c r="J171" s="113">
        <v>1</v>
      </c>
      <c r="K171" s="114">
        <v>43282</v>
      </c>
      <c r="L171" s="114">
        <v>43327</v>
      </c>
      <c r="M171" s="115">
        <f t="shared" si="3"/>
        <v>6.4285714285714288</v>
      </c>
      <c r="N171" s="116" t="s">
        <v>862</v>
      </c>
      <c r="O171" s="72"/>
    </row>
    <row r="172" spans="1:15" ht="210.75" thickBot="1" x14ac:dyDescent="0.3">
      <c r="A172" s="62">
        <v>1</v>
      </c>
      <c r="B172" s="104" t="s">
        <v>187</v>
      </c>
      <c r="C172" s="106" t="s">
        <v>26</v>
      </c>
      <c r="D172" s="112" t="s">
        <v>914</v>
      </c>
      <c r="E172" s="112" t="s">
        <v>915</v>
      </c>
      <c r="F172" s="112" t="s">
        <v>916</v>
      </c>
      <c r="G172" s="112" t="s">
        <v>917</v>
      </c>
      <c r="H172" s="112" t="s">
        <v>918</v>
      </c>
      <c r="I172" s="112" t="s">
        <v>919</v>
      </c>
      <c r="J172" s="113">
        <v>1</v>
      </c>
      <c r="K172" s="114">
        <v>43282</v>
      </c>
      <c r="L172" s="114">
        <v>43327</v>
      </c>
      <c r="M172" s="115">
        <f t="shared" si="3"/>
        <v>6.4285714285714288</v>
      </c>
      <c r="N172" s="116" t="s">
        <v>862</v>
      </c>
      <c r="O172" s="72"/>
    </row>
    <row r="173" spans="1:15" ht="195.75" thickBot="1" x14ac:dyDescent="0.3">
      <c r="A173" s="62">
        <v>1</v>
      </c>
      <c r="B173" s="104" t="s">
        <v>188</v>
      </c>
      <c r="C173" s="106" t="s">
        <v>26</v>
      </c>
      <c r="D173" s="112" t="s">
        <v>920</v>
      </c>
      <c r="E173" s="112" t="s">
        <v>921</v>
      </c>
      <c r="F173" s="112" t="s">
        <v>916</v>
      </c>
      <c r="G173" s="112" t="s">
        <v>922</v>
      </c>
      <c r="H173" s="112" t="s">
        <v>923</v>
      </c>
      <c r="I173" s="112" t="s">
        <v>924</v>
      </c>
      <c r="J173" s="113">
        <v>1</v>
      </c>
      <c r="K173" s="114">
        <v>43282</v>
      </c>
      <c r="L173" s="114">
        <v>43465</v>
      </c>
      <c r="M173" s="115">
        <f t="shared" si="3"/>
        <v>26.142857142857142</v>
      </c>
      <c r="N173" s="116" t="s">
        <v>862</v>
      </c>
      <c r="O173" s="72"/>
    </row>
    <row r="174" spans="1:15" ht="240.75" thickBot="1" x14ac:dyDescent="0.3">
      <c r="A174" s="62">
        <v>1</v>
      </c>
      <c r="B174" s="104" t="s">
        <v>189</v>
      </c>
      <c r="C174" s="106" t="s">
        <v>26</v>
      </c>
      <c r="D174" s="112" t="s">
        <v>228</v>
      </c>
      <c r="E174" s="112" t="s">
        <v>925</v>
      </c>
      <c r="F174" s="112" t="s">
        <v>926</v>
      </c>
      <c r="G174" s="112" t="s">
        <v>927</v>
      </c>
      <c r="H174" s="112" t="s">
        <v>928</v>
      </c>
      <c r="I174" s="112" t="s">
        <v>929</v>
      </c>
      <c r="J174" s="113">
        <v>1</v>
      </c>
      <c r="K174" s="114">
        <v>43282</v>
      </c>
      <c r="L174" s="114">
        <v>43465</v>
      </c>
      <c r="M174" s="115">
        <f t="shared" si="3"/>
        <v>26.142857142857142</v>
      </c>
      <c r="N174" s="116" t="s">
        <v>862</v>
      </c>
      <c r="O174" s="72"/>
    </row>
    <row r="175" spans="1:15" ht="240.75" thickBot="1" x14ac:dyDescent="0.3">
      <c r="A175" s="62">
        <v>1</v>
      </c>
      <c r="B175" s="104" t="s">
        <v>190</v>
      </c>
      <c r="C175" s="106" t="s">
        <v>26</v>
      </c>
      <c r="D175" s="112" t="s">
        <v>238</v>
      </c>
      <c r="E175" s="112" t="s">
        <v>925</v>
      </c>
      <c r="F175" s="112" t="s">
        <v>926</v>
      </c>
      <c r="G175" s="112" t="s">
        <v>927</v>
      </c>
      <c r="H175" s="112" t="s">
        <v>928</v>
      </c>
      <c r="I175" s="112" t="s">
        <v>929</v>
      </c>
      <c r="J175" s="113">
        <v>3</v>
      </c>
      <c r="K175" s="114">
        <v>43282</v>
      </c>
      <c r="L175" s="114">
        <v>43465</v>
      </c>
      <c r="M175" s="115">
        <f t="shared" si="3"/>
        <v>26.142857142857142</v>
      </c>
      <c r="N175" s="116" t="s">
        <v>930</v>
      </c>
      <c r="O175" s="72"/>
    </row>
    <row r="176" spans="1:15" ht="210.75" thickBot="1" x14ac:dyDescent="0.3">
      <c r="A176" s="62">
        <v>1</v>
      </c>
      <c r="B176" s="104" t="s">
        <v>191</v>
      </c>
      <c r="C176" s="106" t="s">
        <v>26</v>
      </c>
      <c r="D176" s="112" t="s">
        <v>253</v>
      </c>
      <c r="E176" s="112" t="s">
        <v>931</v>
      </c>
      <c r="F176" s="112" t="s">
        <v>916</v>
      </c>
      <c r="G176" s="112" t="s">
        <v>932</v>
      </c>
      <c r="H176" s="112" t="s">
        <v>933</v>
      </c>
      <c r="I176" s="112" t="s">
        <v>934</v>
      </c>
      <c r="J176" s="113">
        <v>1</v>
      </c>
      <c r="K176" s="114">
        <v>43282</v>
      </c>
      <c r="L176" s="114">
        <v>43327</v>
      </c>
      <c r="M176" s="115">
        <f t="shared" si="3"/>
        <v>6.4285714285714288</v>
      </c>
      <c r="N176" s="116" t="s">
        <v>862</v>
      </c>
      <c r="O176" s="72"/>
    </row>
    <row r="177" spans="1:16" ht="210.75" thickBot="1" x14ac:dyDescent="0.3">
      <c r="A177" s="62">
        <v>1</v>
      </c>
      <c r="B177" s="104" t="s">
        <v>192</v>
      </c>
      <c r="C177" s="106" t="s">
        <v>26</v>
      </c>
      <c r="D177" s="112" t="s">
        <v>274</v>
      </c>
      <c r="E177" s="112" t="s">
        <v>935</v>
      </c>
      <c r="F177" s="112" t="s">
        <v>936</v>
      </c>
      <c r="G177" s="112" t="s">
        <v>937</v>
      </c>
      <c r="H177" s="112" t="s">
        <v>938</v>
      </c>
      <c r="I177" s="112" t="s">
        <v>934</v>
      </c>
      <c r="J177" s="113">
        <v>1</v>
      </c>
      <c r="K177" s="114">
        <v>43282</v>
      </c>
      <c r="L177" s="114">
        <v>43327</v>
      </c>
      <c r="M177" s="115">
        <f t="shared" si="3"/>
        <v>6.4285714285714288</v>
      </c>
      <c r="N177" s="116" t="s">
        <v>862</v>
      </c>
      <c r="O177" s="72"/>
    </row>
    <row r="178" spans="1:16" ht="210.75" thickBot="1" x14ac:dyDescent="0.3">
      <c r="A178" s="62">
        <v>1</v>
      </c>
      <c r="B178" s="104" t="s">
        <v>193</v>
      </c>
      <c r="C178" s="106" t="s">
        <v>26</v>
      </c>
      <c r="D178" s="112" t="s">
        <v>297</v>
      </c>
      <c r="E178" s="112" t="s">
        <v>939</v>
      </c>
      <c r="F178" s="112" t="s">
        <v>940</v>
      </c>
      <c r="G178" s="112" t="s">
        <v>941</v>
      </c>
      <c r="H178" s="112" t="s">
        <v>942</v>
      </c>
      <c r="I178" s="112" t="s">
        <v>943</v>
      </c>
      <c r="J178" s="113">
        <v>1</v>
      </c>
      <c r="K178" s="114">
        <v>43282</v>
      </c>
      <c r="L178" s="114">
        <v>43327</v>
      </c>
      <c r="M178" s="115">
        <f t="shared" si="3"/>
        <v>6.4285714285714288</v>
      </c>
      <c r="N178" s="116" t="s">
        <v>862</v>
      </c>
      <c r="O178" s="72"/>
    </row>
    <row r="179" spans="1:16" ht="180.75" thickBot="1" x14ac:dyDescent="0.3">
      <c r="A179" s="62">
        <v>1</v>
      </c>
      <c r="B179" s="104" t="s">
        <v>194</v>
      </c>
      <c r="C179" s="106" t="s">
        <v>26</v>
      </c>
      <c r="D179" s="112" t="s">
        <v>944</v>
      </c>
      <c r="E179" s="112" t="s">
        <v>945</v>
      </c>
      <c r="F179" s="112" t="s">
        <v>946</v>
      </c>
      <c r="G179" s="112" t="s">
        <v>947</v>
      </c>
      <c r="H179" s="112" t="s">
        <v>948</v>
      </c>
      <c r="I179" s="112" t="s">
        <v>949</v>
      </c>
      <c r="J179" s="113">
        <v>2</v>
      </c>
      <c r="K179" s="114">
        <v>43290</v>
      </c>
      <c r="L179" s="114">
        <v>43404</v>
      </c>
      <c r="M179" s="115">
        <f t="shared" ref="M179:M182" si="4">IF(AND((((L179-K179)/7)&gt;0),(((L179-K179)/7)&lt;=52)),((L179-K179)/7),IF((((L179-K179)/7)=0),"","Fechas Incorrectas"))</f>
        <v>16.285714285714285</v>
      </c>
      <c r="N179" s="116" t="s">
        <v>869</v>
      </c>
      <c r="O179" s="72"/>
    </row>
    <row r="180" spans="1:16" ht="105.75" thickBot="1" x14ac:dyDescent="0.3">
      <c r="A180" s="62">
        <v>1</v>
      </c>
      <c r="B180" s="104" t="s">
        <v>195</v>
      </c>
      <c r="C180" s="106" t="s">
        <v>26</v>
      </c>
      <c r="D180" s="112" t="s">
        <v>338</v>
      </c>
      <c r="E180" s="112" t="s">
        <v>950</v>
      </c>
      <c r="F180" s="112" t="s">
        <v>951</v>
      </c>
      <c r="G180" s="112" t="s">
        <v>952</v>
      </c>
      <c r="H180" s="112" t="s">
        <v>953</v>
      </c>
      <c r="I180" s="112" t="s">
        <v>954</v>
      </c>
      <c r="J180" s="113">
        <v>1</v>
      </c>
      <c r="K180" s="114">
        <v>43287</v>
      </c>
      <c r="L180" s="114">
        <v>43342</v>
      </c>
      <c r="M180" s="115">
        <f t="shared" si="4"/>
        <v>7.8571428571428568</v>
      </c>
      <c r="N180" s="116" t="s">
        <v>862</v>
      </c>
      <c r="O180" s="72"/>
    </row>
    <row r="181" spans="1:16" ht="255.75" thickBot="1" x14ac:dyDescent="0.3">
      <c r="A181" s="62">
        <v>1</v>
      </c>
      <c r="B181" s="104" t="s">
        <v>196</v>
      </c>
      <c r="C181" s="106" t="s">
        <v>26</v>
      </c>
      <c r="D181" s="112" t="s">
        <v>955</v>
      </c>
      <c r="E181" s="112" t="s">
        <v>956</v>
      </c>
      <c r="F181" s="112" t="s">
        <v>957</v>
      </c>
      <c r="G181" s="112" t="s">
        <v>958</v>
      </c>
      <c r="H181" s="112" t="s">
        <v>959</v>
      </c>
      <c r="I181" s="112" t="s">
        <v>960</v>
      </c>
      <c r="J181" s="113">
        <v>2</v>
      </c>
      <c r="K181" s="114">
        <v>43287</v>
      </c>
      <c r="L181" s="114">
        <v>43342</v>
      </c>
      <c r="M181" s="115">
        <f t="shared" si="4"/>
        <v>7.8571428571428568</v>
      </c>
      <c r="N181" s="116" t="s">
        <v>869</v>
      </c>
      <c r="O181" s="72"/>
    </row>
    <row r="182" spans="1:16" ht="315" x14ac:dyDescent="0.25">
      <c r="A182" s="62">
        <v>1</v>
      </c>
      <c r="B182" s="117" t="s">
        <v>197</v>
      </c>
      <c r="C182" s="118" t="s">
        <v>26</v>
      </c>
      <c r="D182" s="112" t="s">
        <v>961</v>
      </c>
      <c r="E182" s="112" t="s">
        <v>962</v>
      </c>
      <c r="F182" s="112" t="s">
        <v>963</v>
      </c>
      <c r="G182" s="112" t="s">
        <v>964</v>
      </c>
      <c r="H182" s="112" t="s">
        <v>965</v>
      </c>
      <c r="I182" s="112" t="s">
        <v>966</v>
      </c>
      <c r="J182" s="113">
        <v>1</v>
      </c>
      <c r="K182" s="114">
        <v>43287</v>
      </c>
      <c r="L182" s="114">
        <v>43555</v>
      </c>
      <c r="M182" s="115">
        <f t="shared" si="4"/>
        <v>38.285714285714285</v>
      </c>
      <c r="N182" s="116" t="s">
        <v>862</v>
      </c>
      <c r="O182" s="72" t="s">
        <v>967</v>
      </c>
      <c r="P182">
        <f>LEN(O182)</f>
        <v>338</v>
      </c>
    </row>
    <row r="351003" spans="1:1" x14ac:dyDescent="0.25">
      <c r="A351003" t="s">
        <v>25</v>
      </c>
    </row>
    <row r="351004" spans="1:1" x14ac:dyDescent="0.25">
      <c r="A351004" t="s">
        <v>26</v>
      </c>
    </row>
  </sheetData>
  <mergeCells count="1">
    <mergeCell ref="B8:O8"/>
  </mergeCells>
  <conditionalFormatting sqref="M38">
    <cfRule type="expression" dxfId="37" priority="37" stopIfTrue="1">
      <formula>M38="Fechas Incorrectas"</formula>
    </cfRule>
  </conditionalFormatting>
  <conditionalFormatting sqref="M34:M37 M86:M88 M91:M92 M11:M23 M25:M31 M65:M67 M98:M101 M79:M82 M111:M113">
    <cfRule type="expression" dxfId="36" priority="38" stopIfTrue="1">
      <formula>M11="Fechas Incorrectas"</formula>
    </cfRule>
  </conditionalFormatting>
  <conditionalFormatting sqref="M39:M40">
    <cfRule type="expression" dxfId="35" priority="36" stopIfTrue="1">
      <formula>M39="Fechas Incorrectas"</formula>
    </cfRule>
  </conditionalFormatting>
  <conditionalFormatting sqref="M41:M43">
    <cfRule type="expression" dxfId="34" priority="35" stopIfTrue="1">
      <formula>M41="Fechas Incorrectas"</formula>
    </cfRule>
  </conditionalFormatting>
  <conditionalFormatting sqref="M44:M47">
    <cfRule type="expression" dxfId="33" priority="34" stopIfTrue="1">
      <formula>M44="Fechas Incorrectas"</formula>
    </cfRule>
  </conditionalFormatting>
  <conditionalFormatting sqref="M48:M51">
    <cfRule type="expression" dxfId="32" priority="33" stopIfTrue="1">
      <formula>M48="Fechas Incorrectas"</formula>
    </cfRule>
  </conditionalFormatting>
  <conditionalFormatting sqref="M53:M57">
    <cfRule type="expression" dxfId="31" priority="32" stopIfTrue="1">
      <formula>M53="Fechas Incorrectas"</formula>
    </cfRule>
  </conditionalFormatting>
  <conditionalFormatting sqref="M58:M64">
    <cfRule type="expression" dxfId="30" priority="31" stopIfTrue="1">
      <formula>M58="Fechas Incorrectas"</formula>
    </cfRule>
  </conditionalFormatting>
  <conditionalFormatting sqref="M77:M78">
    <cfRule type="expression" dxfId="29" priority="30" stopIfTrue="1">
      <formula>M77="Fechas Incorrectas"</formula>
    </cfRule>
  </conditionalFormatting>
  <conditionalFormatting sqref="M94:M95">
    <cfRule type="expression" dxfId="28" priority="29" stopIfTrue="1">
      <formula>M94="Fechas Incorrectas"</formula>
    </cfRule>
  </conditionalFormatting>
  <conditionalFormatting sqref="M107">
    <cfRule type="expression" dxfId="27" priority="28" stopIfTrue="1">
      <formula>M107="Fechas Incorrectas"</formula>
    </cfRule>
  </conditionalFormatting>
  <conditionalFormatting sqref="M108">
    <cfRule type="expression" dxfId="26" priority="27" stopIfTrue="1">
      <formula>M108="Fechas Incorrectas"</formula>
    </cfRule>
  </conditionalFormatting>
  <conditionalFormatting sqref="M110">
    <cfRule type="expression" dxfId="25" priority="26" stopIfTrue="1">
      <formula>M110="Fechas Incorrectas"</formula>
    </cfRule>
  </conditionalFormatting>
  <conditionalFormatting sqref="M106">
    <cfRule type="expression" dxfId="24" priority="25" stopIfTrue="1">
      <formula>M106="Fechas Incorrectas"</formula>
    </cfRule>
  </conditionalFormatting>
  <conditionalFormatting sqref="M52">
    <cfRule type="expression" dxfId="23" priority="24" stopIfTrue="1">
      <formula>M52="Fechas Incorrectas"</formula>
    </cfRule>
  </conditionalFormatting>
  <conditionalFormatting sqref="M68">
    <cfRule type="expression" dxfId="22" priority="23" stopIfTrue="1">
      <formula>M68="Fechas Incorrectas"</formula>
    </cfRule>
  </conditionalFormatting>
  <conditionalFormatting sqref="M83:M85">
    <cfRule type="expression" dxfId="21" priority="22" stopIfTrue="1">
      <formula>M83="Fechas Incorrectas"</formula>
    </cfRule>
  </conditionalFormatting>
  <conditionalFormatting sqref="M93">
    <cfRule type="expression" dxfId="20" priority="21" stopIfTrue="1">
      <formula>M93="Fechas Incorrectas"</formula>
    </cfRule>
  </conditionalFormatting>
  <conditionalFormatting sqref="M109">
    <cfRule type="expression" dxfId="19" priority="20" stopIfTrue="1">
      <formula>M109="Fechas Incorrectas"</formula>
    </cfRule>
  </conditionalFormatting>
  <conditionalFormatting sqref="M24">
    <cfRule type="expression" dxfId="18" priority="19" stopIfTrue="1">
      <formula>M24="Fechas Incorrectas"</formula>
    </cfRule>
  </conditionalFormatting>
  <conditionalFormatting sqref="M32:M33">
    <cfRule type="expression" dxfId="17" priority="18" stopIfTrue="1">
      <formula>M32="Fechas Incorrectas"</formula>
    </cfRule>
  </conditionalFormatting>
  <conditionalFormatting sqref="M69">
    <cfRule type="expression" dxfId="16" priority="17" stopIfTrue="1">
      <formula>M69="Fechas Incorrectas"</formula>
    </cfRule>
  </conditionalFormatting>
  <conditionalFormatting sqref="M70:M72">
    <cfRule type="expression" dxfId="15" priority="16" stopIfTrue="1">
      <formula>M70="Fechas Incorrectas"</formula>
    </cfRule>
  </conditionalFormatting>
  <conditionalFormatting sqref="M73">
    <cfRule type="expression" dxfId="14" priority="15" stopIfTrue="1">
      <formula>M73="Fechas Incorrectas"</formula>
    </cfRule>
  </conditionalFormatting>
  <conditionalFormatting sqref="M74:M76">
    <cfRule type="expression" dxfId="13" priority="14" stopIfTrue="1">
      <formula>M74="Fechas Incorrectas"</formula>
    </cfRule>
  </conditionalFormatting>
  <conditionalFormatting sqref="M89">
    <cfRule type="expression" dxfId="12" priority="13" stopIfTrue="1">
      <formula>M89="Fechas Incorrectas"</formula>
    </cfRule>
  </conditionalFormatting>
  <conditionalFormatting sqref="M90">
    <cfRule type="expression" dxfId="11" priority="12" stopIfTrue="1">
      <formula>M90="Fechas Incorrectas"</formula>
    </cfRule>
  </conditionalFormatting>
  <conditionalFormatting sqref="M96">
    <cfRule type="expression" dxfId="10" priority="11" stopIfTrue="1">
      <formula>M96="Fechas Incorrectas"</formula>
    </cfRule>
  </conditionalFormatting>
  <conditionalFormatting sqref="M97">
    <cfRule type="expression" dxfId="9" priority="10" stopIfTrue="1">
      <formula>M97="Fechas Incorrectas"</formula>
    </cfRule>
  </conditionalFormatting>
  <conditionalFormatting sqref="M102">
    <cfRule type="expression" dxfId="8" priority="9" stopIfTrue="1">
      <formula>M102="Fechas Incorrectas"</formula>
    </cfRule>
  </conditionalFormatting>
  <conditionalFormatting sqref="M103:M105">
    <cfRule type="expression" dxfId="7" priority="8" stopIfTrue="1">
      <formula>M103="Fechas Incorrectas"</formula>
    </cfRule>
  </conditionalFormatting>
  <conditionalFormatting sqref="M114:M151 M153:M161">
    <cfRule type="expression" dxfId="6" priority="7" stopIfTrue="1">
      <formula>M114="Fechas Incorrectas"</formula>
    </cfRule>
  </conditionalFormatting>
  <conditionalFormatting sqref="M152">
    <cfRule type="expression" dxfId="5" priority="6" stopIfTrue="1">
      <formula>M152="Fechas Incorrectas"</formula>
    </cfRule>
  </conditionalFormatting>
  <conditionalFormatting sqref="M168">
    <cfRule type="expression" dxfId="4" priority="3" stopIfTrue="1">
      <formula>M168="Fechas Incorrectas"</formula>
    </cfRule>
  </conditionalFormatting>
  <conditionalFormatting sqref="M159:M163">
    <cfRule type="expression" dxfId="3" priority="5" stopIfTrue="1">
      <formula>M159="Fechas Incorrectas"</formula>
    </cfRule>
  </conditionalFormatting>
  <conditionalFormatting sqref="M163:M167">
    <cfRule type="expression" dxfId="2" priority="4" stopIfTrue="1">
      <formula>M163="Fechas Incorrectas"</formula>
    </cfRule>
  </conditionalFormatting>
  <conditionalFormatting sqref="M169">
    <cfRule type="expression" dxfId="1" priority="2" stopIfTrue="1">
      <formula>M169="Fechas Incorrectas"</formula>
    </cfRule>
  </conditionalFormatting>
  <conditionalFormatting sqref="M170:M182">
    <cfRule type="expression" dxfId="0" priority="1" stopIfTrue="1">
      <formula>M170="Fechas Incorrectas"</formula>
    </cfRule>
  </conditionalFormatting>
  <dataValidations count="13">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9:E170 E180:E18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9:F170 F180:F18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69:G170 G180:G18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69:H170 H180:H18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9:I170 I180:I181">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9:K170 K180:K18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9:L170 L180:L181">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14:N16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4:O161 O11 O163:O175">
      <formula1>0</formula1>
      <formula2>390</formula2>
    </dataValidation>
    <dataValidation type="textLength" allowBlank="1" showInputMessage="1" showErrorMessage="1" error="Superó el número máximo de caracteres" sqref="E52 E107:E109 E11:E44 E46:E49 E91:E93 E96:E101 G11:G17 G19:G78 H11:H15 I58:J59 J61 I61:I64 I106:J106 E77:E86 F11:F81 H17:H81 F82:H113 G167 H114:H167 G114:G165 E112:E168 F114:F168 E182">
      <formula1>0</formula1>
      <formula2>390</formula2>
    </dataValidation>
    <dataValidation type="textLength" allowBlank="1" showInputMessage="1" showErrorMessage="1" error="Superó el número máximo de caracteres_x000a_" sqref="I60 I11:I57 I65:I85 I87:I105 I107:I120 I122:I167">
      <formula1>0</formula1>
      <formula2>390</formula2>
    </dataValidation>
    <dataValidation type="date" allowBlank="1" showInputMessage="1" showErrorMessage="1" sqref="L11:L165 K11:K166 K182:L182">
      <formula1>1</formula1>
      <formula2>55153</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82">
      <formula1>$A$351004:$A$351006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2019-06-13T15:52:38Z</dcterms:created>
  <dcterms:modified xsi:type="dcterms:W3CDTF">2019-07-12T19:57:46Z</dcterms:modified>
</cp:coreProperties>
</file>