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F:\Usuario\Desktop\IDEAM\INDICADORES\2022\"/>
    </mc:Choice>
  </mc:AlternateContent>
  <xr:revisionPtr revIDLastSave="0" documentId="13_ncr:1_{93936ED5-F9EC-4B88-A451-B31D7150C645}" xr6:coauthVersionLast="47" xr6:coauthVersionMax="47" xr10:uidLastSave="{00000000-0000-0000-0000-000000000000}"/>
  <bookViews>
    <workbookView xWindow="-120" yWindow="-120" windowWidth="20730" windowHeight="11040" tabRatio="664" firstSheet="1" activeTab="1" xr2:uid="{00000000-000D-0000-FFFF-FFFF00000000}"/>
  </bookViews>
  <sheets>
    <sheet name="TABLERO CONSOLIDADO 2018" sheetId="1" state="hidden" r:id="rId1"/>
    <sheet name="REPORTE" sheetId="15" r:id="rId2"/>
  </sheets>
  <definedNames>
    <definedName name="_xlnm._FilterDatabase" localSheetId="1" hidden="1">REPORTE!$A$2:$AE$76</definedName>
    <definedName name="_xlnm._FilterDatabase" localSheetId="0" hidden="1">'TABLERO CONSOLIDADO 2018'!$A$3:$X$83</definedName>
    <definedName name="_xlnm.Print_Area" localSheetId="0">'TABLERO CONSOLIDADO 2018'!$A$1:$X$150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1" l="1"/>
  <c r="L12" i="1"/>
  <c r="L11" i="1"/>
  <c r="L10" i="1"/>
  <c r="L9" i="1"/>
  <c r="L8" i="1"/>
  <c r="L7" i="1"/>
  <c r="L5" i="1"/>
  <c r="O4" i="1" l="1"/>
  <c r="O33" i="1" l="1"/>
  <c r="P33" i="1" s="1"/>
  <c r="O34" i="1"/>
  <c r="P34" i="1" s="1"/>
  <c r="O36" i="1"/>
  <c r="P36" i="1" s="1"/>
  <c r="O31" i="1"/>
  <c r="P31" i="1" s="1"/>
  <c r="O56" i="1"/>
  <c r="O54" i="1"/>
  <c r="O58" i="1"/>
  <c r="N58" i="1"/>
  <c r="M58" i="1"/>
  <c r="L58" i="1"/>
  <c r="O57" i="1"/>
  <c r="N57" i="1"/>
  <c r="M57" i="1"/>
  <c r="L57" i="1"/>
  <c r="N56" i="1"/>
  <c r="M56" i="1"/>
  <c r="L56" i="1"/>
  <c r="N54" i="1"/>
  <c r="M54" i="1"/>
  <c r="L54" i="1"/>
  <c r="O53" i="1"/>
  <c r="P53" i="1" s="1"/>
  <c r="O52" i="1"/>
  <c r="M52" i="1"/>
  <c r="O51" i="1"/>
  <c r="M51" i="1"/>
  <c r="O50" i="1"/>
  <c r="N50" i="1"/>
  <c r="M50" i="1"/>
  <c r="L50" i="1"/>
  <c r="O38" i="1"/>
  <c r="O39" i="1"/>
  <c r="O41" i="1"/>
  <c r="O37" i="1"/>
  <c r="N38" i="1"/>
  <c r="N39" i="1"/>
  <c r="N41" i="1"/>
  <c r="N37" i="1"/>
  <c r="M38" i="1"/>
  <c r="M39" i="1"/>
  <c r="M41" i="1"/>
  <c r="M37" i="1"/>
  <c r="L38" i="1"/>
  <c r="L39" i="1"/>
  <c r="L41" i="1"/>
  <c r="L37" i="1"/>
  <c r="O28" i="1"/>
  <c r="M28" i="1"/>
  <c r="O21" i="1"/>
  <c r="N21" i="1"/>
  <c r="M21" i="1"/>
  <c r="L21" i="1"/>
  <c r="O18" i="1"/>
  <c r="N18" i="1"/>
  <c r="M18" i="1"/>
  <c r="L18" i="1"/>
  <c r="O17" i="1"/>
  <c r="M17" i="1"/>
  <c r="O16" i="1"/>
  <c r="M16" i="1"/>
  <c r="O15" i="1"/>
  <c r="N15" i="1"/>
  <c r="M15" i="1"/>
  <c r="L15" i="1"/>
  <c r="O13" i="1"/>
  <c r="M13" i="1"/>
  <c r="O12" i="1"/>
  <c r="M12" i="1"/>
  <c r="O14" i="1"/>
  <c r="N14" i="1"/>
  <c r="M14" i="1"/>
  <c r="L14" i="1"/>
  <c r="O9" i="1"/>
  <c r="N9" i="1"/>
  <c r="M9" i="1"/>
  <c r="O7" i="1"/>
  <c r="N7" i="1"/>
  <c r="M7" i="1"/>
  <c r="O6" i="1"/>
  <c r="M6" i="1"/>
  <c r="P4" i="1"/>
  <c r="O5" i="1"/>
  <c r="N5" i="1"/>
  <c r="M5" i="1"/>
  <c r="P39" i="1" l="1"/>
  <c r="P52" i="1"/>
  <c r="P56" i="1"/>
  <c r="P37" i="1"/>
  <c r="P58" i="1"/>
  <c r="P15" i="1"/>
  <c r="P41" i="1"/>
  <c r="P12" i="1"/>
  <c r="P51" i="1"/>
  <c r="P18" i="1"/>
  <c r="P28" i="1"/>
  <c r="P54" i="1"/>
  <c r="P13" i="1"/>
  <c r="P17" i="1"/>
  <c r="P38" i="1"/>
  <c r="P7" i="1"/>
  <c r="P50" i="1"/>
  <c r="P5" i="1"/>
  <c r="P16" i="1"/>
  <c r="P14" i="1"/>
  <c r="P9" i="1"/>
  <c r="P6" i="1"/>
  <c r="P21" i="1"/>
  <c r="P57" i="1"/>
</calcChain>
</file>

<file path=xl/sharedStrings.xml><?xml version="1.0" encoding="utf-8"?>
<sst xmlns="http://schemas.openxmlformats.org/spreadsheetml/2006/main" count="1091" uniqueCount="440">
  <si>
    <t>TABLERO DE MANDO</t>
  </si>
  <si>
    <t>PROCESO</t>
  </si>
  <si>
    <t xml:space="preserve">INDICADOR </t>
  </si>
  <si>
    <t>I
TRIMESTRE</t>
  </si>
  <si>
    <t>II
TRIMESTRE</t>
  </si>
  <si>
    <t>III
TRIMESTRE</t>
  </si>
  <si>
    <t>IV 
TRIMESTRE</t>
  </si>
  <si>
    <t>ACUMULADO</t>
  </si>
  <si>
    <t>OPORTUNIDADES DE MEJORA</t>
  </si>
  <si>
    <t>CRONOGRAMA</t>
  </si>
  <si>
    <t>RESPONSABLES</t>
  </si>
  <si>
    <t>Eficiencia</t>
  </si>
  <si>
    <t>Eficacia</t>
  </si>
  <si>
    <t>Gestión Documental</t>
  </si>
  <si>
    <t>META</t>
  </si>
  <si>
    <t>CRÍTICO</t>
  </si>
  <si>
    <t>SATISFACTORIO</t>
  </si>
  <si>
    <t>%</t>
  </si>
  <si>
    <t xml:space="preserve"> MEDIDA</t>
  </si>
  <si>
    <t>UNIDAD</t>
  </si>
  <si>
    <t>FRECUENCIA</t>
  </si>
  <si>
    <t>Trimestral</t>
  </si>
  <si>
    <t>&gt; 70% y &lt; 90%</t>
  </si>
  <si>
    <t>Semestral</t>
  </si>
  <si>
    <t>Anual</t>
  </si>
  <si>
    <t>&gt; 90% y &lt; 100%</t>
  </si>
  <si>
    <t>&gt; 80% y &lt; 100%</t>
  </si>
  <si>
    <t>TIPO</t>
  </si>
  <si>
    <t>NIVELES</t>
  </si>
  <si>
    <t>FORMULA</t>
  </si>
  <si>
    <t>DESCRIPCION DEL INDICADOR</t>
  </si>
  <si>
    <t>(No. de talleres realizados /  No. de talleres programados) * 100</t>
  </si>
  <si>
    <t>Indicadores con semáforo en Amarillo</t>
  </si>
  <si>
    <t>Indicadores con semáforo en Rojo</t>
  </si>
  <si>
    <t>Medir el cumplimiento de la divulgación de las actividades ejercidas por la CNSC para el fotalecimiento de su Gestión Institucional</t>
  </si>
  <si>
    <t xml:space="preserve">Medir el cumplimiento en la ejecución de las jornadas programadas durante la vigencia. </t>
  </si>
  <si>
    <t>&gt; 50% y &lt; 80%</t>
  </si>
  <si>
    <t>ESTRATEGICO</t>
  </si>
  <si>
    <t>MISIONAL</t>
  </si>
  <si>
    <t>APOYO</t>
  </si>
  <si>
    <t>CAUSAS DE LA MEJORA</t>
  </si>
  <si>
    <t>REPORTE</t>
  </si>
  <si>
    <t xml:space="preserve">Director de Vigilancia de Carrera Administrativa
(Responsable en la consolidación de la información) </t>
  </si>
  <si>
    <t>ATRIBUTO</t>
  </si>
  <si>
    <t>Cumplimiento</t>
  </si>
  <si>
    <t>Indicadores con semáforo en Verde</t>
  </si>
  <si>
    <t>EVALUACIÓN</t>
  </si>
  <si>
    <t>TABLERO DE INDICADORES CONSOLIDADO 2018</t>
  </si>
  <si>
    <t xml:space="preserve">Gestión de la Planeación </t>
  </si>
  <si>
    <t>Gestión del SGI</t>
  </si>
  <si>
    <t>Gestión de las Comunicaciones</t>
  </si>
  <si>
    <t>Gestión de Tecnologia de Información y Comunicaciones</t>
  </si>
  <si>
    <t>Gestión de Cooperación y Asuntos Internacionales</t>
  </si>
  <si>
    <t>Generación de Datos e Información Hidrometereologica y Ambiental para la toma de desiciones</t>
  </si>
  <si>
    <t>Generación de Conocimiento e Investigación</t>
  </si>
  <si>
    <t>Servicios (Acreditación, Laboratorio. Metereologia Aeronautica, Pronostico y Redes)</t>
  </si>
  <si>
    <t>Gestión de la Atención al Ciudadano</t>
  </si>
  <si>
    <t>Gestión de Servicios Administrativos</t>
  </si>
  <si>
    <t>Gestión de Almacenes e Inventarios</t>
  </si>
  <si>
    <t>Gestión Juridica y Contractual</t>
  </si>
  <si>
    <t>Gestión del Desarrollo del Talento Humano</t>
  </si>
  <si>
    <t>Gestión Financiera</t>
  </si>
  <si>
    <t>Gestión del Control Disciplinario Interno</t>
  </si>
  <si>
    <t>Evaluación y el Mejoramiento Continuo</t>
  </si>
  <si>
    <t>Seguimiento Plan Acción Anual</t>
  </si>
  <si>
    <t xml:space="preserve">Seguimiento ejecución presupuestal </t>
  </si>
  <si>
    <t>Plan Institucional de Posicionamiento</t>
  </si>
  <si>
    <t>Videos de pronóstico diario del tiempo producido</t>
  </si>
  <si>
    <t>Eventos de rendición de cuentas realizados</t>
  </si>
  <si>
    <t>Coordinación de la cooperación internacional del IDEAM</t>
  </si>
  <si>
    <t>Coordinación de los asuntos internacionales del IDEAM</t>
  </si>
  <si>
    <t>Número de meses procesados de información Meteorológica</t>
  </si>
  <si>
    <t>Número de meses procesados de información Hidrológica</t>
  </si>
  <si>
    <t>Boletines predicción climática elaborados</t>
  </si>
  <si>
    <t>Boletines del clima elaborados</t>
  </si>
  <si>
    <t>Certificaciones climatológicas</t>
  </si>
  <si>
    <t xml:space="preserve">Publicación de Proyeccion-CPT </t>
  </si>
  <si>
    <t>Aeropuertos con reportes entregados con estándares y calidad de datos</t>
  </si>
  <si>
    <t>Análisis realizados de metales</t>
  </si>
  <si>
    <t>Análisis realizados de parámetros de 28 días</t>
  </si>
  <si>
    <t>Muestras de referencia internacionales satisfactorias</t>
  </si>
  <si>
    <t>Oportunidad de la información</t>
  </si>
  <si>
    <t>Informes elaborados oportunamente</t>
  </si>
  <si>
    <t>Mantenimientos generales</t>
  </si>
  <si>
    <t>Cumplimiento ejecución presupuestal</t>
  </si>
  <si>
    <t>Solicitudes de contratación</t>
  </si>
  <si>
    <t>Porcentaje de Requerimientos e  Incidentes de Sistemas de Información, resueltos dentro del tiempo acordado en los ANS</t>
  </si>
  <si>
    <t xml:space="preserve">Porcentaje de la Infraestructura informática del IDEAM operando adecuadamente. </t>
  </si>
  <si>
    <t>Número de políticas  auditadas en la vigencia.</t>
  </si>
  <si>
    <t>Porcentaje de implementación del Manual Gobierno Digital</t>
  </si>
  <si>
    <t>Oportunidad en la entrega de informes Contaduría</t>
  </si>
  <si>
    <t>Cuentas bancarias conciliadas</t>
  </si>
  <si>
    <t>Devoluciones mensuales CDP</t>
  </si>
  <si>
    <t>Devoluciones mensuales RP comisiones</t>
  </si>
  <si>
    <t>Devoluciones mensuales RP contratos</t>
  </si>
  <si>
    <t>Devoluciones mensuales RP servicios públicos</t>
  </si>
  <si>
    <t>Oportunidad en suministro consolidado del PAC mensual a Grupo Tesorería</t>
  </si>
  <si>
    <t>Oportunidad en la presentación y pago declaraciones tributarias</t>
  </si>
  <si>
    <t>Obligaciones pagadas</t>
  </si>
  <si>
    <t xml:space="preserve">Radicación de Correspondencia en ventanilla </t>
  </si>
  <si>
    <t>Digitalización de Documentos</t>
  </si>
  <si>
    <t>Préstamo de Documentos del Archivo de Gestión Centralizado</t>
  </si>
  <si>
    <t>Gestión del proceso</t>
  </si>
  <si>
    <t xml:space="preserve">Capacitaciones y directrices realizadas </t>
  </si>
  <si>
    <t>Sanciones</t>
  </si>
  <si>
    <t>Porcentaje de Cumplimiento del Programa de Bienestar Social.</t>
  </si>
  <si>
    <t>Porcentaje de Cumplimiento del Plan Institucional de Capacitación, PIC.</t>
  </si>
  <si>
    <t xml:space="preserve">Porcentaje de Cumplimiento Sistema de Estimulos e Incentivos </t>
  </si>
  <si>
    <t>Cuantificar el porcentaje de evaluaciones
recibidas en Gestión Humana</t>
  </si>
  <si>
    <t>Tramite de solicitudes de funcionarios y
exfuncionarios del Instituto</t>
  </si>
  <si>
    <t>Nivel de satisfacción ciudadano</t>
  </si>
  <si>
    <t>Oportunidad en tiempo de respuesta</t>
  </si>
  <si>
    <t>Casos de corrupción de Atención al Ciudadano denunciados</t>
  </si>
  <si>
    <t xml:space="preserve">Cumplimiento del Programa Anual de auditoria de gestión de la vigencia. </t>
  </si>
  <si>
    <t>Verificar la formulación de los planes  de mejoramiento.</t>
  </si>
  <si>
    <t xml:space="preserve">(No. de metas cumplidas / No. total de metas propuestas) * 100   </t>
  </si>
  <si>
    <t>&gt; 50% y &lt; 100%</t>
  </si>
  <si>
    <t>(No. de INFORMES TRIMESTRAL MHCP realizados / No. INFORMES TRIMESTRAL MHCP programados) * 100</t>
  </si>
  <si>
    <t>&gt; 1% y &lt; 3%</t>
  </si>
  <si>
    <t>Mensual</t>
  </si>
  <si>
    <t>(No. de videos emitidos o publicados / No. total videos producidos) *100</t>
  </si>
  <si>
    <t>Evaluar el nivel de cumplimimento de los compromisos adquiridos en el plan de accción</t>
  </si>
  <si>
    <t>Medir el nivel de ejecución de informes de ejecucion presupuestal presentados al Ministerio de Ambiente frente a los  Programados</t>
  </si>
  <si>
    <t xml:space="preserve">Fortalecer las capacidades de los institutos de investigación del SINA para aportar en el proceso de toma de decisiones. </t>
  </si>
  <si>
    <t>Coordinador Oficina Asesora de Comunicaciones</t>
  </si>
  <si>
    <t>(No. de eventos realizados / No. total de eventos programados) *100</t>
  </si>
  <si>
    <t>(No. de Memorandos-Acuerdos-Convenios firmados / No. de Memorandos-Acuerdos-Convenios gestionados) *100</t>
  </si>
  <si>
    <t>Efectividad</t>
  </si>
  <si>
    <t>Medir la gestion de la cooperación y asuntos internacionales del instituto.</t>
  </si>
  <si>
    <t>Asesora Cooperación y Asuntos Internacionales</t>
  </si>
  <si>
    <t>(No. de comisiones internacionales gestionadas / No. de comisiones aprobadas por el Director) *100</t>
  </si>
  <si>
    <t>Medir la gestion de la cooperación y asuntos internacionales del instituto</t>
  </si>
  <si>
    <t>(No. de meses procesados / No. de meses programados) *100</t>
  </si>
  <si>
    <t>Conocer el número de meses procesado de información Meteorológica</t>
  </si>
  <si>
    <t>Coordinador Planeación Operativa</t>
  </si>
  <si>
    <t>Conocer el número de meses procesados de información Hidrológica.</t>
  </si>
  <si>
    <t>(No. de boletines predicción climática en web / No. de boletines elaborados) *100</t>
  </si>
  <si>
    <t>&gt; 80% Y &lt; 100%</t>
  </si>
  <si>
    <t>Medir el cumplimiento en la elaboración y publicación de boletines mensuales de predicción climática</t>
  </si>
  <si>
    <t>Profesional Especializado</t>
  </si>
  <si>
    <t>(No. de boletines clima Web / No. de boletines elaborados )*100</t>
  </si>
  <si>
    <t>Medir el cumplimiento en la elaboración y publicación de Boletines Mensuales del clima.</t>
  </si>
  <si>
    <t>(No. de certificaciones elaboradas OPORTUNAMENTE / No. de solicitudes recibidas )*100</t>
  </si>
  <si>
    <t xml:space="preserve">Medir el cumplimiento de respuesta a las solicitudes de certificaciones. </t>
  </si>
  <si>
    <t>(No. mapas proyección CPT publicados en Web / No. de mapas elaborados) *100</t>
  </si>
  <si>
    <t>&gt; 90% Y &lt; 100%</t>
  </si>
  <si>
    <t>Medir la eficiencia de publicación en la Web de los mapas CPT elaborados mensualmente (Precipitación,temperatura mínima y temperatura máxima mensual-bimensual-trimestral).</t>
  </si>
  <si>
    <t>(No. de reportes elaborados / No. de reportes emitidos) *100</t>
  </si>
  <si>
    <t>Emitir reporte climatico por aeropuerto</t>
  </si>
  <si>
    <t>Coordinador Meteorología Aeronáutica</t>
  </si>
  <si>
    <t>&gt; 70% Y &lt; 100%</t>
  </si>
  <si>
    <t>Medir que los análisis realizados de metales en aguas y sedimentos, se hayan realizado a tiempo.</t>
  </si>
  <si>
    <t>Coordinador del Grupo Laboratorio de Calidad Ambiental</t>
  </si>
  <si>
    <t>Medir que los análisis realizados de parámetros de 28 días, se hayan realizado a tiempo.</t>
  </si>
  <si>
    <t>Medir el desempeño del Laboratorio en la realización de análisis de muestras de referencia a nivel internacional.</t>
  </si>
  <si>
    <t>Días auditoría por auditor</t>
  </si>
  <si>
    <t>Días</t>
  </si>
  <si>
    <t>Informar sobre el cumplimiento de las actividades misionales de acreditaciòn de laboratorios</t>
  </si>
  <si>
    <t>Coordinador Grupo de Acreditación</t>
  </si>
  <si>
    <t>(No. de reportes generados, aplicando el plan de contingencia para la consecución de información / No. de reportes esperados) *100</t>
  </si>
  <si>
    <t>&gt; 50% Y &lt; 100%</t>
  </si>
  <si>
    <t>Adelantar la gestión institucional necesaria para reducir el riesgo de no contar con la información oportuna de insumos para la generación de pronósticos de información hidrometeorológica y ambiental.</t>
  </si>
  <si>
    <t>Jefe Oficina del Servicio de Pronósticos y Alertas</t>
  </si>
  <si>
    <t>(No. Informes elaborados / No. Informes esperados) *100</t>
  </si>
  <si>
    <t>Adelantar la gestión necesaria para mantener el óptimo seguimiento a las condiciones hidrometeorológicas y ambientales.</t>
  </si>
  <si>
    <t>(No. de solicitudes de mantenimiento general solucionadas / No. de solicitudes de mantenimiento general recibidas) *100</t>
  </si>
  <si>
    <t>Atender el 100% de las solicitudes de mantenimiento generadas en la sede principal, laboratorio, bodega 42.</t>
  </si>
  <si>
    <t>Coordinador de Servicios Administrativos</t>
  </si>
  <si>
    <t>(Valor contratos adjudicados / Valor presupuesto asignado en la vigencia) *100</t>
  </si>
  <si>
    <t>Dar cumplimiento a la ejecucion del presupuesto asignado al grupo</t>
  </si>
  <si>
    <t>Derechos de petición - dirigidos a la Oficina Asesora Jurídica</t>
  </si>
  <si>
    <t>(No. de respuestas administrativas y judiciales dadas por la OAJ  dentro los términos legales / No. de trámites administrativos y judiciales de la  OAJ) *100</t>
  </si>
  <si>
    <t xml:space="preserve">Dar respuestas a los derechos de petición dentro de los términos legales a los peticionarios </t>
  </si>
  <si>
    <t>Jefe Oficina Asesora Jurídica</t>
  </si>
  <si>
    <t>( No. total de solicitudes aprobadas por el Comité de Contratación / No. total de solicitudes de contratación presentadas al Comité de Contratación) *100</t>
  </si>
  <si>
    <t>&gt; 65% y &lt; 90%</t>
  </si>
  <si>
    <t xml:space="preserve">Medir la efectividad de la gestión de la Oficina Asesora jurídica, respecto de la revisión de la viabilidad jurídica de las solicitudes de contratación realizadas por las diferentes àreas del IDEAM, cuando estas se presentan ante el Comité de Contratación, para su aprobación. </t>
  </si>
  <si>
    <t>PSC = ( (A/B * 95)*55 / 95)
PSC = Porcentaje de requerimientos e incidentes resueltos con éxito
A = Número de requerimientos e incidentes resueltos con éxito de acuerdo a los ANS
B = Número total de requerimientos e incidentes requeridos por los usuarios en el periódo.</t>
  </si>
  <si>
    <t>&gt; 25% y &lt; 55%</t>
  </si>
  <si>
    <t>Medir el porcentaje de requerimientos e incidentes de Sistemas de Información que se resolvieron con éxito.</t>
  </si>
  <si>
    <t>Jefe Oficina de Informática</t>
  </si>
  <si>
    <t>D%= Porcentaje de disponibilidad de la Infreastructura
D%=( (LB-HI)*99)/LB
LB = Línea base de horas disponibilidad. 2190 horas trimestre
HI = Horas de indisponibilidad</t>
  </si>
  <si>
    <t>&gt; 80% y &lt; 99%</t>
  </si>
  <si>
    <t xml:space="preserve">Medir el porcentaje de recursos de Infraestructura informática y de telecomunicaciones en operación. </t>
  </si>
  <si>
    <t>NCA: Número de políticas auditadas
TPAV: Total políticas a Auditar en la vigencia
TPA=( NPA/TPAV)*100</t>
  </si>
  <si>
    <t>&gt;10% y &lt;20%</t>
  </si>
  <si>
    <t>Medir el avance frente a la meta de implementación y seguimiento de las políticas de seguridad de la información en la Entidad.</t>
  </si>
  <si>
    <t>Porcentaje de cumplimiento de implementación del manual de Gobierno Digital</t>
  </si>
  <si>
    <t>&gt;10% y &lt;30%</t>
  </si>
  <si>
    <t>Medir el avance frente a la meta de implementación y seguimiento de Gobierno Digital en la entidad</t>
  </si>
  <si>
    <t>(No. Informes presentados Oportunamente / No. total de Informes) *100</t>
  </si>
  <si>
    <t>Evaluar el grado de cumplimiento en la entrega de los informes de la información contable y financiera a la Contaduría General de la Nación por medio del aplicativo  CHIP de acuerdo al calendario de la Contaduría.</t>
  </si>
  <si>
    <t>Coordinadora Grupo de Contabilidad</t>
  </si>
  <si>
    <t>(No. total de cuentas bancarias conciliadas / No. total de cuentas Bancarias del Instituto) *100</t>
  </si>
  <si>
    <t>Permitir confrontar y conciliar los valores que el Instituto tiene registrados, de una cuenta de ahorros o corriente, con los valores que el banco suministra por medio del extracto bancario.</t>
  </si>
  <si>
    <t>(No. de CDP's devueltos / No. total de CDP tramitados) *100</t>
  </si>
  <si>
    <t>&lt; 5% y &gt; 0%</t>
  </si>
  <si>
    <t>Medir el porcentaje de devoluciones de CPD expedidos, atribuibles a errores del Grupo de Presupuesto</t>
  </si>
  <si>
    <t>(No. de RP's comisiones devueltos / No. total de RP comisiones tramitados) *100</t>
  </si>
  <si>
    <t>Medir el porcentaje de devoluciones de RP de comisiones expedidos, atribuibles a errores del Grupo de Presupuesto</t>
  </si>
  <si>
    <t>(No. de RP's contratos devueltos / No. total de RP contratos tramitados) *100</t>
  </si>
  <si>
    <t>Medir el porcentaje de devoluciones de RP de contratos expedidos, atribuibles a errores del Grupo de Presupuesto</t>
  </si>
  <si>
    <t>(No. de RP's servicios públicos devueltos / No. total de RP servicios públicos tramitados) *100</t>
  </si>
  <si>
    <t>Medir el porcentaje de devoluciones de RP de servicios públicos expedidos, atribuibles a errores del Grupo de Presupuesto</t>
  </si>
  <si>
    <t>Días hábiles transcurridos entre:
fecha suministro PAC dependencias (Circular PAC vigente) y fecha de entrega resumen PAC al Grupo de Tesorería</t>
  </si>
  <si>
    <t>Medir la oportunidad en el cumplimiento del plazo para entregar el consolidado mensual del PAC al Grupo de Tesorería</t>
  </si>
  <si>
    <t>(No. Declaraciones presentadas / No. Declaraciones exigidas por ley) *100</t>
  </si>
  <si>
    <t>Evaluar el grado de cumplimiento en la presentación y pago de las declaraciones tributarias nacionale y distritales</t>
  </si>
  <si>
    <t>(No. total de ordenes de pago / No. total de obligaciones con PAC del mes) *100</t>
  </si>
  <si>
    <t xml:space="preserve">&gt; 80% y &lt; 100% </t>
  </si>
  <si>
    <t xml:space="preserve">Medir que las obligaciones con el PAC del mes se hayan pagado efectivamente (aplica de enero a noviembre). </t>
  </si>
  <si>
    <t>Coordinador Grupo de Tesorería</t>
  </si>
  <si>
    <t>Coordinador Grupo de Presupuesto</t>
  </si>
  <si>
    <t>(No. de documentos tramitados / No. de documentos recibidos en ventanilla para radicar) * 100</t>
  </si>
  <si>
    <t>Medir la cantidad de documentos radicados en el Instituto por la ventanilla unica de correspondencia</t>
  </si>
  <si>
    <t>Coordinador Grupo de Gestión documental y centro de documentación</t>
  </si>
  <si>
    <t>(No. de documentos digitalizados / No. de documentos por digitalizar) * 100</t>
  </si>
  <si>
    <t>Medir la cantidad de documentos digitalizados en el mes</t>
  </si>
  <si>
    <t>(No. de documentos prestados / No. de solicitudes recibidas) * 100</t>
  </si>
  <si>
    <t>Medir la cantidad de prestamos en el mes del Archivo de Gestión Centralizado</t>
  </si>
  <si>
    <t>(No. de procesos instruidos / No. de procesos en curso) * 100</t>
  </si>
  <si>
    <t>&gt; 40 % y &lt; 80%</t>
  </si>
  <si>
    <t>Medir la gestión del grupo frente a los procesos en curso.</t>
  </si>
  <si>
    <t>Coordinador Grupo de Control Disciplinario Interno - Secretaría General</t>
  </si>
  <si>
    <t>(No. de capacitaciones  y directrices ejecutadas  / No. de capacitaciones y directrices programadas) *100</t>
  </si>
  <si>
    <t>&gt; 50 % y &lt; 100%</t>
  </si>
  <si>
    <t>Crear conciencia de las consecuencias que  genera la trasgresión del régimen disciplinario.</t>
  </si>
  <si>
    <t>(No. de servidores públicos sancionados / No. total de servidores públicos de la Entidad) *100</t>
  </si>
  <si>
    <t>&gt; 1%  y &lt; 10%</t>
  </si>
  <si>
    <t>Medir acatamiento de la normatividad disciplinaria.</t>
  </si>
  <si>
    <t>(No. actividades ejecutadas/ No. actividades programadas) *100</t>
  </si>
  <si>
    <t>Promover el desarrollo del Talento Humano para mejorar y fortalecer su desempeño.</t>
  </si>
  <si>
    <t>Coordinador Grupo de Administración y Desarrollo del Talento Humano</t>
  </si>
  <si>
    <t xml:space="preserve">(No. capacitaciones ejecutadas / No. capacitaciones programadas) *100                      </t>
  </si>
  <si>
    <t xml:space="preserve">(No. de solicitudes aprobadas / No. de solicitudes presentadas)  *100                     </t>
  </si>
  <si>
    <t>(No. de cargos ocupados / No. de cargos planta IDEAM) *100</t>
  </si>
  <si>
    <t>Promover el desarrollo del Talento Humano para el mejorar y fortalecer su desempeño.</t>
  </si>
  <si>
    <t xml:space="preserve">(Nº de solicitudes tramitadas / No. total de solicitudes) * 100 </t>
  </si>
  <si>
    <t>(No. total de encuestados con respuesta aceptable / No. total de encuestados)*100</t>
  </si>
  <si>
    <t>&gt; 50% Y &lt; 70%</t>
  </si>
  <si>
    <t>Medir el nivel de satisfacción del ciudadano y grado de supersepción IDEAM.</t>
  </si>
  <si>
    <t>(No. de PQRS contestadas dentro del termino / No. de PQRS recibidas) *100</t>
  </si>
  <si>
    <t>&gt; 60% Y &lt; 100%</t>
  </si>
  <si>
    <t>Medir la oportunidad en los tiempos de respuesta, estaleciendo alertas evitando asi contestar requerimiento fuera de terminos.</t>
  </si>
  <si>
    <t>(No. de casos de corrupción de Atención al Ciudadano denunciados / No. total de PQRS)*100</t>
  </si>
  <si>
    <t>Medir la cantidad de casos de corrupción que se puedan presentar en el Grupo de Atención al Ciudadano, con el fin de identificar la materizalición de riesgo de corrupción y tomar las acciones pertinentes.</t>
  </si>
  <si>
    <t>Coordinador Grupo Atención Ciudadano</t>
  </si>
  <si>
    <t>(No. informes de gestión ejecutados / No. total de informes de auditorias de gestión programados) * 100</t>
  </si>
  <si>
    <t>Evaluar el grado de cumplimiento del programa anual de auditorías de gestión.</t>
  </si>
  <si>
    <t>Jefe Oficina de Control Interno</t>
  </si>
  <si>
    <t>(No. planes de mejoramiento formulados \ No. total de planes solicitados) * 100</t>
  </si>
  <si>
    <t>Recepción y atención de observaciones por parte de los auditados para la formulación de acciones de mejora.</t>
  </si>
  <si>
    <t>(No. usuarios anterior / No. de usuarios actual - 1) *100</t>
  </si>
  <si>
    <t xml:space="preserve">(No. análisis realizados a tiempo en el mes / No. análisis solicitados en el mes) * 100 </t>
  </si>
  <si>
    <t xml:space="preserve">(No. análisis realizados a tiempo en el mes / No. análisis solicitados mes ) * 100 </t>
  </si>
  <si>
    <t>(No. variables satisfactorias / No. variables recibidas) * 100</t>
  </si>
  <si>
    <t>Σ No. días de auditorías por auditor</t>
  </si>
  <si>
    <t>OBJETO DEL INDICADOR</t>
  </si>
  <si>
    <t>RESPONSABLE</t>
  </si>
  <si>
    <t>Jefe Oficina Asesora de Planeación</t>
  </si>
  <si>
    <t>RESULTADO</t>
  </si>
  <si>
    <t>TIPO DE PROCESO</t>
  </si>
  <si>
    <t>ENERO</t>
  </si>
  <si>
    <t>FEBRERO</t>
  </si>
  <si>
    <t>MARZO</t>
  </si>
  <si>
    <t>ABRIL</t>
  </si>
  <si>
    <t>MAYO</t>
  </si>
  <si>
    <t>JUNIO</t>
  </si>
  <si>
    <t>JULIO</t>
  </si>
  <si>
    <t>AGOSTO</t>
  </si>
  <si>
    <t>OCTUBRE</t>
  </si>
  <si>
    <t>Digitalización de documentos radicados en el sistema ORFEO</t>
  </si>
  <si>
    <t>&gt; 70% Y &lt; 90%</t>
  </si>
  <si>
    <t>&gt; 40% y &lt; 100%</t>
  </si>
  <si>
    <t>(Valor contratos adjudicados / valor presupuesto asignado en la vigencia) * 100</t>
  </si>
  <si>
    <t>Dar cumplimiento a la ejecución del presupuesto asignado al Grupo de Servicios Administrativos.</t>
  </si>
  <si>
    <t>Tramite de siniestros</t>
  </si>
  <si>
    <t>Informes de Ejecución Presupuestal</t>
  </si>
  <si>
    <t>(No. informes entregados Oportunamente / No. total de solicitudes) *100</t>
  </si>
  <si>
    <t>Informe de Seguimiento a la Ejecución Presupuestal</t>
  </si>
  <si>
    <t>Informes a Entes Internos y Externos</t>
  </si>
  <si>
    <t>Atención Oportuna a trámites presupuestales</t>
  </si>
  <si>
    <t>Medir la oportunidad en la entrega del producto final, por parte del Grupo de Presupuesto.</t>
  </si>
  <si>
    <t>Medir el porcentaje de eficiencia en la entrega de informes que sean requeridos</t>
  </si>
  <si>
    <t>Medir el porcentaje de efectividad en la entrega de informes a cada una de las dependencias ejecutoras del presupuesto de la entidad, así como también el grado de retroalimentación recibidos de dichos informes.</t>
  </si>
  <si>
    <t>Medir el grado de oportunidad y eficiencia en la entrega de información que sea solicitada al Grupo de Presupeusto.</t>
  </si>
  <si>
    <t xml:space="preserve">ACCIONES PROPUESTAS </t>
  </si>
  <si>
    <t>ANÁLISIS DE CAUSAS</t>
  </si>
  <si>
    <t>Imagen Institucional de Posicionamiento</t>
  </si>
  <si>
    <t>&gt; 84 Y &lt; 173</t>
  </si>
  <si>
    <t>&gt;95% y &lt;100%</t>
  </si>
  <si>
    <t>Evaluar el grado de cumplimiento en la presentación y pago de las declaraciones tributarias nacionales y distritales</t>
  </si>
  <si>
    <t>Gestión</t>
  </si>
  <si>
    <t>&lt;50%</t>
  </si>
  <si>
    <t>Asesor Cooperación y Asuntos Internacionales</t>
  </si>
  <si>
    <t>Medir el nivel de ejecución de informes de ejecucion presupuestal presentados al Ministerio de Hacienda frente a los  Programados</t>
  </si>
  <si>
    <t>Eventos Institucionales</t>
  </si>
  <si>
    <t>&gt; 95% y &lt; 100%</t>
  </si>
  <si>
    <t>Número de mecanismos de cooperación y asuntos internacionales</t>
  </si>
  <si>
    <t>Número de  Convenios de proyectos cooperación Internacional</t>
  </si>
  <si>
    <t>Número de aplicaciones a convocatorias de fuentes internacionales</t>
  </si>
  <si>
    <t>Número de comisiones al exterior tramitadas</t>
  </si>
  <si>
    <t>(No. de comisiones al exterior realizadas/ No. de comisiones al exterior tramitadas)  *100</t>
  </si>
  <si>
    <t>Número de Donaciones Internacionales tramitadas</t>
  </si>
  <si>
    <t xml:space="preserve">(No. de donaciones internacionales tramitadas/ No. de donaciones internacionales ofertadas)  *100. </t>
  </si>
  <si>
    <t>Medir la efectividad de CAI en consolidar las relaciones internacionales del IDEAM</t>
  </si>
  <si>
    <t>Medir la efectividad de CAI en consolidar la participación del IDEAM en proyectos de cooperación internacional</t>
  </si>
  <si>
    <t>Medir la efectividad de la gestión en oportunidades de financiación de cooperación internacional para el IDEAM y apoyar desde CAI en la presentación a éstas</t>
  </si>
  <si>
    <t xml:space="preserve">Medir la efectividad de CAI en consolidar las relaciones con los donantes internacionales  </t>
  </si>
  <si>
    <t>Gestión de Almacén e Inventarios</t>
  </si>
  <si>
    <t>Comité de bajas realizados.</t>
  </si>
  <si>
    <t>Entradas de almacén realizadas.</t>
  </si>
  <si>
    <t>Envío de los bienes de acuerdo a las   necesidades</t>
  </si>
  <si>
    <t>(Programación de comité/ comité programado) *100</t>
  </si>
  <si>
    <t>(Envíos realizados/Solicitudes transporte bienes )*100</t>
  </si>
  <si>
    <t>&gt;80% y &lt;100%</t>
  </si>
  <si>
    <t>Cumplir con Resolución 2797 de 2018 que busca depuración de inventarios del Instituto</t>
  </si>
  <si>
    <t>Elaborar la totalidad de ingresos de bienes devolutivos a través del aplicativo de almacén</t>
  </si>
  <si>
    <t>Tramitar la totalidad de solicitudes de transporte</t>
  </si>
  <si>
    <t>Jefe Grupo de Manejo y Control de Almacén e Inventarios</t>
  </si>
  <si>
    <t>(Número de siniestros presentados/Número de siniestros resueltos)*100</t>
  </si>
  <si>
    <t>(No. de certificaciones elaboradas OPORTUNAMENTE / No. de solicitudes recibidas)*100</t>
  </si>
  <si>
    <t>(No. de boletines clima Web / No. de boletines elaborados)*100</t>
  </si>
  <si>
    <t xml:space="preserve">(No. análisis realizados a tiempo en el mes / No. análisis solicitados mes) * 100 </t>
  </si>
  <si>
    <t>SEPTIEMBRE</t>
  </si>
  <si>
    <t>NOVIEMBRE</t>
  </si>
  <si>
    <t>DICIEMBRE</t>
  </si>
  <si>
    <t>PSC = ( (A/B * 95)*55 / 95)
PSC = Porcentaje de requerimientos e incidentes resueltos con éxito
A = Número de requerimientos e incidentes resueltos con éxito de acuerdo a los ANS
B = Número total de requerimientos e incidentes requeridos por los usuarios en el periodo.</t>
  </si>
  <si>
    <t>Número de servidores con efectiva ejecución del proceso de inducción / Número total de ingresos de funcionarios nuevos al IDEAM</t>
  </si>
  <si>
    <t>Número de servidores con efectiva ejecución del entrenamiento en el puesto de trabajo / Número total de ingresos de funcionarios nuevos al IDEAM</t>
  </si>
  <si>
    <t xml:space="preserve">Número de servidores con efectiva ejecución del proceso de Reinducción / Número de servidores programados para ejecutar proceso de reinducción </t>
  </si>
  <si>
    <t>Número de actividades de capacitación efectivamente ejecutadas / Número de actividades de capacitación programadas</t>
  </si>
  <si>
    <t>Número mínimo esperado de servidores públicos participantes /Número de servidores públicos efectivamente participantes en los procesos de capacitación</t>
  </si>
  <si>
    <t>Presupuesto total ejecutado para el desarrollo del Plan Institucional de capacitación / Presupuesto total asignado para el desarrollo del Plan Institucional de capacitación</t>
  </si>
  <si>
    <t>Número de actividades del plan efectivamente ejecutadas / Número de actividades del plan programadas X 100.</t>
  </si>
  <si>
    <t>Presupuesto total ejecutado para el desarrollo del Plan de Incentivos / Presupuesto total asignado para el desarrollo del Plan de Incentivos.</t>
  </si>
  <si>
    <t xml:space="preserve">Número de actividades del plan efectivamente ejecutadas / Número de actividades del plan programadas </t>
  </si>
  <si>
    <t xml:space="preserve">Número mínimo esperado de personas participantes /Número de personas efectivamente participantes en las actividades </t>
  </si>
  <si>
    <t>Presupuesto total ejecutado para el desarrollo del Plan de SST / Presupuesto total asignado para el desarrollo del Plan de SST</t>
  </si>
  <si>
    <t>Número de vacantes para proveer mediante encargo/ Número de vacantes provistas mediante encargo</t>
  </si>
  <si>
    <t>Número de vacantes para proveer mediante provisionalidad / Número de vacantes provistas mediante provisionalidad</t>
  </si>
  <si>
    <t>Número de vacantes para proveer mediante libre nombramiento y remoción/Número de vacantes provistas mediante libre nombramiento y remoción</t>
  </si>
  <si>
    <t>Número de actividades del plan efectivamente ejecutadas / Número de actividades del plan programadas</t>
  </si>
  <si>
    <t>Número mínimo esperado de personas participantes /Número de personas efectivamente participantes en las actividades</t>
  </si>
  <si>
    <t>Presupuesto total ejecutado para el desarrollo del Plan de Bienestar / Presupuesto total asignado para el desarrollo del Plan de Bienestar</t>
  </si>
  <si>
    <t>Gestión de la inducción</t>
  </si>
  <si>
    <t>Gestión del entrenamiento en el puesto de trabajo</t>
  </si>
  <si>
    <t>Gestión de la reinducción</t>
  </si>
  <si>
    <t>Ejecución de la capacitación</t>
  </si>
  <si>
    <t>Cobertura de la capacitación</t>
  </si>
  <si>
    <t>Gestión de incentivos</t>
  </si>
  <si>
    <t>Ejecución de los incentivos</t>
  </si>
  <si>
    <t>Gestión de seguridad y salud en el trabajo</t>
  </si>
  <si>
    <t>Cobertura en seguridad y salud en el trabajo</t>
  </si>
  <si>
    <t>Ejecución en seguridad y salud en el trabajo</t>
  </si>
  <si>
    <t>Ejecución del plan plan anual de vacantes y de provisión de recursos humanos</t>
  </si>
  <si>
    <t>Gestión de bienestar social</t>
  </si>
  <si>
    <t>Cobertura de bienestar social</t>
  </si>
  <si>
    <t>Ejecución de bienestar social</t>
  </si>
  <si>
    <t>Establecer el grado de cumplimiento y gestión del programa de Inducción dentro de la Entidad.</t>
  </si>
  <si>
    <t>Establecer el grado de cumplimiento y gestión del Entrenamiento en el Puesto de Trabajo dentro de la Entidad.</t>
  </si>
  <si>
    <t>Establecer el grado de cumplimiento y gestión del Programa de Reinducción dentro de la Entidad.</t>
  </si>
  <si>
    <t>Establecer el grado de cumplimiento y gestión de la ejecución de actividades contenidas en el Plan.</t>
  </si>
  <si>
    <t>Establecer el nivel de participación de los funcionarios en las actividades contenidas en el Plan.</t>
  </si>
  <si>
    <t>Establecer la efectiva ejecución de los recursos destinados a la ejecución del Plan.</t>
  </si>
  <si>
    <t>Establecer la efectiva ejecución de actividades inherentes a la provisión de vacantes dentro del IDEAM.</t>
  </si>
  <si>
    <t>Número de entregables implementados de los lineamientos de Gobierno Digital en la vigencia</t>
  </si>
  <si>
    <t>IEIL: Indicador de Entregables Implementados de los Lineamientos de Gobierno Digital en la vigencia actual.
 NEL:Número de Entregables de lineamiento de Gobierno Digital.
TELV: Total de Entregables de lineamientos de Gobierno Digital a implementar en la vigencia actual.
IEIL = (NEL/TELV)* 100</t>
  </si>
  <si>
    <t>&gt;10% y &lt;25%</t>
  </si>
  <si>
    <t>Porcentaje</t>
  </si>
  <si>
    <t>&gt; 50% &lt;80%</t>
  </si>
  <si>
    <t>(No. Informes presentados oportunamente / No. total de Informes) *100</t>
  </si>
  <si>
    <t>(No. productos entregados oportunamente / No. total de solicitudes) *100</t>
  </si>
  <si>
    <t>(No. informes entregados oportunamente / No. total de solicitudes) *100</t>
  </si>
  <si>
    <t>Monitoreo del estado de los glaciares en Colombia.</t>
  </si>
  <si>
    <t>&lt; 50%</t>
  </si>
  <si>
    <t>&gt; 50% y &lt; 70%</t>
  </si>
  <si>
    <t>Número de monitoreos realizados / número de monitoreos programados * 100</t>
  </si>
  <si>
    <t xml:space="preserve">Envío de correspondencia por el operador de correos </t>
  </si>
  <si>
    <t>(No. Total de envíos impuestos a nivel nacional - No. de documentos devueltos / No. Total de envíos impuestos a nivel nacioal) * 100</t>
  </si>
  <si>
    <t>Medir la efectividad de la entrega al destinatario de las comunicaciones enviadas por el servicio postal</t>
  </si>
  <si>
    <t>(No. de documentos digitalizados / No. de imágenes solicitadas) * 100</t>
  </si>
  <si>
    <t>Medir la efectividad de la cantidad de folios de documentos físicos recibidos en ventanilla de correspondencia frente a la cantidad de imágenes subidas al sistema orfeo para la continuación del trámite</t>
  </si>
  <si>
    <t>Fallos favorables en acciones de tutela en contra de la entidad que invoquen la protección del derecho de petición.</t>
  </si>
  <si>
    <t>(Número de acciones de tutela con fallo favorable en el año en curso que invocan la protección del derecho de petición / Número de acciones de tutela recibidas por la entidad en el año en curso que invocan la protección del derecho de petición)*100</t>
  </si>
  <si>
    <t>Medir el porcentaje de fallos favorable en las acciones de tutela interpuestas en contra de la Entidad que involucran el derecho fundamental de petición.</t>
  </si>
  <si>
    <t>Acciones realizadas para el fortalecimiento del SIA y del SIAC.</t>
  </si>
  <si>
    <t>Número de acciones realizadas para el fortalecimiento del SIA y del SIAC / Número de acciones programadas para el fortalecimiento del SIA y del SIAC * 100</t>
  </si>
  <si>
    <t>&lt; 60%</t>
  </si>
  <si>
    <t>&gt; 60% y &lt; 90%</t>
  </si>
  <si>
    <t>Asegurar la disponibilidad y calidad de la información ambiental generada, para la toma de decisiones de grupos de interés.</t>
  </si>
  <si>
    <t>Boletines sobre el estado del recurso forestal.</t>
  </si>
  <si>
    <t>Número de boletines sobre el estado del recurso forestal publicados</t>
  </si>
  <si>
    <t>Generar información sobre el estado del recurso forestal, para la toma de decisiones de grupos de interés.</t>
  </si>
  <si>
    <t>No. de mecanismos firmados</t>
  </si>
  <si>
    <t>No. de Convenios de proyectos firmados</t>
  </si>
  <si>
    <t>No. de aplicaciones a convocatorias presentadas</t>
  </si>
  <si>
    <t>Gestión de Servicio al Ciudadano</t>
  </si>
  <si>
    <t>Número</t>
  </si>
  <si>
    <t>Generación de Datos e Información Hidrometereologica y Ambiental para la toma de decisiones</t>
  </si>
  <si>
    <t>Evaluar el nivel de cumplimiento de los requerimientos básicos de información primaria glaciológica de la Subdirección de Ecosistemas.</t>
  </si>
  <si>
    <t>Evaluar el nivel de cumplimimento de los compromisos adquiridos en el plan de accción. El indicador es acumulativo.</t>
  </si>
  <si>
    <r>
      <rPr>
        <b/>
        <sz val="10"/>
        <color theme="1"/>
        <rFont val="Arial Narrow"/>
        <family val="2"/>
      </rPr>
      <t>Primer reporte</t>
    </r>
    <r>
      <rPr>
        <sz val="10"/>
        <color theme="1"/>
        <rFont val="Arial Narrow"/>
        <family val="2"/>
      </rPr>
      <t>: Se realiza a sastifacción el cumplimiento del indicador.</t>
    </r>
  </si>
  <si>
    <r>
      <rPr>
        <b/>
        <sz val="10"/>
        <color theme="1"/>
        <rFont val="Arial Narrow"/>
        <family val="2"/>
      </rPr>
      <t>Primer reporte:</t>
    </r>
    <r>
      <rPr>
        <sz val="10"/>
        <color theme="1"/>
        <rFont val="Arial Narrow"/>
        <family val="2"/>
      </rPr>
      <t xml:space="preserve"> Se realiza a sastifacción el cumplimiento del indicador.</t>
    </r>
  </si>
  <si>
    <t>Indicador cumple la meta establecida</t>
  </si>
  <si>
    <t>Medir el posicionamiento del Ideam,  a través del monitoreo de las Redes Sociales, para fortalecer  la relación con la opinión pública en general.</t>
  </si>
  <si>
    <t>Mantener informada oportunamente a la ciudadanía sobre el estado del tiempo, para contribuir a la toma de decisiones.</t>
  </si>
  <si>
    <t>Dar a conocer a través de eventos, los productos y servicios que ofrece el Ideam  a las entidades y público en general,  para la toma de decisiones.</t>
  </si>
  <si>
    <t>Se envía 3 de mayo</t>
  </si>
  <si>
    <r>
      <rPr>
        <b/>
        <sz val="10"/>
        <color theme="1"/>
        <rFont val="Arial Narrow"/>
        <family val="2"/>
      </rPr>
      <t>Primer trimestre</t>
    </r>
    <r>
      <rPr>
        <sz val="10"/>
        <color theme="1"/>
        <rFont val="Arial Narrow"/>
        <family val="2"/>
      </rPr>
      <t>: En el primer trimestre se enviaron por los servicios postales, 882 comunicacines en físico. En este perido se presentó una devolución por cambio de dirección del destinatario. Sin embargo la efectividad de entrega fue del 99,9%</t>
    </r>
  </si>
  <si>
    <r>
      <t xml:space="preserve">Primer trimestre: </t>
    </r>
    <r>
      <rPr>
        <sz val="10"/>
        <color theme="1"/>
        <rFont val="Arial Narrow"/>
        <family val="2"/>
      </rPr>
      <t>Se hizo la recomendación en la necesidad de verificar la dirección antes del envio del sobre al destinatario.</t>
    </r>
  </si>
  <si>
    <r>
      <t xml:space="preserve">Primer trimestre: </t>
    </r>
    <r>
      <rPr>
        <sz val="10"/>
        <color theme="1"/>
        <rFont val="Arial Narrow"/>
        <family val="2"/>
      </rPr>
      <t>En el primer trimestre ingresaron y quedaron registrados en el sistema orfeo 2,426 comunicaciones con 7,769 folios. El personal de correspondencia digitalizó y colocó en orfeo en la bandeja del destinatario interno 7,769 imágenes que correspondian a la cantidad de folios recibidos en ventanilla. La efectividad del proceso fue del 100%</t>
    </r>
  </si>
  <si>
    <r>
      <rPr>
        <b/>
        <sz val="10"/>
        <color theme="1"/>
        <rFont val="Arial Narrow"/>
        <family val="2"/>
      </rPr>
      <t>Primer trimestre:</t>
    </r>
    <r>
      <rPr>
        <sz val="10"/>
        <color theme="1"/>
        <rFont val="Arial Narrow"/>
        <family val="2"/>
      </rPr>
      <t xml:space="preserve"> Se solicitó a la Oficina de Informática nuevos escaner para tener plan de contingencia.</t>
    </r>
  </si>
  <si>
    <t>CARACTERISTICA DEL INDICADOR</t>
  </si>
  <si>
    <t>Acumulativo</t>
  </si>
  <si>
    <r>
      <rPr>
        <b/>
        <sz val="10"/>
        <color theme="1"/>
        <rFont val="Arial Narrow"/>
        <family val="2"/>
      </rPr>
      <t>Primer trimestre:</t>
    </r>
    <r>
      <rPr>
        <sz val="10"/>
        <color theme="1"/>
        <rFont val="Arial Narrow"/>
        <family val="2"/>
      </rPr>
      <t xml:space="preserve"> El indicador es acumulativo, la meta para el primer trimestre es del 25%. De acuerdo al resultado obtenido, el indicador cumple la meta establecida. </t>
    </r>
  </si>
  <si>
    <r>
      <rPr>
        <b/>
        <sz val="10"/>
        <color theme="1"/>
        <rFont val="Arial Narrow"/>
        <family val="2"/>
      </rPr>
      <t>Primer reporte</t>
    </r>
    <r>
      <rPr>
        <sz val="10"/>
        <color theme="1"/>
        <rFont val="Arial Narrow"/>
        <family val="2"/>
      </rPr>
      <t xml:space="preserve">: No hubo solicitud de metales en agua y sedimentos en este mes.
</t>
    </r>
    <r>
      <rPr>
        <b/>
        <sz val="10"/>
        <color theme="1"/>
        <rFont val="Arial Narrow"/>
        <family val="2"/>
      </rPr>
      <t>Segundo reporte</t>
    </r>
    <r>
      <rPr>
        <sz val="10"/>
        <color theme="1"/>
        <rFont val="Arial Narrow"/>
        <family val="2"/>
      </rPr>
      <t xml:space="preserve">: De las 15 muestras de metales en aguas y 8 muestras de metales en sedimentos se analizaron las 23 muestras en los tiempos establecidos por el laboratorio.
</t>
    </r>
    <r>
      <rPr>
        <b/>
        <sz val="10"/>
        <color theme="1"/>
        <rFont val="Arial Narrow"/>
        <family val="2"/>
      </rPr>
      <t>Tercer reporte</t>
    </r>
    <r>
      <rPr>
        <sz val="10"/>
        <color theme="1"/>
        <rFont val="Arial Narrow"/>
        <family val="2"/>
      </rPr>
      <t xml:space="preserve">: De las 22 muestras de metales en aguas y 12 muestras de metales en sedimentos se analizaron las 34 muestras en los tiempos establecidos por el laboratorio.
</t>
    </r>
  </si>
  <si>
    <r>
      <t xml:space="preserve">Primer reporte: </t>
    </r>
    <r>
      <rPr>
        <sz val="10"/>
        <color theme="1"/>
        <rFont val="Arial Narrow"/>
        <family val="2"/>
      </rPr>
      <t>No hubo solicitud de muestras de analisis de muestras de parámetros de 28 días en este mes.</t>
    </r>
    <r>
      <rPr>
        <b/>
        <sz val="10"/>
        <color theme="1"/>
        <rFont val="Arial Narrow"/>
        <family val="2"/>
      </rPr>
      <t xml:space="preserve">
Segundo reporte:</t>
    </r>
    <r>
      <rPr>
        <sz val="10"/>
        <color theme="1"/>
        <rFont val="Arial Narrow"/>
        <family val="2"/>
      </rPr>
      <t xml:space="preserve"> De los 61 analisis solicitados, se analizaron 61 resultados en menos de 28 días cumpliendo los tiempos establecidos por el laboratorio.</t>
    </r>
    <r>
      <rPr>
        <b/>
        <sz val="10"/>
        <color theme="1"/>
        <rFont val="Arial Narrow"/>
        <family val="2"/>
      </rPr>
      <t xml:space="preserve"> 
Tercer reporte: </t>
    </r>
    <r>
      <rPr>
        <sz val="10"/>
        <color theme="1"/>
        <rFont val="Arial Narrow"/>
        <family val="2"/>
      </rPr>
      <t>De los 116 analisis solicitados, se analizaron 116 resultados en menos de 28 días cumpliendo los tiempos establecidos por el laboratorio.</t>
    </r>
  </si>
  <si>
    <t>(No. De auditorias - Informes de Ley realizadas / No. De auditorias - Informes de Ley programados en el Plan Anual de Auditorias)*100</t>
  </si>
  <si>
    <t xml:space="preserve">Cumplimiento del Plan Anual de Auditorias </t>
  </si>
  <si>
    <t>Verificar el cumplimiento del Plan Anual de Auditorias</t>
  </si>
  <si>
    <r>
      <t xml:space="preserve">Primer trimestre: </t>
    </r>
    <r>
      <rPr>
        <sz val="10"/>
        <color theme="1"/>
        <rFont val="Arial Narrow"/>
        <family val="2"/>
      </rPr>
      <t>Por medio del Plan Anual de Auditorías se evidencia la eficacia de la Oficina de Control Interno en cuanto al cumplimiento de las metas, pues para el primer trimestre del 2022, se tenían planeados 16 Informes de Ley y se dio cumplimiento en su totalidad a dichos informes, los cuales se exponen a continuación: 
Informe Ejecutivo del Sistema de Control Interno – FURAG II.
Informe de Control Interno Contable.
Informe Evaluación de la Gestión Institucional por Dependencias.
Informe Derechos de Autor Software.
Evaluación Independiente Sistema de Control Interno – Pormenorizado.
Sireci – Informe avance Plan de Mejoramiento CGR – Corte 31 diciembre al 30 de junio.
Sireci – Informe Rendición de la Cuenta o Informe Anual Consolidado a la Contraloría General.
Informe seguimiento Plan Anticorrupción – Ley 1474/11 – Seguimiento al tercer cuatrimestre del 2021.
Informe (certificación) de que la entidad tiene actualizada la información litigiosa en el Sistema único de Gestión e Información Litigiosa del Estado – EKOGUI.
Seguimiento al cumplimiento plan de mejoramiento archivístico (PMA) – Séptimo seguimiento.
Informe para el fenecimiento de la Cuenta General del Presupuesto y del Tesoro – Informe a la Cámara de Representantes.
Reunión Comité Sectorial.
Informe de verificación publicaciones.
Informe Semestral de Atención al Ciudadano.
Seguimiento a las disposiciones en materia de austeridad de acuerdo a la Ley de Presupuesto - Corte 31 diciembre.
Seguimiento a la presentación oportuna del informe de personal y costos.</t>
    </r>
  </si>
  <si>
    <t>Atender las auditorias extraordinarias</t>
  </si>
  <si>
    <t>(No. De auditorias extraordinarias realizadas / No. De auditorias extraordinarias solicitadas)*100</t>
  </si>
  <si>
    <t>Seguimiento y control a los planes de mejoramiento</t>
  </si>
  <si>
    <t>(No. De planes de mejoramiento con seguimiento / No. De planes de mejoramiento abiertos)*100</t>
  </si>
  <si>
    <t xml:space="preserve">Medir la gestión de la OCI frente a la atención de los requerimientos de la entidad en momentos de impacto. </t>
  </si>
  <si>
    <t xml:space="preserve">Determinar el avance de las acciones de los planes de mejoramiento </t>
  </si>
  <si>
    <t>(No. impresiones anterior / No. de impresiones actual - 1) * 100</t>
  </si>
  <si>
    <t>&gt;1,0% y &lt;1,24%</t>
  </si>
  <si>
    <r>
      <rPr>
        <b/>
        <sz val="10"/>
        <color theme="1"/>
        <rFont val="Arial Narrow"/>
        <family val="2"/>
      </rPr>
      <t xml:space="preserve">Primer reporte: </t>
    </r>
    <r>
      <rPr>
        <sz val="10"/>
        <color theme="1"/>
        <rFont val="Arial Narrow"/>
        <family val="2"/>
      </rPr>
      <t>Con la medición de las impresiones que actualmente se hace a las redes sociales con las que el Ideam tiene cuentas vigentes, se ha cumplido la meta propuesta para este indicador en el primer trimestre 2022. Para esta medición se tiene como base la fórmula que se establece como: (Número de impresiones anterior / número de impresiones actual - 1) * 100). Esto nos indica un porcentaje mensual de 1,25%, que sumado nos debe dar el 15% total anual más con respecto al total de la suma de los dos últimos años.</t>
    </r>
  </si>
  <si>
    <r>
      <rPr>
        <b/>
        <sz val="10"/>
        <color theme="1"/>
        <rFont val="Arial Narrow"/>
        <family val="2"/>
      </rPr>
      <t xml:space="preserve">Primer reporte: </t>
    </r>
    <r>
      <rPr>
        <sz val="10"/>
        <color theme="1"/>
        <rFont val="Arial Narrow"/>
        <family val="2"/>
      </rPr>
      <t>Promover información de carácter noticioso, a partir de boletines especiales, ruedas de prensa y pronosticos diarios entre otros, de tal manera cubra las espectativas que nustros clientes requieren.</t>
    </r>
  </si>
  <si>
    <t>(No. de videos emitidos o publicados / No. total videos producidos) * 100</t>
  </si>
  <si>
    <r>
      <rPr>
        <b/>
        <sz val="10"/>
        <color theme="1"/>
        <rFont val="Arial Narrow"/>
        <family val="2"/>
      </rPr>
      <t>Primer reporte:</t>
    </r>
    <r>
      <rPr>
        <sz val="10"/>
        <color theme="1"/>
        <rFont val="Arial Narrow"/>
        <family val="2"/>
      </rPr>
      <t xml:space="preserve"> Durante este mes se realizó la publicación en Youtube y a través del Canal Inmstitucional RTVC los videos del pronóstico previstos, diario, 3 veces al día, Total 93, entregados por el Ideam con el fin de dar cumplimiento a la meta prevista (100%).
</t>
    </r>
    <r>
      <rPr>
        <b/>
        <sz val="10"/>
        <color theme="1"/>
        <rFont val="Arial Narrow"/>
        <family val="2"/>
      </rPr>
      <t>Segundo reporte</t>
    </r>
    <r>
      <rPr>
        <sz val="10"/>
        <color theme="1"/>
        <rFont val="Arial Narrow"/>
        <family val="2"/>
      </rPr>
      <t xml:space="preserve">: Durante este mes se realizó la publicación en Youtube y a través del Canal Inmstitucional RTVC los videos del pronóstico previstos, diario, 3 veces al día, Total 93, entregados por el Ideam con el fin de dar cumplimiento a la meta prevista (100%).
</t>
    </r>
    <r>
      <rPr>
        <b/>
        <sz val="10"/>
        <color theme="1"/>
        <rFont val="Arial Narrow"/>
        <family val="2"/>
      </rPr>
      <t>Tercer reporte:</t>
    </r>
    <r>
      <rPr>
        <sz val="10"/>
        <color theme="1"/>
        <rFont val="Arial Narrow"/>
        <family val="2"/>
      </rPr>
      <t xml:space="preserve"> Durante este mes se realizó la publicación en Youtube y a través del Canal Inmstitucional RTVC los videos del pronóstico previstos, diario, 3 veces al día, Total 93, entregados por el Ideam con el fin de dar cumplimiento a la meta prevista (100%)</t>
    </r>
  </si>
  <si>
    <r>
      <rPr>
        <b/>
        <sz val="10"/>
        <color theme="1"/>
        <rFont val="Arial Narrow"/>
        <family val="2"/>
      </rPr>
      <t xml:space="preserve">Primer trimestre: </t>
    </r>
    <r>
      <rPr>
        <sz val="10"/>
        <color theme="1"/>
        <rFont val="Arial Narrow"/>
        <family val="2"/>
      </rPr>
      <t>Se realizó el cubrimiento y acompañamiento del 100% de los eventos programados en este primer trimestre, con el personal del Grupo de Comunicaciones.</t>
    </r>
  </si>
  <si>
    <r>
      <rPr>
        <b/>
        <sz val="10"/>
        <color theme="1"/>
        <rFont val="Arial Narrow"/>
        <family val="2"/>
      </rPr>
      <t xml:space="preserve">Primer trimestre: </t>
    </r>
    <r>
      <rPr>
        <sz val="10"/>
        <color theme="1"/>
        <rFont val="Arial Narrow"/>
        <family val="2"/>
      </rPr>
      <t>Continuar con el cumplimiento y acompañamiento a todos los eventos que requiera el Ideam, ya sea a niveles internos o externos.</t>
    </r>
  </si>
  <si>
    <r>
      <t xml:space="preserve">Primer trimestre: </t>
    </r>
    <r>
      <rPr>
        <sz val="10"/>
        <color theme="1"/>
        <rFont val="Arial Narrow"/>
        <family val="2"/>
      </rPr>
      <t>Se programaron 6 y se han realizado (dos) 2 comites a 30 de marzo del  2022, lo anterior dando cumplimiento a la depuración de la información de propiedad planta y equipo del  instituto</t>
    </r>
  </si>
  <si>
    <r>
      <t xml:space="preserve">Primer trimestre: </t>
    </r>
    <r>
      <rPr>
        <sz val="10"/>
        <color theme="1"/>
        <rFont val="Arial Narrow"/>
        <family val="2"/>
      </rPr>
      <t xml:space="preserve">Se realizaron todos los envíos programados durante el trimestre correspondiente a este informe
126 envios de 126 solicitudes </t>
    </r>
  </si>
  <si>
    <r>
      <t>Primer trimestre:</t>
    </r>
    <r>
      <rPr>
        <sz val="10"/>
        <color theme="1"/>
        <rFont val="Arial Narrow"/>
        <family val="2"/>
      </rPr>
      <t xml:space="preserve"> Se realizaron todos los ingresos de los bienes recibidos durante el primer  trimestre correspondiente a este informe 
12 comprobante de  ingresos  de 12 recibidos , que corresponden a reposiciones de siniestros.</t>
    </r>
  </si>
  <si>
    <t>(Ingresos elaborados /documentos recibidos para ingreso)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</si>
</sst>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0\ _P_t_s_-;\-* #,##0\ _P_t_s_-;_-* &quot;-&quot;\ _P_t_s_-;_-@_-"/>
    <numFmt numFmtId="165" formatCode="_ [$€-2]\ * #,##0.00_ ;_ [$€-2]\ * \-#,##0.00_ ;_ [$€-2]\ * &quot;-&quot;??_ "/>
    <numFmt numFmtId="166" formatCode="&quot;$&quot;#.00"/>
    <numFmt numFmtId="167" formatCode="#.00"/>
    <numFmt numFmtId="168" formatCode="%#.00"/>
    <numFmt numFmtId="169" formatCode="#."/>
    <numFmt numFmtId="170" formatCode="m\o\n\th\ d\,\ yyyy"/>
    <numFmt numFmtId="171" formatCode="0.0"/>
    <numFmt numFmtId="172" formatCode="0.0%"/>
  </numFmts>
  <fonts count="28" x14ac:knownFonts="1">
    <font>
      <sz val="11"/>
      <color theme="1"/>
      <name val="Calibri"/>
      <family val="2"/>
      <scheme val="minor"/>
    </font>
    <font>
      <b/>
      <sz val="12"/>
      <color theme="1"/>
      <name val="Calibri"/>
      <family val="2"/>
      <scheme val="minor"/>
    </font>
    <font>
      <sz val="10"/>
      <name val="Arial"/>
      <family val="2"/>
    </font>
    <font>
      <u/>
      <sz val="10"/>
      <color indexed="12"/>
      <name val="Arial"/>
      <family val="2"/>
    </font>
    <font>
      <sz val="1"/>
      <color indexed="8"/>
      <name val="Courier"/>
      <family val="3"/>
    </font>
    <font>
      <b/>
      <sz val="1"/>
      <color indexed="8"/>
      <name val="Courier"/>
      <family val="3"/>
    </font>
    <font>
      <sz val="10"/>
      <name val="Arial"/>
      <family val="2"/>
    </font>
    <font>
      <sz val="10"/>
      <color theme="1"/>
      <name val="Calibri"/>
      <family val="2"/>
      <scheme val="minor"/>
    </font>
    <font>
      <sz val="10"/>
      <name val="Calibri"/>
      <family val="2"/>
      <scheme val="minor"/>
    </font>
    <font>
      <sz val="10"/>
      <color indexed="8"/>
      <name val="Calibri"/>
      <family val="2"/>
      <scheme val="minor"/>
    </font>
    <font>
      <b/>
      <sz val="14"/>
      <color theme="1"/>
      <name val="Calibri"/>
      <family val="2"/>
      <scheme val="minor"/>
    </font>
    <font>
      <b/>
      <sz val="12"/>
      <color indexed="9"/>
      <name val="Calibri"/>
      <family val="2"/>
      <scheme val="minor"/>
    </font>
    <font>
      <b/>
      <sz val="12"/>
      <name val="Calibri"/>
      <family val="2"/>
      <scheme val="minor"/>
    </font>
    <font>
      <sz val="11"/>
      <color theme="1"/>
      <name val="Calibri"/>
      <family val="2"/>
      <scheme val="minor"/>
    </font>
    <font>
      <sz val="12"/>
      <color theme="1"/>
      <name val="Calibri"/>
      <family val="2"/>
      <scheme val="minor"/>
    </font>
    <font>
      <b/>
      <sz val="10"/>
      <color theme="1"/>
      <name val="Calibri"/>
      <family val="2"/>
      <scheme val="minor"/>
    </font>
    <font>
      <b/>
      <sz val="12"/>
      <color theme="3" tint="0.59999389629810485"/>
      <name val="Calibri"/>
      <family val="2"/>
      <scheme val="minor"/>
    </font>
    <font>
      <sz val="8"/>
      <name val="Calibri"/>
      <family val="2"/>
      <scheme val="minor"/>
    </font>
    <font>
      <sz val="10"/>
      <color theme="1"/>
      <name val="Arial Narrow"/>
      <family val="2"/>
    </font>
    <font>
      <sz val="10"/>
      <name val="Arial Narrow"/>
      <family val="2"/>
    </font>
    <font>
      <sz val="10"/>
      <color indexed="8"/>
      <name val="Arial Narrow"/>
      <family val="2"/>
    </font>
    <font>
      <b/>
      <sz val="10"/>
      <color theme="1"/>
      <name val="Arial Narrow"/>
      <family val="2"/>
    </font>
    <font>
      <b/>
      <sz val="10"/>
      <name val="Arial Narrow"/>
      <family val="2"/>
    </font>
    <font>
      <b/>
      <sz val="10"/>
      <color indexed="9"/>
      <name val="Arial Narrow"/>
      <family val="2"/>
    </font>
    <font>
      <b/>
      <sz val="10"/>
      <color indexed="8"/>
      <name val="Arial Narrow"/>
      <family val="2"/>
    </font>
    <font>
      <sz val="10"/>
      <color rgb="FF000000"/>
      <name val="Arial Narrow"/>
      <family val="2"/>
    </font>
    <font>
      <b/>
      <sz val="8"/>
      <color theme="1"/>
      <name val="Arial Narrow"/>
      <family val="2"/>
    </font>
    <font>
      <sz val="9"/>
      <name val="Arial Narrow"/>
      <family val="2"/>
    </font>
  </fonts>
  <fills count="22">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indexed="9"/>
        <bgColor indexed="64"/>
      </patternFill>
    </fill>
    <fill>
      <patternFill patternType="solid">
        <fgColor rgb="FF00FF00"/>
        <bgColor indexed="64"/>
      </patternFill>
    </fill>
    <fill>
      <patternFill patternType="solid">
        <fgColor rgb="FFFFFF00"/>
        <bgColor indexed="64"/>
      </patternFill>
    </fill>
    <fill>
      <patternFill patternType="solid">
        <fgColor indexed="10"/>
        <bgColor indexed="64"/>
      </patternFill>
    </fill>
    <fill>
      <patternFill patternType="solid">
        <fgColor theme="4" tint="-0.24994659260841701"/>
        <bgColor indexed="64"/>
      </patternFill>
    </fill>
    <fill>
      <patternFill patternType="solid">
        <fgColor theme="7" tint="-0.499984740745262"/>
        <bgColor indexed="64"/>
      </patternFill>
    </fill>
    <fill>
      <patternFill patternType="solid">
        <fgColor rgb="FF99FFCC"/>
        <bgColor indexed="64"/>
      </patternFill>
    </fill>
    <fill>
      <patternFill patternType="solid">
        <fgColor rgb="FFFF505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BC8B00"/>
        <bgColor indexed="64"/>
      </patternFill>
    </fill>
    <fill>
      <patternFill patternType="solid">
        <fgColor rgb="FFD5D5D5"/>
        <bgColor indexed="64"/>
      </patternFill>
    </fill>
    <fill>
      <patternFill patternType="solid">
        <fgColor rgb="FFFFFFFF"/>
        <bgColor rgb="FFFFFFFF"/>
      </patternFill>
    </fill>
    <fill>
      <patternFill patternType="solid">
        <fgColor rgb="FFD5D5D5"/>
        <bgColor rgb="FFD5D5D5"/>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s>
  <cellStyleXfs count="30">
    <xf numFmtId="0" fontId="0" fillId="0" borderId="0"/>
    <xf numFmtId="0" fontId="2" fillId="0" borderId="0"/>
    <xf numFmtId="4" fontId="4" fillId="0" borderId="0">
      <protection locked="0"/>
    </xf>
    <xf numFmtId="166" fontId="4" fillId="0" borderId="0">
      <protection locked="0"/>
    </xf>
    <xf numFmtId="170" fontId="4" fillId="0" borderId="0">
      <protection locked="0"/>
    </xf>
    <xf numFmtId="165" fontId="2" fillId="0" borderId="0" applyFont="0" applyFill="0" applyBorder="0" applyAlignment="0" applyProtection="0"/>
    <xf numFmtId="167" fontId="4" fillId="0" borderId="0">
      <protection locked="0"/>
    </xf>
    <xf numFmtId="169" fontId="5" fillId="0" borderId="0">
      <protection locked="0"/>
    </xf>
    <xf numFmtId="169" fontId="5" fillId="0" borderId="0">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168" fontId="4" fillId="0" borderId="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4" fillId="0" borderId="4">
      <protection locked="0"/>
    </xf>
    <xf numFmtId="43" fontId="6" fillId="0" borderId="0" applyFont="0" applyFill="0" applyBorder="0" applyAlignment="0" applyProtection="0"/>
    <xf numFmtId="165" fontId="6" fillId="0" borderId="0" applyFont="0" applyFill="0" applyBorder="0" applyAlignment="0" applyProtection="0"/>
    <xf numFmtId="0" fontId="6" fillId="0" borderId="0"/>
    <xf numFmtId="9" fontId="6" fillId="0" borderId="0" applyFont="0" applyFill="0" applyBorder="0" applyAlignment="0" applyProtection="0"/>
    <xf numFmtId="9"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3" fillId="0" borderId="0" applyFont="0" applyFill="0" applyBorder="0" applyAlignment="0" applyProtection="0"/>
  </cellStyleXfs>
  <cellXfs count="260">
    <xf numFmtId="0" fontId="0" fillId="0" borderId="0" xfId="0"/>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9" fontId="9" fillId="6" borderId="1" xfId="0" applyNumberFormat="1"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xf numFmtId="0" fontId="1" fillId="3" borderId="6" xfId="0" applyFont="1" applyFill="1" applyBorder="1" applyAlignment="1">
      <alignment horizontal="center" vertical="center"/>
    </xf>
    <xf numFmtId="9" fontId="9" fillId="6" borderId="3" xfId="0" applyNumberFormat="1" applyFont="1" applyFill="1" applyBorder="1" applyAlignment="1">
      <alignment horizontal="center" vertical="center" wrapText="1"/>
    </xf>
    <xf numFmtId="0" fontId="1" fillId="7" borderId="6"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2" fillId="8" borderId="6" xfId="0" applyFont="1" applyFill="1" applyBorder="1" applyAlignment="1">
      <alignment horizontal="center" vertical="center" wrapText="1"/>
    </xf>
    <xf numFmtId="9" fontId="7" fillId="0" borderId="1" xfId="0" applyNumberFormat="1" applyFont="1" applyBorder="1" applyAlignment="1">
      <alignment horizontal="center" vertical="center"/>
    </xf>
    <xf numFmtId="9" fontId="9" fillId="6" borderId="8" xfId="18" applyNumberFormat="1" applyFont="1" applyFill="1" applyBorder="1" applyAlignment="1">
      <alignment horizontal="center" vertical="center" wrapText="1"/>
    </xf>
    <xf numFmtId="0" fontId="7" fillId="0" borderId="1" xfId="0" applyFont="1" applyBorder="1" applyAlignment="1">
      <alignment horizontal="center" vertical="center"/>
    </xf>
    <xf numFmtId="9" fontId="7" fillId="0" borderId="1" xfId="0" applyNumberFormat="1" applyFont="1" applyFill="1" applyBorder="1" applyAlignment="1">
      <alignment horizontal="center" vertical="center"/>
    </xf>
    <xf numFmtId="9" fontId="7" fillId="0" borderId="1" xfId="0" applyNumberFormat="1" applyFont="1" applyBorder="1" applyAlignment="1">
      <alignment horizontal="center" vertical="center" wrapText="1"/>
    </xf>
    <xf numFmtId="0" fontId="1" fillId="11"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1" fillId="5" borderId="6" xfId="0" applyFont="1" applyFill="1" applyBorder="1" applyAlignment="1">
      <alignment horizontal="center" vertical="center"/>
    </xf>
    <xf numFmtId="1" fontId="9" fillId="6" borderId="1" xfId="0" applyNumberFormat="1" applyFont="1" applyFill="1" applyBorder="1" applyAlignment="1">
      <alignment horizontal="center" vertical="center" wrapText="1"/>
    </xf>
    <xf numFmtId="10" fontId="7" fillId="7" borderId="1" xfId="0" applyNumberFormat="1" applyFont="1" applyFill="1" applyBorder="1" applyAlignment="1">
      <alignment horizontal="center" vertical="center"/>
    </xf>
    <xf numFmtId="10" fontId="7" fillId="8"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0" fillId="0" borderId="0" xfId="0" applyBorder="1"/>
    <xf numFmtId="0" fontId="1" fillId="4" borderId="6" xfId="0" applyFont="1" applyFill="1" applyBorder="1" applyAlignment="1">
      <alignment horizontal="center" vertical="center" wrapText="1"/>
    </xf>
    <xf numFmtId="2" fontId="1" fillId="5" borderId="6"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4" xfId="0" applyBorder="1"/>
    <xf numFmtId="0" fontId="14"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9" fontId="7" fillId="0" borderId="1" xfId="26" applyFont="1" applyBorder="1" applyAlignment="1">
      <alignment horizontal="center" vertical="center"/>
    </xf>
    <xf numFmtId="10" fontId="7" fillId="0" borderId="0" xfId="0" applyNumberFormat="1" applyFont="1" applyFill="1" applyBorder="1" applyAlignment="1">
      <alignment horizontal="center" vertical="center" wrapText="1"/>
    </xf>
    <xf numFmtId="49" fontId="9" fillId="0" borderId="1" xfId="24" applyNumberFormat="1" applyFont="1" applyFill="1" applyBorder="1" applyAlignment="1">
      <alignment horizontal="justify" vertical="center" wrapText="1"/>
    </xf>
    <xf numFmtId="0" fontId="7" fillId="0" borderId="1" xfId="0" applyFont="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2" fontId="7" fillId="0" borderId="3" xfId="0" applyNumberFormat="1" applyFont="1" applyBorder="1" applyAlignment="1">
      <alignment horizontal="center" vertical="center" wrapText="1"/>
    </xf>
    <xf numFmtId="0" fontId="7" fillId="0" borderId="3" xfId="0" applyFont="1" applyBorder="1" applyAlignment="1">
      <alignment horizontal="left" vertical="center" wrapText="1"/>
    </xf>
    <xf numFmtId="0" fontId="1" fillId="4" borderId="6"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 fillId="3" borderId="16" xfId="0" applyFont="1" applyFill="1" applyBorder="1" applyAlignment="1">
      <alignment horizontal="center" vertical="center" wrapText="1"/>
    </xf>
    <xf numFmtId="49" fontId="7" fillId="6" borderId="0" xfId="0" applyNumberFormat="1" applyFont="1" applyFill="1" applyBorder="1" applyAlignment="1">
      <alignment horizontal="justify" vertical="center" wrapText="1"/>
    </xf>
    <xf numFmtId="9" fontId="7" fillId="6" borderId="0" xfId="0" applyNumberFormat="1" applyFont="1" applyFill="1" applyBorder="1" applyAlignment="1">
      <alignment horizontal="center" vertical="center" wrapText="1"/>
    </xf>
    <xf numFmtId="49" fontId="9" fillId="6" borderId="0" xfId="0" applyNumberFormat="1" applyFont="1" applyFill="1" applyBorder="1" applyAlignment="1">
      <alignment horizontal="justify" vertical="center" wrapText="1"/>
    </xf>
    <xf numFmtId="9" fontId="7" fillId="0" borderId="0" xfId="0" applyNumberFormat="1" applyFont="1" applyBorder="1" applyAlignment="1">
      <alignment horizontal="center" vertical="center"/>
    </xf>
    <xf numFmtId="9" fontId="7" fillId="2" borderId="0" xfId="0" applyNumberFormat="1" applyFont="1" applyFill="1" applyBorder="1" applyAlignment="1">
      <alignment horizontal="center" vertical="center" wrapText="1"/>
    </xf>
    <xf numFmtId="0" fontId="0" fillId="0" borderId="0" xfId="0" applyFill="1"/>
    <xf numFmtId="10" fontId="0" fillId="0" borderId="0" xfId="0" applyNumberFormat="1" applyFont="1" applyAlignment="1">
      <alignment wrapText="1"/>
    </xf>
    <xf numFmtId="10" fontId="0" fillId="0" borderId="0" xfId="0" applyNumberFormat="1"/>
    <xf numFmtId="10" fontId="0" fillId="0" borderId="0" xfId="0" applyNumberFormat="1" applyFill="1" applyBorder="1"/>
    <xf numFmtId="171" fontId="0" fillId="0" borderId="0" xfId="0" applyNumberFormat="1"/>
    <xf numFmtId="10" fontId="7" fillId="8" borderId="1" xfId="0" applyNumberFormat="1" applyFont="1" applyFill="1" applyBorder="1" applyAlignment="1">
      <alignment horizontal="center" vertical="center" wrapText="1"/>
    </xf>
    <xf numFmtId="10" fontId="7" fillId="7" borderId="1" xfId="0" applyNumberFormat="1" applyFont="1" applyFill="1" applyBorder="1" applyAlignment="1">
      <alignment horizontal="center" vertical="center" wrapText="1"/>
    </xf>
    <xf numFmtId="1" fontId="7" fillId="7" borderId="1" xfId="0" applyNumberFormat="1" applyFont="1" applyFill="1" applyBorder="1" applyAlignment="1">
      <alignment horizontal="center" vertical="center" wrapText="1"/>
    </xf>
    <xf numFmtId="0" fontId="0" fillId="2" borderId="0" xfId="0" applyFill="1"/>
    <xf numFmtId="0" fontId="1" fillId="12" borderId="18"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Fill="1" applyBorder="1" applyAlignment="1">
      <alignment horizontal="center" vertical="center"/>
    </xf>
    <xf numFmtId="0" fontId="15" fillId="0" borderId="1" xfId="0" applyFont="1" applyFill="1" applyBorder="1" applyAlignment="1">
      <alignmen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left" vertical="center" wrapText="1"/>
    </xf>
    <xf numFmtId="9" fontId="9" fillId="6" borderId="22" xfId="18" applyNumberFormat="1" applyFont="1" applyFill="1" applyBorder="1" applyAlignment="1">
      <alignment horizontal="center" vertical="center" wrapText="1"/>
    </xf>
    <xf numFmtId="9" fontId="7" fillId="6" borderId="3" xfId="0" applyNumberFormat="1" applyFont="1" applyFill="1" applyBorder="1" applyAlignment="1">
      <alignment horizontal="center" vertical="center" wrapText="1"/>
    </xf>
    <xf numFmtId="10" fontId="7" fillId="2" borderId="2" xfId="0" applyNumberFormat="1" applyFont="1" applyFill="1" applyBorder="1" applyAlignment="1">
      <alignment horizontal="center" vertical="center" wrapText="1"/>
    </xf>
    <xf numFmtId="10" fontId="7" fillId="2" borderId="3"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10" fontId="7" fillId="2" borderId="1" xfId="0" applyNumberFormat="1" applyFont="1" applyFill="1" applyBorder="1" applyAlignment="1">
      <alignment horizontal="center" vertical="center"/>
    </xf>
    <xf numFmtId="0" fontId="7" fillId="2" borderId="1" xfId="0" applyFont="1" applyFill="1" applyBorder="1"/>
    <xf numFmtId="10" fontId="7" fillId="2" borderId="1" xfId="26" applyNumberFormat="1" applyFont="1" applyFill="1" applyBorder="1" applyAlignment="1">
      <alignment horizontal="center" vertical="center" wrapText="1"/>
    </xf>
    <xf numFmtId="0" fontId="7" fillId="2" borderId="2" xfId="0" applyFont="1" applyFill="1" applyBorder="1"/>
    <xf numFmtId="10" fontId="7" fillId="2" borderId="3" xfId="0" applyNumberFormat="1" applyFont="1" applyFill="1" applyBorder="1" applyAlignment="1">
      <alignment horizontal="center" vertical="center"/>
    </xf>
    <xf numFmtId="0" fontId="7" fillId="2" borderId="1" xfId="26" applyNumberFormat="1" applyFont="1" applyFill="1" applyBorder="1" applyAlignment="1">
      <alignment horizontal="center" vertical="center"/>
    </xf>
    <xf numFmtId="1"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10" fontId="7" fillId="7" borderId="1" xfId="26" applyNumberFormat="1" applyFont="1" applyFill="1" applyBorder="1" applyAlignment="1">
      <alignment horizontal="center" vertical="center" wrapText="1"/>
    </xf>
    <xf numFmtId="10" fontId="7" fillId="13" borderId="1" xfId="0" applyNumberFormat="1" applyFont="1" applyFill="1" applyBorder="1" applyAlignment="1">
      <alignment horizontal="center" vertical="center" wrapText="1"/>
    </xf>
    <xf numFmtId="10" fontId="7" fillId="13" borderId="2" xfId="0" applyNumberFormat="1" applyFont="1" applyFill="1" applyBorder="1" applyAlignment="1">
      <alignment horizontal="center" vertical="center" wrapText="1"/>
    </xf>
    <xf numFmtId="10" fontId="7" fillId="7" borderId="2" xfId="0" applyNumberFormat="1" applyFont="1" applyFill="1" applyBorder="1" applyAlignment="1">
      <alignment horizontal="center" vertical="center" wrapText="1"/>
    </xf>
    <xf numFmtId="10" fontId="7" fillId="7" borderId="3" xfId="0" applyNumberFormat="1" applyFont="1" applyFill="1" applyBorder="1" applyAlignment="1">
      <alignment horizontal="center" vertical="center"/>
    </xf>
    <xf numFmtId="10" fontId="7" fillId="7" borderId="3" xfId="0" applyNumberFormat="1" applyFont="1" applyFill="1" applyBorder="1" applyAlignment="1">
      <alignment horizontal="center" vertical="center" wrapText="1"/>
    </xf>
    <xf numFmtId="0" fontId="7" fillId="7" borderId="1" xfId="26" applyNumberFormat="1" applyFont="1" applyFill="1" applyBorder="1" applyAlignment="1">
      <alignment horizontal="center" vertical="center"/>
    </xf>
    <xf numFmtId="0" fontId="7" fillId="7" borderId="1" xfId="0" applyNumberFormat="1" applyFont="1" applyFill="1" applyBorder="1" applyAlignment="1">
      <alignment horizontal="center" vertical="center" wrapText="1"/>
    </xf>
    <xf numFmtId="1" fontId="7" fillId="7" borderId="1" xfId="26" applyNumberFormat="1" applyFont="1" applyFill="1" applyBorder="1" applyAlignment="1">
      <alignment horizontal="center" vertical="center"/>
    </xf>
    <xf numFmtId="10" fontId="7" fillId="7" borderId="21" xfId="0" applyNumberFormat="1" applyFont="1" applyFill="1" applyBorder="1" applyAlignment="1">
      <alignment horizontal="center" vertical="center" wrapText="1"/>
    </xf>
    <xf numFmtId="10" fontId="7" fillId="2" borderId="8" xfId="0" applyNumberFormat="1" applyFont="1" applyFill="1" applyBorder="1" applyAlignment="1">
      <alignment horizontal="center" vertical="center"/>
    </xf>
    <xf numFmtId="10" fontId="7" fillId="13" borderId="23" xfId="0" applyNumberFormat="1" applyFont="1" applyFill="1" applyBorder="1" applyAlignment="1">
      <alignment horizontal="center" vertical="center"/>
    </xf>
    <xf numFmtId="10" fontId="7" fillId="13" borderId="24" xfId="0" applyNumberFormat="1" applyFont="1" applyFill="1" applyBorder="1" applyAlignment="1">
      <alignment horizontal="center" vertical="center" wrapText="1"/>
    </xf>
    <xf numFmtId="49" fontId="8" fillId="0" borderId="3" xfId="0" applyNumberFormat="1" applyFont="1" applyFill="1" applyBorder="1" applyAlignment="1">
      <alignment horizontal="left" vertical="center" wrapText="1"/>
    </xf>
    <xf numFmtId="9" fontId="7" fillId="14" borderId="1" xfId="0" applyNumberFormat="1"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Fill="1" applyBorder="1" applyAlignment="1">
      <alignment horizontal="center" vertical="center"/>
    </xf>
    <xf numFmtId="10" fontId="7" fillId="7" borderId="20" xfId="0" applyNumberFormat="1" applyFont="1" applyFill="1" applyBorder="1" applyAlignment="1">
      <alignment horizontal="center" vertical="center" wrapText="1"/>
    </xf>
    <xf numFmtId="10" fontId="7" fillId="13" borderId="27" xfId="0" applyNumberFormat="1" applyFont="1" applyFill="1" applyBorder="1" applyAlignment="1">
      <alignment horizontal="center" vertical="center"/>
    </xf>
    <xf numFmtId="10" fontId="7" fillId="13" borderId="26" xfId="0" applyNumberFormat="1" applyFont="1" applyFill="1" applyBorder="1" applyAlignment="1">
      <alignment horizontal="center" vertical="center" wrapText="1"/>
    </xf>
    <xf numFmtId="10" fontId="7" fillId="2" borderId="22" xfId="0" applyNumberFormat="1" applyFont="1" applyFill="1" applyBorder="1" applyAlignment="1">
      <alignment horizontal="center" vertical="center"/>
    </xf>
    <xf numFmtId="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9" fillId="6" borderId="3" xfId="29" applyNumberFormat="1" applyFont="1" applyFill="1" applyBorder="1" applyAlignment="1">
      <alignment horizontal="center" vertical="center"/>
    </xf>
    <xf numFmtId="172" fontId="7" fillId="0" borderId="1" xfId="0" applyNumberFormat="1" applyFont="1" applyFill="1" applyBorder="1" applyAlignment="1">
      <alignment horizontal="center" vertical="center"/>
    </xf>
    <xf numFmtId="0" fontId="16" fillId="5" borderId="10" xfId="0" applyFont="1" applyFill="1" applyBorder="1" applyAlignment="1">
      <alignment vertical="center" wrapText="1"/>
    </xf>
    <xf numFmtId="0" fontId="16" fillId="5" borderId="11" xfId="0"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xf numFmtId="9" fontId="18" fillId="0" borderId="1" xfId="0" applyNumberFormat="1" applyFont="1" applyBorder="1" applyAlignment="1">
      <alignment horizontal="center" vertical="center"/>
    </xf>
    <xf numFmtId="49" fontId="19" fillId="0" borderId="1" xfId="0" applyNumberFormat="1" applyFont="1" applyFill="1" applyBorder="1" applyAlignment="1">
      <alignment horizontal="center" vertical="center" wrapText="1"/>
    </xf>
    <xf numFmtId="0" fontId="18" fillId="0" borderId="1" xfId="0" applyFont="1" applyBorder="1" applyAlignment="1">
      <alignment horizontal="center" vertical="center"/>
    </xf>
    <xf numFmtId="9" fontId="18" fillId="0" borderId="1" xfId="0" applyNumberFormat="1" applyFont="1" applyFill="1" applyBorder="1" applyAlignment="1">
      <alignment horizontal="center" vertical="center"/>
    </xf>
    <xf numFmtId="9" fontId="20" fillId="6" borderId="1" xfId="0" applyNumberFormat="1" applyFont="1" applyFill="1" applyBorder="1" applyAlignment="1">
      <alignment horizontal="center" vertical="center" wrapText="1"/>
    </xf>
    <xf numFmtId="9" fontId="18" fillId="6" borderId="1" xfId="0" applyNumberFormat="1" applyFont="1" applyFill="1" applyBorder="1" applyAlignment="1">
      <alignment horizontal="center" vertical="center" wrapText="1"/>
    </xf>
    <xf numFmtId="0" fontId="20" fillId="6" borderId="1" xfId="29" applyNumberFormat="1" applyFont="1" applyFill="1" applyBorder="1" applyAlignment="1">
      <alignment horizontal="center" vertical="center"/>
    </xf>
    <xf numFmtId="49" fontId="19" fillId="6" borderId="1" xfId="0" applyNumberFormat="1" applyFont="1" applyFill="1" applyBorder="1" applyAlignment="1">
      <alignment horizontal="center" vertical="center" wrapText="1"/>
    </xf>
    <xf numFmtId="9" fontId="19" fillId="6" borderId="1" xfId="0" applyNumberFormat="1" applyFont="1" applyFill="1" applyBorder="1" applyAlignment="1">
      <alignment horizontal="center" vertical="center" wrapText="1"/>
    </xf>
    <xf numFmtId="9" fontId="19" fillId="2" borderId="1" xfId="12" applyNumberFormat="1" applyFont="1" applyFill="1" applyBorder="1" applyAlignment="1" applyProtection="1">
      <alignment horizontal="center" vertical="center" wrapText="1"/>
      <protection locked="0"/>
    </xf>
    <xf numFmtId="49" fontId="20" fillId="0" borderId="1" xfId="24" applyNumberFormat="1" applyFont="1" applyFill="1" applyBorder="1" applyAlignment="1">
      <alignment horizontal="center" vertical="center" wrapText="1"/>
    </xf>
    <xf numFmtId="1" fontId="20" fillId="6" borderId="1" xfId="0" applyNumberFormat="1" applyFont="1" applyFill="1" applyBorder="1" applyAlignment="1">
      <alignment horizontal="center" vertical="center" wrapText="1"/>
    </xf>
    <xf numFmtId="49" fontId="20" fillId="0" borderId="1" xfId="24" applyNumberFormat="1" applyFont="1" applyBorder="1" applyAlignment="1">
      <alignment horizontal="center" vertical="center" wrapText="1"/>
    </xf>
    <xf numFmtId="9" fontId="18" fillId="0" borderId="1" xfId="26" applyFont="1" applyBorder="1" applyAlignment="1">
      <alignment horizontal="center" vertical="center"/>
    </xf>
    <xf numFmtId="49" fontId="20" fillId="2" borderId="1" xfId="24" applyNumberFormat="1"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center" vertical="center"/>
    </xf>
    <xf numFmtId="9" fontId="18" fillId="2" borderId="1" xfId="26" applyFont="1" applyFill="1" applyBorder="1" applyAlignment="1">
      <alignment horizontal="center" vertical="center"/>
    </xf>
    <xf numFmtId="1" fontId="20" fillId="2" borderId="1" xfId="0" applyNumberFormat="1" applyFont="1" applyFill="1" applyBorder="1" applyAlignment="1">
      <alignment horizontal="center" vertical="center" wrapText="1"/>
    </xf>
    <xf numFmtId="0" fontId="18" fillId="0" borderId="1" xfId="0" applyFont="1" applyBorder="1" applyAlignment="1">
      <alignment horizontal="justify" vertical="center" wrapText="1"/>
    </xf>
    <xf numFmtId="0" fontId="18" fillId="0" borderId="0" xfId="0" applyFont="1" applyBorder="1" applyAlignment="1">
      <alignment horizontal="left" vertical="center" wrapText="1"/>
    </xf>
    <xf numFmtId="0" fontId="18" fillId="0" borderId="0" xfId="0" applyFont="1" applyBorder="1" applyAlignment="1">
      <alignment horizontal="center" vertical="center" wrapText="1"/>
    </xf>
    <xf numFmtId="49" fontId="19" fillId="0" borderId="1" xfId="0" applyNumberFormat="1" applyFont="1" applyBorder="1" applyAlignment="1">
      <alignment horizontal="center" vertical="center" wrapText="1"/>
    </xf>
    <xf numFmtId="10" fontId="18" fillId="0" borderId="1" xfId="0" applyNumberFormat="1" applyFont="1" applyBorder="1" applyAlignment="1">
      <alignment horizontal="center" vertical="center"/>
    </xf>
    <xf numFmtId="9" fontId="20" fillId="6" borderId="1" xfId="18"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1" fillId="15" borderId="1" xfId="0" applyFont="1" applyFill="1" applyBorder="1" applyAlignment="1">
      <alignment horizontal="center" vertical="center"/>
    </xf>
    <xf numFmtId="0" fontId="23" fillId="9"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172" fontId="18" fillId="0" borderId="1" xfId="0" applyNumberFormat="1" applyFont="1" applyBorder="1" applyAlignment="1">
      <alignment horizontal="center" vertical="center"/>
    </xf>
    <xf numFmtId="9" fontId="18" fillId="0" borderId="1" xfId="0" applyNumberFormat="1" applyFont="1" applyBorder="1" applyAlignment="1">
      <alignment horizontal="center" vertical="center" wrapText="1"/>
    </xf>
    <xf numFmtId="0" fontId="18" fillId="0" borderId="0" xfId="0" applyFont="1"/>
    <xf numFmtId="0" fontId="18" fillId="0" borderId="0" xfId="0" applyFont="1" applyBorder="1"/>
    <xf numFmtId="0" fontId="24" fillId="0" borderId="1" xfId="14" applyFont="1" applyBorder="1" applyAlignment="1" applyProtection="1">
      <alignment vertical="center" wrapText="1"/>
      <protection hidden="1"/>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18" fillId="0" borderId="0" xfId="0" applyFont="1" applyFill="1"/>
    <xf numFmtId="0" fontId="18" fillId="0" borderId="0" xfId="0" applyFont="1" applyAlignment="1">
      <alignment horizontal="right"/>
    </xf>
    <xf numFmtId="0" fontId="18" fillId="0" borderId="1" xfId="0" applyFont="1" applyBorder="1" applyAlignment="1">
      <alignment vertical="center" wrapText="1"/>
    </xf>
    <xf numFmtId="1" fontId="25" fillId="0" borderId="1" xfId="0" applyNumberFormat="1" applyFont="1" applyBorder="1" applyAlignment="1">
      <alignment horizontal="center" vertical="center" wrapText="1"/>
    </xf>
    <xf numFmtId="1" fontId="25" fillId="0" borderId="1" xfId="0" applyNumberFormat="1" applyFont="1" applyBorder="1" applyAlignment="1">
      <alignment horizontal="left" vertical="center" wrapText="1"/>
    </xf>
    <xf numFmtId="1" fontId="25" fillId="19" borderId="1" xfId="0" applyNumberFormat="1" applyFont="1" applyFill="1" applyBorder="1" applyAlignment="1">
      <alignment horizontal="center" vertical="center" wrapText="1"/>
    </xf>
    <xf numFmtId="1" fontId="25" fillId="0" borderId="1" xfId="0" applyNumberFormat="1" applyFont="1" applyBorder="1" applyAlignment="1">
      <alignment horizontal="center" vertical="center"/>
    </xf>
    <xf numFmtId="4" fontId="25" fillId="0" borderId="1" xfId="0" applyNumberFormat="1" applyFont="1" applyBorder="1" applyAlignment="1">
      <alignment horizontal="center" vertical="center" wrapText="1"/>
    </xf>
    <xf numFmtId="9" fontId="25" fillId="19" borderId="1" xfId="0" applyNumberFormat="1" applyFont="1" applyFill="1" applyBorder="1" applyAlignment="1">
      <alignment horizontal="center" vertical="center" wrapText="1"/>
    </xf>
    <xf numFmtId="0" fontId="19" fillId="0" borderId="1" xfId="0" applyFont="1" applyBorder="1" applyAlignment="1">
      <alignment vertical="center" wrapText="1"/>
    </xf>
    <xf numFmtId="0" fontId="18" fillId="0" borderId="1" xfId="0" applyFont="1" applyFill="1" applyBorder="1" applyAlignment="1">
      <alignment vertical="center" wrapText="1"/>
    </xf>
    <xf numFmtId="1" fontId="25" fillId="0" borderId="1" xfId="0" applyNumberFormat="1" applyFont="1" applyBorder="1" applyAlignment="1">
      <alignment vertical="center" wrapText="1"/>
    </xf>
    <xf numFmtId="0" fontId="18" fillId="0" borderId="0" xfId="0" applyFont="1" applyAlignment="1"/>
    <xf numFmtId="0" fontId="18" fillId="0" borderId="0" xfId="0" applyFont="1" applyAlignment="1">
      <alignment horizontal="center"/>
    </xf>
    <xf numFmtId="0" fontId="21" fillId="0" borderId="0" xfId="0" applyFont="1" applyFill="1" applyBorder="1" applyAlignment="1">
      <alignment horizontal="center" vertical="center" wrapText="1"/>
    </xf>
    <xf numFmtId="0" fontId="18" fillId="0" borderId="0" xfId="0" applyFont="1" applyBorder="1" applyAlignment="1">
      <alignment horizontal="center"/>
    </xf>
    <xf numFmtId="0" fontId="18" fillId="0" borderId="0" xfId="0" applyFont="1" applyFill="1" applyBorder="1" applyAlignment="1">
      <alignment horizontal="center"/>
    </xf>
    <xf numFmtId="0" fontId="21" fillId="0" borderId="0" xfId="0" applyFont="1" applyFill="1" applyBorder="1" applyAlignment="1">
      <alignment vertical="center"/>
    </xf>
    <xf numFmtId="1" fontId="26" fillId="20" borderId="1" xfId="0" applyNumberFormat="1" applyFont="1" applyFill="1" applyBorder="1" applyAlignment="1">
      <alignment horizontal="center" vertical="center" wrapText="1"/>
    </xf>
    <xf numFmtId="10" fontId="18" fillId="7" borderId="1" xfId="0" applyNumberFormat="1" applyFont="1" applyFill="1" applyBorder="1" applyAlignment="1">
      <alignment horizontal="center" vertical="center"/>
    </xf>
    <xf numFmtId="0" fontId="21" fillId="2" borderId="1" xfId="0" applyFont="1" applyFill="1" applyBorder="1" applyAlignment="1">
      <alignment horizontal="left" vertical="center" wrapText="1"/>
    </xf>
    <xf numFmtId="49" fontId="20" fillId="0" borderId="8" xfId="24" applyNumberFormat="1" applyFont="1" applyBorder="1" applyAlignment="1">
      <alignment horizontal="center" vertical="center" wrapText="1"/>
    </xf>
    <xf numFmtId="49" fontId="20" fillId="0" borderId="2" xfId="24" applyNumberFormat="1" applyFont="1" applyBorder="1" applyAlignment="1">
      <alignment horizontal="center" vertical="center" wrapText="1"/>
    </xf>
    <xf numFmtId="0" fontId="25" fillId="0" borderId="1" xfId="0" applyFont="1" applyBorder="1" applyAlignment="1">
      <alignment horizontal="center" vertical="center" wrapText="1"/>
    </xf>
    <xf numFmtId="0" fontId="21" fillId="0" borderId="1" xfId="0" applyFont="1" applyBorder="1" applyAlignment="1">
      <alignment horizontal="left" vertical="center" wrapText="1"/>
    </xf>
    <xf numFmtId="0" fontId="18" fillId="0" borderId="1" xfId="0" applyFont="1" applyBorder="1" applyAlignment="1">
      <alignment horizontal="left" wrapText="1"/>
    </xf>
    <xf numFmtId="0" fontId="18" fillId="0" borderId="1" xfId="0" applyFont="1" applyBorder="1" applyAlignment="1">
      <alignment horizontal="center" vertical="center" wrapText="1"/>
    </xf>
    <xf numFmtId="10"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18" fillId="0" borderId="2" xfId="0" applyFont="1" applyBorder="1" applyAlignment="1">
      <alignment horizontal="left" vertical="center" wrapText="1"/>
    </xf>
    <xf numFmtId="9" fontId="18" fillId="0" borderId="2" xfId="0" applyNumberFormat="1" applyFont="1" applyBorder="1" applyAlignment="1">
      <alignment horizontal="center" vertical="center"/>
    </xf>
    <xf numFmtId="0" fontId="18" fillId="0" borderId="2" xfId="0" applyFont="1" applyBorder="1" applyAlignment="1">
      <alignment vertical="center" wrapText="1"/>
    </xf>
    <xf numFmtId="9" fontId="20" fillId="6" borderId="8" xfId="18" applyFont="1" applyFill="1" applyBorder="1" applyAlignment="1">
      <alignment horizontal="center" vertical="center" wrapText="1"/>
    </xf>
    <xf numFmtId="1" fontId="27" fillId="6" borderId="1" xfId="18" applyNumberFormat="1" applyFont="1" applyFill="1" applyBorder="1" applyAlignment="1">
      <alignment horizontal="center" vertical="center" wrapText="1"/>
    </xf>
    <xf numFmtId="1" fontId="20" fillId="6" borderId="8" xfId="18" applyNumberFormat="1" applyFont="1" applyFill="1" applyBorder="1" applyAlignment="1">
      <alignment horizontal="center" vertical="center" wrapText="1"/>
    </xf>
    <xf numFmtId="10" fontId="21" fillId="0" borderId="1" xfId="0" applyNumberFormat="1" applyFont="1" applyBorder="1" applyAlignment="1">
      <alignment horizontal="left" vertical="center" wrapText="1"/>
    </xf>
    <xf numFmtId="0" fontId="18" fillId="0" borderId="1" xfId="0" applyFont="1" applyBorder="1" applyAlignment="1">
      <alignment wrapText="1"/>
    </xf>
    <xf numFmtId="0" fontId="20" fillId="0" borderId="1" xfId="14" applyFont="1" applyBorder="1" applyAlignment="1" applyProtection="1">
      <alignment horizontal="center" vertical="center" wrapText="1"/>
      <protection hidden="1"/>
    </xf>
    <xf numFmtId="0" fontId="18" fillId="0" borderId="1" xfId="0" applyFont="1" applyBorder="1" applyAlignment="1">
      <alignment horizontal="left" vertical="center"/>
    </xf>
    <xf numFmtId="0" fontId="18" fillId="0" borderId="1" xfId="0" applyFont="1" applyBorder="1" applyAlignment="1">
      <alignment horizontal="center" vertical="center" wrapText="1"/>
    </xf>
    <xf numFmtId="10" fontId="18"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2" fontId="1" fillId="5" borderId="7" xfId="0" applyNumberFormat="1" applyFont="1" applyFill="1" applyBorder="1" applyAlignment="1">
      <alignment horizontal="center" vertical="center" wrapText="1"/>
    </xf>
    <xf numFmtId="2" fontId="1" fillId="5" borderId="18" xfId="0" applyNumberFormat="1" applyFont="1" applyFill="1" applyBorder="1" applyAlignment="1">
      <alignment horizontal="center" vertical="center" wrapText="1"/>
    </xf>
    <xf numFmtId="0" fontId="7" fillId="0" borderId="13" xfId="0" applyFont="1" applyBorder="1" applyAlignment="1">
      <alignment horizontal="center" vertical="center"/>
    </xf>
    <xf numFmtId="0" fontId="7" fillId="0" borderId="1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11" borderId="18" xfId="0" applyFont="1" applyFill="1" applyBorder="1" applyAlignment="1">
      <alignment horizontal="center" vertical="center" wrapText="1"/>
    </xf>
    <xf numFmtId="0" fontId="21"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5" xfId="0" applyFont="1" applyBorder="1" applyAlignment="1">
      <alignment horizontal="center" vertical="center"/>
    </xf>
    <xf numFmtId="0" fontId="21" fillId="0" borderId="3" xfId="0" applyFont="1" applyBorder="1" applyAlignment="1">
      <alignment horizontal="center" vertical="center"/>
    </xf>
    <xf numFmtId="0" fontId="18" fillId="0" borderId="1" xfId="0" applyFont="1" applyFill="1" applyBorder="1" applyAlignment="1">
      <alignment horizontal="center" vertical="center" wrapText="1"/>
    </xf>
    <xf numFmtId="2" fontId="22" fillId="5" borderId="1" xfId="0" applyNumberFormat="1"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1" fillId="16"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18" borderId="1" xfId="0" applyFont="1" applyFill="1" applyBorder="1" applyAlignment="1">
      <alignment horizontal="center" vertical="center" wrapText="1"/>
    </xf>
    <xf numFmtId="2" fontId="21" fillId="5" borderId="1" xfId="0" applyNumberFormat="1" applyFont="1" applyFill="1" applyBorder="1" applyAlignment="1">
      <alignment horizontal="center" vertical="center" wrapText="1"/>
    </xf>
    <xf numFmtId="0" fontId="21" fillId="21" borderId="1" xfId="0" applyFont="1" applyFill="1" applyBorder="1" applyAlignment="1">
      <alignment horizontal="left" vertical="center" wrapText="1"/>
    </xf>
    <xf numFmtId="10" fontId="18" fillId="21" borderId="1" xfId="0" applyNumberFormat="1" applyFont="1" applyFill="1" applyBorder="1" applyAlignment="1">
      <alignment horizontal="center" vertical="center"/>
    </xf>
  </cellXfs>
  <cellStyles count="30">
    <cellStyle name="Comma" xfId="2" xr:uid="{00000000-0005-0000-0000-000000000000}"/>
    <cellStyle name="Currency" xfId="3" xr:uid="{00000000-0005-0000-0000-000001000000}"/>
    <cellStyle name="Date" xfId="4" xr:uid="{00000000-0005-0000-0000-000002000000}"/>
    <cellStyle name="Euro" xfId="5" xr:uid="{00000000-0005-0000-0000-000003000000}"/>
    <cellStyle name="Euro 2" xfId="23" xr:uid="{00000000-0005-0000-0000-000004000000}"/>
    <cellStyle name="Fixed" xfId="6" xr:uid="{00000000-0005-0000-0000-000005000000}"/>
    <cellStyle name="Heading1" xfId="7" xr:uid="{00000000-0005-0000-0000-000006000000}"/>
    <cellStyle name="Heading2" xfId="8" xr:uid="{00000000-0005-0000-0000-000007000000}"/>
    <cellStyle name="Hipervínculo 2" xfId="9" xr:uid="{00000000-0005-0000-0000-000008000000}"/>
    <cellStyle name="Hipervínculo 2 2" xfId="10" xr:uid="{00000000-0005-0000-0000-000009000000}"/>
    <cellStyle name="Hipervínculo 2_GSVC-1.0-9-02" xfId="11" xr:uid="{00000000-0005-0000-0000-00000A000000}"/>
    <cellStyle name="Millares [0]" xfId="29" builtinId="6"/>
    <cellStyle name="Millares 2" xfId="12" xr:uid="{00000000-0005-0000-0000-00000C000000}"/>
    <cellStyle name="Millares 3" xfId="22" xr:uid="{00000000-0005-0000-0000-00000D000000}"/>
    <cellStyle name="Millares 4" xfId="27" xr:uid="{00000000-0005-0000-0000-00000E000000}"/>
    <cellStyle name="Millares 5" xfId="28" xr:uid="{00000000-0005-0000-0000-00000F000000}"/>
    <cellStyle name="MillÔres [0]_LISTADO MAESTRO DE DOCUMENTOS" xfId="13" xr:uid="{00000000-0005-0000-0000-000010000000}"/>
    <cellStyle name="Normal" xfId="0" builtinId="0"/>
    <cellStyle name="Normal 2" xfId="14" xr:uid="{00000000-0005-0000-0000-000012000000}"/>
    <cellStyle name="Normal 2 2" xfId="15" xr:uid="{00000000-0005-0000-0000-000013000000}"/>
    <cellStyle name="Normal 3" xfId="16" xr:uid="{00000000-0005-0000-0000-000014000000}"/>
    <cellStyle name="Normal 4" xfId="1" xr:uid="{00000000-0005-0000-0000-000015000000}"/>
    <cellStyle name="Normal 5" xfId="24" xr:uid="{00000000-0005-0000-0000-000016000000}"/>
    <cellStyle name="Percent" xfId="17" xr:uid="{00000000-0005-0000-0000-000017000000}"/>
    <cellStyle name="Porcentaje" xfId="26" builtinId="5"/>
    <cellStyle name="Porcentaje 2" xfId="18" xr:uid="{00000000-0005-0000-0000-000019000000}"/>
    <cellStyle name="Porcentaje 3" xfId="25" xr:uid="{00000000-0005-0000-0000-00001A000000}"/>
    <cellStyle name="Porcentual 2" xfId="19" xr:uid="{00000000-0005-0000-0000-00001B000000}"/>
    <cellStyle name="Porcentual 2 2" xfId="20" xr:uid="{00000000-0005-0000-0000-00001C000000}"/>
    <cellStyle name="Total 2" xfId="21" xr:uid="{00000000-0005-0000-0000-00001D000000}"/>
  </cellStyles>
  <dxfs count="1">
    <dxf>
      <fill>
        <patternFill>
          <bgColor rgb="FF92D050"/>
        </patternFill>
      </fill>
    </dxf>
  </dxfs>
  <tableStyles count="0" defaultTableStyle="TableStyleMedium2" defaultPivotStyle="PivotStyleLight16"/>
  <colors>
    <mruColors>
      <color rgb="FF00FF00"/>
      <color rgb="FFFFFF00"/>
      <color rgb="FFFF5050"/>
      <color rgb="FFD5D5D5"/>
      <color rgb="FFBC8B00"/>
      <color rgb="FFFFCC00"/>
      <color rgb="FF66CCFF"/>
      <color rgb="FF99FFCC"/>
      <color rgb="FF00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92"/>
  <sheetViews>
    <sheetView view="pageBreakPreview" zoomScaleNormal="100" zoomScaleSheetLayoutView="100" workbookViewId="0">
      <pane xSplit="2" ySplit="3" topLeftCell="C4" activePane="bottomRight" state="frozen"/>
      <selection activeCell="Y5" sqref="Y5"/>
      <selection pane="topRight" activeCell="Y5" sqref="Y5"/>
      <selection pane="bottomLeft" activeCell="Y5" sqref="Y5"/>
      <selection pane="bottomRight" activeCell="Y5" sqref="Y5"/>
    </sheetView>
  </sheetViews>
  <sheetFormatPr baseColWidth="10" defaultRowHeight="15" x14ac:dyDescent="0.25"/>
  <cols>
    <col min="1" max="1" width="13.7109375" customWidth="1"/>
    <col min="2" max="2" width="32.5703125" customWidth="1"/>
    <col min="3" max="4" width="33.5703125" customWidth="1"/>
    <col min="5" max="5" width="12" bestFit="1" customWidth="1"/>
    <col min="6" max="6" width="12" hidden="1" customWidth="1"/>
    <col min="7" max="7" width="8.42578125" bestFit="1" customWidth="1"/>
    <col min="8" max="8" width="16.28515625" bestFit="1" customWidth="1"/>
    <col min="9" max="9" width="9.7109375" bestFit="1" customWidth="1"/>
    <col min="10" max="10" width="8.85546875" bestFit="1" customWidth="1"/>
    <col min="11" max="11" width="12.85546875" bestFit="1" customWidth="1"/>
    <col min="12" max="12" width="12" customWidth="1"/>
    <col min="13" max="13" width="11.85546875" customWidth="1"/>
    <col min="14" max="14" width="11.5703125" customWidth="1"/>
    <col min="15" max="15" width="11.85546875" customWidth="1"/>
    <col min="16" max="16" width="13.85546875" customWidth="1"/>
    <col min="17" max="17" width="47.42578125" customWidth="1"/>
    <col min="18" max="18" width="21.28515625" customWidth="1"/>
    <col min="19" max="19" width="21.28515625" hidden="1" customWidth="1"/>
    <col min="20" max="20" width="30.28515625" hidden="1" customWidth="1"/>
    <col min="21" max="21" width="15.7109375" hidden="1" customWidth="1"/>
    <col min="22" max="22" width="16.28515625" hidden="1" customWidth="1"/>
    <col min="23" max="24" width="0" hidden="1" customWidth="1"/>
  </cols>
  <sheetData>
    <row r="1" spans="1:24" ht="15" customHeight="1" thickTop="1" thickBot="1" x14ac:dyDescent="0.3">
      <c r="A1" s="230" t="s">
        <v>47</v>
      </c>
      <c r="B1" s="231"/>
      <c r="C1" s="231"/>
      <c r="D1" s="231"/>
      <c r="E1" s="231"/>
      <c r="F1" s="231"/>
      <c r="G1" s="231"/>
      <c r="H1" s="231"/>
      <c r="I1" s="231"/>
      <c r="J1" s="231"/>
      <c r="K1" s="231"/>
      <c r="L1" s="231"/>
      <c r="M1" s="231"/>
      <c r="N1" s="231"/>
      <c r="O1" s="231"/>
      <c r="P1" s="231"/>
      <c r="Q1" s="231"/>
      <c r="R1" s="231"/>
      <c r="S1" s="231"/>
      <c r="T1" s="231"/>
      <c r="U1" s="231"/>
      <c r="V1" s="232"/>
    </row>
    <row r="2" spans="1:24" ht="15" customHeight="1" thickTop="1" thickBot="1" x14ac:dyDescent="0.3">
      <c r="A2" s="233" t="s">
        <v>0</v>
      </c>
      <c r="B2" s="234"/>
      <c r="C2" s="234"/>
      <c r="D2" s="234"/>
      <c r="E2" s="235"/>
      <c r="F2" s="51"/>
      <c r="G2" s="237" t="s">
        <v>28</v>
      </c>
      <c r="H2" s="238"/>
      <c r="I2" s="239"/>
      <c r="J2" s="240" t="s">
        <v>18</v>
      </c>
      <c r="K2" s="240"/>
      <c r="L2" s="236" t="s">
        <v>41</v>
      </c>
      <c r="M2" s="236"/>
      <c r="N2" s="236"/>
      <c r="O2" s="236"/>
      <c r="P2" s="236"/>
      <c r="Q2" s="225" t="s">
        <v>30</v>
      </c>
      <c r="R2" s="225" t="s">
        <v>258</v>
      </c>
      <c r="S2" s="121"/>
      <c r="T2" s="121"/>
      <c r="U2" s="121"/>
      <c r="V2" s="122"/>
    </row>
    <row r="3" spans="1:24" ht="48.75" thickTop="1" thickBot="1" x14ac:dyDescent="0.3">
      <c r="A3" s="7" t="s">
        <v>1</v>
      </c>
      <c r="B3" s="42" t="s">
        <v>1</v>
      </c>
      <c r="C3" s="66" t="s">
        <v>2</v>
      </c>
      <c r="D3" s="41" t="s">
        <v>29</v>
      </c>
      <c r="E3" s="41" t="s">
        <v>27</v>
      </c>
      <c r="F3" s="41" t="s">
        <v>43</v>
      </c>
      <c r="G3" s="10" t="s">
        <v>15</v>
      </c>
      <c r="H3" s="11" t="s">
        <v>16</v>
      </c>
      <c r="I3" s="9" t="s">
        <v>14</v>
      </c>
      <c r="J3" s="17" t="s">
        <v>19</v>
      </c>
      <c r="K3" s="17" t="s">
        <v>20</v>
      </c>
      <c r="L3" s="18" t="s">
        <v>3</v>
      </c>
      <c r="M3" s="18" t="s">
        <v>4</v>
      </c>
      <c r="N3" s="18" t="s">
        <v>5</v>
      </c>
      <c r="O3" s="28" t="s">
        <v>6</v>
      </c>
      <c r="P3" s="47" t="s">
        <v>7</v>
      </c>
      <c r="Q3" s="226"/>
      <c r="R3" s="226"/>
      <c r="S3" s="29" t="s">
        <v>40</v>
      </c>
      <c r="T3" s="22" t="s">
        <v>8</v>
      </c>
      <c r="U3" s="22" t="s">
        <v>9</v>
      </c>
      <c r="V3" s="22" t="s">
        <v>10</v>
      </c>
    </row>
    <row r="4" spans="1:24" ht="26.25" thickTop="1" x14ac:dyDescent="0.25">
      <c r="A4" s="227" t="s">
        <v>37</v>
      </c>
      <c r="B4" s="228" t="s">
        <v>48</v>
      </c>
      <c r="C4" s="102" t="s">
        <v>64</v>
      </c>
      <c r="D4" s="1" t="s">
        <v>115</v>
      </c>
      <c r="E4" s="35" t="s">
        <v>12</v>
      </c>
      <c r="F4" s="50" t="s">
        <v>44</v>
      </c>
      <c r="G4" s="12">
        <v>0.5</v>
      </c>
      <c r="H4" s="35" t="s">
        <v>116</v>
      </c>
      <c r="I4" s="12">
        <v>1</v>
      </c>
      <c r="J4" s="35" t="s">
        <v>17</v>
      </c>
      <c r="K4" s="35" t="s">
        <v>23</v>
      </c>
      <c r="L4" s="80"/>
      <c r="M4" s="80"/>
      <c r="N4" s="80"/>
      <c r="O4" s="24" t="e">
        <f>#REF!</f>
        <v>#REF!</v>
      </c>
      <c r="P4" s="78" t="e">
        <f>O4</f>
        <v>#REF!</v>
      </c>
      <c r="Q4" s="20" t="s">
        <v>121</v>
      </c>
      <c r="R4" s="224" t="s">
        <v>259</v>
      </c>
      <c r="S4" s="43"/>
      <c r="T4" s="34"/>
      <c r="U4" s="34"/>
      <c r="V4" s="34"/>
      <c r="W4" s="58">
        <v>0.85009999999999997</v>
      </c>
      <c r="X4" s="59">
        <v>0.94989999999999997</v>
      </c>
    </row>
    <row r="5" spans="1:24" ht="55.5" customHeight="1" x14ac:dyDescent="0.25">
      <c r="A5" s="216"/>
      <c r="B5" s="229"/>
      <c r="C5" s="19" t="s">
        <v>65</v>
      </c>
      <c r="D5" s="1" t="s">
        <v>117</v>
      </c>
      <c r="E5" s="108" t="s">
        <v>12</v>
      </c>
      <c r="F5" s="50" t="s">
        <v>44</v>
      </c>
      <c r="G5" s="12">
        <v>0.5</v>
      </c>
      <c r="H5" s="108" t="s">
        <v>116</v>
      </c>
      <c r="I5" s="12">
        <v>1</v>
      </c>
      <c r="J5" s="35" t="s">
        <v>17</v>
      </c>
      <c r="K5" s="35" t="s">
        <v>21</v>
      </c>
      <c r="L5" s="24" t="e">
        <f>#REF!</f>
        <v>#REF!</v>
      </c>
      <c r="M5" s="25" t="e">
        <f>#REF!</f>
        <v>#REF!</v>
      </c>
      <c r="N5" s="25" t="e">
        <f>#REF!</f>
        <v>#REF!</v>
      </c>
      <c r="O5" s="24" t="e">
        <f>#REF!</f>
        <v>#REF!</v>
      </c>
      <c r="P5" s="81" t="e">
        <f>AVERAGE(L5:O5)</f>
        <v>#REF!</v>
      </c>
      <c r="Q5" s="20" t="s">
        <v>122</v>
      </c>
      <c r="R5" s="213"/>
      <c r="S5" s="44"/>
      <c r="T5" s="30"/>
      <c r="U5" s="30"/>
      <c r="V5" s="30"/>
      <c r="W5" s="58">
        <v>0.85009999999999997</v>
      </c>
      <c r="X5" s="59">
        <v>0.94989999999999997</v>
      </c>
    </row>
    <row r="6" spans="1:24" ht="38.25" x14ac:dyDescent="0.25">
      <c r="A6" s="40" t="s">
        <v>37</v>
      </c>
      <c r="B6" s="48" t="s">
        <v>49</v>
      </c>
      <c r="C6" s="1"/>
      <c r="D6" s="1"/>
      <c r="E6" s="35" t="s">
        <v>11</v>
      </c>
      <c r="F6" s="50" t="s">
        <v>44</v>
      </c>
      <c r="G6" s="12">
        <v>0.7</v>
      </c>
      <c r="H6" s="35" t="s">
        <v>22</v>
      </c>
      <c r="I6" s="12">
        <v>0.9</v>
      </c>
      <c r="J6" s="35" t="s">
        <v>17</v>
      </c>
      <c r="K6" s="35" t="s">
        <v>23</v>
      </c>
      <c r="L6" s="82"/>
      <c r="M6" s="24" t="e">
        <f>#REF!</f>
        <v>#REF!</v>
      </c>
      <c r="N6" s="82"/>
      <c r="O6" s="24" t="e">
        <f>#REF!</f>
        <v>#REF!</v>
      </c>
      <c r="P6" s="78" t="e">
        <f>AVERAGE(M6,O6)</f>
        <v>#REF!</v>
      </c>
      <c r="Q6" s="20" t="s">
        <v>34</v>
      </c>
      <c r="R6" s="214"/>
      <c r="S6" s="44"/>
      <c r="T6" s="6"/>
      <c r="U6" s="6"/>
      <c r="V6" s="6"/>
      <c r="W6" s="59">
        <v>0.70009999999999994</v>
      </c>
      <c r="X6" s="59">
        <v>0.89990000000000003</v>
      </c>
    </row>
    <row r="7" spans="1:24" ht="40.5" customHeight="1" x14ac:dyDescent="0.25">
      <c r="A7" s="215" t="s">
        <v>37</v>
      </c>
      <c r="B7" s="212" t="s">
        <v>50</v>
      </c>
      <c r="C7" s="1" t="s">
        <v>66</v>
      </c>
      <c r="D7" s="1" t="s">
        <v>252</v>
      </c>
      <c r="E7" s="108" t="s">
        <v>12</v>
      </c>
      <c r="F7" s="1"/>
      <c r="G7" s="117">
        <v>0.01</v>
      </c>
      <c r="H7" s="108" t="s">
        <v>118</v>
      </c>
      <c r="I7" s="117">
        <v>0.03</v>
      </c>
      <c r="J7" s="108" t="s">
        <v>17</v>
      </c>
      <c r="K7" s="118" t="s">
        <v>119</v>
      </c>
      <c r="L7" s="81" t="e">
        <f>#REF!</f>
        <v>#REF!</v>
      </c>
      <c r="M7" s="89" t="e">
        <f>#REF!</f>
        <v>#REF!</v>
      </c>
      <c r="N7" s="24" t="e">
        <f>#REF!</f>
        <v>#REF!</v>
      </c>
      <c r="O7" s="62" t="e">
        <f>#REF!</f>
        <v>#REF!</v>
      </c>
      <c r="P7" s="83" t="e">
        <f>AVERAGE(L7:O7)</f>
        <v>#REF!</v>
      </c>
      <c r="Q7" s="20" t="s">
        <v>123</v>
      </c>
      <c r="R7" s="212" t="s">
        <v>124</v>
      </c>
      <c r="S7" s="44"/>
      <c r="T7" s="6"/>
      <c r="U7" s="6"/>
      <c r="V7" s="6"/>
      <c r="W7" s="59">
        <v>0.75009999999999999</v>
      </c>
      <c r="X7" s="59">
        <v>0.89990000000000003</v>
      </c>
    </row>
    <row r="8" spans="1:24" ht="40.5" customHeight="1" x14ac:dyDescent="0.25">
      <c r="A8" s="217"/>
      <c r="B8" s="213"/>
      <c r="C8" s="2" t="s">
        <v>67</v>
      </c>
      <c r="D8" s="1" t="s">
        <v>120</v>
      </c>
      <c r="E8" s="108" t="s">
        <v>12</v>
      </c>
      <c r="F8" s="1"/>
      <c r="G8" s="12">
        <v>0.8</v>
      </c>
      <c r="H8" s="35" t="s">
        <v>26</v>
      </c>
      <c r="I8" s="12">
        <v>1</v>
      </c>
      <c r="J8" s="35" t="s">
        <v>17</v>
      </c>
      <c r="K8" s="35" t="s">
        <v>119</v>
      </c>
      <c r="L8" s="81" t="e">
        <f>#REF!</f>
        <v>#REF!</v>
      </c>
      <c r="M8" s="89"/>
      <c r="N8" s="24"/>
      <c r="O8" s="62"/>
      <c r="P8" s="83"/>
      <c r="Q8" s="20" t="s">
        <v>123</v>
      </c>
      <c r="R8" s="213"/>
      <c r="S8" s="49"/>
      <c r="T8" s="6"/>
      <c r="U8" s="6"/>
      <c r="V8" s="6"/>
      <c r="W8" s="59"/>
      <c r="X8" s="59"/>
    </row>
    <row r="9" spans="1:24" ht="40.5" customHeight="1" x14ac:dyDescent="0.25">
      <c r="A9" s="216"/>
      <c r="B9" s="214"/>
      <c r="C9" s="2" t="s">
        <v>68</v>
      </c>
      <c r="D9" s="1" t="s">
        <v>125</v>
      </c>
      <c r="E9" s="108" t="s">
        <v>12</v>
      </c>
      <c r="F9" s="1"/>
      <c r="G9" s="12">
        <v>0.5</v>
      </c>
      <c r="H9" s="108" t="s">
        <v>116</v>
      </c>
      <c r="I9" s="12">
        <v>1</v>
      </c>
      <c r="J9" s="14" t="s">
        <v>17</v>
      </c>
      <c r="K9" s="14" t="s">
        <v>21</v>
      </c>
      <c r="L9" s="24" t="e">
        <f>#REF!</f>
        <v>#REF!</v>
      </c>
      <c r="M9" s="89" t="e">
        <f>#REF!</f>
        <v>#REF!</v>
      </c>
      <c r="N9" s="24" t="e">
        <f>#REF!</f>
        <v>#REF!</v>
      </c>
      <c r="O9" s="79" t="e">
        <f>#REF!</f>
        <v>#REF!</v>
      </c>
      <c r="P9" s="83" t="e">
        <f>AVERAGE(L9:O9)</f>
        <v>#REF!</v>
      </c>
      <c r="Q9" s="20" t="s">
        <v>123</v>
      </c>
      <c r="R9" s="214"/>
      <c r="S9" s="44"/>
      <c r="T9" s="6"/>
      <c r="U9" s="6"/>
      <c r="V9" s="6"/>
      <c r="W9" s="59">
        <v>0.80010000000000003</v>
      </c>
      <c r="X9" s="59">
        <v>0.89990000000000003</v>
      </c>
    </row>
    <row r="10" spans="1:24" ht="159" customHeight="1" x14ac:dyDescent="0.25">
      <c r="A10" s="218" t="s">
        <v>37</v>
      </c>
      <c r="B10" s="212" t="s">
        <v>51</v>
      </c>
      <c r="C10" s="2" t="s">
        <v>86</v>
      </c>
      <c r="D10" s="1" t="s">
        <v>177</v>
      </c>
      <c r="E10" s="108" t="s">
        <v>12</v>
      </c>
      <c r="F10" s="1"/>
      <c r="G10" s="12">
        <v>0.25</v>
      </c>
      <c r="H10" s="108" t="s">
        <v>178</v>
      </c>
      <c r="I10" s="12">
        <v>0.55000000000000004</v>
      </c>
      <c r="J10" s="48" t="s">
        <v>17</v>
      </c>
      <c r="K10" s="48" t="s">
        <v>21</v>
      </c>
      <c r="L10" s="24" t="e">
        <f>#REF!</f>
        <v>#REF!</v>
      </c>
      <c r="M10" s="89"/>
      <c r="N10" s="24"/>
      <c r="O10" s="79"/>
      <c r="P10" s="83"/>
      <c r="Q10" s="20" t="s">
        <v>179</v>
      </c>
      <c r="R10" s="212" t="s">
        <v>180</v>
      </c>
      <c r="S10" s="107"/>
      <c r="T10" s="107"/>
      <c r="U10" s="6"/>
      <c r="V10" s="6"/>
      <c r="W10" s="59"/>
      <c r="X10" s="59"/>
    </row>
    <row r="11" spans="1:24" ht="93.75" customHeight="1" x14ac:dyDescent="0.25">
      <c r="A11" s="219"/>
      <c r="B11" s="213"/>
      <c r="C11" s="2" t="s">
        <v>87</v>
      </c>
      <c r="D11" s="1" t="s">
        <v>181</v>
      </c>
      <c r="E11" s="108" t="s">
        <v>12</v>
      </c>
      <c r="F11" s="1"/>
      <c r="G11" s="12">
        <v>0.8</v>
      </c>
      <c r="H11" s="108" t="s">
        <v>182</v>
      </c>
      <c r="I11" s="12">
        <v>0.99</v>
      </c>
      <c r="J11" s="48" t="s">
        <v>17</v>
      </c>
      <c r="K11" s="48" t="s">
        <v>21</v>
      </c>
      <c r="L11" s="24" t="e">
        <f>#REF!</f>
        <v>#REF!</v>
      </c>
      <c r="M11" s="89"/>
      <c r="N11" s="24"/>
      <c r="O11" s="79"/>
      <c r="P11" s="83"/>
      <c r="Q11" s="20" t="s">
        <v>183</v>
      </c>
      <c r="R11" s="213"/>
      <c r="S11" s="106"/>
      <c r="T11" s="6"/>
      <c r="U11" s="6"/>
      <c r="V11" s="6"/>
      <c r="W11" s="59"/>
      <c r="X11" s="59"/>
    </row>
    <row r="12" spans="1:24" ht="55.5" customHeight="1" x14ac:dyDescent="0.25">
      <c r="A12" s="219"/>
      <c r="B12" s="213"/>
      <c r="C12" s="2" t="s">
        <v>88</v>
      </c>
      <c r="D12" s="1" t="s">
        <v>184</v>
      </c>
      <c r="E12" s="108" t="s">
        <v>12</v>
      </c>
      <c r="F12" s="1"/>
      <c r="G12" s="15">
        <v>0.1</v>
      </c>
      <c r="H12" s="15" t="s">
        <v>185</v>
      </c>
      <c r="I12" s="15">
        <v>0.2</v>
      </c>
      <c r="J12" s="26" t="s">
        <v>17</v>
      </c>
      <c r="K12" s="26" t="s">
        <v>21</v>
      </c>
      <c r="L12" s="24" t="e">
        <f>#REF!</f>
        <v>#REF!</v>
      </c>
      <c r="M12" s="62" t="e">
        <f>#REF!</f>
        <v>#REF!</v>
      </c>
      <c r="N12" s="82"/>
      <c r="O12" s="63" t="e">
        <f>#REF!</f>
        <v>#REF!</v>
      </c>
      <c r="P12" s="79" t="e">
        <f>AVERAGE(M12,O12)</f>
        <v>#REF!</v>
      </c>
      <c r="Q12" s="20" t="s">
        <v>186</v>
      </c>
      <c r="R12" s="213"/>
      <c r="S12" s="43"/>
      <c r="T12" s="6"/>
      <c r="U12" s="6"/>
      <c r="V12" s="6"/>
      <c r="W12" s="59">
        <v>0.70009999999999994</v>
      </c>
      <c r="X12" s="59">
        <v>0.79990000000000006</v>
      </c>
    </row>
    <row r="13" spans="1:24" ht="42" customHeight="1" x14ac:dyDescent="0.25">
      <c r="A13" s="220"/>
      <c r="B13" s="214"/>
      <c r="C13" s="2" t="s">
        <v>89</v>
      </c>
      <c r="D13" s="1" t="s">
        <v>187</v>
      </c>
      <c r="E13" s="108" t="s">
        <v>12</v>
      </c>
      <c r="F13" s="1"/>
      <c r="G13" s="103">
        <v>0.1</v>
      </c>
      <c r="H13" s="103" t="s">
        <v>188</v>
      </c>
      <c r="I13" s="103">
        <v>0.3</v>
      </c>
      <c r="J13" s="26" t="s">
        <v>17</v>
      </c>
      <c r="K13" s="26" t="s">
        <v>21</v>
      </c>
      <c r="L13" s="24" t="e">
        <f>#REF!</f>
        <v>#REF!</v>
      </c>
      <c r="M13" s="62" t="e">
        <f>#REF!</f>
        <v>#REF!</v>
      </c>
      <c r="N13" s="82"/>
      <c r="O13" s="62" t="e">
        <f>#REF!</f>
        <v>#REF!</v>
      </c>
      <c r="P13" s="79" t="e">
        <f>AVERAGE(M13,O13)</f>
        <v>#REF!</v>
      </c>
      <c r="Q13" s="20" t="s">
        <v>189</v>
      </c>
      <c r="R13" s="214"/>
      <c r="S13" s="43"/>
      <c r="T13" s="6"/>
      <c r="U13" s="6"/>
      <c r="V13" s="6"/>
      <c r="W13" s="59">
        <v>0.70009999999999994</v>
      </c>
      <c r="X13" s="59">
        <v>0.79990000000000006</v>
      </c>
    </row>
    <row r="14" spans="1:24" ht="45" customHeight="1" x14ac:dyDescent="0.25">
      <c r="A14" s="215" t="s">
        <v>37</v>
      </c>
      <c r="B14" s="212" t="s">
        <v>52</v>
      </c>
      <c r="C14" s="2" t="s">
        <v>69</v>
      </c>
      <c r="D14" s="1" t="s">
        <v>126</v>
      </c>
      <c r="E14" s="4" t="s">
        <v>127</v>
      </c>
      <c r="F14" s="1"/>
      <c r="G14" s="13">
        <v>0.5</v>
      </c>
      <c r="H14" s="13" t="s">
        <v>116</v>
      </c>
      <c r="I14" s="8">
        <v>1</v>
      </c>
      <c r="J14" s="14" t="s">
        <v>17</v>
      </c>
      <c r="K14" s="14" t="s">
        <v>24</v>
      </c>
      <c r="L14" s="25" t="e">
        <f>#REF!</f>
        <v>#REF!</v>
      </c>
      <c r="M14" s="62" t="e">
        <f>#REF!</f>
        <v>#REF!</v>
      </c>
      <c r="N14" s="25" t="e">
        <f>#REF!</f>
        <v>#REF!</v>
      </c>
      <c r="O14" s="90" t="e">
        <f>#REF!</f>
        <v>#REF!</v>
      </c>
      <c r="P14" s="79" t="e">
        <f>AVERAGE(L14,M14,N14,O14)</f>
        <v>#REF!</v>
      </c>
      <c r="Q14" s="106" t="s">
        <v>128</v>
      </c>
      <c r="R14" s="212" t="s">
        <v>129</v>
      </c>
      <c r="S14" s="106"/>
      <c r="T14" s="106"/>
      <c r="U14" s="6"/>
      <c r="V14" s="6"/>
      <c r="W14" s="59">
        <v>0.70009999999999994</v>
      </c>
      <c r="X14" s="59">
        <v>0.89990000000000003</v>
      </c>
    </row>
    <row r="15" spans="1:24" ht="43.5" customHeight="1" x14ac:dyDescent="0.25">
      <c r="A15" s="216"/>
      <c r="B15" s="214"/>
      <c r="C15" s="2" t="s">
        <v>70</v>
      </c>
      <c r="D15" s="1" t="s">
        <v>130</v>
      </c>
      <c r="E15" s="4" t="s">
        <v>127</v>
      </c>
      <c r="F15" s="1"/>
      <c r="G15" s="13">
        <v>0.5</v>
      </c>
      <c r="H15" s="13" t="s">
        <v>116</v>
      </c>
      <c r="I15" s="8">
        <v>1</v>
      </c>
      <c r="J15" s="14" t="s">
        <v>17</v>
      </c>
      <c r="K15" s="14" t="s">
        <v>24</v>
      </c>
      <c r="L15" s="24" t="e">
        <f>#REF!</f>
        <v>#REF!</v>
      </c>
      <c r="M15" s="63" t="e">
        <f>#REF!</f>
        <v>#REF!</v>
      </c>
      <c r="N15" s="25" t="e">
        <f>#REF!</f>
        <v>#REF!</v>
      </c>
      <c r="O15" s="63" t="e">
        <f>#REF!</f>
        <v>#REF!</v>
      </c>
      <c r="P15" s="79" t="e">
        <f>AVERAGE(L15,M15,N15,O15)</f>
        <v>#REF!</v>
      </c>
      <c r="Q15" s="106" t="s">
        <v>131</v>
      </c>
      <c r="R15" s="214"/>
      <c r="S15" s="43"/>
      <c r="T15" s="6"/>
      <c r="U15" s="6"/>
      <c r="V15" s="6"/>
      <c r="W15" s="59">
        <v>0.15010000000000001</v>
      </c>
      <c r="X15" s="59">
        <v>0.19989999999999999</v>
      </c>
    </row>
    <row r="16" spans="1:24" ht="25.5" x14ac:dyDescent="0.25">
      <c r="A16" s="215" t="s">
        <v>38</v>
      </c>
      <c r="B16" s="212" t="s">
        <v>53</v>
      </c>
      <c r="C16" s="2" t="s">
        <v>71</v>
      </c>
      <c r="D16" s="1" t="s">
        <v>132</v>
      </c>
      <c r="E16" s="4" t="s">
        <v>11</v>
      </c>
      <c r="F16" s="1"/>
      <c r="G16" s="15">
        <v>0.5</v>
      </c>
      <c r="H16" s="15" t="s">
        <v>36</v>
      </c>
      <c r="I16" s="15">
        <v>0.8</v>
      </c>
      <c r="J16" s="14" t="s">
        <v>17</v>
      </c>
      <c r="K16" s="14" t="s">
        <v>23</v>
      </c>
      <c r="L16" s="82"/>
      <c r="M16" s="63" t="e">
        <f>#REF!</f>
        <v>#REF!</v>
      </c>
      <c r="N16" s="82"/>
      <c r="O16" s="63" t="e">
        <f>#REF!</f>
        <v>#REF!</v>
      </c>
      <c r="P16" s="79" t="e">
        <f>AVERAGE(M16,O16)</f>
        <v>#REF!</v>
      </c>
      <c r="Q16" s="106" t="s">
        <v>133</v>
      </c>
      <c r="R16" s="212" t="s">
        <v>134</v>
      </c>
      <c r="S16" s="106"/>
      <c r="T16" s="106"/>
      <c r="U16" s="6"/>
      <c r="V16" s="6"/>
      <c r="W16" s="59">
        <v>0.80010000000000003</v>
      </c>
      <c r="X16" s="59">
        <v>0.89990000000000003</v>
      </c>
    </row>
    <row r="17" spans="1:24" ht="26.25" thickBot="1" x14ac:dyDescent="0.3">
      <c r="A17" s="216"/>
      <c r="B17" s="214"/>
      <c r="C17" s="2" t="s">
        <v>72</v>
      </c>
      <c r="D17" s="1" t="s">
        <v>132</v>
      </c>
      <c r="E17" s="73" t="s">
        <v>11</v>
      </c>
      <c r="F17" s="73" t="s">
        <v>44</v>
      </c>
      <c r="G17" s="15">
        <v>0.5</v>
      </c>
      <c r="H17" s="15" t="s">
        <v>36</v>
      </c>
      <c r="I17" s="15">
        <v>0.8</v>
      </c>
      <c r="J17" s="71" t="s">
        <v>17</v>
      </c>
      <c r="K17" s="71" t="s">
        <v>23</v>
      </c>
      <c r="L17" s="84"/>
      <c r="M17" s="91" t="e">
        <f>#REF!</f>
        <v>#REF!</v>
      </c>
      <c r="N17" s="84"/>
      <c r="O17" s="92" t="e">
        <f>#REF!</f>
        <v>#REF!</v>
      </c>
      <c r="P17" s="77" t="e">
        <f>AVERAGE(M17,O17)</f>
        <v>#REF!</v>
      </c>
      <c r="Q17" s="106" t="s">
        <v>135</v>
      </c>
      <c r="R17" s="214"/>
      <c r="S17" s="43"/>
      <c r="T17" s="6"/>
      <c r="U17" s="6"/>
      <c r="V17" s="6"/>
      <c r="W17" s="59">
        <v>0.80010000000000003</v>
      </c>
      <c r="X17" s="59">
        <v>0.89990000000000003</v>
      </c>
    </row>
    <row r="18" spans="1:24" ht="39" customHeight="1" thickBot="1" x14ac:dyDescent="0.3">
      <c r="A18" s="215" t="s">
        <v>38</v>
      </c>
      <c r="B18" s="212" t="s">
        <v>54</v>
      </c>
      <c r="C18" s="2" t="s">
        <v>73</v>
      </c>
      <c r="D18" s="74" t="s">
        <v>136</v>
      </c>
      <c r="E18" s="106" t="s">
        <v>12</v>
      </c>
      <c r="F18" s="74"/>
      <c r="G18" s="8">
        <v>0.8</v>
      </c>
      <c r="H18" s="75" t="s">
        <v>137</v>
      </c>
      <c r="I18" s="76">
        <v>1</v>
      </c>
      <c r="J18" s="48" t="s">
        <v>17</v>
      </c>
      <c r="K18" s="48" t="s">
        <v>119</v>
      </c>
      <c r="L18" s="24" t="e">
        <f>#REF!</f>
        <v>#REF!</v>
      </c>
      <c r="M18" s="98" t="e">
        <f>#REF!</f>
        <v>#REF!</v>
      </c>
      <c r="N18" s="100" t="e">
        <f>#REF!</f>
        <v>#REF!</v>
      </c>
      <c r="O18" s="101" t="e">
        <f>#REF!</f>
        <v>#REF!</v>
      </c>
      <c r="P18" s="99" t="e">
        <f>AVERAGE(L18,M18,N18:O18)</f>
        <v>#REF!</v>
      </c>
      <c r="Q18" s="106" t="s">
        <v>138</v>
      </c>
      <c r="R18" s="212" t="s">
        <v>139</v>
      </c>
      <c r="S18" s="106"/>
      <c r="T18" s="106"/>
      <c r="U18" s="6"/>
      <c r="V18" s="6"/>
      <c r="W18" s="59">
        <v>0.60009999999999997</v>
      </c>
      <c r="X18" s="59">
        <v>0.64990000000000003</v>
      </c>
    </row>
    <row r="19" spans="1:24" ht="27.75" customHeight="1" x14ac:dyDescent="0.25">
      <c r="A19" s="217"/>
      <c r="B19" s="213"/>
      <c r="C19" s="2" t="s">
        <v>74</v>
      </c>
      <c r="D19" s="74" t="s">
        <v>140</v>
      </c>
      <c r="E19" s="106" t="s">
        <v>12</v>
      </c>
      <c r="F19" s="74"/>
      <c r="G19" s="8">
        <v>0.8</v>
      </c>
      <c r="H19" s="75" t="s">
        <v>137</v>
      </c>
      <c r="I19" s="76">
        <v>1</v>
      </c>
      <c r="J19" s="48" t="s">
        <v>17</v>
      </c>
      <c r="K19" s="48" t="s">
        <v>119</v>
      </c>
      <c r="L19" s="93"/>
      <c r="M19" s="113"/>
      <c r="N19" s="114"/>
      <c r="O19" s="115"/>
      <c r="P19" s="116"/>
      <c r="Q19" s="106" t="s">
        <v>141</v>
      </c>
      <c r="R19" s="213"/>
      <c r="S19" s="106"/>
      <c r="T19" s="6"/>
      <c r="U19" s="6"/>
      <c r="V19" s="6"/>
      <c r="W19" s="59"/>
      <c r="X19" s="59"/>
    </row>
    <row r="20" spans="1:24" ht="43.5" customHeight="1" x14ac:dyDescent="0.25">
      <c r="A20" s="217"/>
      <c r="B20" s="213"/>
      <c r="C20" s="2" t="s">
        <v>75</v>
      </c>
      <c r="D20" s="74" t="s">
        <v>142</v>
      </c>
      <c r="E20" s="106" t="s">
        <v>12</v>
      </c>
      <c r="F20" s="74"/>
      <c r="G20" s="8">
        <v>0.9</v>
      </c>
      <c r="H20" s="75" t="s">
        <v>145</v>
      </c>
      <c r="I20" s="76">
        <v>1</v>
      </c>
      <c r="J20" s="48" t="s">
        <v>17</v>
      </c>
      <c r="K20" s="105" t="s">
        <v>21</v>
      </c>
      <c r="L20" s="93"/>
      <c r="M20" s="113"/>
      <c r="N20" s="114"/>
      <c r="O20" s="115"/>
      <c r="P20" s="116"/>
      <c r="Q20" s="106" t="s">
        <v>143</v>
      </c>
      <c r="R20" s="213"/>
      <c r="S20" s="106"/>
      <c r="T20" s="6"/>
      <c r="U20" s="6"/>
      <c r="V20" s="6"/>
      <c r="W20" s="59"/>
      <c r="X20" s="59"/>
    </row>
    <row r="21" spans="1:24" ht="32.25" customHeight="1" x14ac:dyDescent="0.25">
      <c r="A21" s="216"/>
      <c r="B21" s="214"/>
      <c r="C21" s="2" t="s">
        <v>76</v>
      </c>
      <c r="D21" s="74" t="s">
        <v>144</v>
      </c>
      <c r="E21" s="106" t="s">
        <v>11</v>
      </c>
      <c r="F21" s="74"/>
      <c r="G21" s="8">
        <v>0.9</v>
      </c>
      <c r="H21" s="75" t="s">
        <v>145</v>
      </c>
      <c r="I21" s="76">
        <v>1</v>
      </c>
      <c r="J21" s="72" t="s">
        <v>17</v>
      </c>
      <c r="K21" s="72" t="s">
        <v>119</v>
      </c>
      <c r="L21" s="93" t="e">
        <f>#REF!</f>
        <v>#REF!</v>
      </c>
      <c r="M21" s="94" t="e">
        <f>#REF!</f>
        <v>#REF!</v>
      </c>
      <c r="N21" s="93" t="e">
        <f>#REF!</f>
        <v>#REF!</v>
      </c>
      <c r="O21" s="94" t="e">
        <f>#REF!</f>
        <v>#REF!</v>
      </c>
      <c r="P21" s="85" t="e">
        <f>AVERAGE(L21,M21,N21:O21)</f>
        <v>#REF!</v>
      </c>
      <c r="Q21" s="106" t="s">
        <v>146</v>
      </c>
      <c r="R21" s="214"/>
      <c r="S21" s="43"/>
      <c r="T21" s="6"/>
      <c r="U21" s="6"/>
      <c r="V21" s="6"/>
      <c r="W21" s="59">
        <v>0.35010000000000002</v>
      </c>
      <c r="X21" s="59">
        <v>0.39900000000000002</v>
      </c>
    </row>
    <row r="22" spans="1:24" ht="38.25" customHeight="1" x14ac:dyDescent="0.25">
      <c r="A22" s="218" t="s">
        <v>38</v>
      </c>
      <c r="B22" s="221" t="s">
        <v>55</v>
      </c>
      <c r="C22" s="2" t="s">
        <v>77</v>
      </c>
      <c r="D22" s="1" t="s">
        <v>147</v>
      </c>
      <c r="E22" s="109" t="s">
        <v>11</v>
      </c>
      <c r="F22" s="1"/>
      <c r="G22" s="8">
        <v>0.9</v>
      </c>
      <c r="H22" s="75" t="s">
        <v>145</v>
      </c>
      <c r="I22" s="76">
        <v>1</v>
      </c>
      <c r="J22" s="105" t="s">
        <v>17</v>
      </c>
      <c r="K22" s="105" t="s">
        <v>119</v>
      </c>
      <c r="L22" s="93"/>
      <c r="M22" s="94"/>
      <c r="N22" s="93"/>
      <c r="O22" s="94"/>
      <c r="P22" s="85"/>
      <c r="Q22" s="106" t="s">
        <v>148</v>
      </c>
      <c r="R22" s="106" t="s">
        <v>149</v>
      </c>
      <c r="S22" s="106"/>
      <c r="T22" s="106"/>
      <c r="U22" s="6"/>
      <c r="V22" s="6"/>
      <c r="W22" s="59"/>
      <c r="X22" s="59"/>
    </row>
    <row r="23" spans="1:24" ht="39" customHeight="1" x14ac:dyDescent="0.25">
      <c r="A23" s="219"/>
      <c r="B23" s="222"/>
      <c r="C23" s="2" t="s">
        <v>78</v>
      </c>
      <c r="D23" s="1" t="s">
        <v>253</v>
      </c>
      <c r="E23" s="109" t="s">
        <v>127</v>
      </c>
      <c r="F23" s="1"/>
      <c r="G23" s="8">
        <v>0.7</v>
      </c>
      <c r="H23" s="75" t="s">
        <v>150</v>
      </c>
      <c r="I23" s="76">
        <v>1</v>
      </c>
      <c r="J23" s="105" t="s">
        <v>17</v>
      </c>
      <c r="K23" s="105" t="s">
        <v>119</v>
      </c>
      <c r="L23" s="93"/>
      <c r="M23" s="94"/>
      <c r="N23" s="93"/>
      <c r="O23" s="94"/>
      <c r="P23" s="85"/>
      <c r="Q23" s="106" t="s">
        <v>151</v>
      </c>
      <c r="R23" s="212" t="s">
        <v>152</v>
      </c>
      <c r="S23" s="106"/>
      <c r="T23" s="106"/>
      <c r="U23" s="6"/>
      <c r="V23" s="6"/>
      <c r="W23" s="59"/>
      <c r="X23" s="59"/>
    </row>
    <row r="24" spans="1:24" ht="38.25" x14ac:dyDescent="0.25">
      <c r="A24" s="219"/>
      <c r="B24" s="222"/>
      <c r="C24" s="2" t="s">
        <v>79</v>
      </c>
      <c r="D24" s="1" t="s">
        <v>254</v>
      </c>
      <c r="E24" s="109" t="s">
        <v>127</v>
      </c>
      <c r="F24" s="1"/>
      <c r="G24" s="8">
        <v>0.7</v>
      </c>
      <c r="H24" s="75" t="s">
        <v>150</v>
      </c>
      <c r="I24" s="76">
        <v>1</v>
      </c>
      <c r="J24" s="105" t="s">
        <v>17</v>
      </c>
      <c r="K24" s="105" t="s">
        <v>119</v>
      </c>
      <c r="L24" s="93"/>
      <c r="M24" s="94"/>
      <c r="N24" s="93"/>
      <c r="O24" s="94"/>
      <c r="P24" s="85"/>
      <c r="Q24" s="106" t="s">
        <v>153</v>
      </c>
      <c r="R24" s="213"/>
      <c r="S24" s="106"/>
      <c r="T24" s="6"/>
      <c r="U24" s="6"/>
      <c r="V24" s="6"/>
      <c r="W24" s="59"/>
      <c r="X24" s="59"/>
    </row>
    <row r="25" spans="1:24" ht="25.5" customHeight="1" x14ac:dyDescent="0.25">
      <c r="A25" s="219"/>
      <c r="B25" s="222"/>
      <c r="C25" s="2" t="s">
        <v>80</v>
      </c>
      <c r="D25" s="1" t="s">
        <v>255</v>
      </c>
      <c r="E25" s="109" t="s">
        <v>127</v>
      </c>
      <c r="F25" s="1"/>
      <c r="G25" s="8">
        <v>0.7</v>
      </c>
      <c r="H25" s="75" t="s">
        <v>150</v>
      </c>
      <c r="I25" s="76">
        <v>1</v>
      </c>
      <c r="J25" s="105" t="s">
        <v>17</v>
      </c>
      <c r="K25" s="105" t="s">
        <v>23</v>
      </c>
      <c r="L25" s="93"/>
      <c r="M25" s="94"/>
      <c r="N25" s="93"/>
      <c r="O25" s="94"/>
      <c r="P25" s="85"/>
      <c r="Q25" s="106" t="s">
        <v>154</v>
      </c>
      <c r="R25" s="214"/>
      <c r="S25" s="106"/>
      <c r="T25" s="6"/>
      <c r="U25" s="6"/>
      <c r="V25" s="6"/>
      <c r="W25" s="59"/>
      <c r="X25" s="59"/>
    </row>
    <row r="26" spans="1:24" ht="29.25" customHeight="1" x14ac:dyDescent="0.25">
      <c r="A26" s="219"/>
      <c r="B26" s="222"/>
      <c r="C26" s="2" t="s">
        <v>155</v>
      </c>
      <c r="D26" s="1" t="s">
        <v>256</v>
      </c>
      <c r="E26" s="109" t="s">
        <v>12</v>
      </c>
      <c r="F26" s="1"/>
      <c r="G26" s="119">
        <v>84</v>
      </c>
      <c r="H26" s="119">
        <v>159</v>
      </c>
      <c r="I26" s="119">
        <v>173</v>
      </c>
      <c r="J26" s="105" t="s">
        <v>156</v>
      </c>
      <c r="K26" s="105" t="s">
        <v>119</v>
      </c>
      <c r="L26" s="93"/>
      <c r="M26" s="94"/>
      <c r="N26" s="93"/>
      <c r="O26" s="94"/>
      <c r="P26" s="85"/>
      <c r="Q26" s="106" t="s">
        <v>157</v>
      </c>
      <c r="R26" s="106" t="s">
        <v>158</v>
      </c>
      <c r="S26" s="106"/>
      <c r="T26" s="106"/>
      <c r="U26" s="6"/>
      <c r="V26" s="6"/>
      <c r="W26" s="59"/>
      <c r="X26" s="59"/>
    </row>
    <row r="27" spans="1:24" ht="54.75" customHeight="1" x14ac:dyDescent="0.25">
      <c r="A27" s="219"/>
      <c r="B27" s="222"/>
      <c r="C27" s="2" t="s">
        <v>81</v>
      </c>
      <c r="D27" s="1" t="s">
        <v>159</v>
      </c>
      <c r="E27" s="109" t="s">
        <v>127</v>
      </c>
      <c r="F27" s="1"/>
      <c r="G27" s="8">
        <v>0.5</v>
      </c>
      <c r="H27" s="75" t="s">
        <v>160</v>
      </c>
      <c r="I27" s="76">
        <v>1</v>
      </c>
      <c r="J27" s="105" t="s">
        <v>17</v>
      </c>
      <c r="K27" s="105" t="s">
        <v>23</v>
      </c>
      <c r="L27" s="93"/>
      <c r="M27" s="94"/>
      <c r="N27" s="93"/>
      <c r="O27" s="94"/>
      <c r="P27" s="85"/>
      <c r="Q27" s="106" t="s">
        <v>161</v>
      </c>
      <c r="R27" s="106" t="s">
        <v>162</v>
      </c>
      <c r="S27" s="106"/>
      <c r="T27" s="106"/>
      <c r="U27" s="6"/>
      <c r="V27" s="6"/>
      <c r="W27" s="59"/>
      <c r="X27" s="59"/>
    </row>
    <row r="28" spans="1:24" ht="39.75" customHeight="1" x14ac:dyDescent="0.25">
      <c r="A28" s="220"/>
      <c r="B28" s="223"/>
      <c r="C28" s="2" t="s">
        <v>82</v>
      </c>
      <c r="D28" s="1" t="s">
        <v>163</v>
      </c>
      <c r="E28" s="109" t="s">
        <v>127</v>
      </c>
      <c r="F28" s="1"/>
      <c r="G28" s="8">
        <v>0.5</v>
      </c>
      <c r="H28" s="75" t="s">
        <v>160</v>
      </c>
      <c r="I28" s="76">
        <v>1</v>
      </c>
      <c r="J28" s="26" t="s">
        <v>17</v>
      </c>
      <c r="K28" s="26" t="s">
        <v>23</v>
      </c>
      <c r="L28" s="82"/>
      <c r="M28" s="63" t="e">
        <f>#REF!</f>
        <v>#REF!</v>
      </c>
      <c r="N28" s="82"/>
      <c r="O28" s="79" t="e">
        <f>#REF!</f>
        <v>#REF!</v>
      </c>
      <c r="P28" s="79" t="e">
        <f>AVERAGE(M28,O28)</f>
        <v>#REF!</v>
      </c>
      <c r="Q28" s="106" t="s">
        <v>164</v>
      </c>
      <c r="R28" s="106" t="s">
        <v>162</v>
      </c>
      <c r="S28" s="43"/>
      <c r="T28" s="6"/>
      <c r="U28" s="6"/>
      <c r="V28" s="6"/>
      <c r="W28" s="59">
        <v>0.80010000000000003</v>
      </c>
      <c r="X28" s="59">
        <v>0.89990000000000003</v>
      </c>
    </row>
    <row r="29" spans="1:24" ht="38.25" customHeight="1" x14ac:dyDescent="0.25">
      <c r="A29" s="218" t="s">
        <v>38</v>
      </c>
      <c r="B29" s="221" t="s">
        <v>56</v>
      </c>
      <c r="C29" s="2" t="s">
        <v>110</v>
      </c>
      <c r="D29" s="1" t="s">
        <v>238</v>
      </c>
      <c r="E29" s="112" t="s">
        <v>127</v>
      </c>
      <c r="F29" s="1"/>
      <c r="G29" s="8">
        <v>0.5</v>
      </c>
      <c r="H29" s="75" t="s">
        <v>239</v>
      </c>
      <c r="I29" s="76">
        <v>0.7</v>
      </c>
      <c r="J29" s="48" t="s">
        <v>17</v>
      </c>
      <c r="K29" s="48" t="s">
        <v>23</v>
      </c>
      <c r="L29" s="82"/>
      <c r="M29" s="63"/>
      <c r="N29" s="82"/>
      <c r="O29" s="79"/>
      <c r="P29" s="79"/>
      <c r="Q29" s="111" t="s">
        <v>240</v>
      </c>
      <c r="R29" s="212" t="s">
        <v>246</v>
      </c>
      <c r="S29" s="111"/>
      <c r="T29" s="111"/>
      <c r="U29" s="6"/>
      <c r="V29" s="6"/>
      <c r="W29" s="59"/>
      <c r="X29" s="59"/>
    </row>
    <row r="30" spans="1:24" ht="42" customHeight="1" x14ac:dyDescent="0.25">
      <c r="A30" s="219"/>
      <c r="B30" s="222"/>
      <c r="C30" s="2" t="s">
        <v>111</v>
      </c>
      <c r="D30" s="1" t="s">
        <v>241</v>
      </c>
      <c r="E30" s="112" t="s">
        <v>11</v>
      </c>
      <c r="F30" s="1"/>
      <c r="G30" s="8">
        <v>0.6</v>
      </c>
      <c r="H30" s="75" t="s">
        <v>242</v>
      </c>
      <c r="I30" s="76">
        <v>1</v>
      </c>
      <c r="J30" s="48" t="s">
        <v>17</v>
      </c>
      <c r="K30" s="48" t="s">
        <v>21</v>
      </c>
      <c r="L30" s="82"/>
      <c r="M30" s="63"/>
      <c r="N30" s="82"/>
      <c r="O30" s="79"/>
      <c r="P30" s="79"/>
      <c r="Q30" s="111" t="s">
        <v>243</v>
      </c>
      <c r="R30" s="213"/>
      <c r="S30" s="106"/>
      <c r="T30" s="6"/>
      <c r="U30" s="6"/>
      <c r="V30" s="6"/>
      <c r="W30" s="59"/>
      <c r="X30" s="59"/>
    </row>
    <row r="31" spans="1:24" ht="53.25" customHeight="1" x14ac:dyDescent="0.25">
      <c r="A31" s="220"/>
      <c r="B31" s="223"/>
      <c r="C31" s="2" t="s">
        <v>112</v>
      </c>
      <c r="D31" s="1" t="s">
        <v>244</v>
      </c>
      <c r="E31" s="112" t="s">
        <v>127</v>
      </c>
      <c r="F31" s="1"/>
      <c r="G31" s="15">
        <v>0</v>
      </c>
      <c r="H31" s="15">
        <v>0</v>
      </c>
      <c r="I31" s="120">
        <v>1E-3</v>
      </c>
      <c r="J31" s="48" t="s">
        <v>17</v>
      </c>
      <c r="K31" s="48" t="s">
        <v>23</v>
      </c>
      <c r="L31" s="82"/>
      <c r="M31" s="82"/>
      <c r="N31" s="82"/>
      <c r="O31" s="63" t="e">
        <f>+#REF!</f>
        <v>#REF!</v>
      </c>
      <c r="P31" s="79" t="e">
        <f>+AVERAGE(L31:O31)</f>
        <v>#REF!</v>
      </c>
      <c r="Q31" s="111" t="s">
        <v>245</v>
      </c>
      <c r="R31" s="214"/>
      <c r="S31" s="68"/>
      <c r="T31" s="6"/>
      <c r="U31" s="6"/>
      <c r="V31" s="6"/>
      <c r="W31" s="59"/>
      <c r="X31" s="59"/>
    </row>
    <row r="32" spans="1:24" ht="50.25" customHeight="1" x14ac:dyDescent="0.25">
      <c r="A32" s="218" t="s">
        <v>39</v>
      </c>
      <c r="B32" s="212" t="s">
        <v>57</v>
      </c>
      <c r="C32" s="2" t="s">
        <v>83</v>
      </c>
      <c r="D32" s="1" t="s">
        <v>165</v>
      </c>
      <c r="E32" s="109" t="s">
        <v>12</v>
      </c>
      <c r="F32" s="1"/>
      <c r="G32" s="15">
        <v>0.5</v>
      </c>
      <c r="H32" s="15" t="s">
        <v>116</v>
      </c>
      <c r="I32" s="15">
        <v>1</v>
      </c>
      <c r="J32" s="48" t="s">
        <v>17</v>
      </c>
      <c r="K32" s="48" t="s">
        <v>21</v>
      </c>
      <c r="L32" s="82"/>
      <c r="M32" s="82"/>
      <c r="N32" s="82"/>
      <c r="O32" s="63"/>
      <c r="P32" s="79"/>
      <c r="Q32" s="106" t="s">
        <v>166</v>
      </c>
      <c r="R32" s="106" t="s">
        <v>167</v>
      </c>
      <c r="S32" s="106"/>
      <c r="T32" s="106"/>
      <c r="U32" s="6"/>
      <c r="V32" s="6"/>
      <c r="W32" s="59"/>
      <c r="X32" s="59"/>
    </row>
    <row r="33" spans="1:24" ht="38.25" x14ac:dyDescent="0.25">
      <c r="A33" s="220"/>
      <c r="B33" s="214"/>
      <c r="C33" s="2" t="s">
        <v>84</v>
      </c>
      <c r="D33" s="1" t="s">
        <v>168</v>
      </c>
      <c r="E33" s="109" t="s">
        <v>12</v>
      </c>
      <c r="F33" s="1"/>
      <c r="G33" s="15">
        <v>0.5</v>
      </c>
      <c r="H33" s="15" t="s">
        <v>116</v>
      </c>
      <c r="I33" s="15">
        <v>1</v>
      </c>
      <c r="J33" s="48" t="s">
        <v>17</v>
      </c>
      <c r="K33" s="48" t="s">
        <v>21</v>
      </c>
      <c r="L33" s="82"/>
      <c r="M33" s="82"/>
      <c r="N33" s="82"/>
      <c r="O33" s="63" t="e">
        <f>+#REF!</f>
        <v>#REF!</v>
      </c>
      <c r="P33" s="79" t="e">
        <f>+AVERAGE(L33:O33)</f>
        <v>#REF!</v>
      </c>
      <c r="Q33" s="106" t="s">
        <v>169</v>
      </c>
      <c r="R33" s="106"/>
      <c r="S33" s="68"/>
      <c r="T33" s="6"/>
      <c r="U33" s="6"/>
      <c r="V33" s="6"/>
      <c r="W33" s="59"/>
      <c r="X33" s="59"/>
    </row>
    <row r="34" spans="1:24" ht="63.75" x14ac:dyDescent="0.25">
      <c r="A34" s="104" t="s">
        <v>39</v>
      </c>
      <c r="B34" s="67" t="s">
        <v>58</v>
      </c>
      <c r="C34" s="70"/>
      <c r="D34" s="1" t="s">
        <v>31</v>
      </c>
      <c r="E34" s="69" t="s">
        <v>11</v>
      </c>
      <c r="F34" s="69" t="s">
        <v>44</v>
      </c>
      <c r="G34" s="15">
        <v>0.9</v>
      </c>
      <c r="H34" s="15" t="s">
        <v>25</v>
      </c>
      <c r="I34" s="15">
        <v>1</v>
      </c>
      <c r="J34" s="48" t="s">
        <v>17</v>
      </c>
      <c r="K34" s="48" t="s">
        <v>24</v>
      </c>
      <c r="L34" s="82"/>
      <c r="M34" s="82"/>
      <c r="N34" s="82"/>
      <c r="O34" s="63" t="e">
        <f>+#REF!</f>
        <v>#REF!</v>
      </c>
      <c r="P34" s="79" t="e">
        <f>+AVERAGE(L34:O34)</f>
        <v>#REF!</v>
      </c>
      <c r="Q34" s="68" t="s">
        <v>35</v>
      </c>
      <c r="R34" s="68" t="s">
        <v>42</v>
      </c>
      <c r="S34" s="68"/>
      <c r="T34" s="6"/>
      <c r="U34" s="6"/>
      <c r="V34" s="6"/>
      <c r="W34" s="59"/>
      <c r="X34" s="59"/>
    </row>
    <row r="35" spans="1:24" ht="66" customHeight="1" x14ac:dyDescent="0.25">
      <c r="A35" s="218" t="s">
        <v>39</v>
      </c>
      <c r="B35" s="212" t="s">
        <v>59</v>
      </c>
      <c r="C35" s="39" t="s">
        <v>170</v>
      </c>
      <c r="D35" s="1" t="s">
        <v>171</v>
      </c>
      <c r="E35" s="109" t="s">
        <v>127</v>
      </c>
      <c r="F35" s="1"/>
      <c r="G35" s="15">
        <v>0.7</v>
      </c>
      <c r="H35" s="15" t="s">
        <v>22</v>
      </c>
      <c r="I35" s="15">
        <v>0.9</v>
      </c>
      <c r="J35" s="48" t="s">
        <v>17</v>
      </c>
      <c r="K35" s="48" t="s">
        <v>23</v>
      </c>
      <c r="L35" s="82"/>
      <c r="M35" s="82"/>
      <c r="N35" s="82"/>
      <c r="O35" s="63"/>
      <c r="P35" s="79"/>
      <c r="Q35" s="106" t="s">
        <v>172</v>
      </c>
      <c r="R35" s="106" t="s">
        <v>173</v>
      </c>
      <c r="S35" s="106"/>
      <c r="T35" s="106"/>
      <c r="U35" s="6"/>
      <c r="V35" s="6"/>
      <c r="W35" s="59"/>
      <c r="X35" s="59"/>
    </row>
    <row r="36" spans="1:24" ht="63.75" customHeight="1" x14ac:dyDescent="0.25">
      <c r="A36" s="220"/>
      <c r="B36" s="214"/>
      <c r="C36" s="39" t="s">
        <v>85</v>
      </c>
      <c r="D36" s="1" t="s">
        <v>174</v>
      </c>
      <c r="E36" s="109" t="s">
        <v>127</v>
      </c>
      <c r="F36" s="1"/>
      <c r="G36" s="15">
        <v>0.65</v>
      </c>
      <c r="H36" s="15" t="s">
        <v>175</v>
      </c>
      <c r="I36" s="15">
        <v>0.9</v>
      </c>
      <c r="J36" s="48" t="s">
        <v>17</v>
      </c>
      <c r="K36" s="48" t="s">
        <v>23</v>
      </c>
      <c r="L36" s="82"/>
      <c r="M36" s="82"/>
      <c r="N36" s="82"/>
      <c r="O36" s="63" t="e">
        <f>+#REF!</f>
        <v>#REF!</v>
      </c>
      <c r="P36" s="79" t="e">
        <f>+AVERAGE(L36:O36)</f>
        <v>#REF!</v>
      </c>
      <c r="Q36" s="106" t="s">
        <v>176</v>
      </c>
      <c r="R36" s="106"/>
      <c r="S36" s="68"/>
      <c r="T36" s="6"/>
      <c r="U36" s="6"/>
      <c r="V36" s="6"/>
      <c r="W36" s="59"/>
      <c r="X36" s="59"/>
    </row>
    <row r="37" spans="1:24" ht="51" customHeight="1" x14ac:dyDescent="0.25">
      <c r="A37" s="215" t="s">
        <v>39</v>
      </c>
      <c r="B37" s="212" t="s">
        <v>60</v>
      </c>
      <c r="C37" s="39" t="s">
        <v>105</v>
      </c>
      <c r="D37" s="1" t="s">
        <v>230</v>
      </c>
      <c r="E37" s="4" t="s">
        <v>127</v>
      </c>
      <c r="F37" s="1"/>
      <c r="G37" s="4">
        <v>0.5</v>
      </c>
      <c r="H37" s="23" t="s">
        <v>116</v>
      </c>
      <c r="I37" s="4">
        <v>1</v>
      </c>
      <c r="J37" s="23" t="s">
        <v>17</v>
      </c>
      <c r="K37" s="3" t="s">
        <v>23</v>
      </c>
      <c r="L37" s="95" t="e">
        <f>#REF!</f>
        <v>#REF!</v>
      </c>
      <c r="M37" s="96" t="e">
        <f>#REF!</f>
        <v>#REF!</v>
      </c>
      <c r="N37" s="95" t="e">
        <f>#REF!</f>
        <v>#REF!</v>
      </c>
      <c r="O37" s="64" t="e">
        <f>#REF!</f>
        <v>#REF!</v>
      </c>
      <c r="P37" s="87" t="e">
        <f>AVERAGE(L37,M37,N37,O37)</f>
        <v>#REF!</v>
      </c>
      <c r="Q37" s="106" t="s">
        <v>231</v>
      </c>
      <c r="R37" s="212" t="s">
        <v>232</v>
      </c>
      <c r="S37" s="106"/>
      <c r="T37" s="106"/>
      <c r="U37" s="6"/>
      <c r="V37" s="6"/>
      <c r="W37" s="23">
        <v>56</v>
      </c>
      <c r="X37" s="23">
        <v>60</v>
      </c>
    </row>
    <row r="38" spans="1:24" ht="25.5" x14ac:dyDescent="0.25">
      <c r="A38" s="217"/>
      <c r="B38" s="213"/>
      <c r="C38" s="39" t="s">
        <v>106</v>
      </c>
      <c r="D38" s="1" t="s">
        <v>233</v>
      </c>
      <c r="E38" s="4" t="s">
        <v>127</v>
      </c>
      <c r="F38" s="1"/>
      <c r="G38" s="4">
        <v>0.5</v>
      </c>
      <c r="H38" s="23" t="s">
        <v>116</v>
      </c>
      <c r="I38" s="4">
        <v>1</v>
      </c>
      <c r="J38" s="23" t="s">
        <v>17</v>
      </c>
      <c r="K38" s="109" t="s">
        <v>23</v>
      </c>
      <c r="L38" s="95" t="e">
        <f>#REF!</f>
        <v>#REF!</v>
      </c>
      <c r="M38" s="96" t="e">
        <f>#REF!</f>
        <v>#REF!</v>
      </c>
      <c r="N38" s="95" t="e">
        <f>#REF!</f>
        <v>#REF!</v>
      </c>
      <c r="O38" s="64" t="e">
        <f>#REF!</f>
        <v>#REF!</v>
      </c>
      <c r="P38" s="87" t="e">
        <f>AVERAGE(L38,M38,N38,O38)</f>
        <v>#REF!</v>
      </c>
      <c r="Q38" s="106" t="s">
        <v>231</v>
      </c>
      <c r="R38" s="213"/>
      <c r="S38" s="43"/>
      <c r="T38" s="6"/>
      <c r="U38" s="6"/>
      <c r="V38" s="6"/>
      <c r="W38" s="23">
        <v>56</v>
      </c>
      <c r="X38" s="23">
        <v>60</v>
      </c>
    </row>
    <row r="39" spans="1:24" ht="25.5" x14ac:dyDescent="0.25">
      <c r="A39" s="217"/>
      <c r="B39" s="213"/>
      <c r="C39" s="39" t="s">
        <v>107</v>
      </c>
      <c r="D39" s="1" t="s">
        <v>234</v>
      </c>
      <c r="E39" s="4" t="s">
        <v>12</v>
      </c>
      <c r="F39" s="1"/>
      <c r="G39" s="4">
        <v>0.5</v>
      </c>
      <c r="H39" s="23" t="s">
        <v>116</v>
      </c>
      <c r="I39" s="4">
        <v>1</v>
      </c>
      <c r="J39" s="23" t="s">
        <v>17</v>
      </c>
      <c r="K39" s="109" t="s">
        <v>23</v>
      </c>
      <c r="L39" s="95" t="e">
        <f>#REF!</f>
        <v>#REF!</v>
      </c>
      <c r="M39" s="96" t="e">
        <f>#REF!</f>
        <v>#REF!</v>
      </c>
      <c r="N39" s="95" t="e">
        <f>#REF!</f>
        <v>#REF!</v>
      </c>
      <c r="O39" s="64" t="e">
        <f>#REF!</f>
        <v>#REF!</v>
      </c>
      <c r="P39" s="87" t="e">
        <f>AVERAGE(L39,M39,N39,O39)</f>
        <v>#REF!</v>
      </c>
      <c r="Q39" s="106" t="s">
        <v>231</v>
      </c>
      <c r="R39" s="213"/>
      <c r="S39" s="43"/>
      <c r="T39" s="6"/>
      <c r="U39" s="6"/>
      <c r="V39" s="6"/>
      <c r="W39" s="23">
        <v>56</v>
      </c>
      <c r="X39" s="23">
        <v>60</v>
      </c>
    </row>
    <row r="40" spans="1:24" ht="38.25" x14ac:dyDescent="0.25">
      <c r="A40" s="217"/>
      <c r="B40" s="213"/>
      <c r="C40" s="39" t="s">
        <v>108</v>
      </c>
      <c r="D40" s="1" t="s">
        <v>235</v>
      </c>
      <c r="E40" s="4" t="s">
        <v>12</v>
      </c>
      <c r="F40" s="1"/>
      <c r="G40" s="4">
        <v>0.5</v>
      </c>
      <c r="H40" s="23" t="s">
        <v>116</v>
      </c>
      <c r="I40" s="4">
        <v>1</v>
      </c>
      <c r="J40" s="23" t="s">
        <v>17</v>
      </c>
      <c r="K40" s="109" t="s">
        <v>23</v>
      </c>
      <c r="L40" s="95"/>
      <c r="M40" s="96"/>
      <c r="N40" s="95"/>
      <c r="O40" s="64"/>
      <c r="P40" s="87"/>
      <c r="Q40" s="106" t="s">
        <v>236</v>
      </c>
      <c r="R40" s="213"/>
      <c r="S40" s="106"/>
      <c r="T40" s="6"/>
      <c r="U40" s="6"/>
      <c r="V40" s="6"/>
      <c r="W40" s="23"/>
      <c r="X40" s="23"/>
    </row>
    <row r="41" spans="1:24" ht="25.5" x14ac:dyDescent="0.25">
      <c r="A41" s="216"/>
      <c r="B41" s="214"/>
      <c r="C41" s="39" t="s">
        <v>109</v>
      </c>
      <c r="D41" s="1" t="s">
        <v>237</v>
      </c>
      <c r="E41" s="4" t="s">
        <v>12</v>
      </c>
      <c r="F41" s="1"/>
      <c r="G41" s="4">
        <v>0.5</v>
      </c>
      <c r="H41" s="23" t="s">
        <v>116</v>
      </c>
      <c r="I41" s="4">
        <v>1</v>
      </c>
      <c r="J41" s="23" t="s">
        <v>17</v>
      </c>
      <c r="K41" s="3" t="s">
        <v>119</v>
      </c>
      <c r="L41" s="95" t="e">
        <f>#REF!</f>
        <v>#REF!</v>
      </c>
      <c r="M41" s="96" t="e">
        <f>#REF!</f>
        <v>#REF!</v>
      </c>
      <c r="N41" s="95" t="e">
        <f>#REF!</f>
        <v>#REF!</v>
      </c>
      <c r="O41" s="64" t="e">
        <f>#REF!</f>
        <v>#REF!</v>
      </c>
      <c r="P41" s="87" t="e">
        <f>AVERAGE(L41,M41,N41,O41)</f>
        <v>#REF!</v>
      </c>
      <c r="Q41" s="106" t="s">
        <v>236</v>
      </c>
      <c r="R41" s="214"/>
      <c r="S41" s="43"/>
      <c r="T41" s="6"/>
      <c r="U41" s="6"/>
      <c r="V41" s="6"/>
      <c r="W41" s="23">
        <v>56</v>
      </c>
      <c r="X41" s="23">
        <v>60</v>
      </c>
    </row>
    <row r="42" spans="1:24" ht="68.25" customHeight="1" x14ac:dyDescent="0.25">
      <c r="A42" s="218" t="s">
        <v>39</v>
      </c>
      <c r="B42" s="212" t="s">
        <v>61</v>
      </c>
      <c r="C42" s="39" t="s">
        <v>90</v>
      </c>
      <c r="D42" s="1" t="s">
        <v>190</v>
      </c>
      <c r="E42" s="48" t="s">
        <v>12</v>
      </c>
      <c r="F42" s="1"/>
      <c r="G42" s="23"/>
      <c r="H42" s="23"/>
      <c r="I42" s="37">
        <v>1</v>
      </c>
      <c r="J42" s="23" t="s">
        <v>17</v>
      </c>
      <c r="K42" s="109" t="s">
        <v>21</v>
      </c>
      <c r="L42" s="95"/>
      <c r="M42" s="96"/>
      <c r="N42" s="95"/>
      <c r="O42" s="64"/>
      <c r="P42" s="87"/>
      <c r="Q42" s="106" t="s">
        <v>191</v>
      </c>
      <c r="R42" s="212" t="s">
        <v>192</v>
      </c>
      <c r="S42" s="106"/>
      <c r="T42" s="106"/>
      <c r="U42" s="6"/>
      <c r="V42" s="6"/>
      <c r="W42" s="23"/>
      <c r="X42" s="23"/>
    </row>
    <row r="43" spans="1:24" ht="53.25" customHeight="1" x14ac:dyDescent="0.25">
      <c r="A43" s="219"/>
      <c r="B43" s="213"/>
      <c r="C43" s="39" t="s">
        <v>91</v>
      </c>
      <c r="D43" s="1" t="s">
        <v>193</v>
      </c>
      <c r="E43" s="48" t="s">
        <v>12</v>
      </c>
      <c r="F43" s="1"/>
      <c r="G43" s="37">
        <v>0.8</v>
      </c>
      <c r="H43" s="48" t="s">
        <v>26</v>
      </c>
      <c r="I43" s="37">
        <v>1</v>
      </c>
      <c r="J43" s="23" t="s">
        <v>17</v>
      </c>
      <c r="K43" s="109" t="s">
        <v>119</v>
      </c>
      <c r="L43" s="95"/>
      <c r="M43" s="96"/>
      <c r="N43" s="95"/>
      <c r="O43" s="64"/>
      <c r="P43" s="87"/>
      <c r="Q43" s="106" t="s">
        <v>194</v>
      </c>
      <c r="R43" s="214"/>
      <c r="S43" s="106"/>
      <c r="T43" s="106"/>
      <c r="U43" s="6"/>
      <c r="V43" s="6"/>
      <c r="W43" s="23"/>
      <c r="X43" s="23"/>
    </row>
    <row r="44" spans="1:24" ht="33.75" customHeight="1" x14ac:dyDescent="0.25">
      <c r="A44" s="219"/>
      <c r="B44" s="213"/>
      <c r="C44" s="39" t="s">
        <v>92</v>
      </c>
      <c r="D44" s="1" t="s">
        <v>195</v>
      </c>
      <c r="E44" s="48" t="s">
        <v>127</v>
      </c>
      <c r="F44" s="1"/>
      <c r="G44" s="37">
        <v>0.05</v>
      </c>
      <c r="H44" s="48" t="s">
        <v>196</v>
      </c>
      <c r="I44" s="37">
        <v>0</v>
      </c>
      <c r="J44" s="23" t="s">
        <v>17</v>
      </c>
      <c r="K44" s="109" t="s">
        <v>119</v>
      </c>
      <c r="L44" s="95"/>
      <c r="M44" s="96"/>
      <c r="N44" s="95"/>
      <c r="O44" s="64"/>
      <c r="P44" s="87"/>
      <c r="Q44" s="106" t="s">
        <v>197</v>
      </c>
      <c r="R44" s="212" t="s">
        <v>212</v>
      </c>
      <c r="S44" s="106"/>
      <c r="T44" s="6"/>
      <c r="U44" s="6"/>
      <c r="V44" s="6"/>
      <c r="W44" s="23"/>
      <c r="X44" s="23"/>
    </row>
    <row r="45" spans="1:24" ht="38.25" customHeight="1" x14ac:dyDescent="0.25">
      <c r="A45" s="219"/>
      <c r="B45" s="213"/>
      <c r="C45" s="39" t="s">
        <v>93</v>
      </c>
      <c r="D45" s="1" t="s">
        <v>198</v>
      </c>
      <c r="E45" s="48" t="s">
        <v>127</v>
      </c>
      <c r="F45" s="1"/>
      <c r="G45" s="37">
        <v>0.05</v>
      </c>
      <c r="H45" s="48" t="s">
        <v>196</v>
      </c>
      <c r="I45" s="37">
        <v>0</v>
      </c>
      <c r="J45" s="23" t="s">
        <v>17</v>
      </c>
      <c r="K45" s="109" t="s">
        <v>119</v>
      </c>
      <c r="L45" s="95"/>
      <c r="M45" s="96"/>
      <c r="N45" s="95"/>
      <c r="O45" s="64"/>
      <c r="P45" s="87"/>
      <c r="Q45" s="106" t="s">
        <v>199</v>
      </c>
      <c r="R45" s="213"/>
      <c r="S45" s="106"/>
      <c r="T45" s="6"/>
      <c r="U45" s="6"/>
      <c r="V45" s="6"/>
      <c r="W45" s="23"/>
      <c r="X45" s="23"/>
    </row>
    <row r="46" spans="1:24" ht="31.5" customHeight="1" x14ac:dyDescent="0.25">
      <c r="A46" s="219"/>
      <c r="B46" s="213"/>
      <c r="C46" s="39" t="s">
        <v>94</v>
      </c>
      <c r="D46" s="1" t="s">
        <v>200</v>
      </c>
      <c r="E46" s="48" t="s">
        <v>127</v>
      </c>
      <c r="F46" s="1"/>
      <c r="G46" s="37">
        <v>0.05</v>
      </c>
      <c r="H46" s="48" t="s">
        <v>196</v>
      </c>
      <c r="I46" s="37">
        <v>0</v>
      </c>
      <c r="J46" s="23" t="s">
        <v>17</v>
      </c>
      <c r="K46" s="109" t="s">
        <v>119</v>
      </c>
      <c r="L46" s="95"/>
      <c r="M46" s="96"/>
      <c r="N46" s="95"/>
      <c r="O46" s="64"/>
      <c r="P46" s="87"/>
      <c r="Q46" s="106" t="s">
        <v>201</v>
      </c>
      <c r="R46" s="213"/>
      <c r="S46" s="106"/>
      <c r="T46" s="6"/>
      <c r="U46" s="6"/>
      <c r="V46" s="6"/>
      <c r="W46" s="23"/>
      <c r="X46" s="23"/>
    </row>
    <row r="47" spans="1:24" ht="38.25" customHeight="1" x14ac:dyDescent="0.25">
      <c r="A47" s="219"/>
      <c r="B47" s="213"/>
      <c r="C47" s="39" t="s">
        <v>95</v>
      </c>
      <c r="D47" s="1" t="s">
        <v>202</v>
      </c>
      <c r="E47" s="48" t="s">
        <v>127</v>
      </c>
      <c r="F47" s="1"/>
      <c r="G47" s="37">
        <v>0.05</v>
      </c>
      <c r="H47" s="48" t="s">
        <v>196</v>
      </c>
      <c r="I47" s="37">
        <v>0</v>
      </c>
      <c r="J47" s="23" t="s">
        <v>17</v>
      </c>
      <c r="K47" s="109" t="s">
        <v>119</v>
      </c>
      <c r="L47" s="95"/>
      <c r="M47" s="96"/>
      <c r="N47" s="95"/>
      <c r="O47" s="64"/>
      <c r="P47" s="87"/>
      <c r="Q47" s="106" t="s">
        <v>203</v>
      </c>
      <c r="R47" s="213"/>
      <c r="S47" s="106"/>
      <c r="T47" s="106"/>
      <c r="U47" s="6"/>
      <c r="V47" s="6"/>
      <c r="W47" s="23"/>
      <c r="X47" s="23"/>
    </row>
    <row r="48" spans="1:24" ht="63" customHeight="1" x14ac:dyDescent="0.25">
      <c r="A48" s="219"/>
      <c r="B48" s="213"/>
      <c r="C48" s="39" t="s">
        <v>96</v>
      </c>
      <c r="D48" s="1" t="s">
        <v>204</v>
      </c>
      <c r="E48" s="48" t="s">
        <v>12</v>
      </c>
      <c r="F48" s="1"/>
      <c r="G48" s="23">
        <v>3</v>
      </c>
      <c r="H48" s="23">
        <v>2</v>
      </c>
      <c r="I48" s="23">
        <v>1</v>
      </c>
      <c r="J48" s="23" t="s">
        <v>156</v>
      </c>
      <c r="K48" s="109" t="s">
        <v>119</v>
      </c>
      <c r="L48" s="95"/>
      <c r="M48" s="96"/>
      <c r="N48" s="95"/>
      <c r="O48" s="64"/>
      <c r="P48" s="87"/>
      <c r="Q48" s="106" t="s">
        <v>205</v>
      </c>
      <c r="R48" s="214"/>
      <c r="S48" s="106"/>
      <c r="T48" s="106"/>
      <c r="U48" s="6"/>
      <c r="V48" s="6"/>
      <c r="W48" s="23"/>
      <c r="X48" s="23"/>
    </row>
    <row r="49" spans="1:24" ht="40.5" customHeight="1" x14ac:dyDescent="0.25">
      <c r="A49" s="219"/>
      <c r="B49" s="213"/>
      <c r="C49" s="39" t="s">
        <v>97</v>
      </c>
      <c r="D49" s="1" t="s">
        <v>206</v>
      </c>
      <c r="E49" s="48" t="s">
        <v>12</v>
      </c>
      <c r="F49" s="1"/>
      <c r="G49" s="23"/>
      <c r="H49" s="23"/>
      <c r="I49" s="37">
        <v>1</v>
      </c>
      <c r="J49" s="23" t="s">
        <v>17</v>
      </c>
      <c r="K49" s="109" t="s">
        <v>119</v>
      </c>
      <c r="L49" s="95"/>
      <c r="M49" s="96"/>
      <c r="N49" s="95"/>
      <c r="O49" s="64"/>
      <c r="P49" s="87"/>
      <c r="Q49" s="106" t="s">
        <v>207</v>
      </c>
      <c r="R49" s="212" t="s">
        <v>211</v>
      </c>
      <c r="S49" s="106"/>
      <c r="T49" s="106"/>
      <c r="U49" s="6"/>
      <c r="V49" s="6"/>
      <c r="W49" s="23"/>
      <c r="X49" s="23"/>
    </row>
    <row r="50" spans="1:24" ht="36" customHeight="1" x14ac:dyDescent="0.25">
      <c r="A50" s="220"/>
      <c r="B50" s="214"/>
      <c r="C50" s="39" t="s">
        <v>98</v>
      </c>
      <c r="D50" s="1" t="s">
        <v>208</v>
      </c>
      <c r="E50" s="48" t="s">
        <v>127</v>
      </c>
      <c r="F50" s="1"/>
      <c r="G50" s="37">
        <v>0.8</v>
      </c>
      <c r="H50" s="48" t="s">
        <v>209</v>
      </c>
      <c r="I50" s="37">
        <v>1</v>
      </c>
      <c r="J50" s="23" t="s">
        <v>17</v>
      </c>
      <c r="K50" s="109" t="s">
        <v>119</v>
      </c>
      <c r="L50" s="95" t="e">
        <f>#REF!</f>
        <v>#REF!</v>
      </c>
      <c r="M50" s="64" t="e">
        <f>#REF!</f>
        <v>#REF!</v>
      </c>
      <c r="N50" s="97" t="e">
        <f>#REF!</f>
        <v>#REF!</v>
      </c>
      <c r="O50" s="64" t="e">
        <f>#REF!</f>
        <v>#REF!</v>
      </c>
      <c r="P50" s="87" t="e">
        <f>AVERAGE(L50,M50,N50,O50)</f>
        <v>#REF!</v>
      </c>
      <c r="Q50" s="106" t="s">
        <v>210</v>
      </c>
      <c r="R50" s="214"/>
      <c r="S50" s="106"/>
      <c r="T50" s="106"/>
      <c r="U50" s="6"/>
      <c r="V50" s="6"/>
      <c r="W50" s="23">
        <v>11</v>
      </c>
      <c r="X50" s="23">
        <v>15</v>
      </c>
    </row>
    <row r="51" spans="1:24" ht="39.75" customHeight="1" x14ac:dyDescent="0.25">
      <c r="A51" s="215" t="s">
        <v>39</v>
      </c>
      <c r="B51" s="212" t="s">
        <v>13</v>
      </c>
      <c r="C51" s="39" t="s">
        <v>99</v>
      </c>
      <c r="D51" s="1" t="s">
        <v>213</v>
      </c>
      <c r="E51" s="48" t="s">
        <v>12</v>
      </c>
      <c r="F51" s="1"/>
      <c r="G51" s="37">
        <v>0.5</v>
      </c>
      <c r="H51" s="36" t="s">
        <v>116</v>
      </c>
      <c r="I51" s="37">
        <v>1</v>
      </c>
      <c r="J51" s="36" t="s">
        <v>17</v>
      </c>
      <c r="K51" s="36" t="s">
        <v>119</v>
      </c>
      <c r="L51" s="86"/>
      <c r="M51" s="63" t="e">
        <f>#REF!</f>
        <v>#REF!</v>
      </c>
      <c r="N51" s="88"/>
      <c r="O51" s="79" t="e">
        <f>#REF!</f>
        <v>#REF!</v>
      </c>
      <c r="P51" s="79" t="e">
        <f>AVERAGE(M51,O51)</f>
        <v>#REF!</v>
      </c>
      <c r="Q51" s="106" t="s">
        <v>214</v>
      </c>
      <c r="R51" s="212" t="s">
        <v>215</v>
      </c>
      <c r="S51" s="106"/>
      <c r="T51" s="106"/>
      <c r="U51" s="6"/>
      <c r="V51" s="6"/>
      <c r="W51" s="59">
        <v>0.50009999999999999</v>
      </c>
      <c r="X51" s="59">
        <v>0.79990000000000006</v>
      </c>
    </row>
    <row r="52" spans="1:24" ht="25.5" customHeight="1" x14ac:dyDescent="0.25">
      <c r="A52" s="217"/>
      <c r="B52" s="213"/>
      <c r="C52" s="39" t="s">
        <v>100</v>
      </c>
      <c r="D52" s="1" t="s">
        <v>216</v>
      </c>
      <c r="E52" s="48" t="s">
        <v>12</v>
      </c>
      <c r="F52" s="1"/>
      <c r="G52" s="37">
        <v>0.5</v>
      </c>
      <c r="H52" s="48" t="s">
        <v>116</v>
      </c>
      <c r="I52" s="37">
        <v>1</v>
      </c>
      <c r="J52" s="36" t="s">
        <v>17</v>
      </c>
      <c r="K52" s="36" t="s">
        <v>119</v>
      </c>
      <c r="L52" s="86"/>
      <c r="M52" s="63" t="e">
        <f>#REF!</f>
        <v>#REF!</v>
      </c>
      <c r="N52" s="88"/>
      <c r="O52" s="62" t="e">
        <f>#REF!</f>
        <v>#REF!</v>
      </c>
      <c r="P52" s="79" t="e">
        <f>AVERAGE(M52,O52)</f>
        <v>#REF!</v>
      </c>
      <c r="Q52" s="106" t="s">
        <v>217</v>
      </c>
      <c r="R52" s="213"/>
      <c r="S52" s="43"/>
      <c r="T52" s="6"/>
      <c r="U52" s="6"/>
      <c r="V52" s="6"/>
      <c r="W52" s="59">
        <v>0.80010000000000003</v>
      </c>
      <c r="X52" s="59">
        <v>0.99990000000000001</v>
      </c>
    </row>
    <row r="53" spans="1:24" ht="25.5" x14ac:dyDescent="0.25">
      <c r="A53" s="217"/>
      <c r="B53" s="213"/>
      <c r="C53" s="39" t="s">
        <v>101</v>
      </c>
      <c r="D53" s="1" t="s">
        <v>218</v>
      </c>
      <c r="E53" s="48" t="s">
        <v>12</v>
      </c>
      <c r="F53" s="1"/>
      <c r="G53" s="37">
        <v>0.5</v>
      </c>
      <c r="H53" s="48" t="s">
        <v>116</v>
      </c>
      <c r="I53" s="37">
        <v>1</v>
      </c>
      <c r="J53" s="14" t="s">
        <v>17</v>
      </c>
      <c r="K53" s="48" t="s">
        <v>119</v>
      </c>
      <c r="L53" s="82"/>
      <c r="M53" s="65"/>
      <c r="N53" s="82"/>
      <c r="O53" s="62" t="e">
        <f>#REF!</f>
        <v>#REF!</v>
      </c>
      <c r="P53" s="79" t="e">
        <f>O53</f>
        <v>#REF!</v>
      </c>
      <c r="Q53" s="106" t="s">
        <v>219</v>
      </c>
      <c r="R53" s="214"/>
      <c r="S53" s="43"/>
      <c r="T53" s="6"/>
      <c r="U53" s="6"/>
      <c r="V53" s="6"/>
      <c r="W53" s="59">
        <v>0.80010000000000003</v>
      </c>
      <c r="X53" s="59">
        <v>0.99990000000000001</v>
      </c>
    </row>
    <row r="54" spans="1:24" ht="54.75" customHeight="1" x14ac:dyDescent="0.25">
      <c r="A54" s="215" t="s">
        <v>39</v>
      </c>
      <c r="B54" s="212" t="s">
        <v>62</v>
      </c>
      <c r="C54" s="39" t="s">
        <v>102</v>
      </c>
      <c r="D54" s="5" t="s">
        <v>220</v>
      </c>
      <c r="E54" s="48" t="s">
        <v>11</v>
      </c>
      <c r="F54" s="5"/>
      <c r="G54" s="16">
        <v>0.4</v>
      </c>
      <c r="H54" s="16" t="s">
        <v>221</v>
      </c>
      <c r="I54" s="16">
        <v>0.8</v>
      </c>
      <c r="J54" s="14" t="s">
        <v>17</v>
      </c>
      <c r="K54" s="14" t="s">
        <v>24</v>
      </c>
      <c r="L54" s="24" t="e">
        <f>#REF!</f>
        <v>#REF!</v>
      </c>
      <c r="M54" s="90" t="e">
        <f>#REF!</f>
        <v>#REF!</v>
      </c>
      <c r="N54" s="63" t="e">
        <f>#REF!</f>
        <v>#REF!</v>
      </c>
      <c r="O54" s="63" t="e">
        <f>#REF!/4</f>
        <v>#REF!</v>
      </c>
      <c r="P54" s="79" t="e">
        <f>AVERAGE(L54,M54,N54,O54)</f>
        <v>#REF!</v>
      </c>
      <c r="Q54" s="106" t="s">
        <v>222</v>
      </c>
      <c r="R54" s="212" t="s">
        <v>223</v>
      </c>
      <c r="S54" s="106"/>
      <c r="T54" s="106"/>
      <c r="U54" s="6"/>
      <c r="V54" s="6"/>
      <c r="W54" s="59">
        <v>0.1701</v>
      </c>
      <c r="X54" s="60">
        <v>0.24989999999999998</v>
      </c>
    </row>
    <row r="55" spans="1:24" ht="42" customHeight="1" x14ac:dyDescent="0.25">
      <c r="A55" s="217"/>
      <c r="B55" s="213"/>
      <c r="C55" s="39" t="s">
        <v>103</v>
      </c>
      <c r="D55" s="5" t="s">
        <v>224</v>
      </c>
      <c r="E55" s="48" t="s">
        <v>12</v>
      </c>
      <c r="F55" s="5"/>
      <c r="G55" s="16">
        <v>0.5</v>
      </c>
      <c r="H55" s="16" t="s">
        <v>225</v>
      </c>
      <c r="I55" s="16">
        <v>1</v>
      </c>
      <c r="J55" s="48" t="s">
        <v>17</v>
      </c>
      <c r="K55" s="48" t="s">
        <v>23</v>
      </c>
      <c r="L55" s="24"/>
      <c r="M55" s="90"/>
      <c r="N55" s="63"/>
      <c r="O55" s="63"/>
      <c r="P55" s="79"/>
      <c r="Q55" s="106" t="s">
        <v>226</v>
      </c>
      <c r="R55" s="213"/>
      <c r="S55" s="106"/>
      <c r="T55" s="6"/>
      <c r="U55" s="6"/>
      <c r="V55" s="6"/>
      <c r="W55" s="59"/>
      <c r="X55" s="60"/>
    </row>
    <row r="56" spans="1:24" ht="40.5" customHeight="1" x14ac:dyDescent="0.25">
      <c r="A56" s="216"/>
      <c r="B56" s="214"/>
      <c r="C56" s="39" t="s">
        <v>104</v>
      </c>
      <c r="D56" s="5" t="s">
        <v>227</v>
      </c>
      <c r="E56" s="48" t="s">
        <v>12</v>
      </c>
      <c r="F56" s="5"/>
      <c r="G56" s="12">
        <v>0.1</v>
      </c>
      <c r="H56" s="12" t="s">
        <v>228</v>
      </c>
      <c r="I56" s="12">
        <v>0.01</v>
      </c>
      <c r="J56" s="14" t="s">
        <v>17</v>
      </c>
      <c r="K56" s="14" t="s">
        <v>24</v>
      </c>
      <c r="L56" s="24" t="e">
        <f>#REF!</f>
        <v>#REF!</v>
      </c>
      <c r="M56" s="90" t="e">
        <f>#REF!</f>
        <v>#REF!</v>
      </c>
      <c r="N56" s="63" t="e">
        <f>#REF!</f>
        <v>#REF!</v>
      </c>
      <c r="O56" s="90" t="e">
        <f>#REF!/4</f>
        <v>#REF!</v>
      </c>
      <c r="P56" s="79" t="e">
        <f>AVERAGE(L56,M56,N56,O56)</f>
        <v>#REF!</v>
      </c>
      <c r="Q56" s="106" t="s">
        <v>229</v>
      </c>
      <c r="R56" s="214"/>
      <c r="S56" s="43"/>
      <c r="T56" s="6"/>
      <c r="U56" s="6"/>
      <c r="V56" s="6"/>
      <c r="W56" s="59">
        <v>0.1701</v>
      </c>
      <c r="X56" s="60">
        <v>0.24989999999999998</v>
      </c>
    </row>
    <row r="57" spans="1:24" ht="38.25" x14ac:dyDescent="0.25">
      <c r="A57" s="215" t="s">
        <v>46</v>
      </c>
      <c r="B57" s="212" t="s">
        <v>63</v>
      </c>
      <c r="C57" s="39" t="s">
        <v>113</v>
      </c>
      <c r="D57" s="5" t="s">
        <v>247</v>
      </c>
      <c r="E57" s="48" t="s">
        <v>12</v>
      </c>
      <c r="F57" s="5"/>
      <c r="G57" s="12">
        <v>0.5</v>
      </c>
      <c r="H57" s="12" t="s">
        <v>116</v>
      </c>
      <c r="I57" s="12">
        <v>1</v>
      </c>
      <c r="J57" s="21" t="s">
        <v>17</v>
      </c>
      <c r="K57" s="21" t="s">
        <v>21</v>
      </c>
      <c r="L57" s="24" t="e">
        <f>#REF!</f>
        <v>#REF!</v>
      </c>
      <c r="M57" s="63" t="e">
        <f>#REF!</f>
        <v>#REF!</v>
      </c>
      <c r="N57" s="25" t="e">
        <f>#REF!</f>
        <v>#REF!</v>
      </c>
      <c r="O57" s="90" t="e">
        <f>#REF!</f>
        <v>#REF!</v>
      </c>
      <c r="P57" s="79" t="e">
        <f>AVERAGE(L57,M57,N57,O57)</f>
        <v>#REF!</v>
      </c>
      <c r="Q57" s="111" t="s">
        <v>248</v>
      </c>
      <c r="R57" s="110" t="s">
        <v>249</v>
      </c>
      <c r="S57" s="110"/>
      <c r="T57" s="110"/>
      <c r="U57" s="6"/>
      <c r="V57" s="6"/>
      <c r="W57" s="59">
        <v>5.0099999999999999E-2</v>
      </c>
      <c r="X57" s="59">
        <v>7.9899999999999999E-2</v>
      </c>
    </row>
    <row r="58" spans="1:24" ht="25.5" customHeight="1" x14ac:dyDescent="0.25">
      <c r="A58" s="216"/>
      <c r="B58" s="214"/>
      <c r="C58" s="39" t="s">
        <v>114</v>
      </c>
      <c r="D58" s="5" t="s">
        <v>250</v>
      </c>
      <c r="E58" s="48" t="s">
        <v>127</v>
      </c>
      <c r="F58" s="5"/>
      <c r="G58" s="12">
        <v>0.5</v>
      </c>
      <c r="H58" s="12" t="s">
        <v>116</v>
      </c>
      <c r="I58" s="12">
        <v>1</v>
      </c>
      <c r="J58" s="14" t="s">
        <v>17</v>
      </c>
      <c r="K58" s="14" t="s">
        <v>21</v>
      </c>
      <c r="L58" s="24" t="e">
        <f>#REF!</f>
        <v>#REF!</v>
      </c>
      <c r="M58" s="63" t="e">
        <f>#REF!</f>
        <v>#REF!</v>
      </c>
      <c r="N58" s="25" t="e">
        <f>#REF!</f>
        <v>#REF!</v>
      </c>
      <c r="O58" s="62" t="e">
        <f>#REF!</f>
        <v>#REF!</v>
      </c>
      <c r="P58" s="79" t="e">
        <f>AVERAGE(L58,M58,N58,O58)</f>
        <v>#REF!</v>
      </c>
      <c r="Q58" s="111" t="s">
        <v>251</v>
      </c>
      <c r="R58" s="111"/>
      <c r="S58" s="43"/>
      <c r="T58" s="6"/>
      <c r="U58" s="6"/>
      <c r="V58" s="6"/>
      <c r="W58" s="59">
        <v>0.70009999999999994</v>
      </c>
      <c r="X58" s="59">
        <v>0.79990000000000006</v>
      </c>
    </row>
    <row r="59" spans="1:24" x14ac:dyDescent="0.25">
      <c r="A59" s="215"/>
      <c r="B59" s="215"/>
      <c r="C59" s="215"/>
      <c r="D59" s="215"/>
      <c r="E59" s="215"/>
      <c r="F59" s="215"/>
      <c r="G59" s="215"/>
      <c r="H59" s="215"/>
      <c r="I59" s="215"/>
      <c r="J59" s="215"/>
      <c r="K59" s="215"/>
      <c r="L59" s="215"/>
      <c r="M59" s="215"/>
      <c r="N59" s="215"/>
      <c r="O59" s="215"/>
      <c r="P59" s="215"/>
      <c r="Q59" s="215"/>
      <c r="R59" s="215"/>
      <c r="S59" s="43"/>
      <c r="T59" s="6"/>
      <c r="U59" s="6"/>
      <c r="V59" s="6"/>
      <c r="W59" s="59"/>
      <c r="X59" s="59"/>
    </row>
    <row r="60" spans="1:24" x14ac:dyDescent="0.25">
      <c r="A60" s="216"/>
      <c r="B60" s="216"/>
      <c r="C60" s="216"/>
      <c r="D60" s="216"/>
      <c r="E60" s="216"/>
      <c r="F60" s="216"/>
      <c r="G60" s="216"/>
      <c r="H60" s="216"/>
      <c r="I60" s="216"/>
      <c r="J60" s="216"/>
      <c r="K60" s="216"/>
      <c r="L60" s="216"/>
      <c r="M60" s="216"/>
      <c r="N60" s="216"/>
      <c r="O60" s="216"/>
      <c r="P60" s="216"/>
      <c r="Q60" s="216"/>
      <c r="R60" s="216"/>
      <c r="S60" s="43"/>
      <c r="T60" s="6"/>
      <c r="U60" s="6"/>
      <c r="V60" s="6"/>
      <c r="W60" s="59"/>
      <c r="X60" s="59"/>
    </row>
    <row r="61" spans="1:24" x14ac:dyDescent="0.25">
      <c r="A61" s="215"/>
      <c r="B61" s="215"/>
      <c r="C61" s="215"/>
      <c r="D61" s="215"/>
      <c r="E61" s="215"/>
      <c r="F61" s="215"/>
      <c r="G61" s="215"/>
      <c r="H61" s="215"/>
      <c r="I61" s="215"/>
      <c r="J61" s="215"/>
      <c r="K61" s="215"/>
      <c r="L61" s="215"/>
      <c r="M61" s="215"/>
      <c r="N61" s="215"/>
      <c r="O61" s="215"/>
      <c r="P61" s="215"/>
      <c r="Q61" s="215"/>
      <c r="R61" s="215"/>
      <c r="S61" s="43"/>
      <c r="T61" s="6"/>
      <c r="U61" s="6"/>
      <c r="V61" s="6"/>
      <c r="W61" s="59"/>
      <c r="X61" s="59"/>
    </row>
    <row r="62" spans="1:24" ht="66.75" customHeight="1" x14ac:dyDescent="0.25">
      <c r="A62" s="216"/>
      <c r="B62" s="216"/>
      <c r="C62" s="216"/>
      <c r="D62" s="216"/>
      <c r="E62" s="216"/>
      <c r="F62" s="216"/>
      <c r="G62" s="216"/>
      <c r="H62" s="216"/>
      <c r="I62" s="216"/>
      <c r="J62" s="216"/>
      <c r="K62" s="216"/>
      <c r="L62" s="216"/>
      <c r="M62" s="216"/>
      <c r="N62" s="216"/>
      <c r="O62" s="216"/>
      <c r="P62" s="216"/>
      <c r="Q62" s="216"/>
      <c r="R62" s="216"/>
      <c r="S62" s="43"/>
      <c r="T62" s="6"/>
      <c r="U62" s="6"/>
      <c r="V62" s="6"/>
      <c r="W62" s="59"/>
      <c r="X62" s="59"/>
    </row>
    <row r="63" spans="1:24" x14ac:dyDescent="0.25">
      <c r="A63" s="215"/>
      <c r="B63" s="215"/>
      <c r="C63" s="215"/>
      <c r="D63" s="215"/>
      <c r="E63" s="215"/>
      <c r="F63" s="215"/>
      <c r="G63" s="215"/>
      <c r="H63" s="215"/>
      <c r="I63" s="215"/>
      <c r="J63" s="215"/>
      <c r="K63" s="215"/>
      <c r="L63" s="215"/>
      <c r="M63" s="215"/>
      <c r="N63" s="215"/>
      <c r="O63" s="215"/>
      <c r="P63" s="215"/>
      <c r="Q63" s="215"/>
      <c r="R63" s="215"/>
      <c r="S63" s="43"/>
      <c r="T63" s="6"/>
      <c r="U63" s="6"/>
      <c r="V63" s="6"/>
      <c r="W63" s="59"/>
      <c r="X63" s="59"/>
    </row>
    <row r="64" spans="1:24" ht="56.25" customHeight="1" x14ac:dyDescent="0.25">
      <c r="A64" s="216"/>
      <c r="B64" s="216"/>
      <c r="C64" s="216"/>
      <c r="D64" s="216"/>
      <c r="E64" s="216"/>
      <c r="F64" s="216"/>
      <c r="G64" s="216"/>
      <c r="H64" s="216"/>
      <c r="I64" s="216"/>
      <c r="J64" s="216"/>
      <c r="K64" s="216"/>
      <c r="L64" s="216"/>
      <c r="M64" s="216"/>
      <c r="N64" s="216"/>
      <c r="O64" s="216"/>
      <c r="P64" s="216"/>
      <c r="Q64" s="216"/>
      <c r="R64" s="216"/>
      <c r="S64" s="43"/>
      <c r="T64" s="6"/>
      <c r="U64" s="6"/>
      <c r="V64" s="6"/>
      <c r="W64" s="59"/>
      <c r="X64" s="59"/>
    </row>
    <row r="65" spans="1:24" x14ac:dyDescent="0.25">
      <c r="A65" s="215"/>
      <c r="B65" s="215"/>
      <c r="C65" s="215"/>
      <c r="D65" s="215"/>
      <c r="E65" s="215"/>
      <c r="F65" s="215"/>
      <c r="G65" s="215"/>
      <c r="H65" s="215"/>
      <c r="I65" s="215"/>
      <c r="J65" s="215"/>
      <c r="K65" s="215"/>
      <c r="L65" s="215"/>
      <c r="M65" s="215"/>
      <c r="N65" s="215"/>
      <c r="O65" s="215"/>
      <c r="P65" s="215"/>
      <c r="Q65" s="215"/>
      <c r="R65" s="215"/>
      <c r="S65" s="43"/>
      <c r="T65" s="6"/>
      <c r="U65" s="6"/>
      <c r="V65" s="6"/>
      <c r="W65" s="59"/>
      <c r="X65" s="59"/>
    </row>
    <row r="66" spans="1:24" x14ac:dyDescent="0.25">
      <c r="A66" s="216"/>
      <c r="B66" s="216"/>
      <c r="C66" s="216"/>
      <c r="D66" s="216"/>
      <c r="E66" s="216"/>
      <c r="F66" s="216"/>
      <c r="G66" s="216"/>
      <c r="H66" s="216"/>
      <c r="I66" s="216"/>
      <c r="J66" s="216"/>
      <c r="K66" s="216"/>
      <c r="L66" s="216"/>
      <c r="M66" s="216"/>
      <c r="N66" s="216"/>
      <c r="O66" s="216"/>
      <c r="P66" s="216"/>
      <c r="Q66" s="216"/>
      <c r="R66" s="216"/>
      <c r="S66" s="43"/>
      <c r="T66" s="6"/>
      <c r="U66" s="6"/>
      <c r="V66" s="6"/>
      <c r="W66" s="59"/>
      <c r="X66" s="59"/>
    </row>
    <row r="67" spans="1:24" x14ac:dyDescent="0.25">
      <c r="A67" s="215"/>
      <c r="B67" s="215"/>
      <c r="C67" s="215"/>
      <c r="D67" s="215"/>
      <c r="E67" s="215"/>
      <c r="F67" s="215"/>
      <c r="G67" s="215"/>
      <c r="H67" s="215"/>
      <c r="I67" s="215"/>
      <c r="J67" s="215"/>
      <c r="K67" s="215"/>
      <c r="L67" s="215"/>
      <c r="M67" s="215"/>
      <c r="N67" s="215"/>
      <c r="O67" s="215"/>
      <c r="P67" s="215"/>
      <c r="Q67" s="215"/>
      <c r="R67" s="215"/>
      <c r="S67" s="43"/>
      <c r="T67" s="6"/>
      <c r="U67" s="6"/>
      <c r="V67" s="6"/>
      <c r="W67" s="59"/>
      <c r="X67" s="59"/>
    </row>
    <row r="68" spans="1:24" x14ac:dyDescent="0.25">
      <c r="A68" s="216"/>
      <c r="B68" s="216"/>
      <c r="C68" s="216"/>
      <c r="D68" s="216"/>
      <c r="E68" s="216"/>
      <c r="F68" s="216"/>
      <c r="G68" s="216"/>
      <c r="H68" s="216"/>
      <c r="I68" s="216"/>
      <c r="J68" s="216"/>
      <c r="K68" s="216"/>
      <c r="L68" s="216"/>
      <c r="M68" s="216"/>
      <c r="N68" s="216"/>
      <c r="O68" s="216"/>
      <c r="P68" s="216"/>
      <c r="Q68" s="216"/>
      <c r="R68" s="216"/>
      <c r="S68" s="43"/>
      <c r="T68" s="6"/>
      <c r="U68" s="6"/>
      <c r="V68" s="6"/>
      <c r="W68" s="59"/>
      <c r="X68" s="59"/>
    </row>
    <row r="69" spans="1:24" x14ac:dyDescent="0.25">
      <c r="A69" s="215"/>
      <c r="B69" s="215"/>
      <c r="C69" s="215"/>
      <c r="D69" s="215"/>
      <c r="E69" s="215"/>
      <c r="F69" s="215"/>
      <c r="G69" s="215"/>
      <c r="H69" s="215"/>
      <c r="I69" s="215"/>
      <c r="J69" s="215"/>
      <c r="K69" s="215"/>
      <c r="L69" s="215"/>
      <c r="M69" s="215"/>
      <c r="N69" s="215"/>
      <c r="O69" s="215"/>
      <c r="P69" s="215"/>
      <c r="Q69" s="215"/>
      <c r="R69" s="215"/>
      <c r="S69" s="43"/>
      <c r="T69" s="6"/>
      <c r="U69" s="6"/>
      <c r="V69" s="6"/>
      <c r="W69" s="59"/>
      <c r="X69" s="59"/>
    </row>
    <row r="70" spans="1:24" x14ac:dyDescent="0.25">
      <c r="A70" s="216"/>
      <c r="B70" s="216"/>
      <c r="C70" s="216"/>
      <c r="D70" s="216"/>
      <c r="E70" s="216"/>
      <c r="F70" s="216"/>
      <c r="G70" s="216"/>
      <c r="H70" s="216"/>
      <c r="I70" s="216"/>
      <c r="J70" s="216"/>
      <c r="K70" s="216"/>
      <c r="L70" s="216"/>
      <c r="M70" s="216"/>
      <c r="N70" s="216"/>
      <c r="O70" s="216"/>
      <c r="P70" s="216"/>
      <c r="Q70" s="216"/>
      <c r="R70" s="216"/>
      <c r="S70" s="43"/>
      <c r="T70" s="6"/>
      <c r="U70" s="6"/>
      <c r="V70" s="6"/>
      <c r="W70" s="59"/>
      <c r="X70" s="59"/>
    </row>
    <row r="71" spans="1:24" x14ac:dyDescent="0.25">
      <c r="A71" s="215"/>
      <c r="B71" s="215"/>
      <c r="C71" s="215"/>
      <c r="D71" s="215"/>
      <c r="E71" s="215"/>
      <c r="F71" s="215"/>
      <c r="G71" s="215"/>
      <c r="H71" s="215"/>
      <c r="I71" s="215"/>
      <c r="J71" s="215"/>
      <c r="K71" s="215"/>
      <c r="L71" s="215"/>
      <c r="M71" s="215"/>
      <c r="N71" s="215"/>
      <c r="O71" s="215"/>
      <c r="P71" s="215"/>
      <c r="Q71" s="215"/>
      <c r="R71" s="215"/>
      <c r="S71" s="46"/>
      <c r="T71" s="45"/>
      <c r="U71" s="6"/>
      <c r="V71" s="6"/>
      <c r="W71" s="59"/>
      <c r="X71" s="59"/>
    </row>
    <row r="72" spans="1:24" x14ac:dyDescent="0.25">
      <c r="A72" s="216"/>
      <c r="B72" s="216"/>
      <c r="C72" s="216"/>
      <c r="D72" s="216"/>
      <c r="E72" s="216"/>
      <c r="F72" s="216"/>
      <c r="G72" s="216"/>
      <c r="H72" s="216"/>
      <c r="I72" s="216"/>
      <c r="J72" s="216"/>
      <c r="K72" s="216"/>
      <c r="L72" s="216"/>
      <c r="M72" s="216"/>
      <c r="N72" s="216"/>
      <c r="O72" s="216"/>
      <c r="P72" s="216"/>
      <c r="Q72" s="216"/>
      <c r="R72" s="216"/>
      <c r="S72" s="46"/>
      <c r="T72" s="6"/>
      <c r="U72" s="6"/>
      <c r="V72" s="6"/>
      <c r="W72" s="59"/>
      <c r="X72" s="59"/>
    </row>
    <row r="73" spans="1:24" x14ac:dyDescent="0.25">
      <c r="A73" s="215"/>
      <c r="B73" s="215"/>
      <c r="C73" s="215"/>
      <c r="D73" s="215"/>
      <c r="E73" s="215"/>
      <c r="F73" s="215"/>
      <c r="G73" s="215"/>
      <c r="H73" s="215"/>
      <c r="I73" s="215"/>
      <c r="J73" s="215"/>
      <c r="K73" s="215"/>
      <c r="L73" s="215"/>
      <c r="M73" s="215"/>
      <c r="N73" s="215"/>
      <c r="O73" s="215"/>
      <c r="P73" s="215"/>
      <c r="Q73" s="215"/>
      <c r="R73" s="215"/>
      <c r="S73" s="46"/>
      <c r="T73" s="6"/>
      <c r="U73" s="6"/>
      <c r="V73" s="6"/>
      <c r="W73" s="59"/>
      <c r="X73" s="59"/>
    </row>
    <row r="74" spans="1:24" x14ac:dyDescent="0.25">
      <c r="A74" s="216"/>
      <c r="B74" s="216"/>
      <c r="C74" s="216"/>
      <c r="D74" s="216"/>
      <c r="E74" s="216"/>
      <c r="F74" s="216"/>
      <c r="G74" s="216"/>
      <c r="H74" s="216"/>
      <c r="I74" s="216"/>
      <c r="J74" s="216"/>
      <c r="K74" s="216"/>
      <c r="L74" s="216"/>
      <c r="M74" s="216"/>
      <c r="N74" s="216"/>
      <c r="O74" s="216"/>
      <c r="P74" s="216"/>
      <c r="Q74" s="216"/>
      <c r="R74" s="216"/>
      <c r="S74" s="46"/>
      <c r="T74" s="6"/>
      <c r="U74" s="6"/>
      <c r="V74" s="6"/>
      <c r="W74" s="59"/>
      <c r="X74" s="59"/>
    </row>
    <row r="75" spans="1:24" ht="27.75" customHeight="1" x14ac:dyDescent="0.25">
      <c r="A75" s="215"/>
      <c r="B75" s="215"/>
      <c r="C75" s="215"/>
      <c r="D75" s="215"/>
      <c r="E75" s="215"/>
      <c r="F75" s="215"/>
      <c r="G75" s="215"/>
      <c r="H75" s="215"/>
      <c r="I75" s="215"/>
      <c r="J75" s="215"/>
      <c r="K75" s="215"/>
      <c r="L75" s="215"/>
      <c r="M75" s="215"/>
      <c r="N75" s="215"/>
      <c r="O75" s="215"/>
      <c r="P75" s="215"/>
      <c r="Q75" s="215"/>
      <c r="R75" s="215"/>
      <c r="S75" s="43"/>
      <c r="T75" s="6"/>
      <c r="U75" s="6"/>
      <c r="V75" s="6"/>
      <c r="W75" s="61"/>
      <c r="X75" s="61"/>
    </row>
    <row r="76" spans="1:24" ht="48.75" customHeight="1" x14ac:dyDescent="0.25">
      <c r="A76" s="216"/>
      <c r="B76" s="216"/>
      <c r="C76" s="216"/>
      <c r="D76" s="216"/>
      <c r="E76" s="216"/>
      <c r="F76" s="216"/>
      <c r="G76" s="216"/>
      <c r="H76" s="216"/>
      <c r="I76" s="216"/>
      <c r="J76" s="216"/>
      <c r="K76" s="216"/>
      <c r="L76" s="216"/>
      <c r="M76" s="216"/>
      <c r="N76" s="216"/>
      <c r="O76" s="216"/>
      <c r="P76" s="216"/>
      <c r="Q76" s="216"/>
      <c r="R76" s="216"/>
      <c r="S76" s="43"/>
      <c r="T76" s="6"/>
      <c r="U76" s="6"/>
      <c r="V76" s="6"/>
      <c r="W76" s="59"/>
      <c r="X76" s="59"/>
    </row>
    <row r="77" spans="1:24" ht="67.5" customHeight="1" x14ac:dyDescent="0.25">
      <c r="A77" s="215"/>
      <c r="B77" s="215"/>
      <c r="C77" s="215"/>
      <c r="D77" s="215"/>
      <c r="E77" s="215"/>
      <c r="F77" s="215"/>
      <c r="G77" s="215"/>
      <c r="H77" s="215"/>
      <c r="I77" s="215"/>
      <c r="J77" s="215"/>
      <c r="K77" s="215"/>
      <c r="L77" s="215"/>
      <c r="M77" s="215"/>
      <c r="N77" s="215"/>
      <c r="O77" s="215"/>
      <c r="P77" s="215"/>
      <c r="Q77" s="215"/>
      <c r="R77" s="215"/>
      <c r="S77" s="46"/>
      <c r="T77" s="6"/>
      <c r="U77" s="6"/>
      <c r="V77" s="6"/>
      <c r="W77" s="59"/>
      <c r="X77" s="59"/>
    </row>
    <row r="78" spans="1:24" ht="34.5" customHeight="1" x14ac:dyDescent="0.25">
      <c r="A78" s="216"/>
      <c r="B78" s="216"/>
      <c r="C78" s="216"/>
      <c r="D78" s="216"/>
      <c r="E78" s="216"/>
      <c r="F78" s="216"/>
      <c r="G78" s="216"/>
      <c r="H78" s="216"/>
      <c r="I78" s="216"/>
      <c r="J78" s="216"/>
      <c r="K78" s="216"/>
      <c r="L78" s="216"/>
      <c r="M78" s="216"/>
      <c r="N78" s="216"/>
      <c r="O78" s="216"/>
      <c r="P78" s="216"/>
      <c r="Q78" s="216"/>
      <c r="R78" s="216"/>
      <c r="S78" s="43"/>
      <c r="T78" s="6"/>
      <c r="U78" s="6"/>
      <c r="V78" s="6"/>
      <c r="W78" s="59"/>
      <c r="X78" s="59"/>
    </row>
    <row r="79" spans="1:24" ht="49.5" customHeight="1" x14ac:dyDescent="0.25">
      <c r="A79" s="215"/>
      <c r="B79" s="215"/>
      <c r="C79" s="215"/>
      <c r="D79" s="215"/>
      <c r="E79" s="215"/>
      <c r="F79" s="215"/>
      <c r="G79" s="215"/>
      <c r="H79" s="215"/>
      <c r="I79" s="215"/>
      <c r="J79" s="215"/>
      <c r="K79" s="215"/>
      <c r="L79" s="215"/>
      <c r="M79" s="215"/>
      <c r="N79" s="215"/>
      <c r="O79" s="215"/>
      <c r="P79" s="215"/>
      <c r="Q79" s="215"/>
      <c r="R79" s="215"/>
      <c r="S79" s="43"/>
      <c r="T79" s="6"/>
      <c r="U79" s="6"/>
      <c r="V79" s="6"/>
      <c r="W79" s="59"/>
      <c r="X79" s="59"/>
    </row>
    <row r="80" spans="1:24" ht="36" customHeight="1" x14ac:dyDescent="0.25">
      <c r="A80" s="216"/>
      <c r="B80" s="216"/>
      <c r="C80" s="216"/>
      <c r="D80" s="216"/>
      <c r="E80" s="216"/>
      <c r="F80" s="216"/>
      <c r="G80" s="216"/>
      <c r="H80" s="216"/>
      <c r="I80" s="216"/>
      <c r="J80" s="216"/>
      <c r="K80" s="216"/>
      <c r="L80" s="216"/>
      <c r="M80" s="216"/>
      <c r="N80" s="216"/>
      <c r="O80" s="216"/>
      <c r="P80" s="216"/>
      <c r="Q80" s="216"/>
      <c r="R80" s="216"/>
      <c r="S80" s="43"/>
      <c r="T80" s="6"/>
      <c r="U80" s="6"/>
      <c r="V80" s="6"/>
      <c r="W80" s="59"/>
      <c r="X80" s="59"/>
    </row>
    <row r="81" spans="1:24" ht="39" customHeight="1" x14ac:dyDescent="0.25">
      <c r="A81" s="215"/>
      <c r="B81" s="215"/>
      <c r="C81" s="215"/>
      <c r="D81" s="215"/>
      <c r="E81" s="215"/>
      <c r="F81" s="215"/>
      <c r="G81" s="215"/>
      <c r="H81" s="215"/>
      <c r="I81" s="215"/>
      <c r="J81" s="215"/>
      <c r="K81" s="215"/>
      <c r="L81" s="215"/>
      <c r="M81" s="215"/>
      <c r="N81" s="215"/>
      <c r="O81" s="215"/>
      <c r="P81" s="215"/>
      <c r="Q81" s="215"/>
      <c r="R81" s="215"/>
      <c r="S81" s="43"/>
      <c r="T81" s="6"/>
      <c r="U81" s="6"/>
      <c r="V81" s="6"/>
      <c r="W81" s="59"/>
      <c r="X81" s="59"/>
    </row>
    <row r="82" spans="1:24" ht="37.5" customHeight="1" x14ac:dyDescent="0.25">
      <c r="A82" s="216"/>
      <c r="B82" s="216"/>
      <c r="C82" s="216"/>
      <c r="D82" s="216"/>
      <c r="E82" s="216"/>
      <c r="F82" s="216"/>
      <c r="G82" s="216"/>
      <c r="H82" s="216"/>
      <c r="I82" s="216"/>
      <c r="J82" s="216"/>
      <c r="K82" s="216"/>
      <c r="L82" s="216"/>
      <c r="M82" s="216"/>
      <c r="N82" s="216"/>
      <c r="O82" s="216"/>
      <c r="P82" s="216"/>
      <c r="Q82" s="216"/>
      <c r="R82" s="216"/>
      <c r="S82" s="43"/>
      <c r="T82" s="6"/>
      <c r="U82" s="6"/>
      <c r="V82" s="6"/>
      <c r="W82" s="59"/>
      <c r="X82" s="59"/>
    </row>
    <row r="83" spans="1:24" ht="40.5" customHeight="1" x14ac:dyDescent="0.25">
      <c r="A83" s="215"/>
      <c r="B83" s="215"/>
      <c r="C83" s="215"/>
      <c r="D83" s="215"/>
      <c r="E83" s="215"/>
      <c r="F83" s="215"/>
      <c r="G83" s="215"/>
      <c r="H83" s="215"/>
      <c r="I83" s="215"/>
      <c r="J83" s="215"/>
      <c r="K83" s="215"/>
      <c r="L83" s="215"/>
      <c r="M83" s="215"/>
      <c r="N83" s="215"/>
      <c r="O83" s="215"/>
      <c r="P83" s="215"/>
      <c r="Q83" s="215"/>
      <c r="R83" s="215"/>
      <c r="S83" s="43"/>
      <c r="T83" s="6"/>
      <c r="U83" s="6"/>
      <c r="V83" s="6"/>
      <c r="W83" s="59"/>
      <c r="X83" s="59"/>
    </row>
    <row r="84" spans="1:24" ht="20.25" customHeight="1" x14ac:dyDescent="0.25">
      <c r="A84" s="216"/>
      <c r="B84" s="216"/>
      <c r="C84" s="216"/>
      <c r="D84" s="216"/>
      <c r="E84" s="216"/>
      <c r="F84" s="216"/>
      <c r="G84" s="216"/>
      <c r="H84" s="216"/>
      <c r="I84" s="216"/>
      <c r="J84" s="216"/>
      <c r="K84" s="216"/>
      <c r="L84" s="216"/>
      <c r="M84" s="216"/>
      <c r="N84" s="216"/>
      <c r="O84" s="216"/>
      <c r="P84" s="216"/>
      <c r="Q84" s="216"/>
      <c r="R84" s="216"/>
      <c r="S84" s="32"/>
      <c r="T84" s="33"/>
    </row>
    <row r="85" spans="1:24" ht="5.25" customHeight="1" x14ac:dyDescent="0.25">
      <c r="A85" s="215"/>
      <c r="B85" s="215"/>
      <c r="C85" s="215"/>
      <c r="D85" s="215"/>
      <c r="E85" s="215"/>
      <c r="F85" s="215"/>
      <c r="G85" s="215"/>
      <c r="H85" s="215"/>
      <c r="I85" s="215"/>
      <c r="J85" s="215"/>
      <c r="K85" s="215"/>
      <c r="L85" s="215"/>
      <c r="M85" s="215"/>
      <c r="N85" s="215"/>
      <c r="O85" s="215"/>
      <c r="P85" s="215"/>
      <c r="Q85" s="215"/>
      <c r="R85" s="215"/>
      <c r="S85" s="31"/>
      <c r="T85" s="27"/>
    </row>
    <row r="86" spans="1:24" x14ac:dyDescent="0.25">
      <c r="A86" s="216"/>
      <c r="B86" s="216"/>
      <c r="C86" s="216"/>
      <c r="D86" s="216"/>
      <c r="E86" s="216"/>
      <c r="F86" s="216"/>
      <c r="G86" s="216"/>
      <c r="H86" s="216"/>
      <c r="I86" s="216"/>
      <c r="J86" s="216"/>
      <c r="K86" s="216"/>
      <c r="L86" s="216"/>
      <c r="M86" s="216"/>
      <c r="N86" s="216"/>
      <c r="O86" s="216"/>
      <c r="P86" s="216"/>
      <c r="Q86" s="216"/>
      <c r="R86" s="216"/>
      <c r="S86" s="31"/>
      <c r="T86" s="31"/>
      <c r="U86" s="31"/>
    </row>
    <row r="87" spans="1:24" x14ac:dyDescent="0.25">
      <c r="A87" s="215"/>
      <c r="B87" s="215"/>
      <c r="C87" s="215"/>
      <c r="D87" s="215"/>
      <c r="E87" s="215"/>
      <c r="F87" s="215"/>
      <c r="G87" s="215"/>
      <c r="H87" s="215"/>
      <c r="I87" s="215"/>
      <c r="J87" s="215"/>
      <c r="K87" s="215"/>
      <c r="L87" s="215"/>
      <c r="M87" s="215"/>
      <c r="N87" s="215"/>
      <c r="O87" s="215"/>
      <c r="P87" s="215"/>
      <c r="Q87" s="215"/>
      <c r="R87" s="215"/>
      <c r="S87" s="52"/>
      <c r="T87" s="53"/>
      <c r="U87" s="38"/>
    </row>
    <row r="88" spans="1:24" x14ac:dyDescent="0.25">
      <c r="A88" s="216"/>
      <c r="B88" s="216"/>
      <c r="C88" s="216"/>
      <c r="D88" s="216"/>
      <c r="E88" s="216"/>
      <c r="F88" s="216"/>
      <c r="G88" s="216"/>
      <c r="H88" s="216"/>
      <c r="I88" s="216"/>
      <c r="J88" s="216"/>
      <c r="K88" s="216"/>
      <c r="L88" s="216"/>
      <c r="M88" s="216"/>
      <c r="N88" s="216"/>
      <c r="O88" s="216"/>
      <c r="P88" s="216"/>
      <c r="Q88" s="216"/>
      <c r="R88" s="216"/>
      <c r="S88" s="54"/>
      <c r="T88" s="55"/>
      <c r="U88" s="38"/>
    </row>
    <row r="89" spans="1:24" x14ac:dyDescent="0.25">
      <c r="A89" s="215"/>
      <c r="B89" s="215"/>
      <c r="C89" s="215"/>
      <c r="D89" s="215"/>
      <c r="E89" s="215"/>
      <c r="F89" s="215"/>
      <c r="G89" s="215"/>
      <c r="H89" s="215"/>
      <c r="I89" s="215"/>
      <c r="J89" s="215"/>
      <c r="K89" s="215"/>
      <c r="L89" s="215"/>
      <c r="M89" s="215"/>
      <c r="N89" s="215"/>
      <c r="O89" s="215"/>
      <c r="P89" s="215"/>
      <c r="Q89" s="215"/>
      <c r="R89" s="215"/>
      <c r="S89" s="54"/>
      <c r="T89" s="56"/>
      <c r="U89" s="38"/>
    </row>
    <row r="90" spans="1:24" x14ac:dyDescent="0.25">
      <c r="A90" s="216"/>
      <c r="B90" s="216"/>
      <c r="C90" s="216"/>
      <c r="D90" s="216"/>
      <c r="E90" s="216"/>
      <c r="F90" s="216"/>
      <c r="G90" s="216"/>
      <c r="H90" s="216"/>
      <c r="I90" s="216"/>
      <c r="J90" s="216"/>
      <c r="K90" s="216"/>
      <c r="L90" s="216"/>
      <c r="M90" s="216"/>
      <c r="N90" s="216"/>
      <c r="O90" s="216"/>
      <c r="P90" s="216"/>
      <c r="Q90" s="216"/>
      <c r="R90" s="216"/>
      <c r="S90" s="54"/>
      <c r="T90" s="56"/>
      <c r="U90" s="38"/>
    </row>
    <row r="91" spans="1:24" x14ac:dyDescent="0.25">
      <c r="A91" s="215"/>
      <c r="B91" s="215"/>
      <c r="C91" s="215"/>
      <c r="D91" s="215"/>
      <c r="E91" s="215"/>
      <c r="F91" s="215"/>
      <c r="G91" s="215"/>
      <c r="H91" s="215"/>
      <c r="I91" s="215"/>
      <c r="J91" s="215"/>
      <c r="K91" s="215"/>
      <c r="L91" s="215"/>
      <c r="M91" s="215"/>
      <c r="N91" s="215"/>
      <c r="O91" s="215"/>
      <c r="P91" s="215"/>
      <c r="Q91" s="215"/>
      <c r="R91" s="215"/>
      <c r="U91" s="57"/>
    </row>
    <row r="92" spans="1:24" x14ac:dyDescent="0.25">
      <c r="A92" s="216"/>
      <c r="B92" s="216"/>
      <c r="C92" s="216"/>
      <c r="D92" s="216"/>
      <c r="E92" s="216"/>
      <c r="F92" s="216"/>
      <c r="G92" s="216"/>
      <c r="H92" s="216"/>
      <c r="I92" s="216"/>
      <c r="J92" s="216"/>
      <c r="K92" s="216"/>
      <c r="L92" s="216"/>
      <c r="M92" s="216"/>
      <c r="N92" s="216"/>
      <c r="O92" s="216"/>
      <c r="P92" s="216"/>
      <c r="Q92" s="216"/>
      <c r="R92" s="216"/>
      <c r="S92" s="31"/>
      <c r="T92" s="27"/>
    </row>
  </sheetData>
  <autoFilter ref="A3:X83" xr:uid="{00000000-0009-0000-0000-000000000000}"/>
  <mergeCells count="357">
    <mergeCell ref="R4:R6"/>
    <mergeCell ref="R2:R3"/>
    <mergeCell ref="R29:R31"/>
    <mergeCell ref="A4:A5"/>
    <mergeCell ref="B4:B5"/>
    <mergeCell ref="A7:A9"/>
    <mergeCell ref="B7:B9"/>
    <mergeCell ref="A1:V1"/>
    <mergeCell ref="A2:E2"/>
    <mergeCell ref="Q2:Q3"/>
    <mergeCell ref="L2:P2"/>
    <mergeCell ref="G2:I2"/>
    <mergeCell ref="J2:K2"/>
    <mergeCell ref="R7:R9"/>
    <mergeCell ref="A10:A13"/>
    <mergeCell ref="B10:B13"/>
    <mergeCell ref="A37:A41"/>
    <mergeCell ref="B37:B41"/>
    <mergeCell ref="A51:A53"/>
    <mergeCell ref="B51:B53"/>
    <mergeCell ref="A14:A15"/>
    <mergeCell ref="B14:B15"/>
    <mergeCell ref="A16:A17"/>
    <mergeCell ref="B16:B17"/>
    <mergeCell ref="A18:A21"/>
    <mergeCell ref="B18:B21"/>
    <mergeCell ref="A22:A28"/>
    <mergeCell ref="B22:B28"/>
    <mergeCell ref="A32:A33"/>
    <mergeCell ref="B32:B33"/>
    <mergeCell ref="A35:A36"/>
    <mergeCell ref="B35:B36"/>
    <mergeCell ref="A42:A50"/>
    <mergeCell ref="B42:B50"/>
    <mergeCell ref="A29:A31"/>
    <mergeCell ref="B29:B31"/>
    <mergeCell ref="A79:A80"/>
    <mergeCell ref="B79:B80"/>
    <mergeCell ref="A69:A70"/>
    <mergeCell ref="B69:B70"/>
    <mergeCell ref="A65:A66"/>
    <mergeCell ref="B65:B66"/>
    <mergeCell ref="A54:A56"/>
    <mergeCell ref="B54:B56"/>
    <mergeCell ref="A57:A58"/>
    <mergeCell ref="B57:B58"/>
    <mergeCell ref="A59:A60"/>
    <mergeCell ref="B59:B60"/>
    <mergeCell ref="K59:K60"/>
    <mergeCell ref="L59:L60"/>
    <mergeCell ref="C59:C60"/>
    <mergeCell ref="D59:D60"/>
    <mergeCell ref="E59:E60"/>
    <mergeCell ref="F59:F60"/>
    <mergeCell ref="G59:G60"/>
    <mergeCell ref="A73:A74"/>
    <mergeCell ref="B73:B74"/>
    <mergeCell ref="K65:K66"/>
    <mergeCell ref="L65:L66"/>
    <mergeCell ref="C65:C66"/>
    <mergeCell ref="D65:D66"/>
    <mergeCell ref="E65:E66"/>
    <mergeCell ref="F65:F66"/>
    <mergeCell ref="G65:G66"/>
    <mergeCell ref="K73:K74"/>
    <mergeCell ref="L73:L74"/>
    <mergeCell ref="C73:C74"/>
    <mergeCell ref="D73:D74"/>
    <mergeCell ref="E73:E74"/>
    <mergeCell ref="F73:F74"/>
    <mergeCell ref="G73:G74"/>
    <mergeCell ref="R59:R60"/>
    <mergeCell ref="A61:A62"/>
    <mergeCell ref="B61:B62"/>
    <mergeCell ref="C61:C62"/>
    <mergeCell ref="D61:D62"/>
    <mergeCell ref="E61:E62"/>
    <mergeCell ref="F61:F62"/>
    <mergeCell ref="G61:G62"/>
    <mergeCell ref="H61:H62"/>
    <mergeCell ref="I61:I62"/>
    <mergeCell ref="J61:J62"/>
    <mergeCell ref="K61:K62"/>
    <mergeCell ref="L61:L62"/>
    <mergeCell ref="M61:M62"/>
    <mergeCell ref="N61:N62"/>
    <mergeCell ref="O61:O62"/>
    <mergeCell ref="M59:M60"/>
    <mergeCell ref="N59:N60"/>
    <mergeCell ref="O59:O60"/>
    <mergeCell ref="P59:P60"/>
    <mergeCell ref="Q59:Q60"/>
    <mergeCell ref="H59:H60"/>
    <mergeCell ref="I59:I60"/>
    <mergeCell ref="J59:J60"/>
    <mergeCell ref="P63:P64"/>
    <mergeCell ref="Q63:Q64"/>
    <mergeCell ref="R63:R64"/>
    <mergeCell ref="P61:P62"/>
    <mergeCell ref="Q61:Q62"/>
    <mergeCell ref="R61:R62"/>
    <mergeCell ref="A63:A64"/>
    <mergeCell ref="B63:B64"/>
    <mergeCell ref="C63:C64"/>
    <mergeCell ref="D63:D64"/>
    <mergeCell ref="E63:E64"/>
    <mergeCell ref="F63:F64"/>
    <mergeCell ref="G63:G64"/>
    <mergeCell ref="H63:H64"/>
    <mergeCell ref="I63:I64"/>
    <mergeCell ref="J63:J64"/>
    <mergeCell ref="K63:K64"/>
    <mergeCell ref="L63:L64"/>
    <mergeCell ref="M63:M64"/>
    <mergeCell ref="N63:N64"/>
    <mergeCell ref="O63:O64"/>
    <mergeCell ref="R65:R66"/>
    <mergeCell ref="A67:A68"/>
    <mergeCell ref="B67:B68"/>
    <mergeCell ref="C67:C68"/>
    <mergeCell ref="D67:D68"/>
    <mergeCell ref="E67:E68"/>
    <mergeCell ref="F67:F68"/>
    <mergeCell ref="G67:G68"/>
    <mergeCell ref="H67:H68"/>
    <mergeCell ref="I67:I68"/>
    <mergeCell ref="J67:J68"/>
    <mergeCell ref="K67:K68"/>
    <mergeCell ref="L67:L68"/>
    <mergeCell ref="M67:M68"/>
    <mergeCell ref="N67:N68"/>
    <mergeCell ref="O67:O68"/>
    <mergeCell ref="M65:M66"/>
    <mergeCell ref="N65:N66"/>
    <mergeCell ref="O65:O66"/>
    <mergeCell ref="P65:P66"/>
    <mergeCell ref="Q65:Q66"/>
    <mergeCell ref="H65:H66"/>
    <mergeCell ref="I65:I66"/>
    <mergeCell ref="J65:J66"/>
    <mergeCell ref="P67:P68"/>
    <mergeCell ref="Q67:Q68"/>
    <mergeCell ref="R67:R68"/>
    <mergeCell ref="C69:C70"/>
    <mergeCell ref="D69:D70"/>
    <mergeCell ref="E69:E70"/>
    <mergeCell ref="F69:F70"/>
    <mergeCell ref="G69:G70"/>
    <mergeCell ref="H69:H70"/>
    <mergeCell ref="I69:I70"/>
    <mergeCell ref="J69:J70"/>
    <mergeCell ref="K69:K70"/>
    <mergeCell ref="L69:L70"/>
    <mergeCell ref="M69:M70"/>
    <mergeCell ref="N69:N70"/>
    <mergeCell ref="O69:O70"/>
    <mergeCell ref="P71:P72"/>
    <mergeCell ref="Q71:Q72"/>
    <mergeCell ref="R71:R72"/>
    <mergeCell ref="P69:P70"/>
    <mergeCell ref="Q69:Q70"/>
    <mergeCell ref="R69:R70"/>
    <mergeCell ref="A71:A72"/>
    <mergeCell ref="B71:B72"/>
    <mergeCell ref="C71:C72"/>
    <mergeCell ref="D71:D72"/>
    <mergeCell ref="E71:E72"/>
    <mergeCell ref="F71:F72"/>
    <mergeCell ref="G71:G72"/>
    <mergeCell ref="H71:H72"/>
    <mergeCell ref="I71:I72"/>
    <mergeCell ref="J71:J72"/>
    <mergeCell ref="K71:K72"/>
    <mergeCell ref="L71:L72"/>
    <mergeCell ref="M71:M72"/>
    <mergeCell ref="N71:N72"/>
    <mergeCell ref="O71:O72"/>
    <mergeCell ref="R73:R74"/>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M73:M74"/>
    <mergeCell ref="N73:N74"/>
    <mergeCell ref="O73:O74"/>
    <mergeCell ref="P73:P74"/>
    <mergeCell ref="Q73:Q74"/>
    <mergeCell ref="H73:H74"/>
    <mergeCell ref="I73:I74"/>
    <mergeCell ref="J73:J74"/>
    <mergeCell ref="P77:P78"/>
    <mergeCell ref="Q77:Q78"/>
    <mergeCell ref="R77:R78"/>
    <mergeCell ref="P75:P76"/>
    <mergeCell ref="Q75:Q76"/>
    <mergeCell ref="R75:R76"/>
    <mergeCell ref="A77:A78"/>
    <mergeCell ref="B77:B78"/>
    <mergeCell ref="C77:C78"/>
    <mergeCell ref="D77:D78"/>
    <mergeCell ref="E77:E78"/>
    <mergeCell ref="F77:F78"/>
    <mergeCell ref="G77:G78"/>
    <mergeCell ref="H77:H78"/>
    <mergeCell ref="I77:I78"/>
    <mergeCell ref="J77:J78"/>
    <mergeCell ref="K77:K78"/>
    <mergeCell ref="L77:L78"/>
    <mergeCell ref="M77:M78"/>
    <mergeCell ref="K79:K80"/>
    <mergeCell ref="L79:L80"/>
    <mergeCell ref="C79:C80"/>
    <mergeCell ref="D79:D80"/>
    <mergeCell ref="E79:E80"/>
    <mergeCell ref="F79:F80"/>
    <mergeCell ref="G79:G80"/>
    <mergeCell ref="N77:N78"/>
    <mergeCell ref="O77:O78"/>
    <mergeCell ref="R79:R80"/>
    <mergeCell ref="A81:A82"/>
    <mergeCell ref="B81:B82"/>
    <mergeCell ref="C81:C82"/>
    <mergeCell ref="D81:D82"/>
    <mergeCell ref="E81:E82"/>
    <mergeCell ref="F81:F82"/>
    <mergeCell ref="G81:G82"/>
    <mergeCell ref="H81:H82"/>
    <mergeCell ref="I81:I82"/>
    <mergeCell ref="J81:J82"/>
    <mergeCell ref="K81:K82"/>
    <mergeCell ref="L81:L82"/>
    <mergeCell ref="M81:M82"/>
    <mergeCell ref="N81:N82"/>
    <mergeCell ref="O81:O82"/>
    <mergeCell ref="M79:M80"/>
    <mergeCell ref="N79:N80"/>
    <mergeCell ref="O79:O80"/>
    <mergeCell ref="P79:P80"/>
    <mergeCell ref="Q79:Q80"/>
    <mergeCell ref="H79:H80"/>
    <mergeCell ref="I79:I80"/>
    <mergeCell ref="J79:J80"/>
    <mergeCell ref="N83:N84"/>
    <mergeCell ref="O83:O84"/>
    <mergeCell ref="P83:P84"/>
    <mergeCell ref="Q83:Q84"/>
    <mergeCell ref="R83:R84"/>
    <mergeCell ref="P81:P82"/>
    <mergeCell ref="Q81:Q82"/>
    <mergeCell ref="R81:R82"/>
    <mergeCell ref="A83:A84"/>
    <mergeCell ref="B83:B84"/>
    <mergeCell ref="C83:C84"/>
    <mergeCell ref="D83:D84"/>
    <mergeCell ref="E83:E84"/>
    <mergeCell ref="F83:F84"/>
    <mergeCell ref="G83:G84"/>
    <mergeCell ref="H83:H84"/>
    <mergeCell ref="I83:I84"/>
    <mergeCell ref="J83:J84"/>
    <mergeCell ref="K83:K84"/>
    <mergeCell ref="L83:L84"/>
    <mergeCell ref="M83:M84"/>
    <mergeCell ref="F85:F86"/>
    <mergeCell ref="G85:G86"/>
    <mergeCell ref="H85:H86"/>
    <mergeCell ref="I85:I86"/>
    <mergeCell ref="J85:J86"/>
    <mergeCell ref="A85:A86"/>
    <mergeCell ref="B85:B86"/>
    <mergeCell ref="C85:C86"/>
    <mergeCell ref="D85:D86"/>
    <mergeCell ref="E85:E86"/>
    <mergeCell ref="J87:J88"/>
    <mergeCell ref="K87:K88"/>
    <mergeCell ref="L87:L88"/>
    <mergeCell ref="M87:M88"/>
    <mergeCell ref="K85:K86"/>
    <mergeCell ref="L85:L86"/>
    <mergeCell ref="M85:M86"/>
    <mergeCell ref="N85:N86"/>
    <mergeCell ref="O85:O86"/>
    <mergeCell ref="A87:A88"/>
    <mergeCell ref="B87:B88"/>
    <mergeCell ref="C87:C88"/>
    <mergeCell ref="D87:D88"/>
    <mergeCell ref="E87:E88"/>
    <mergeCell ref="F87:F88"/>
    <mergeCell ref="G87:G88"/>
    <mergeCell ref="H87:H88"/>
    <mergeCell ref="I87:I88"/>
    <mergeCell ref="O91:O92"/>
    <mergeCell ref="N87:N88"/>
    <mergeCell ref="O87:O88"/>
    <mergeCell ref="P87:P88"/>
    <mergeCell ref="Q87:Q88"/>
    <mergeCell ref="R87:R88"/>
    <mergeCell ref="P85:P86"/>
    <mergeCell ref="Q85:Q86"/>
    <mergeCell ref="R85:R86"/>
    <mergeCell ref="O89:O90"/>
    <mergeCell ref="P91:P92"/>
    <mergeCell ref="Q91:Q92"/>
    <mergeCell ref="R91:R92"/>
    <mergeCell ref="P89:P90"/>
    <mergeCell ref="Q89:Q90"/>
    <mergeCell ref="R89:R90"/>
    <mergeCell ref="F89:F90"/>
    <mergeCell ref="G89:G90"/>
    <mergeCell ref="H89:H90"/>
    <mergeCell ref="I89:I90"/>
    <mergeCell ref="J89:J90"/>
    <mergeCell ref="A89:A90"/>
    <mergeCell ref="B89:B90"/>
    <mergeCell ref="C89:C90"/>
    <mergeCell ref="D89:D90"/>
    <mergeCell ref="E89:E90"/>
    <mergeCell ref="A91:A92"/>
    <mergeCell ref="B91:B92"/>
    <mergeCell ref="C91:C92"/>
    <mergeCell ref="D91:D92"/>
    <mergeCell ref="E91:E92"/>
    <mergeCell ref="F91:F92"/>
    <mergeCell ref="G91:G92"/>
    <mergeCell ref="H91:H92"/>
    <mergeCell ref="I91:I92"/>
    <mergeCell ref="J91:J92"/>
    <mergeCell ref="K91:K92"/>
    <mergeCell ref="L91:L92"/>
    <mergeCell ref="M91:M92"/>
    <mergeCell ref="K89:K90"/>
    <mergeCell ref="L89:L90"/>
    <mergeCell ref="M89:M90"/>
    <mergeCell ref="N89:N90"/>
    <mergeCell ref="N91:N92"/>
    <mergeCell ref="R37:R41"/>
    <mergeCell ref="R54:R56"/>
    <mergeCell ref="R51:R53"/>
    <mergeCell ref="R49:R50"/>
    <mergeCell ref="R44:R48"/>
    <mergeCell ref="R42:R43"/>
    <mergeCell ref="R10:R13"/>
    <mergeCell ref="R23:R25"/>
    <mergeCell ref="R18:R21"/>
    <mergeCell ref="R16:R17"/>
    <mergeCell ref="R14:R15"/>
  </mergeCells>
  <dataValidations count="1">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S15 S11 S7:S9 S13" xr:uid="{00000000-0002-0000-0000-000000000000}">
      <formula1>0</formula1>
      <formula2>390</formula2>
    </dataValidation>
  </dataValidations>
  <pageMargins left="0.7" right="0.7" top="0.75" bottom="0.75" header="0.3" footer="0.3"/>
  <pageSetup paperSize="9" scale="16" orientation="portrait" horizontalDpi="4294967293" r:id="rId1"/>
  <rowBreaks count="1" manualBreakCount="1">
    <brk id="140"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78FB1-8073-4A7F-89F6-ABF57AF847FC}">
  <sheetPr codeName="Hoja2"/>
  <dimension ref="A1:AE169"/>
  <sheetViews>
    <sheetView tabSelected="1" zoomScaleNormal="100" workbookViewId="0">
      <pane ySplit="2" topLeftCell="A3" activePane="bottomLeft" state="frozen"/>
      <selection pane="bottomLeft" activeCell="B8" sqref="B8:B11"/>
    </sheetView>
  </sheetViews>
  <sheetFormatPr baseColWidth="10" defaultRowHeight="12.75" x14ac:dyDescent="0.2"/>
  <cols>
    <col min="1" max="1" width="12.28515625" style="162" customWidth="1"/>
    <col min="2" max="2" width="19" style="162" customWidth="1"/>
    <col min="3" max="3" width="15.42578125" style="162" customWidth="1"/>
    <col min="4" max="4" width="24" style="180" customWidth="1"/>
    <col min="5" max="5" width="8.7109375" style="162" customWidth="1"/>
    <col min="6" max="6" width="10" style="162" customWidth="1"/>
    <col min="7" max="7" width="8.7109375" style="162" customWidth="1"/>
    <col min="8" max="8" width="16.140625" style="162" customWidth="1"/>
    <col min="9" max="9" width="7.85546875" style="162" customWidth="1"/>
    <col min="10" max="10" width="9.28515625" style="162" customWidth="1"/>
    <col min="11" max="11" width="13.42578125" style="162" customWidth="1"/>
    <col min="12" max="22" width="9.5703125" style="162" customWidth="1"/>
    <col min="23" max="23" width="10.28515625" style="162" customWidth="1"/>
    <col min="24" max="24" width="15.42578125" style="162" customWidth="1"/>
    <col min="25" max="25" width="24.42578125" style="179" customWidth="1"/>
    <col min="26" max="26" width="24.42578125" style="162" customWidth="1"/>
    <col min="27" max="27" width="31" style="162" customWidth="1"/>
    <col min="28" max="28" width="29.7109375" style="162" customWidth="1"/>
    <col min="29" max="29" width="24.42578125" style="162" customWidth="1"/>
    <col min="30" max="16384" width="11.42578125" style="162"/>
  </cols>
  <sheetData>
    <row r="1" spans="1:29" ht="31.5" customHeight="1" x14ac:dyDescent="0.2">
      <c r="A1" s="253" t="s">
        <v>0</v>
      </c>
      <c r="B1" s="253"/>
      <c r="C1" s="253"/>
      <c r="D1" s="253"/>
      <c r="E1" s="253"/>
      <c r="F1" s="253"/>
      <c r="G1" s="254" t="s">
        <v>28</v>
      </c>
      <c r="H1" s="254"/>
      <c r="I1" s="254"/>
      <c r="J1" s="255" t="s">
        <v>18</v>
      </c>
      <c r="K1" s="255"/>
      <c r="L1" s="256" t="s">
        <v>260</v>
      </c>
      <c r="M1" s="256"/>
      <c r="N1" s="256"/>
      <c r="O1" s="256"/>
      <c r="P1" s="256"/>
      <c r="Q1" s="256"/>
      <c r="R1" s="256"/>
      <c r="S1" s="256"/>
      <c r="T1" s="256"/>
      <c r="U1" s="256"/>
      <c r="V1" s="256"/>
      <c r="W1" s="256"/>
      <c r="X1" s="257" t="s">
        <v>413</v>
      </c>
      <c r="Y1" s="257" t="s">
        <v>257</v>
      </c>
      <c r="Z1" s="257" t="s">
        <v>258</v>
      </c>
      <c r="AA1" s="252" t="s">
        <v>287</v>
      </c>
      <c r="AB1" s="252" t="s">
        <v>286</v>
      </c>
      <c r="AC1" s="252" t="s">
        <v>10</v>
      </c>
    </row>
    <row r="2" spans="1:29" ht="28.5" customHeight="1" x14ac:dyDescent="0.2">
      <c r="A2" s="153" t="s">
        <v>261</v>
      </c>
      <c r="B2" s="154" t="s">
        <v>1</v>
      </c>
      <c r="C2" s="154" t="s">
        <v>2</v>
      </c>
      <c r="D2" s="154" t="s">
        <v>29</v>
      </c>
      <c r="E2" s="154" t="s">
        <v>27</v>
      </c>
      <c r="F2" s="154" t="s">
        <v>43</v>
      </c>
      <c r="G2" s="155" t="s">
        <v>15</v>
      </c>
      <c r="H2" s="156" t="s">
        <v>16</v>
      </c>
      <c r="I2" s="157" t="s">
        <v>14</v>
      </c>
      <c r="J2" s="158" t="s">
        <v>19</v>
      </c>
      <c r="K2" s="158" t="s">
        <v>20</v>
      </c>
      <c r="L2" s="185" t="s">
        <v>262</v>
      </c>
      <c r="M2" s="185" t="s">
        <v>263</v>
      </c>
      <c r="N2" s="185" t="s">
        <v>264</v>
      </c>
      <c r="O2" s="185" t="s">
        <v>265</v>
      </c>
      <c r="P2" s="185" t="s">
        <v>266</v>
      </c>
      <c r="Q2" s="185" t="s">
        <v>267</v>
      </c>
      <c r="R2" s="185" t="s">
        <v>268</v>
      </c>
      <c r="S2" s="185" t="s">
        <v>269</v>
      </c>
      <c r="T2" s="185" t="s">
        <v>324</v>
      </c>
      <c r="U2" s="185" t="s">
        <v>270</v>
      </c>
      <c r="V2" s="185" t="s">
        <v>325</v>
      </c>
      <c r="W2" s="185" t="s">
        <v>326</v>
      </c>
      <c r="X2" s="257"/>
      <c r="Y2" s="257"/>
      <c r="Z2" s="257"/>
      <c r="AA2" s="252"/>
      <c r="AB2" s="252"/>
      <c r="AC2" s="252"/>
    </row>
    <row r="3" spans="1:29" ht="57" customHeight="1" x14ac:dyDescent="0.2">
      <c r="A3" s="241" t="s">
        <v>37</v>
      </c>
      <c r="B3" s="242" t="s">
        <v>48</v>
      </c>
      <c r="C3" s="150" t="s">
        <v>64</v>
      </c>
      <c r="D3" s="125" t="s">
        <v>115</v>
      </c>
      <c r="E3" s="125" t="s">
        <v>12</v>
      </c>
      <c r="F3" s="125" t="s">
        <v>44</v>
      </c>
      <c r="G3" s="128">
        <v>0.5</v>
      </c>
      <c r="H3" s="125" t="s">
        <v>116</v>
      </c>
      <c r="I3" s="128">
        <v>1</v>
      </c>
      <c r="J3" s="125" t="s">
        <v>17</v>
      </c>
      <c r="K3" s="125" t="s">
        <v>23</v>
      </c>
      <c r="L3" s="151"/>
      <c r="M3" s="151"/>
      <c r="N3" s="151"/>
      <c r="O3" s="151"/>
      <c r="P3" s="151"/>
      <c r="Q3" s="151"/>
      <c r="R3" s="151"/>
      <c r="S3" s="151"/>
      <c r="T3" s="151"/>
      <c r="U3" s="151"/>
      <c r="V3" s="151"/>
      <c r="W3" s="151"/>
      <c r="X3" s="151"/>
      <c r="Y3" s="169" t="s">
        <v>401</v>
      </c>
      <c r="Z3" s="242" t="s">
        <v>259</v>
      </c>
      <c r="AA3" s="208"/>
      <c r="AB3" s="164"/>
      <c r="AC3" s="164"/>
    </row>
    <row r="4" spans="1:29" ht="67.5" customHeight="1" x14ac:dyDescent="0.2">
      <c r="A4" s="241"/>
      <c r="B4" s="242"/>
      <c r="C4" s="150" t="s">
        <v>65</v>
      </c>
      <c r="D4" s="125" t="s">
        <v>117</v>
      </c>
      <c r="E4" s="125" t="s">
        <v>12</v>
      </c>
      <c r="F4" s="125" t="s">
        <v>44</v>
      </c>
      <c r="G4" s="128">
        <v>0.5</v>
      </c>
      <c r="H4" s="125" t="s">
        <v>116</v>
      </c>
      <c r="I4" s="128">
        <v>1</v>
      </c>
      <c r="J4" s="125" t="s">
        <v>17</v>
      </c>
      <c r="K4" s="125" t="s">
        <v>21</v>
      </c>
      <c r="L4" s="151"/>
      <c r="M4" s="151"/>
      <c r="N4" s="151"/>
      <c r="O4" s="151"/>
      <c r="P4" s="151"/>
      <c r="Q4" s="151"/>
      <c r="R4" s="151"/>
      <c r="S4" s="151"/>
      <c r="T4" s="151"/>
      <c r="U4" s="151"/>
      <c r="V4" s="151"/>
      <c r="W4" s="151"/>
      <c r="X4" s="151"/>
      <c r="Y4" s="169" t="s">
        <v>295</v>
      </c>
      <c r="Z4" s="242"/>
      <c r="AA4" s="125"/>
      <c r="AB4" s="127"/>
      <c r="AC4" s="127"/>
    </row>
    <row r="5" spans="1:29" ht="54" customHeight="1" x14ac:dyDescent="0.2">
      <c r="A5" s="241" t="s">
        <v>37</v>
      </c>
      <c r="B5" s="242" t="s">
        <v>50</v>
      </c>
      <c r="C5" s="150" t="s">
        <v>288</v>
      </c>
      <c r="D5" s="125" t="s">
        <v>428</v>
      </c>
      <c r="E5" s="125" t="s">
        <v>12</v>
      </c>
      <c r="F5" s="126"/>
      <c r="G5" s="151">
        <v>9.9000000000000008E-3</v>
      </c>
      <c r="H5" s="125" t="s">
        <v>429</v>
      </c>
      <c r="I5" s="151">
        <v>1.2500000000000001E-2</v>
      </c>
      <c r="J5" s="125" t="s">
        <v>17</v>
      </c>
      <c r="K5" s="125" t="s">
        <v>119</v>
      </c>
      <c r="L5" s="186">
        <v>1.49E-2</v>
      </c>
      <c r="M5" s="186">
        <v>1.6E-2</v>
      </c>
      <c r="N5" s="186">
        <v>1.8700000000000001E-2</v>
      </c>
      <c r="O5" s="151"/>
      <c r="P5" s="151"/>
      <c r="Q5" s="151"/>
      <c r="R5" s="151"/>
      <c r="S5" s="151"/>
      <c r="T5" s="151"/>
      <c r="U5" s="151"/>
      <c r="V5" s="151"/>
      <c r="W5" s="151"/>
      <c r="X5" s="151"/>
      <c r="Y5" s="169" t="s">
        <v>405</v>
      </c>
      <c r="Z5" s="242" t="s">
        <v>124</v>
      </c>
      <c r="AA5" s="126" t="s">
        <v>430</v>
      </c>
      <c r="AB5" s="126" t="s">
        <v>431</v>
      </c>
      <c r="AC5" s="127"/>
    </row>
    <row r="6" spans="1:29" ht="57.75" customHeight="1" x14ac:dyDescent="0.2">
      <c r="A6" s="241"/>
      <c r="B6" s="242"/>
      <c r="C6" s="150" t="s">
        <v>67</v>
      </c>
      <c r="D6" s="125" t="s">
        <v>432</v>
      </c>
      <c r="E6" s="125" t="s">
        <v>12</v>
      </c>
      <c r="F6" s="126"/>
      <c r="G6" s="128">
        <v>0.95</v>
      </c>
      <c r="H6" s="125" t="s">
        <v>297</v>
      </c>
      <c r="I6" s="128">
        <v>1</v>
      </c>
      <c r="J6" s="125" t="s">
        <v>17</v>
      </c>
      <c r="K6" s="125" t="s">
        <v>119</v>
      </c>
      <c r="L6" s="186">
        <v>1</v>
      </c>
      <c r="M6" s="186">
        <v>1</v>
      </c>
      <c r="N6" s="186">
        <v>1</v>
      </c>
      <c r="O6" s="151"/>
      <c r="P6" s="151"/>
      <c r="Q6" s="151"/>
      <c r="R6" s="151"/>
      <c r="S6" s="151"/>
      <c r="T6" s="151"/>
      <c r="U6" s="151"/>
      <c r="V6" s="151"/>
      <c r="W6" s="151"/>
      <c r="X6" s="151"/>
      <c r="Y6" s="169" t="s">
        <v>406</v>
      </c>
      <c r="Z6" s="242"/>
      <c r="AA6" s="126" t="s">
        <v>433</v>
      </c>
      <c r="AB6" s="126"/>
      <c r="AC6" s="127"/>
    </row>
    <row r="7" spans="1:29" ht="57.75" customHeight="1" x14ac:dyDescent="0.2">
      <c r="A7" s="241"/>
      <c r="B7" s="242"/>
      <c r="C7" s="129" t="s">
        <v>296</v>
      </c>
      <c r="D7" s="123" t="s">
        <v>125</v>
      </c>
      <c r="E7" s="123" t="s">
        <v>12</v>
      </c>
      <c r="F7" s="124"/>
      <c r="G7" s="128">
        <v>0.8</v>
      </c>
      <c r="H7" s="123" t="s">
        <v>26</v>
      </c>
      <c r="I7" s="128">
        <v>1</v>
      </c>
      <c r="J7" s="130" t="s">
        <v>17</v>
      </c>
      <c r="K7" s="130" t="s">
        <v>21</v>
      </c>
      <c r="L7" s="151"/>
      <c r="M7" s="151"/>
      <c r="N7" s="186">
        <v>1</v>
      </c>
      <c r="O7" s="151"/>
      <c r="P7" s="151"/>
      <c r="Q7" s="151"/>
      <c r="R7" s="151"/>
      <c r="S7" s="151"/>
      <c r="T7" s="151"/>
      <c r="U7" s="151"/>
      <c r="V7" s="151"/>
      <c r="W7" s="151"/>
      <c r="X7" s="151"/>
      <c r="Y7" s="177" t="s">
        <v>407</v>
      </c>
      <c r="Z7" s="242"/>
      <c r="AA7" s="126" t="s">
        <v>434</v>
      </c>
      <c r="AB7" s="126" t="s">
        <v>435</v>
      </c>
      <c r="AC7" s="127"/>
    </row>
    <row r="8" spans="1:29" ht="181.5" customHeight="1" x14ac:dyDescent="0.2">
      <c r="A8" s="241" t="s">
        <v>37</v>
      </c>
      <c r="B8" s="242" t="s">
        <v>51</v>
      </c>
      <c r="C8" s="125" t="s">
        <v>86</v>
      </c>
      <c r="D8" s="125" t="s">
        <v>327</v>
      </c>
      <c r="E8" s="125" t="s">
        <v>12</v>
      </c>
      <c r="F8" s="126"/>
      <c r="G8" s="128">
        <v>0.25</v>
      </c>
      <c r="H8" s="125" t="s">
        <v>178</v>
      </c>
      <c r="I8" s="128">
        <v>0.55000000000000004</v>
      </c>
      <c r="J8" s="130" t="s">
        <v>17</v>
      </c>
      <c r="K8" s="130" t="s">
        <v>21</v>
      </c>
      <c r="L8" s="151"/>
      <c r="M8" s="151"/>
      <c r="N8" s="151"/>
      <c r="O8" s="151"/>
      <c r="P8" s="151"/>
      <c r="Q8" s="151"/>
      <c r="R8" s="151"/>
      <c r="S8" s="151"/>
      <c r="T8" s="151"/>
      <c r="U8" s="151"/>
      <c r="V8" s="151"/>
      <c r="W8" s="151"/>
      <c r="X8" s="151"/>
      <c r="Y8" s="169" t="s">
        <v>179</v>
      </c>
      <c r="Z8" s="242" t="s">
        <v>180</v>
      </c>
      <c r="AA8" s="191"/>
      <c r="AB8" s="126"/>
      <c r="AC8" s="127"/>
    </row>
    <row r="9" spans="1:29" ht="97.5" customHeight="1" x14ac:dyDescent="0.2">
      <c r="A9" s="241"/>
      <c r="B9" s="242"/>
      <c r="C9" s="125" t="s">
        <v>87</v>
      </c>
      <c r="D9" s="125" t="s">
        <v>181</v>
      </c>
      <c r="E9" s="125" t="s">
        <v>12</v>
      </c>
      <c r="F9" s="126"/>
      <c r="G9" s="128">
        <v>0.8</v>
      </c>
      <c r="H9" s="125" t="s">
        <v>182</v>
      </c>
      <c r="I9" s="128">
        <v>0.99</v>
      </c>
      <c r="J9" s="130" t="s">
        <v>17</v>
      </c>
      <c r="K9" s="130" t="s">
        <v>21</v>
      </c>
      <c r="L9" s="151"/>
      <c r="M9" s="151"/>
      <c r="N9" s="151"/>
      <c r="O9" s="151"/>
      <c r="P9" s="151"/>
      <c r="Q9" s="151"/>
      <c r="R9" s="151"/>
      <c r="S9" s="151"/>
      <c r="T9" s="151"/>
      <c r="U9" s="151"/>
      <c r="V9" s="151"/>
      <c r="W9" s="151"/>
      <c r="X9" s="151"/>
      <c r="Y9" s="169" t="s">
        <v>183</v>
      </c>
      <c r="Z9" s="242"/>
      <c r="AA9" s="126"/>
      <c r="AB9" s="126"/>
      <c r="AC9" s="127"/>
    </row>
    <row r="10" spans="1:29" ht="75.75" customHeight="1" x14ac:dyDescent="0.2">
      <c r="A10" s="241"/>
      <c r="B10" s="242"/>
      <c r="C10" s="125" t="s">
        <v>88</v>
      </c>
      <c r="D10" s="125" t="s">
        <v>184</v>
      </c>
      <c r="E10" s="125" t="s">
        <v>12</v>
      </c>
      <c r="F10" s="126"/>
      <c r="G10" s="128">
        <v>0.1</v>
      </c>
      <c r="H10" s="128" t="s">
        <v>185</v>
      </c>
      <c r="I10" s="128">
        <v>0.25</v>
      </c>
      <c r="J10" s="130" t="s">
        <v>17</v>
      </c>
      <c r="K10" s="130" t="s">
        <v>21</v>
      </c>
      <c r="L10" s="151"/>
      <c r="M10" s="151"/>
      <c r="N10" s="151"/>
      <c r="O10" s="151"/>
      <c r="P10" s="151"/>
      <c r="Q10" s="151"/>
      <c r="R10" s="151"/>
      <c r="S10" s="151"/>
      <c r="T10" s="151"/>
      <c r="U10" s="151"/>
      <c r="V10" s="151"/>
      <c r="W10" s="151"/>
      <c r="X10" s="151"/>
      <c r="Y10" s="169" t="s">
        <v>186</v>
      </c>
      <c r="Z10" s="242"/>
      <c r="AA10" s="126"/>
      <c r="AB10" s="169"/>
      <c r="AC10" s="127"/>
    </row>
    <row r="11" spans="1:29" ht="140.25" customHeight="1" x14ac:dyDescent="0.2">
      <c r="A11" s="241"/>
      <c r="B11" s="242"/>
      <c r="C11" s="125" t="s">
        <v>366</v>
      </c>
      <c r="D11" s="125" t="s">
        <v>367</v>
      </c>
      <c r="E11" s="125" t="s">
        <v>12</v>
      </c>
      <c r="F11" s="126"/>
      <c r="G11" s="128">
        <v>0.1</v>
      </c>
      <c r="H11" s="128" t="s">
        <v>368</v>
      </c>
      <c r="I11" s="128">
        <v>0.25</v>
      </c>
      <c r="J11" s="130" t="s">
        <v>17</v>
      </c>
      <c r="K11" s="130" t="s">
        <v>21</v>
      </c>
      <c r="L11" s="151"/>
      <c r="M11" s="151"/>
      <c r="N11" s="151"/>
      <c r="O11" s="151"/>
      <c r="P11" s="151"/>
      <c r="Q11" s="151"/>
      <c r="R11" s="151"/>
      <c r="S11" s="151"/>
      <c r="T11" s="151"/>
      <c r="U11" s="151"/>
      <c r="V11" s="151"/>
      <c r="W11" s="151"/>
      <c r="X11" s="151"/>
      <c r="Y11" s="169" t="s">
        <v>189</v>
      </c>
      <c r="Z11" s="242"/>
      <c r="AA11" s="126"/>
      <c r="AB11" s="169"/>
      <c r="AC11" s="127"/>
    </row>
    <row r="12" spans="1:29" ht="66.75" customHeight="1" x14ac:dyDescent="0.2">
      <c r="A12" s="241" t="s">
        <v>37</v>
      </c>
      <c r="B12" s="242" t="s">
        <v>52</v>
      </c>
      <c r="C12" s="170" t="s">
        <v>298</v>
      </c>
      <c r="D12" s="170" t="s">
        <v>394</v>
      </c>
      <c r="E12" s="125" t="s">
        <v>12</v>
      </c>
      <c r="F12" s="171" t="s">
        <v>292</v>
      </c>
      <c r="G12" s="175">
        <v>0.5</v>
      </c>
      <c r="H12" s="175">
        <v>0.8</v>
      </c>
      <c r="I12" s="175">
        <v>1</v>
      </c>
      <c r="J12" s="173" t="s">
        <v>369</v>
      </c>
      <c r="K12" s="170" t="s">
        <v>23</v>
      </c>
      <c r="L12" s="151"/>
      <c r="M12" s="151"/>
      <c r="N12" s="151"/>
      <c r="O12" s="151"/>
      <c r="P12" s="151"/>
      <c r="Q12" s="151"/>
      <c r="R12" s="151"/>
      <c r="S12" s="151"/>
      <c r="T12" s="151"/>
      <c r="U12" s="151"/>
      <c r="V12" s="151"/>
      <c r="W12" s="151"/>
      <c r="X12" s="151"/>
      <c r="Y12" s="178" t="s">
        <v>305</v>
      </c>
      <c r="Z12" s="242" t="s">
        <v>294</v>
      </c>
      <c r="AA12" s="126"/>
      <c r="AB12" s="127"/>
      <c r="AC12" s="127"/>
    </row>
    <row r="13" spans="1:29" ht="76.5" customHeight="1" x14ac:dyDescent="0.2">
      <c r="A13" s="241"/>
      <c r="B13" s="242"/>
      <c r="C13" s="170" t="s">
        <v>299</v>
      </c>
      <c r="D13" s="170" t="s">
        <v>395</v>
      </c>
      <c r="E13" s="125" t="s">
        <v>12</v>
      </c>
      <c r="F13" s="171" t="s">
        <v>292</v>
      </c>
      <c r="G13" s="175">
        <v>0.5</v>
      </c>
      <c r="H13" s="175" t="s">
        <v>370</v>
      </c>
      <c r="I13" s="175">
        <v>1</v>
      </c>
      <c r="J13" s="173" t="s">
        <v>369</v>
      </c>
      <c r="K13" s="170" t="s">
        <v>23</v>
      </c>
      <c r="L13" s="151"/>
      <c r="M13" s="151"/>
      <c r="N13" s="151"/>
      <c r="O13" s="151"/>
      <c r="P13" s="151"/>
      <c r="Q13" s="151"/>
      <c r="R13" s="151"/>
      <c r="S13" s="151"/>
      <c r="T13" s="151"/>
      <c r="U13" s="151"/>
      <c r="V13" s="151"/>
      <c r="W13" s="151"/>
      <c r="X13" s="151"/>
      <c r="Y13" s="178" t="s">
        <v>306</v>
      </c>
      <c r="Z13" s="242"/>
      <c r="AA13" s="126"/>
      <c r="AB13" s="127"/>
      <c r="AC13" s="127"/>
    </row>
    <row r="14" spans="1:29" ht="76.5" customHeight="1" x14ac:dyDescent="0.2">
      <c r="A14" s="241"/>
      <c r="B14" s="242"/>
      <c r="C14" s="172" t="s">
        <v>300</v>
      </c>
      <c r="D14" s="172" t="s">
        <v>396</v>
      </c>
      <c r="E14" s="125" t="s">
        <v>12</v>
      </c>
      <c r="F14" s="171" t="s">
        <v>292</v>
      </c>
      <c r="G14" s="175">
        <v>0.5</v>
      </c>
      <c r="H14" s="175" t="s">
        <v>370</v>
      </c>
      <c r="I14" s="175">
        <v>1</v>
      </c>
      <c r="J14" s="173" t="s">
        <v>369</v>
      </c>
      <c r="K14" s="170" t="s">
        <v>23</v>
      </c>
      <c r="L14" s="151"/>
      <c r="M14" s="151"/>
      <c r="N14" s="151"/>
      <c r="O14" s="151"/>
      <c r="P14" s="151"/>
      <c r="Q14" s="151"/>
      <c r="R14" s="151"/>
      <c r="S14" s="151"/>
      <c r="T14" s="151"/>
      <c r="U14" s="151"/>
      <c r="V14" s="151"/>
      <c r="W14" s="151"/>
      <c r="X14" s="151"/>
      <c r="Y14" s="178" t="s">
        <v>307</v>
      </c>
      <c r="Z14" s="242"/>
      <c r="AA14" s="126"/>
      <c r="AB14" s="127"/>
      <c r="AC14" s="127"/>
    </row>
    <row r="15" spans="1:29" ht="59.25" customHeight="1" x14ac:dyDescent="0.2">
      <c r="A15" s="241"/>
      <c r="B15" s="242"/>
      <c r="C15" s="174" t="s">
        <v>301</v>
      </c>
      <c r="D15" s="170" t="s">
        <v>302</v>
      </c>
      <c r="E15" s="125" t="s">
        <v>12</v>
      </c>
      <c r="F15" s="171" t="s">
        <v>292</v>
      </c>
      <c r="G15" s="175" t="s">
        <v>293</v>
      </c>
      <c r="H15" s="175" t="s">
        <v>370</v>
      </c>
      <c r="I15" s="175">
        <v>1</v>
      </c>
      <c r="J15" s="173" t="s">
        <v>369</v>
      </c>
      <c r="K15" s="170" t="s">
        <v>23</v>
      </c>
      <c r="L15" s="151"/>
      <c r="M15" s="151"/>
      <c r="N15" s="151"/>
      <c r="O15" s="151"/>
      <c r="P15" s="151"/>
      <c r="Q15" s="151"/>
      <c r="R15" s="151"/>
      <c r="S15" s="151"/>
      <c r="T15" s="151"/>
      <c r="U15" s="151"/>
      <c r="V15" s="151"/>
      <c r="W15" s="151"/>
      <c r="X15" s="151"/>
      <c r="Y15" s="178" t="s">
        <v>305</v>
      </c>
      <c r="Z15" s="242"/>
      <c r="AA15" s="191"/>
      <c r="AB15" s="192"/>
      <c r="AC15" s="127"/>
    </row>
    <row r="16" spans="1:29" ht="69.75" customHeight="1" x14ac:dyDescent="0.2">
      <c r="A16" s="241"/>
      <c r="B16" s="242"/>
      <c r="C16" s="172" t="s">
        <v>303</v>
      </c>
      <c r="D16" s="170" t="s">
        <v>304</v>
      </c>
      <c r="E16" s="125" t="s">
        <v>12</v>
      </c>
      <c r="F16" s="171" t="s">
        <v>292</v>
      </c>
      <c r="G16" s="175" t="s">
        <v>293</v>
      </c>
      <c r="H16" s="175" t="s">
        <v>370</v>
      </c>
      <c r="I16" s="175">
        <v>1</v>
      </c>
      <c r="J16" s="173" t="s">
        <v>369</v>
      </c>
      <c r="K16" s="170" t="s">
        <v>23</v>
      </c>
      <c r="L16" s="151"/>
      <c r="M16" s="151"/>
      <c r="N16" s="151"/>
      <c r="O16" s="151"/>
      <c r="P16" s="151"/>
      <c r="Q16" s="151"/>
      <c r="R16" s="151"/>
      <c r="S16" s="151"/>
      <c r="T16" s="151"/>
      <c r="U16" s="151"/>
      <c r="V16" s="151"/>
      <c r="W16" s="151"/>
      <c r="X16" s="151"/>
      <c r="Y16" s="178" t="s">
        <v>308</v>
      </c>
      <c r="Z16" s="242"/>
      <c r="AA16" s="191"/>
      <c r="AB16" s="127"/>
      <c r="AC16" s="127"/>
    </row>
    <row r="17" spans="1:29" ht="54" customHeight="1" x14ac:dyDescent="0.2">
      <c r="A17" s="248" t="s">
        <v>38</v>
      </c>
      <c r="B17" s="244" t="s">
        <v>399</v>
      </c>
      <c r="C17" s="125" t="s">
        <v>71</v>
      </c>
      <c r="D17" s="125" t="s">
        <v>132</v>
      </c>
      <c r="E17" s="132" t="s">
        <v>11</v>
      </c>
      <c r="F17" s="126"/>
      <c r="G17" s="128">
        <v>0.5</v>
      </c>
      <c r="H17" s="128" t="s">
        <v>36</v>
      </c>
      <c r="I17" s="128">
        <v>0.8</v>
      </c>
      <c r="J17" s="130" t="s">
        <v>17</v>
      </c>
      <c r="K17" s="130" t="s">
        <v>23</v>
      </c>
      <c r="L17" s="151"/>
      <c r="M17" s="151"/>
      <c r="N17" s="151"/>
      <c r="O17" s="151"/>
      <c r="P17" s="151"/>
      <c r="Q17" s="151"/>
      <c r="R17" s="151"/>
      <c r="S17" s="151"/>
      <c r="T17" s="151"/>
      <c r="U17" s="151"/>
      <c r="V17" s="151"/>
      <c r="W17" s="151"/>
      <c r="X17" s="151"/>
      <c r="Y17" s="169" t="s">
        <v>133</v>
      </c>
      <c r="Z17" s="244" t="s">
        <v>134</v>
      </c>
      <c r="AA17" s="125"/>
      <c r="AB17" s="125"/>
      <c r="AC17" s="127"/>
    </row>
    <row r="18" spans="1:29" ht="57" customHeight="1" x14ac:dyDescent="0.2">
      <c r="A18" s="249"/>
      <c r="B18" s="245"/>
      <c r="C18" s="125" t="s">
        <v>72</v>
      </c>
      <c r="D18" s="125" t="s">
        <v>132</v>
      </c>
      <c r="E18" s="130" t="s">
        <v>11</v>
      </c>
      <c r="F18" s="130" t="s">
        <v>44</v>
      </c>
      <c r="G18" s="128">
        <v>0.5</v>
      </c>
      <c r="H18" s="128" t="s">
        <v>36</v>
      </c>
      <c r="I18" s="128">
        <v>0.8</v>
      </c>
      <c r="J18" s="130" t="s">
        <v>17</v>
      </c>
      <c r="K18" s="130" t="s">
        <v>23</v>
      </c>
      <c r="L18" s="151"/>
      <c r="M18" s="151"/>
      <c r="N18" s="151"/>
      <c r="O18" s="151"/>
      <c r="P18" s="151"/>
      <c r="Q18" s="151"/>
      <c r="R18" s="151"/>
      <c r="S18" s="151"/>
      <c r="T18" s="151"/>
      <c r="U18" s="151"/>
      <c r="V18" s="151"/>
      <c r="W18" s="151"/>
      <c r="X18" s="151"/>
      <c r="Y18" s="169" t="s">
        <v>135</v>
      </c>
      <c r="Z18" s="245"/>
      <c r="AA18" s="126"/>
      <c r="AB18" s="126"/>
      <c r="AC18" s="127"/>
    </row>
    <row r="19" spans="1:29" ht="57" customHeight="1" x14ac:dyDescent="0.2">
      <c r="A19" s="249"/>
      <c r="B19" s="245"/>
      <c r="C19" s="195" t="s">
        <v>374</v>
      </c>
      <c r="D19" s="195" t="s">
        <v>377</v>
      </c>
      <c r="E19" s="128" t="s">
        <v>12</v>
      </c>
      <c r="F19" s="128"/>
      <c r="G19" s="128" t="s">
        <v>375</v>
      </c>
      <c r="H19" s="128" t="s">
        <v>376</v>
      </c>
      <c r="I19" s="128">
        <v>0.7</v>
      </c>
      <c r="J19" s="130" t="s">
        <v>17</v>
      </c>
      <c r="K19" s="130" t="s">
        <v>24</v>
      </c>
      <c r="L19" s="151"/>
      <c r="M19" s="151"/>
      <c r="N19" s="151"/>
      <c r="O19" s="151"/>
      <c r="P19" s="151"/>
      <c r="Q19" s="151"/>
      <c r="R19" s="151"/>
      <c r="S19" s="151"/>
      <c r="T19" s="151"/>
      <c r="U19" s="151"/>
      <c r="V19" s="151"/>
      <c r="W19" s="151"/>
      <c r="X19" s="151"/>
      <c r="Y19" s="169" t="s">
        <v>400</v>
      </c>
      <c r="Z19" s="246"/>
      <c r="AA19" s="126"/>
      <c r="AB19" s="207"/>
      <c r="AC19" s="127"/>
    </row>
    <row r="20" spans="1:29" ht="57" customHeight="1" x14ac:dyDescent="0.2">
      <c r="A20" s="241" t="s">
        <v>38</v>
      </c>
      <c r="B20" s="242" t="s">
        <v>54</v>
      </c>
      <c r="C20" s="125" t="s">
        <v>73</v>
      </c>
      <c r="D20" s="125" t="s">
        <v>136</v>
      </c>
      <c r="E20" s="125" t="s">
        <v>12</v>
      </c>
      <c r="F20" s="126"/>
      <c r="G20" s="132">
        <v>0.8</v>
      </c>
      <c r="H20" s="152" t="s">
        <v>137</v>
      </c>
      <c r="I20" s="133">
        <v>1</v>
      </c>
      <c r="J20" s="130" t="s">
        <v>17</v>
      </c>
      <c r="K20" s="130" t="s">
        <v>119</v>
      </c>
      <c r="L20" s="186">
        <v>1</v>
      </c>
      <c r="M20" s="151"/>
      <c r="N20" s="151"/>
      <c r="O20" s="151"/>
      <c r="P20" s="151"/>
      <c r="Q20" s="151"/>
      <c r="R20" s="151"/>
      <c r="S20" s="151"/>
      <c r="T20" s="151"/>
      <c r="U20" s="151"/>
      <c r="V20" s="151"/>
      <c r="W20" s="151"/>
      <c r="X20" s="151"/>
      <c r="Y20" s="169" t="s">
        <v>138</v>
      </c>
      <c r="Z20" s="242" t="s">
        <v>139</v>
      </c>
      <c r="AA20" s="126" t="s">
        <v>402</v>
      </c>
      <c r="AB20" s="127"/>
      <c r="AC20" s="127"/>
    </row>
    <row r="21" spans="1:29" ht="54.75" customHeight="1" x14ac:dyDescent="0.2">
      <c r="A21" s="241"/>
      <c r="B21" s="242"/>
      <c r="C21" s="125" t="s">
        <v>74</v>
      </c>
      <c r="D21" s="125" t="s">
        <v>322</v>
      </c>
      <c r="E21" s="125" t="s">
        <v>12</v>
      </c>
      <c r="F21" s="126"/>
      <c r="G21" s="132">
        <v>0.8</v>
      </c>
      <c r="H21" s="152" t="s">
        <v>137</v>
      </c>
      <c r="I21" s="133">
        <v>1</v>
      </c>
      <c r="J21" s="130" t="s">
        <v>17</v>
      </c>
      <c r="K21" s="130" t="s">
        <v>119</v>
      </c>
      <c r="L21" s="186">
        <v>1</v>
      </c>
      <c r="M21" s="151"/>
      <c r="N21" s="151"/>
      <c r="O21" s="151"/>
      <c r="P21" s="151"/>
      <c r="Q21" s="151"/>
      <c r="R21" s="151"/>
      <c r="S21" s="151"/>
      <c r="T21" s="151"/>
      <c r="U21" s="151"/>
      <c r="V21" s="151"/>
      <c r="W21" s="151"/>
      <c r="X21" s="151"/>
      <c r="Y21" s="169" t="s">
        <v>141</v>
      </c>
      <c r="Z21" s="242"/>
      <c r="AA21" s="126" t="s">
        <v>402</v>
      </c>
      <c r="AB21" s="127"/>
      <c r="AC21" s="127"/>
    </row>
    <row r="22" spans="1:29" ht="68.25" customHeight="1" x14ac:dyDescent="0.2">
      <c r="A22" s="241"/>
      <c r="B22" s="242"/>
      <c r="C22" s="125" t="s">
        <v>75</v>
      </c>
      <c r="D22" s="125" t="s">
        <v>321</v>
      </c>
      <c r="E22" s="125" t="s">
        <v>12</v>
      </c>
      <c r="F22" s="126"/>
      <c r="G22" s="132">
        <v>0.9</v>
      </c>
      <c r="H22" s="152" t="s">
        <v>145</v>
      </c>
      <c r="I22" s="133">
        <v>1</v>
      </c>
      <c r="J22" s="130" t="s">
        <v>17</v>
      </c>
      <c r="K22" s="130" t="s">
        <v>21</v>
      </c>
      <c r="L22" s="151"/>
      <c r="M22" s="151"/>
      <c r="N22" s="151"/>
      <c r="O22" s="151"/>
      <c r="P22" s="151"/>
      <c r="Q22" s="151"/>
      <c r="R22" s="151"/>
      <c r="S22" s="151"/>
      <c r="T22" s="151"/>
      <c r="U22" s="151"/>
      <c r="V22" s="151"/>
      <c r="W22" s="151"/>
      <c r="X22" s="151"/>
      <c r="Y22" s="169" t="s">
        <v>143</v>
      </c>
      <c r="Z22" s="242"/>
      <c r="AA22" s="125"/>
      <c r="AB22" s="125"/>
      <c r="AC22" s="127"/>
    </row>
    <row r="23" spans="1:29" ht="78" customHeight="1" x14ac:dyDescent="0.2">
      <c r="A23" s="241"/>
      <c r="B23" s="242"/>
      <c r="C23" s="197" t="s">
        <v>386</v>
      </c>
      <c r="D23" s="197" t="s">
        <v>387</v>
      </c>
      <c r="E23" s="197" t="s">
        <v>12</v>
      </c>
      <c r="F23" s="126"/>
      <c r="G23" s="203" t="s">
        <v>388</v>
      </c>
      <c r="H23" s="203" t="s">
        <v>389</v>
      </c>
      <c r="I23" s="133">
        <v>0.9</v>
      </c>
      <c r="J23" s="130" t="s">
        <v>17</v>
      </c>
      <c r="K23" s="130" t="s">
        <v>24</v>
      </c>
      <c r="L23" s="151"/>
      <c r="M23" s="151"/>
      <c r="N23" s="151"/>
      <c r="O23" s="151"/>
      <c r="P23" s="151"/>
      <c r="Q23" s="151"/>
      <c r="R23" s="151"/>
      <c r="S23" s="151"/>
      <c r="T23" s="151"/>
      <c r="U23" s="151"/>
      <c r="V23" s="151"/>
      <c r="W23" s="151"/>
      <c r="X23" s="151"/>
      <c r="Y23" s="169" t="s">
        <v>390</v>
      </c>
      <c r="Z23" s="242"/>
      <c r="AA23" s="126"/>
      <c r="AB23" s="126"/>
      <c r="AC23" s="127"/>
    </row>
    <row r="24" spans="1:29" ht="78" customHeight="1" x14ac:dyDescent="0.2">
      <c r="A24" s="241"/>
      <c r="B24" s="242"/>
      <c r="C24" s="197" t="s">
        <v>391</v>
      </c>
      <c r="D24" s="197" t="s">
        <v>392</v>
      </c>
      <c r="E24" s="197" t="s">
        <v>12</v>
      </c>
      <c r="F24" s="127"/>
      <c r="G24" s="204">
        <v>1</v>
      </c>
      <c r="H24" s="205">
        <v>2</v>
      </c>
      <c r="I24" s="205">
        <v>3</v>
      </c>
      <c r="J24" s="130" t="s">
        <v>398</v>
      </c>
      <c r="K24" s="130" t="s">
        <v>24</v>
      </c>
      <c r="L24" s="151"/>
      <c r="M24" s="151"/>
      <c r="N24" s="151"/>
      <c r="O24" s="151"/>
      <c r="P24" s="151"/>
      <c r="Q24" s="151"/>
      <c r="R24" s="151"/>
      <c r="S24" s="151"/>
      <c r="T24" s="151"/>
      <c r="U24" s="151"/>
      <c r="V24" s="151"/>
      <c r="W24" s="151"/>
      <c r="X24" s="151"/>
      <c r="Y24" s="126" t="s">
        <v>393</v>
      </c>
      <c r="Z24" s="242"/>
      <c r="AA24" s="209"/>
      <c r="AB24" s="127"/>
      <c r="AC24" s="127"/>
    </row>
    <row r="25" spans="1:29" ht="64.5" customHeight="1" x14ac:dyDescent="0.2">
      <c r="A25" s="241" t="s">
        <v>38</v>
      </c>
      <c r="B25" s="242" t="s">
        <v>55</v>
      </c>
      <c r="C25" s="125" t="s">
        <v>77</v>
      </c>
      <c r="D25" s="125" t="s">
        <v>147</v>
      </c>
      <c r="E25" s="130" t="s">
        <v>11</v>
      </c>
      <c r="F25" s="126"/>
      <c r="G25" s="132">
        <v>0.9</v>
      </c>
      <c r="H25" s="152" t="s">
        <v>145</v>
      </c>
      <c r="I25" s="133">
        <v>1</v>
      </c>
      <c r="J25" s="130" t="s">
        <v>17</v>
      </c>
      <c r="K25" s="130" t="s">
        <v>119</v>
      </c>
      <c r="L25" s="186">
        <v>1</v>
      </c>
      <c r="M25" s="151"/>
      <c r="N25" s="151"/>
      <c r="O25" s="151"/>
      <c r="P25" s="151"/>
      <c r="Q25" s="151"/>
      <c r="R25" s="151"/>
      <c r="S25" s="151"/>
      <c r="T25" s="151"/>
      <c r="U25" s="151"/>
      <c r="V25" s="151"/>
      <c r="W25" s="151"/>
      <c r="X25" s="151"/>
      <c r="Y25" s="169" t="s">
        <v>148</v>
      </c>
      <c r="Z25" s="125" t="s">
        <v>149</v>
      </c>
      <c r="AA25" s="126" t="s">
        <v>403</v>
      </c>
      <c r="AB25" s="125"/>
      <c r="AC25" s="127"/>
    </row>
    <row r="26" spans="1:29" ht="64.5" customHeight="1" x14ac:dyDescent="0.2">
      <c r="A26" s="241"/>
      <c r="B26" s="242"/>
      <c r="C26" s="125" t="s">
        <v>78</v>
      </c>
      <c r="D26" s="125" t="s">
        <v>253</v>
      </c>
      <c r="E26" s="130" t="s">
        <v>127</v>
      </c>
      <c r="F26" s="126"/>
      <c r="G26" s="132">
        <v>0.7</v>
      </c>
      <c r="H26" s="152" t="s">
        <v>150</v>
      </c>
      <c r="I26" s="133">
        <v>1</v>
      </c>
      <c r="J26" s="130" t="s">
        <v>17</v>
      </c>
      <c r="K26" s="130" t="s">
        <v>119</v>
      </c>
      <c r="L26" s="151"/>
      <c r="M26" s="186">
        <v>1</v>
      </c>
      <c r="N26" s="186">
        <v>1</v>
      </c>
      <c r="O26" s="151"/>
      <c r="P26" s="151"/>
      <c r="Q26" s="151"/>
      <c r="R26" s="151"/>
      <c r="S26" s="151"/>
      <c r="T26" s="151"/>
      <c r="U26" s="151"/>
      <c r="V26" s="151"/>
      <c r="W26" s="151"/>
      <c r="X26" s="151"/>
      <c r="Y26" s="169" t="s">
        <v>151</v>
      </c>
      <c r="Z26" s="242" t="s">
        <v>152</v>
      </c>
      <c r="AA26" s="126" t="s">
        <v>416</v>
      </c>
      <c r="AB26" s="127"/>
      <c r="AC26" s="127"/>
    </row>
    <row r="27" spans="1:29" ht="66" customHeight="1" x14ac:dyDescent="0.2">
      <c r="A27" s="241"/>
      <c r="B27" s="242"/>
      <c r="C27" s="125" t="s">
        <v>79</v>
      </c>
      <c r="D27" s="125" t="s">
        <v>323</v>
      </c>
      <c r="E27" s="130" t="s">
        <v>127</v>
      </c>
      <c r="F27" s="126"/>
      <c r="G27" s="132">
        <v>0.7</v>
      </c>
      <c r="H27" s="152" t="s">
        <v>150</v>
      </c>
      <c r="I27" s="133">
        <v>1</v>
      </c>
      <c r="J27" s="130" t="s">
        <v>17</v>
      </c>
      <c r="K27" s="130" t="s">
        <v>119</v>
      </c>
      <c r="L27" s="151"/>
      <c r="M27" s="186">
        <v>1</v>
      </c>
      <c r="N27" s="186">
        <v>1</v>
      </c>
      <c r="O27" s="151"/>
      <c r="P27" s="151"/>
      <c r="Q27" s="151"/>
      <c r="R27" s="151"/>
      <c r="S27" s="151"/>
      <c r="T27" s="151"/>
      <c r="U27" s="151"/>
      <c r="V27" s="151"/>
      <c r="W27" s="151"/>
      <c r="X27" s="151"/>
      <c r="Y27" s="169" t="s">
        <v>153</v>
      </c>
      <c r="Z27" s="242"/>
      <c r="AA27" s="191" t="s">
        <v>417</v>
      </c>
      <c r="AB27" s="125"/>
      <c r="AC27" s="127"/>
    </row>
    <row r="28" spans="1:29" ht="61.5" customHeight="1" x14ac:dyDescent="0.2">
      <c r="A28" s="241"/>
      <c r="B28" s="242"/>
      <c r="C28" s="125" t="s">
        <v>80</v>
      </c>
      <c r="D28" s="125" t="s">
        <v>255</v>
      </c>
      <c r="E28" s="130" t="s">
        <v>127</v>
      </c>
      <c r="F28" s="126"/>
      <c r="G28" s="132">
        <v>0.7</v>
      </c>
      <c r="H28" s="152" t="s">
        <v>272</v>
      </c>
      <c r="I28" s="133">
        <v>0.9</v>
      </c>
      <c r="J28" s="130" t="s">
        <v>17</v>
      </c>
      <c r="K28" s="130" t="s">
        <v>23</v>
      </c>
      <c r="L28" s="151"/>
      <c r="M28" s="151"/>
      <c r="N28" s="151"/>
      <c r="O28" s="151"/>
      <c r="P28" s="151"/>
      <c r="Q28" s="151"/>
      <c r="R28" s="151"/>
      <c r="S28" s="151"/>
      <c r="T28" s="151"/>
      <c r="U28" s="151"/>
      <c r="V28" s="151"/>
      <c r="W28" s="151"/>
      <c r="X28" s="151"/>
      <c r="Y28" s="169" t="s">
        <v>154</v>
      </c>
      <c r="Z28" s="242"/>
      <c r="AA28" s="126"/>
      <c r="AB28" s="125"/>
      <c r="AC28" s="127"/>
    </row>
    <row r="29" spans="1:29" ht="65.25" customHeight="1" x14ac:dyDescent="0.2">
      <c r="A29" s="241"/>
      <c r="B29" s="242"/>
      <c r="C29" s="125" t="s">
        <v>155</v>
      </c>
      <c r="D29" s="125" t="s">
        <v>256</v>
      </c>
      <c r="E29" s="130" t="s">
        <v>12</v>
      </c>
      <c r="F29" s="126"/>
      <c r="G29" s="134">
        <v>84</v>
      </c>
      <c r="H29" s="134" t="s">
        <v>289</v>
      </c>
      <c r="I29" s="134">
        <v>173</v>
      </c>
      <c r="J29" s="130" t="s">
        <v>156</v>
      </c>
      <c r="K29" s="130" t="s">
        <v>119</v>
      </c>
      <c r="L29" s="151"/>
      <c r="M29" s="151"/>
      <c r="N29" s="151"/>
      <c r="O29" s="151"/>
      <c r="P29" s="151"/>
      <c r="Q29" s="151"/>
      <c r="R29" s="151"/>
      <c r="S29" s="151"/>
      <c r="T29" s="151"/>
      <c r="U29" s="151"/>
      <c r="V29" s="151"/>
      <c r="W29" s="151"/>
      <c r="X29" s="151"/>
      <c r="Y29" s="169" t="s">
        <v>157</v>
      </c>
      <c r="Z29" s="125" t="s">
        <v>158</v>
      </c>
      <c r="AA29" s="126"/>
      <c r="AB29" s="126"/>
      <c r="AC29" s="130"/>
    </row>
    <row r="30" spans="1:29" ht="89.25" customHeight="1" x14ac:dyDescent="0.2">
      <c r="A30" s="241"/>
      <c r="B30" s="242"/>
      <c r="C30" s="125" t="s">
        <v>81</v>
      </c>
      <c r="D30" s="125" t="s">
        <v>159</v>
      </c>
      <c r="E30" s="130" t="s">
        <v>127</v>
      </c>
      <c r="F30" s="126"/>
      <c r="G30" s="132">
        <v>0.5</v>
      </c>
      <c r="H30" s="152" t="s">
        <v>160</v>
      </c>
      <c r="I30" s="133">
        <v>1</v>
      </c>
      <c r="J30" s="130" t="s">
        <v>17</v>
      </c>
      <c r="K30" s="130" t="s">
        <v>23</v>
      </c>
      <c r="L30" s="151"/>
      <c r="M30" s="151"/>
      <c r="N30" s="151"/>
      <c r="O30" s="151"/>
      <c r="P30" s="151"/>
      <c r="Q30" s="151"/>
      <c r="R30" s="151"/>
      <c r="S30" s="151"/>
      <c r="T30" s="151"/>
      <c r="U30" s="151"/>
      <c r="V30" s="151"/>
      <c r="W30" s="151"/>
      <c r="X30" s="151"/>
      <c r="Y30" s="169" t="s">
        <v>161</v>
      </c>
      <c r="Z30" s="242" t="s">
        <v>162</v>
      </c>
      <c r="AA30" s="126"/>
      <c r="AB30" s="125"/>
      <c r="AC30" s="127"/>
    </row>
    <row r="31" spans="1:29" ht="69" customHeight="1" x14ac:dyDescent="0.2">
      <c r="A31" s="241"/>
      <c r="B31" s="242"/>
      <c r="C31" s="125" t="s">
        <v>82</v>
      </c>
      <c r="D31" s="125" t="s">
        <v>163</v>
      </c>
      <c r="E31" s="130" t="s">
        <v>127</v>
      </c>
      <c r="F31" s="126"/>
      <c r="G31" s="132">
        <v>0.5</v>
      </c>
      <c r="H31" s="152" t="s">
        <v>160</v>
      </c>
      <c r="I31" s="133">
        <v>1</v>
      </c>
      <c r="J31" s="130" t="s">
        <v>17</v>
      </c>
      <c r="K31" s="130" t="s">
        <v>23</v>
      </c>
      <c r="L31" s="151"/>
      <c r="M31" s="151"/>
      <c r="N31" s="151"/>
      <c r="O31" s="151"/>
      <c r="P31" s="151"/>
      <c r="Q31" s="151"/>
      <c r="R31" s="151"/>
      <c r="S31" s="151"/>
      <c r="T31" s="151"/>
      <c r="U31" s="151"/>
      <c r="V31" s="151"/>
      <c r="W31" s="151"/>
      <c r="X31" s="151"/>
      <c r="Y31" s="169" t="s">
        <v>164</v>
      </c>
      <c r="Z31" s="242"/>
      <c r="AA31" s="126"/>
      <c r="AB31" s="125"/>
      <c r="AC31" s="127"/>
    </row>
    <row r="32" spans="1:29" ht="63.75" customHeight="1" x14ac:dyDescent="0.2">
      <c r="A32" s="248" t="s">
        <v>38</v>
      </c>
      <c r="B32" s="244" t="s">
        <v>397</v>
      </c>
      <c r="C32" s="125" t="s">
        <v>110</v>
      </c>
      <c r="D32" s="125" t="s">
        <v>238</v>
      </c>
      <c r="E32" s="130" t="s">
        <v>127</v>
      </c>
      <c r="F32" s="126"/>
      <c r="G32" s="132">
        <v>0.5</v>
      </c>
      <c r="H32" s="152" t="s">
        <v>239</v>
      </c>
      <c r="I32" s="133">
        <v>0.7</v>
      </c>
      <c r="J32" s="130" t="s">
        <v>17</v>
      </c>
      <c r="K32" s="130" t="s">
        <v>23</v>
      </c>
      <c r="L32" s="151"/>
      <c r="M32" s="151"/>
      <c r="N32" s="151"/>
      <c r="O32" s="151"/>
      <c r="P32" s="151"/>
      <c r="Q32" s="151"/>
      <c r="R32" s="151"/>
      <c r="S32" s="151"/>
      <c r="T32" s="151"/>
      <c r="U32" s="151"/>
      <c r="V32" s="151"/>
      <c r="W32" s="151"/>
      <c r="X32" s="151"/>
      <c r="Y32" s="169" t="s">
        <v>240</v>
      </c>
      <c r="Z32" s="242" t="s">
        <v>246</v>
      </c>
      <c r="AA32" s="126"/>
      <c r="AB32" s="126"/>
      <c r="AC32" s="169"/>
    </row>
    <row r="33" spans="1:29" ht="87.75" customHeight="1" x14ac:dyDescent="0.2">
      <c r="A33" s="249"/>
      <c r="B33" s="245"/>
      <c r="C33" s="125" t="s">
        <v>111</v>
      </c>
      <c r="D33" s="125" t="s">
        <v>241</v>
      </c>
      <c r="E33" s="130" t="s">
        <v>11</v>
      </c>
      <c r="F33" s="126"/>
      <c r="G33" s="132">
        <v>0.6</v>
      </c>
      <c r="H33" s="152" t="s">
        <v>242</v>
      </c>
      <c r="I33" s="133">
        <v>1</v>
      </c>
      <c r="J33" s="130" t="s">
        <v>17</v>
      </c>
      <c r="K33" s="130" t="s">
        <v>21</v>
      </c>
      <c r="L33" s="151"/>
      <c r="M33" s="151"/>
      <c r="N33" s="194" t="s">
        <v>408</v>
      </c>
      <c r="O33" s="151"/>
      <c r="P33" s="151"/>
      <c r="Q33" s="151"/>
      <c r="R33" s="151"/>
      <c r="S33" s="151"/>
      <c r="T33" s="151"/>
      <c r="U33" s="151"/>
      <c r="V33" s="151"/>
      <c r="W33" s="151"/>
      <c r="X33" s="151"/>
      <c r="Y33" s="169" t="s">
        <v>243</v>
      </c>
      <c r="Z33" s="242"/>
      <c r="AA33" s="126"/>
      <c r="AB33" s="169"/>
      <c r="AC33" s="169"/>
    </row>
    <row r="34" spans="1:29" ht="102.75" customHeight="1" x14ac:dyDescent="0.2">
      <c r="A34" s="250"/>
      <c r="B34" s="246"/>
      <c r="C34" s="125" t="s">
        <v>112</v>
      </c>
      <c r="D34" s="125" t="s">
        <v>244</v>
      </c>
      <c r="E34" s="130" t="s">
        <v>127</v>
      </c>
      <c r="F34" s="126"/>
      <c r="G34" s="128">
        <v>0</v>
      </c>
      <c r="H34" s="128">
        <v>0</v>
      </c>
      <c r="I34" s="160">
        <v>1E-3</v>
      </c>
      <c r="J34" s="130" t="s">
        <v>17</v>
      </c>
      <c r="K34" s="130" t="s">
        <v>23</v>
      </c>
      <c r="L34" s="151"/>
      <c r="M34" s="151"/>
      <c r="N34" s="151"/>
      <c r="O34" s="151"/>
      <c r="P34" s="151"/>
      <c r="Q34" s="151"/>
      <c r="R34" s="151"/>
      <c r="S34" s="151"/>
      <c r="T34" s="151"/>
      <c r="U34" s="151"/>
      <c r="V34" s="151"/>
      <c r="W34" s="151"/>
      <c r="X34" s="151"/>
      <c r="Y34" s="169" t="s">
        <v>245</v>
      </c>
      <c r="Z34" s="242"/>
      <c r="AA34" s="126"/>
      <c r="AB34" s="126"/>
      <c r="AC34" s="126"/>
    </row>
    <row r="35" spans="1:29" ht="61.5" customHeight="1" x14ac:dyDescent="0.2">
      <c r="A35" s="241" t="s">
        <v>39</v>
      </c>
      <c r="B35" s="242" t="s">
        <v>57</v>
      </c>
      <c r="C35" s="125" t="s">
        <v>84</v>
      </c>
      <c r="D35" s="125" t="s">
        <v>274</v>
      </c>
      <c r="E35" s="130" t="s">
        <v>12</v>
      </c>
      <c r="F35" s="126"/>
      <c r="G35" s="128">
        <v>0.4</v>
      </c>
      <c r="H35" s="128" t="s">
        <v>273</v>
      </c>
      <c r="I35" s="128">
        <v>1</v>
      </c>
      <c r="J35" s="130" t="s">
        <v>17</v>
      </c>
      <c r="K35" s="130" t="s">
        <v>21</v>
      </c>
      <c r="L35" s="151"/>
      <c r="M35" s="151"/>
      <c r="N35" s="186">
        <v>0.34960000000000002</v>
      </c>
      <c r="O35" s="151"/>
      <c r="P35" s="151"/>
      <c r="Q35" s="151"/>
      <c r="R35" s="151"/>
      <c r="S35" s="151"/>
      <c r="T35" s="151"/>
      <c r="U35" s="151"/>
      <c r="V35" s="151"/>
      <c r="W35" s="151"/>
      <c r="X35" s="151" t="s">
        <v>414</v>
      </c>
      <c r="Y35" s="169" t="s">
        <v>275</v>
      </c>
      <c r="Z35" s="242" t="s">
        <v>167</v>
      </c>
      <c r="AA35" s="143" t="s">
        <v>415</v>
      </c>
      <c r="AB35" s="126"/>
      <c r="AC35" s="127"/>
    </row>
    <row r="36" spans="1:29" ht="74.25" customHeight="1" x14ac:dyDescent="0.2">
      <c r="A36" s="241"/>
      <c r="B36" s="242"/>
      <c r="C36" s="125" t="s">
        <v>83</v>
      </c>
      <c r="D36" s="125" t="s">
        <v>165</v>
      </c>
      <c r="E36" s="130" t="s">
        <v>12</v>
      </c>
      <c r="F36" s="126"/>
      <c r="G36" s="128">
        <v>0.5</v>
      </c>
      <c r="H36" s="128" t="s">
        <v>116</v>
      </c>
      <c r="I36" s="128">
        <v>1</v>
      </c>
      <c r="J36" s="130" t="s">
        <v>17</v>
      </c>
      <c r="K36" s="130" t="s">
        <v>21</v>
      </c>
      <c r="L36" s="151"/>
      <c r="M36" s="151"/>
      <c r="N36" s="186">
        <v>1</v>
      </c>
      <c r="O36" s="151"/>
      <c r="P36" s="151"/>
      <c r="Q36" s="151"/>
      <c r="R36" s="151"/>
      <c r="S36" s="151"/>
      <c r="T36" s="151"/>
      <c r="U36" s="151"/>
      <c r="V36" s="151"/>
      <c r="W36" s="151"/>
      <c r="X36" s="151"/>
      <c r="Y36" s="169" t="s">
        <v>166</v>
      </c>
      <c r="Z36" s="242"/>
      <c r="AA36" s="143" t="s">
        <v>404</v>
      </c>
      <c r="AB36" s="127"/>
      <c r="AC36" s="127"/>
    </row>
    <row r="37" spans="1:29" ht="56.25" customHeight="1" x14ac:dyDescent="0.2">
      <c r="A37" s="241"/>
      <c r="B37" s="242"/>
      <c r="C37" s="125" t="s">
        <v>276</v>
      </c>
      <c r="D37" s="125" t="s">
        <v>320</v>
      </c>
      <c r="E37" s="130" t="s">
        <v>12</v>
      </c>
      <c r="F37" s="126"/>
      <c r="G37" s="128">
        <v>0.5</v>
      </c>
      <c r="H37" s="128" t="s">
        <v>36</v>
      </c>
      <c r="I37" s="128">
        <v>1</v>
      </c>
      <c r="J37" s="130" t="s">
        <v>17</v>
      </c>
      <c r="K37" s="130" t="s">
        <v>23</v>
      </c>
      <c r="L37" s="151"/>
      <c r="M37" s="151"/>
      <c r="N37" s="151"/>
      <c r="O37" s="151"/>
      <c r="P37" s="151"/>
      <c r="Q37" s="151"/>
      <c r="R37" s="151"/>
      <c r="S37" s="151"/>
      <c r="T37" s="151"/>
      <c r="U37" s="151"/>
      <c r="V37" s="151"/>
      <c r="W37" s="151"/>
      <c r="X37" s="151"/>
      <c r="Y37" s="169" t="s">
        <v>169</v>
      </c>
      <c r="Z37" s="242"/>
      <c r="AA37" s="143"/>
      <c r="AB37" s="127"/>
      <c r="AC37" s="127"/>
    </row>
    <row r="38" spans="1:29" ht="53.25" customHeight="1" x14ac:dyDescent="0.2">
      <c r="A38" s="241" t="s">
        <v>39</v>
      </c>
      <c r="B38" s="242" t="s">
        <v>309</v>
      </c>
      <c r="C38" s="135" t="s">
        <v>310</v>
      </c>
      <c r="D38" s="125" t="s">
        <v>313</v>
      </c>
      <c r="E38" s="136" t="s">
        <v>12</v>
      </c>
      <c r="F38" s="124"/>
      <c r="G38" s="137">
        <v>0.8</v>
      </c>
      <c r="H38" s="152" t="s">
        <v>315</v>
      </c>
      <c r="I38" s="131">
        <v>1</v>
      </c>
      <c r="J38" s="130" t="s">
        <v>17</v>
      </c>
      <c r="K38" s="136" t="s">
        <v>21</v>
      </c>
      <c r="L38" s="151"/>
      <c r="M38" s="151"/>
      <c r="N38" s="259">
        <v>0.33329999999999999</v>
      </c>
      <c r="O38" s="151"/>
      <c r="P38" s="151"/>
      <c r="Q38" s="151"/>
      <c r="R38" s="151"/>
      <c r="S38" s="151"/>
      <c r="T38" s="151"/>
      <c r="U38" s="151"/>
      <c r="V38" s="151"/>
      <c r="W38" s="151"/>
      <c r="X38" s="151"/>
      <c r="Y38" s="176" t="s">
        <v>316</v>
      </c>
      <c r="Z38" s="251" t="s">
        <v>319</v>
      </c>
      <c r="AA38" s="258" t="s">
        <v>436</v>
      </c>
      <c r="AB38" s="127"/>
      <c r="AC38" s="127"/>
    </row>
    <row r="39" spans="1:29" ht="62.25" customHeight="1" x14ac:dyDescent="0.2">
      <c r="A39" s="241"/>
      <c r="B39" s="242"/>
      <c r="C39" s="135" t="s">
        <v>311</v>
      </c>
      <c r="D39" s="125" t="s">
        <v>439</v>
      </c>
      <c r="E39" s="136" t="s">
        <v>12</v>
      </c>
      <c r="F39" s="124"/>
      <c r="G39" s="137">
        <v>0.8</v>
      </c>
      <c r="H39" s="152" t="s">
        <v>315</v>
      </c>
      <c r="I39" s="131">
        <v>1</v>
      </c>
      <c r="J39" s="130" t="s">
        <v>17</v>
      </c>
      <c r="K39" s="136" t="s">
        <v>21</v>
      </c>
      <c r="L39" s="151"/>
      <c r="M39" s="151"/>
      <c r="N39" s="186">
        <v>1</v>
      </c>
      <c r="O39" s="151"/>
      <c r="P39" s="151"/>
      <c r="Q39" s="151"/>
      <c r="R39" s="151"/>
      <c r="S39" s="151"/>
      <c r="T39" s="151"/>
      <c r="U39" s="151"/>
      <c r="V39" s="151"/>
      <c r="W39" s="151"/>
      <c r="X39" s="151"/>
      <c r="Y39" s="176" t="s">
        <v>317</v>
      </c>
      <c r="Z39" s="251"/>
      <c r="AA39" s="187" t="s">
        <v>438</v>
      </c>
      <c r="AB39" s="127"/>
      <c r="AC39" s="127"/>
    </row>
    <row r="40" spans="1:29" ht="63.75" customHeight="1" x14ac:dyDescent="0.2">
      <c r="A40" s="241"/>
      <c r="B40" s="242"/>
      <c r="C40" s="125" t="s">
        <v>312</v>
      </c>
      <c r="D40" s="125" t="s">
        <v>314</v>
      </c>
      <c r="E40" s="136" t="s">
        <v>12</v>
      </c>
      <c r="F40" s="124"/>
      <c r="G40" s="137">
        <v>0.8</v>
      </c>
      <c r="H40" s="152" t="s">
        <v>315</v>
      </c>
      <c r="I40" s="131">
        <v>1</v>
      </c>
      <c r="J40" s="130" t="s">
        <v>17</v>
      </c>
      <c r="K40" s="136" t="s">
        <v>21</v>
      </c>
      <c r="L40" s="151"/>
      <c r="M40" s="151"/>
      <c r="N40" s="186">
        <v>1</v>
      </c>
      <c r="O40" s="151"/>
      <c r="P40" s="151"/>
      <c r="Q40" s="151"/>
      <c r="R40" s="151"/>
      <c r="S40" s="151"/>
      <c r="T40" s="151"/>
      <c r="U40" s="151"/>
      <c r="V40" s="151"/>
      <c r="W40" s="151"/>
      <c r="X40" s="151"/>
      <c r="Y40" s="176" t="s">
        <v>318</v>
      </c>
      <c r="Z40" s="251"/>
      <c r="AA40" s="187" t="s">
        <v>437</v>
      </c>
      <c r="AB40" s="191"/>
      <c r="AC40" s="193"/>
    </row>
    <row r="41" spans="1:29" ht="79.5" customHeight="1" x14ac:dyDescent="0.2">
      <c r="A41" s="241" t="s">
        <v>39</v>
      </c>
      <c r="B41" s="242" t="s">
        <v>59</v>
      </c>
      <c r="C41" s="140" t="s">
        <v>170</v>
      </c>
      <c r="D41" s="125" t="s">
        <v>171</v>
      </c>
      <c r="E41" s="130" t="s">
        <v>127</v>
      </c>
      <c r="F41" s="126"/>
      <c r="G41" s="128">
        <v>0.7</v>
      </c>
      <c r="H41" s="128" t="s">
        <v>22</v>
      </c>
      <c r="I41" s="128">
        <v>0.9</v>
      </c>
      <c r="J41" s="130" t="s">
        <v>17</v>
      </c>
      <c r="K41" s="130" t="s">
        <v>23</v>
      </c>
      <c r="L41" s="151"/>
      <c r="M41" s="151"/>
      <c r="N41" s="151"/>
      <c r="O41" s="151"/>
      <c r="P41" s="151"/>
      <c r="Q41" s="151"/>
      <c r="R41" s="151"/>
      <c r="S41" s="151"/>
      <c r="T41" s="151"/>
      <c r="U41" s="151"/>
      <c r="V41" s="151"/>
      <c r="W41" s="151"/>
      <c r="X41" s="151"/>
      <c r="Y41" s="169" t="s">
        <v>172</v>
      </c>
      <c r="Z41" s="242" t="s">
        <v>173</v>
      </c>
      <c r="AA41" s="159"/>
      <c r="AB41" s="127"/>
      <c r="AC41" s="127"/>
    </row>
    <row r="42" spans="1:29" ht="79.5" customHeight="1" x14ac:dyDescent="0.2">
      <c r="A42" s="241"/>
      <c r="B42" s="242"/>
      <c r="C42" s="189" t="s">
        <v>85</v>
      </c>
      <c r="D42" s="198" t="s">
        <v>174</v>
      </c>
      <c r="E42" s="199" t="s">
        <v>127</v>
      </c>
      <c r="F42" s="200"/>
      <c r="G42" s="201">
        <v>0.65</v>
      </c>
      <c r="H42" s="201" t="s">
        <v>175</v>
      </c>
      <c r="I42" s="201">
        <v>0.9</v>
      </c>
      <c r="J42" s="199" t="s">
        <v>17</v>
      </c>
      <c r="K42" s="199" t="s">
        <v>23</v>
      </c>
      <c r="L42" s="151"/>
      <c r="M42" s="151"/>
      <c r="N42" s="151"/>
      <c r="O42" s="151"/>
      <c r="P42" s="151"/>
      <c r="Q42" s="151"/>
      <c r="R42" s="151"/>
      <c r="S42" s="151"/>
      <c r="T42" s="151"/>
      <c r="U42" s="151"/>
      <c r="V42" s="151"/>
      <c r="W42" s="151"/>
      <c r="X42" s="211"/>
      <c r="Y42" s="202" t="s">
        <v>176</v>
      </c>
      <c r="Z42" s="242"/>
      <c r="AA42" s="159"/>
      <c r="AB42" s="127"/>
      <c r="AC42" s="127"/>
    </row>
    <row r="43" spans="1:29" ht="104.25" customHeight="1" x14ac:dyDescent="0.2">
      <c r="A43" s="241"/>
      <c r="B43" s="242"/>
      <c r="C43" s="197" t="s">
        <v>383</v>
      </c>
      <c r="D43" s="197" t="s">
        <v>384</v>
      </c>
      <c r="E43" s="130" t="s">
        <v>12</v>
      </c>
      <c r="F43" s="127"/>
      <c r="G43" s="127"/>
      <c r="H43" s="127"/>
      <c r="I43" s="201">
        <v>1</v>
      </c>
      <c r="J43" s="199" t="s">
        <v>17</v>
      </c>
      <c r="K43" s="199" t="s">
        <v>24</v>
      </c>
      <c r="L43" s="151"/>
      <c r="M43" s="151"/>
      <c r="N43" s="151"/>
      <c r="O43" s="151"/>
      <c r="P43" s="151"/>
      <c r="Q43" s="151"/>
      <c r="R43" s="151"/>
      <c r="S43" s="151"/>
      <c r="T43" s="151"/>
      <c r="U43" s="151"/>
      <c r="V43" s="151"/>
      <c r="W43" s="151"/>
      <c r="X43" s="151"/>
      <c r="Y43" s="126" t="s">
        <v>385</v>
      </c>
      <c r="Z43" s="242"/>
      <c r="AA43" s="159"/>
      <c r="AB43" s="127"/>
      <c r="AC43" s="127"/>
    </row>
    <row r="44" spans="1:29" ht="66.75" customHeight="1" x14ac:dyDescent="0.2">
      <c r="A44" s="241" t="s">
        <v>39</v>
      </c>
      <c r="B44" s="243" t="s">
        <v>60</v>
      </c>
      <c r="C44" s="190" t="s">
        <v>345</v>
      </c>
      <c r="D44" s="188" t="s">
        <v>328</v>
      </c>
      <c r="E44" s="188" t="s">
        <v>292</v>
      </c>
      <c r="F44" s="188"/>
      <c r="G44" s="128">
        <v>0.6</v>
      </c>
      <c r="H44" s="128">
        <v>0.8</v>
      </c>
      <c r="I44" s="128">
        <v>1</v>
      </c>
      <c r="J44" s="188" t="s">
        <v>17</v>
      </c>
      <c r="K44" s="188" t="s">
        <v>24</v>
      </c>
      <c r="L44" s="151"/>
      <c r="M44" s="151"/>
      <c r="N44" s="151"/>
      <c r="O44" s="151"/>
      <c r="P44" s="151"/>
      <c r="Q44" s="151"/>
      <c r="R44" s="151"/>
      <c r="S44" s="151"/>
      <c r="T44" s="151"/>
      <c r="U44" s="151"/>
      <c r="V44" s="151"/>
      <c r="W44" s="151"/>
      <c r="X44" s="151"/>
      <c r="Y44" s="169" t="s">
        <v>359</v>
      </c>
      <c r="Z44" s="244" t="s">
        <v>232</v>
      </c>
      <c r="AA44" s="159"/>
      <c r="AB44" s="127"/>
      <c r="AC44" s="127"/>
    </row>
    <row r="45" spans="1:29" ht="63" customHeight="1" x14ac:dyDescent="0.2">
      <c r="A45" s="241"/>
      <c r="B45" s="243"/>
      <c r="C45" s="190" t="s">
        <v>346</v>
      </c>
      <c r="D45" s="188" t="s">
        <v>329</v>
      </c>
      <c r="E45" s="188" t="s">
        <v>292</v>
      </c>
      <c r="F45" s="188"/>
      <c r="G45" s="128">
        <v>0.6</v>
      </c>
      <c r="H45" s="128">
        <v>0.8</v>
      </c>
      <c r="I45" s="128">
        <v>1</v>
      </c>
      <c r="J45" s="188" t="s">
        <v>17</v>
      </c>
      <c r="K45" s="188" t="s">
        <v>24</v>
      </c>
      <c r="L45" s="151"/>
      <c r="M45" s="151"/>
      <c r="N45" s="151"/>
      <c r="O45" s="151"/>
      <c r="P45" s="151"/>
      <c r="Q45" s="151"/>
      <c r="R45" s="151"/>
      <c r="S45" s="151"/>
      <c r="T45" s="151"/>
      <c r="U45" s="151"/>
      <c r="V45" s="151"/>
      <c r="W45" s="151"/>
      <c r="X45" s="151"/>
      <c r="Y45" s="169" t="s">
        <v>360</v>
      </c>
      <c r="Z45" s="245"/>
      <c r="AA45" s="159"/>
      <c r="AB45" s="127"/>
      <c r="AC45" s="127"/>
    </row>
    <row r="46" spans="1:29" ht="62.25" customHeight="1" x14ac:dyDescent="0.2">
      <c r="A46" s="241"/>
      <c r="B46" s="243"/>
      <c r="C46" s="190" t="s">
        <v>347</v>
      </c>
      <c r="D46" s="188" t="s">
        <v>330</v>
      </c>
      <c r="E46" s="188" t="s">
        <v>292</v>
      </c>
      <c r="F46" s="188"/>
      <c r="G46" s="128">
        <v>0.6</v>
      </c>
      <c r="H46" s="128">
        <v>0.8</v>
      </c>
      <c r="I46" s="128">
        <v>1</v>
      </c>
      <c r="J46" s="188" t="s">
        <v>17</v>
      </c>
      <c r="K46" s="188" t="s">
        <v>24</v>
      </c>
      <c r="L46" s="151"/>
      <c r="M46" s="151"/>
      <c r="N46" s="151"/>
      <c r="O46" s="151"/>
      <c r="P46" s="151"/>
      <c r="Q46" s="151"/>
      <c r="R46" s="151"/>
      <c r="S46" s="151"/>
      <c r="T46" s="151"/>
      <c r="U46" s="151"/>
      <c r="V46" s="151"/>
      <c r="W46" s="151"/>
      <c r="X46" s="151"/>
      <c r="Y46" s="169" t="s">
        <v>361</v>
      </c>
      <c r="Z46" s="245"/>
      <c r="AA46" s="143"/>
      <c r="AB46" s="127"/>
      <c r="AC46" s="127"/>
    </row>
    <row r="47" spans="1:29" ht="76.5" customHeight="1" x14ac:dyDescent="0.2">
      <c r="A47" s="241"/>
      <c r="B47" s="243"/>
      <c r="C47" s="190" t="s">
        <v>348</v>
      </c>
      <c r="D47" s="188" t="s">
        <v>331</v>
      </c>
      <c r="E47" s="188" t="s">
        <v>292</v>
      </c>
      <c r="F47" s="188"/>
      <c r="G47" s="128">
        <v>0.6</v>
      </c>
      <c r="H47" s="128">
        <v>0.8</v>
      </c>
      <c r="I47" s="128">
        <v>1</v>
      </c>
      <c r="J47" s="188" t="s">
        <v>17</v>
      </c>
      <c r="K47" s="188" t="s">
        <v>24</v>
      </c>
      <c r="L47" s="151"/>
      <c r="M47" s="151"/>
      <c r="N47" s="151"/>
      <c r="O47" s="151"/>
      <c r="P47" s="151"/>
      <c r="Q47" s="151"/>
      <c r="R47" s="151"/>
      <c r="S47" s="151"/>
      <c r="T47" s="151"/>
      <c r="U47" s="151"/>
      <c r="V47" s="151"/>
      <c r="W47" s="151"/>
      <c r="X47" s="151"/>
      <c r="Y47" s="169" t="s">
        <v>362</v>
      </c>
      <c r="Z47" s="245"/>
      <c r="AA47" s="159"/>
      <c r="AB47" s="127"/>
      <c r="AC47" s="127"/>
    </row>
    <row r="48" spans="1:29" ht="76.5" customHeight="1" x14ac:dyDescent="0.2">
      <c r="A48" s="241"/>
      <c r="B48" s="243"/>
      <c r="C48" s="190" t="s">
        <v>349</v>
      </c>
      <c r="D48" s="188" t="s">
        <v>332</v>
      </c>
      <c r="E48" s="188" t="s">
        <v>292</v>
      </c>
      <c r="F48" s="188"/>
      <c r="G48" s="128">
        <v>0.6</v>
      </c>
      <c r="H48" s="128">
        <v>0.8</v>
      </c>
      <c r="I48" s="128">
        <v>1</v>
      </c>
      <c r="J48" s="188" t="s">
        <v>17</v>
      </c>
      <c r="K48" s="188" t="s">
        <v>24</v>
      </c>
      <c r="L48" s="151"/>
      <c r="M48" s="151"/>
      <c r="N48" s="151"/>
      <c r="O48" s="151"/>
      <c r="P48" s="151"/>
      <c r="Q48" s="151"/>
      <c r="R48" s="151"/>
      <c r="S48" s="151"/>
      <c r="T48" s="151"/>
      <c r="U48" s="151"/>
      <c r="V48" s="151"/>
      <c r="W48" s="151"/>
      <c r="X48" s="151"/>
      <c r="Y48" s="169" t="s">
        <v>363</v>
      </c>
      <c r="Z48" s="245"/>
      <c r="AA48" s="143"/>
      <c r="AB48" s="127"/>
      <c r="AC48" s="127"/>
    </row>
    <row r="49" spans="1:29" ht="76.5" customHeight="1" x14ac:dyDescent="0.2">
      <c r="A49" s="241"/>
      <c r="B49" s="243"/>
      <c r="C49" s="190" t="s">
        <v>348</v>
      </c>
      <c r="D49" s="188" t="s">
        <v>333</v>
      </c>
      <c r="E49" s="188" t="s">
        <v>292</v>
      </c>
      <c r="F49" s="188"/>
      <c r="G49" s="128">
        <v>0.6</v>
      </c>
      <c r="H49" s="128">
        <v>0.8</v>
      </c>
      <c r="I49" s="128">
        <v>1</v>
      </c>
      <c r="J49" s="188" t="s">
        <v>17</v>
      </c>
      <c r="K49" s="188" t="s">
        <v>24</v>
      </c>
      <c r="L49" s="151"/>
      <c r="M49" s="151"/>
      <c r="N49" s="151"/>
      <c r="O49" s="151"/>
      <c r="P49" s="151"/>
      <c r="Q49" s="151"/>
      <c r="R49" s="151"/>
      <c r="S49" s="151"/>
      <c r="T49" s="151"/>
      <c r="U49" s="151"/>
      <c r="V49" s="151"/>
      <c r="W49" s="151"/>
      <c r="X49" s="151"/>
      <c r="Y49" s="169" t="s">
        <v>364</v>
      </c>
      <c r="Z49" s="245"/>
      <c r="AA49" s="159"/>
      <c r="AB49" s="127"/>
      <c r="AC49" s="127"/>
    </row>
    <row r="50" spans="1:29" ht="76.5" customHeight="1" x14ac:dyDescent="0.2">
      <c r="A50" s="241"/>
      <c r="B50" s="243"/>
      <c r="C50" s="190" t="s">
        <v>350</v>
      </c>
      <c r="D50" s="188" t="s">
        <v>334</v>
      </c>
      <c r="E50" s="188" t="s">
        <v>292</v>
      </c>
      <c r="F50" s="188"/>
      <c r="G50" s="128">
        <v>0.6</v>
      </c>
      <c r="H50" s="128">
        <v>0.8</v>
      </c>
      <c r="I50" s="128">
        <v>1</v>
      </c>
      <c r="J50" s="188" t="s">
        <v>17</v>
      </c>
      <c r="K50" s="188" t="s">
        <v>24</v>
      </c>
      <c r="L50" s="151"/>
      <c r="M50" s="151"/>
      <c r="N50" s="151"/>
      <c r="O50" s="151"/>
      <c r="P50" s="151"/>
      <c r="Q50" s="151"/>
      <c r="R50" s="151"/>
      <c r="S50" s="151"/>
      <c r="T50" s="151"/>
      <c r="U50" s="151"/>
      <c r="V50" s="151"/>
      <c r="W50" s="151"/>
      <c r="X50" s="151"/>
      <c r="Y50" s="169" t="s">
        <v>362</v>
      </c>
      <c r="Z50" s="245"/>
      <c r="AA50" s="159"/>
      <c r="AB50" s="127"/>
      <c r="AC50" s="127"/>
    </row>
    <row r="51" spans="1:29" ht="76.5" customHeight="1" x14ac:dyDescent="0.2">
      <c r="A51" s="241"/>
      <c r="B51" s="243"/>
      <c r="C51" s="190" t="s">
        <v>351</v>
      </c>
      <c r="D51" s="188" t="s">
        <v>335</v>
      </c>
      <c r="E51" s="188" t="s">
        <v>292</v>
      </c>
      <c r="F51" s="188"/>
      <c r="G51" s="128">
        <v>0.6</v>
      </c>
      <c r="H51" s="128">
        <v>0.8</v>
      </c>
      <c r="I51" s="128">
        <v>1</v>
      </c>
      <c r="J51" s="188" t="s">
        <v>17</v>
      </c>
      <c r="K51" s="188" t="s">
        <v>24</v>
      </c>
      <c r="L51" s="151"/>
      <c r="M51" s="151"/>
      <c r="N51" s="151"/>
      <c r="O51" s="151"/>
      <c r="P51" s="151"/>
      <c r="Q51" s="151"/>
      <c r="R51" s="151"/>
      <c r="S51" s="151"/>
      <c r="T51" s="151"/>
      <c r="U51" s="151"/>
      <c r="V51" s="151"/>
      <c r="W51" s="151"/>
      <c r="X51" s="151"/>
      <c r="Y51" s="169" t="s">
        <v>364</v>
      </c>
      <c r="Z51" s="245"/>
      <c r="AA51" s="159"/>
      <c r="AB51" s="127"/>
      <c r="AC51" s="127"/>
    </row>
    <row r="52" spans="1:29" ht="76.5" customHeight="1" x14ac:dyDescent="0.2">
      <c r="A52" s="241"/>
      <c r="B52" s="243"/>
      <c r="C52" s="190" t="s">
        <v>352</v>
      </c>
      <c r="D52" s="188" t="s">
        <v>336</v>
      </c>
      <c r="E52" s="188" t="s">
        <v>292</v>
      </c>
      <c r="F52" s="188"/>
      <c r="G52" s="128">
        <v>0.6</v>
      </c>
      <c r="H52" s="128">
        <v>0.8</v>
      </c>
      <c r="I52" s="128">
        <v>1</v>
      </c>
      <c r="J52" s="188" t="s">
        <v>17</v>
      </c>
      <c r="K52" s="188" t="s">
        <v>24</v>
      </c>
      <c r="L52" s="151"/>
      <c r="M52" s="151"/>
      <c r="N52" s="151"/>
      <c r="O52" s="151"/>
      <c r="P52" s="151"/>
      <c r="Q52" s="151"/>
      <c r="R52" s="151"/>
      <c r="S52" s="151"/>
      <c r="T52" s="151"/>
      <c r="U52" s="151"/>
      <c r="V52" s="151"/>
      <c r="W52" s="151"/>
      <c r="X52" s="151"/>
      <c r="Y52" s="169" t="s">
        <v>362</v>
      </c>
      <c r="Z52" s="245"/>
      <c r="AA52" s="159"/>
      <c r="AB52" s="127"/>
      <c r="AC52" s="127"/>
    </row>
    <row r="53" spans="1:29" ht="76.5" customHeight="1" x14ac:dyDescent="0.2">
      <c r="A53" s="241"/>
      <c r="B53" s="243"/>
      <c r="C53" s="190" t="s">
        <v>353</v>
      </c>
      <c r="D53" s="188" t="s">
        <v>337</v>
      </c>
      <c r="E53" s="188" t="s">
        <v>292</v>
      </c>
      <c r="F53" s="188"/>
      <c r="G53" s="128">
        <v>0.6</v>
      </c>
      <c r="H53" s="128">
        <v>0.8</v>
      </c>
      <c r="I53" s="128">
        <v>1</v>
      </c>
      <c r="J53" s="188" t="s">
        <v>17</v>
      </c>
      <c r="K53" s="188" t="s">
        <v>24</v>
      </c>
      <c r="L53" s="151"/>
      <c r="M53" s="151"/>
      <c r="N53" s="151"/>
      <c r="O53" s="151"/>
      <c r="P53" s="151"/>
      <c r="Q53" s="151"/>
      <c r="R53" s="151"/>
      <c r="S53" s="151"/>
      <c r="T53" s="151"/>
      <c r="U53" s="151"/>
      <c r="V53" s="151"/>
      <c r="W53" s="151"/>
      <c r="X53" s="151"/>
      <c r="Y53" s="169" t="s">
        <v>363</v>
      </c>
      <c r="Z53" s="245"/>
      <c r="AA53" s="159"/>
      <c r="AB53" s="126"/>
      <c r="AC53" s="127"/>
    </row>
    <row r="54" spans="1:29" ht="76.5" customHeight="1" x14ac:dyDescent="0.2">
      <c r="A54" s="241"/>
      <c r="B54" s="243"/>
      <c r="C54" s="190" t="s">
        <v>354</v>
      </c>
      <c r="D54" s="188" t="s">
        <v>338</v>
      </c>
      <c r="E54" s="188" t="s">
        <v>292</v>
      </c>
      <c r="F54" s="188"/>
      <c r="G54" s="128">
        <v>0.6</v>
      </c>
      <c r="H54" s="128">
        <v>0.8</v>
      </c>
      <c r="I54" s="128">
        <v>1</v>
      </c>
      <c r="J54" s="188" t="s">
        <v>17</v>
      </c>
      <c r="K54" s="188" t="s">
        <v>24</v>
      </c>
      <c r="L54" s="151"/>
      <c r="M54" s="151"/>
      <c r="N54" s="151"/>
      <c r="O54" s="151"/>
      <c r="P54" s="151"/>
      <c r="Q54" s="151"/>
      <c r="R54" s="151"/>
      <c r="S54" s="151"/>
      <c r="T54" s="151"/>
      <c r="U54" s="151"/>
      <c r="V54" s="151"/>
      <c r="W54" s="151"/>
      <c r="X54" s="151"/>
      <c r="Y54" s="169" t="s">
        <v>364</v>
      </c>
      <c r="Z54" s="245"/>
      <c r="AA54" s="159"/>
      <c r="AB54" s="126"/>
      <c r="AC54" s="127"/>
    </row>
    <row r="55" spans="1:29" ht="76.5" customHeight="1" x14ac:dyDescent="0.2">
      <c r="A55" s="241"/>
      <c r="B55" s="243"/>
      <c r="C55" s="190" t="s">
        <v>355</v>
      </c>
      <c r="D55" s="188" t="s">
        <v>339</v>
      </c>
      <c r="E55" s="188" t="s">
        <v>292</v>
      </c>
      <c r="F55" s="188"/>
      <c r="G55" s="128">
        <v>0.6</v>
      </c>
      <c r="H55" s="128">
        <v>0.8</v>
      </c>
      <c r="I55" s="128">
        <v>1</v>
      </c>
      <c r="J55" s="188" t="s">
        <v>17</v>
      </c>
      <c r="K55" s="188" t="s">
        <v>24</v>
      </c>
      <c r="L55" s="151"/>
      <c r="M55" s="151"/>
      <c r="N55" s="151"/>
      <c r="O55" s="151"/>
      <c r="P55" s="151"/>
      <c r="Q55" s="151"/>
      <c r="R55" s="151"/>
      <c r="S55" s="151"/>
      <c r="T55" s="151"/>
      <c r="U55" s="151"/>
      <c r="V55" s="151"/>
      <c r="W55" s="151"/>
      <c r="X55" s="151"/>
      <c r="Y55" s="169" t="s">
        <v>365</v>
      </c>
      <c r="Z55" s="245"/>
      <c r="AA55" s="143"/>
      <c r="AB55" s="126"/>
      <c r="AC55" s="127"/>
    </row>
    <row r="56" spans="1:29" ht="76.5" customHeight="1" x14ac:dyDescent="0.2">
      <c r="A56" s="241"/>
      <c r="B56" s="243"/>
      <c r="C56" s="190" t="s">
        <v>355</v>
      </c>
      <c r="D56" s="188" t="s">
        <v>340</v>
      </c>
      <c r="E56" s="188" t="s">
        <v>292</v>
      </c>
      <c r="F56" s="188"/>
      <c r="G56" s="128">
        <v>0.6</v>
      </c>
      <c r="H56" s="128">
        <v>0.8</v>
      </c>
      <c r="I56" s="128">
        <v>1</v>
      </c>
      <c r="J56" s="188" t="s">
        <v>17</v>
      </c>
      <c r="K56" s="188" t="s">
        <v>24</v>
      </c>
      <c r="L56" s="151"/>
      <c r="M56" s="151"/>
      <c r="N56" s="151"/>
      <c r="O56" s="151"/>
      <c r="P56" s="151"/>
      <c r="Q56" s="151"/>
      <c r="R56" s="151"/>
      <c r="S56" s="151"/>
      <c r="T56" s="151"/>
      <c r="U56" s="151"/>
      <c r="V56" s="151"/>
      <c r="W56" s="151"/>
      <c r="X56" s="151"/>
      <c r="Y56" s="169" t="s">
        <v>365</v>
      </c>
      <c r="Z56" s="245"/>
      <c r="AA56" s="143"/>
      <c r="AB56" s="126"/>
      <c r="AC56" s="127"/>
    </row>
    <row r="57" spans="1:29" ht="76.5" customHeight="1" x14ac:dyDescent="0.2">
      <c r="A57" s="241"/>
      <c r="B57" s="243"/>
      <c r="C57" s="190" t="s">
        <v>355</v>
      </c>
      <c r="D57" s="188" t="s">
        <v>341</v>
      </c>
      <c r="E57" s="188" t="s">
        <v>292</v>
      </c>
      <c r="F57" s="188"/>
      <c r="G57" s="128">
        <v>0.6</v>
      </c>
      <c r="H57" s="128">
        <v>0.8</v>
      </c>
      <c r="I57" s="128">
        <v>1</v>
      </c>
      <c r="J57" s="188" t="s">
        <v>17</v>
      </c>
      <c r="K57" s="188" t="s">
        <v>24</v>
      </c>
      <c r="L57" s="151"/>
      <c r="M57" s="151"/>
      <c r="N57" s="151"/>
      <c r="O57" s="151"/>
      <c r="P57" s="151"/>
      <c r="Q57" s="151"/>
      <c r="R57" s="151"/>
      <c r="S57" s="151"/>
      <c r="T57" s="151"/>
      <c r="U57" s="151"/>
      <c r="V57" s="151"/>
      <c r="W57" s="151"/>
      <c r="X57" s="151"/>
      <c r="Y57" s="169" t="s">
        <v>365</v>
      </c>
      <c r="Z57" s="245"/>
      <c r="AA57" s="159"/>
      <c r="AB57" s="127"/>
      <c r="AC57" s="127"/>
    </row>
    <row r="58" spans="1:29" ht="76.5" customHeight="1" x14ac:dyDescent="0.2">
      <c r="A58" s="241"/>
      <c r="B58" s="243"/>
      <c r="C58" s="190" t="s">
        <v>356</v>
      </c>
      <c r="D58" s="188" t="s">
        <v>342</v>
      </c>
      <c r="E58" s="188" t="s">
        <v>292</v>
      </c>
      <c r="F58" s="188"/>
      <c r="G58" s="128">
        <v>0.6</v>
      </c>
      <c r="H58" s="128">
        <v>0.8</v>
      </c>
      <c r="I58" s="128">
        <v>1</v>
      </c>
      <c r="J58" s="188" t="s">
        <v>17</v>
      </c>
      <c r="K58" s="188" t="s">
        <v>24</v>
      </c>
      <c r="L58" s="151"/>
      <c r="M58" s="151"/>
      <c r="N58" s="151"/>
      <c r="O58" s="151"/>
      <c r="P58" s="151"/>
      <c r="Q58" s="151"/>
      <c r="R58" s="151"/>
      <c r="S58" s="151"/>
      <c r="T58" s="151"/>
      <c r="U58" s="151"/>
      <c r="V58" s="151"/>
      <c r="W58" s="151"/>
      <c r="X58" s="151"/>
      <c r="Y58" s="169" t="s">
        <v>362</v>
      </c>
      <c r="Z58" s="245"/>
      <c r="AA58" s="159"/>
      <c r="AB58" s="127"/>
      <c r="AC58" s="127"/>
    </row>
    <row r="59" spans="1:29" ht="76.5" customHeight="1" x14ac:dyDescent="0.2">
      <c r="A59" s="241"/>
      <c r="B59" s="243"/>
      <c r="C59" s="190" t="s">
        <v>357</v>
      </c>
      <c r="D59" s="188" t="s">
        <v>343</v>
      </c>
      <c r="E59" s="188" t="s">
        <v>292</v>
      </c>
      <c r="F59" s="188"/>
      <c r="G59" s="128">
        <v>0.6</v>
      </c>
      <c r="H59" s="128">
        <v>0.8</v>
      </c>
      <c r="I59" s="128">
        <v>1</v>
      </c>
      <c r="J59" s="188" t="s">
        <v>17</v>
      </c>
      <c r="K59" s="188" t="s">
        <v>24</v>
      </c>
      <c r="L59" s="151"/>
      <c r="M59" s="151"/>
      <c r="N59" s="151"/>
      <c r="O59" s="151"/>
      <c r="P59" s="151"/>
      <c r="Q59" s="151"/>
      <c r="R59" s="151"/>
      <c r="S59" s="151"/>
      <c r="T59" s="151"/>
      <c r="U59" s="151"/>
      <c r="V59" s="151"/>
      <c r="W59" s="151"/>
      <c r="X59" s="151"/>
      <c r="Y59" s="169" t="s">
        <v>363</v>
      </c>
      <c r="Z59" s="245"/>
      <c r="AA59" s="143"/>
      <c r="AB59" s="169"/>
      <c r="AC59" s="127"/>
    </row>
    <row r="60" spans="1:29" ht="76.5" customHeight="1" x14ac:dyDescent="0.2">
      <c r="A60" s="241"/>
      <c r="B60" s="243"/>
      <c r="C60" s="190" t="s">
        <v>358</v>
      </c>
      <c r="D60" s="188" t="s">
        <v>344</v>
      </c>
      <c r="E60" s="188" t="s">
        <v>292</v>
      </c>
      <c r="F60" s="188"/>
      <c r="G60" s="128">
        <v>0.6</v>
      </c>
      <c r="H60" s="128">
        <v>0.8</v>
      </c>
      <c r="I60" s="128">
        <v>1</v>
      </c>
      <c r="J60" s="188" t="s">
        <v>17</v>
      </c>
      <c r="K60" s="188" t="s">
        <v>24</v>
      </c>
      <c r="L60" s="151"/>
      <c r="M60" s="151"/>
      <c r="N60" s="151"/>
      <c r="O60" s="151"/>
      <c r="P60" s="151"/>
      <c r="Q60" s="151"/>
      <c r="R60" s="151"/>
      <c r="S60" s="151"/>
      <c r="T60" s="151"/>
      <c r="U60" s="151"/>
      <c r="V60" s="151"/>
      <c r="W60" s="151"/>
      <c r="X60" s="151"/>
      <c r="Y60" s="169" t="s">
        <v>364</v>
      </c>
      <c r="Z60" s="246"/>
      <c r="AA60" s="143"/>
      <c r="AB60" s="127"/>
      <c r="AC60" s="127"/>
    </row>
    <row r="61" spans="1:29" ht="67.5" customHeight="1" x14ac:dyDescent="0.2">
      <c r="A61" s="247" t="s">
        <v>39</v>
      </c>
      <c r="B61" s="242" t="s">
        <v>61</v>
      </c>
      <c r="C61" s="140" t="s">
        <v>90</v>
      </c>
      <c r="D61" s="125" t="s">
        <v>371</v>
      </c>
      <c r="E61" s="188" t="s">
        <v>12</v>
      </c>
      <c r="F61" s="188"/>
      <c r="G61" s="128">
        <v>0.8</v>
      </c>
      <c r="H61" s="188" t="s">
        <v>26</v>
      </c>
      <c r="I61" s="128">
        <v>1</v>
      </c>
      <c r="J61" s="188" t="s">
        <v>17</v>
      </c>
      <c r="K61" s="188" t="s">
        <v>21</v>
      </c>
      <c r="L61" s="151"/>
      <c r="M61" s="151"/>
      <c r="N61" s="186">
        <v>1</v>
      </c>
      <c r="O61" s="151"/>
      <c r="P61" s="151"/>
      <c r="Q61" s="151"/>
      <c r="R61" s="151"/>
      <c r="S61" s="151"/>
      <c r="T61" s="151"/>
      <c r="U61" s="151"/>
      <c r="V61" s="151"/>
      <c r="W61" s="151"/>
      <c r="X61" s="151"/>
      <c r="Y61" s="169" t="s">
        <v>191</v>
      </c>
      <c r="Z61" s="242" t="s">
        <v>192</v>
      </c>
      <c r="AA61" s="143" t="s">
        <v>404</v>
      </c>
      <c r="AB61" s="127"/>
      <c r="AC61" s="127"/>
    </row>
    <row r="62" spans="1:29" ht="74.25" customHeight="1" x14ac:dyDescent="0.2">
      <c r="A62" s="247"/>
      <c r="B62" s="242"/>
      <c r="C62" s="140" t="s">
        <v>91</v>
      </c>
      <c r="D62" s="125" t="s">
        <v>193</v>
      </c>
      <c r="E62" s="130" t="s">
        <v>12</v>
      </c>
      <c r="F62" s="126"/>
      <c r="G62" s="141">
        <v>0.8</v>
      </c>
      <c r="H62" s="130" t="s">
        <v>26</v>
      </c>
      <c r="I62" s="141">
        <v>1</v>
      </c>
      <c r="J62" s="139" t="s">
        <v>17</v>
      </c>
      <c r="K62" s="130" t="s">
        <v>119</v>
      </c>
      <c r="L62" s="186">
        <v>1</v>
      </c>
      <c r="M62" s="186">
        <v>1</v>
      </c>
      <c r="N62" s="186">
        <v>1</v>
      </c>
      <c r="O62" s="151"/>
      <c r="P62" s="151"/>
      <c r="Q62" s="151"/>
      <c r="R62" s="151"/>
      <c r="S62" s="151"/>
      <c r="T62" s="151"/>
      <c r="U62" s="151"/>
      <c r="V62" s="151"/>
      <c r="W62" s="151"/>
      <c r="X62" s="151"/>
      <c r="Y62" s="169" t="s">
        <v>194</v>
      </c>
      <c r="Z62" s="242"/>
      <c r="AA62" s="143" t="s">
        <v>404</v>
      </c>
      <c r="AB62" s="127"/>
      <c r="AC62" s="127"/>
    </row>
    <row r="63" spans="1:29" ht="64.5" customHeight="1" x14ac:dyDescent="0.2">
      <c r="A63" s="247"/>
      <c r="B63" s="242"/>
      <c r="C63" s="142" t="s">
        <v>281</v>
      </c>
      <c r="D63" s="159" t="s">
        <v>372</v>
      </c>
      <c r="E63" s="144" t="s">
        <v>127</v>
      </c>
      <c r="F63" s="143"/>
      <c r="G63" s="145">
        <v>0.8</v>
      </c>
      <c r="H63" s="144" t="s">
        <v>26</v>
      </c>
      <c r="I63" s="145">
        <v>1</v>
      </c>
      <c r="J63" s="146" t="s">
        <v>17</v>
      </c>
      <c r="K63" s="144" t="s">
        <v>119</v>
      </c>
      <c r="L63" s="186">
        <v>1</v>
      </c>
      <c r="M63" s="186">
        <v>1</v>
      </c>
      <c r="N63" s="186">
        <v>1</v>
      </c>
      <c r="O63" s="151"/>
      <c r="P63" s="151"/>
      <c r="Q63" s="151"/>
      <c r="R63" s="151"/>
      <c r="S63" s="151"/>
      <c r="T63" s="151"/>
      <c r="U63" s="151"/>
      <c r="V63" s="151"/>
      <c r="W63" s="151"/>
      <c r="X63" s="151"/>
      <c r="Y63" s="169" t="s">
        <v>282</v>
      </c>
      <c r="Z63" s="242" t="s">
        <v>212</v>
      </c>
      <c r="AA63" s="143" t="s">
        <v>404</v>
      </c>
      <c r="AB63" s="127"/>
      <c r="AC63" s="127"/>
    </row>
    <row r="64" spans="1:29" ht="63.75" customHeight="1" x14ac:dyDescent="0.2">
      <c r="A64" s="247"/>
      <c r="B64" s="242"/>
      <c r="C64" s="142" t="s">
        <v>277</v>
      </c>
      <c r="D64" s="159" t="s">
        <v>373</v>
      </c>
      <c r="E64" s="144" t="s">
        <v>127</v>
      </c>
      <c r="F64" s="143"/>
      <c r="G64" s="145">
        <v>0.8</v>
      </c>
      <c r="H64" s="144" t="s">
        <v>26</v>
      </c>
      <c r="I64" s="145">
        <v>1</v>
      </c>
      <c r="J64" s="146" t="s">
        <v>17</v>
      </c>
      <c r="K64" s="144" t="s">
        <v>119</v>
      </c>
      <c r="L64" s="186">
        <v>1</v>
      </c>
      <c r="M64" s="186">
        <v>1</v>
      </c>
      <c r="N64" s="186">
        <v>1</v>
      </c>
      <c r="O64" s="151"/>
      <c r="P64" s="151"/>
      <c r="Q64" s="151"/>
      <c r="R64" s="151"/>
      <c r="S64" s="151"/>
      <c r="T64" s="151"/>
      <c r="U64" s="151"/>
      <c r="V64" s="151"/>
      <c r="W64" s="151"/>
      <c r="X64" s="151"/>
      <c r="Y64" s="169" t="s">
        <v>283</v>
      </c>
      <c r="Z64" s="242"/>
      <c r="AA64" s="143" t="s">
        <v>404</v>
      </c>
      <c r="AB64" s="127"/>
      <c r="AC64" s="127"/>
    </row>
    <row r="65" spans="1:29" ht="72" customHeight="1" x14ac:dyDescent="0.2">
      <c r="A65" s="247"/>
      <c r="B65" s="242"/>
      <c r="C65" s="142" t="s">
        <v>279</v>
      </c>
      <c r="D65" s="159" t="s">
        <v>373</v>
      </c>
      <c r="E65" s="144" t="s">
        <v>127</v>
      </c>
      <c r="F65" s="143"/>
      <c r="G65" s="145">
        <v>0.8</v>
      </c>
      <c r="H65" s="144" t="s">
        <v>26</v>
      </c>
      <c r="I65" s="145">
        <v>1</v>
      </c>
      <c r="J65" s="146" t="s">
        <v>17</v>
      </c>
      <c r="K65" s="144" t="s">
        <v>119</v>
      </c>
      <c r="L65" s="186">
        <v>1</v>
      </c>
      <c r="M65" s="186">
        <v>1</v>
      </c>
      <c r="N65" s="186">
        <v>1</v>
      </c>
      <c r="O65" s="151"/>
      <c r="P65" s="151"/>
      <c r="Q65" s="151"/>
      <c r="R65" s="151"/>
      <c r="S65" s="151"/>
      <c r="T65" s="151"/>
      <c r="U65" s="151"/>
      <c r="V65" s="151"/>
      <c r="W65" s="151"/>
      <c r="X65" s="151"/>
      <c r="Y65" s="169" t="s">
        <v>284</v>
      </c>
      <c r="Z65" s="242"/>
      <c r="AA65" s="143" t="s">
        <v>404</v>
      </c>
      <c r="AB65" s="127"/>
      <c r="AC65" s="127"/>
    </row>
    <row r="66" spans="1:29" ht="69" customHeight="1" x14ac:dyDescent="0.2">
      <c r="A66" s="247"/>
      <c r="B66" s="242"/>
      <c r="C66" s="142" t="s">
        <v>280</v>
      </c>
      <c r="D66" s="159" t="s">
        <v>278</v>
      </c>
      <c r="E66" s="144" t="s">
        <v>127</v>
      </c>
      <c r="F66" s="143"/>
      <c r="G66" s="145">
        <v>0.9</v>
      </c>
      <c r="H66" s="144" t="s">
        <v>25</v>
      </c>
      <c r="I66" s="145">
        <v>1</v>
      </c>
      <c r="J66" s="146" t="s">
        <v>17</v>
      </c>
      <c r="K66" s="144" t="s">
        <v>119</v>
      </c>
      <c r="L66" s="186">
        <v>1</v>
      </c>
      <c r="M66" s="186">
        <v>1</v>
      </c>
      <c r="N66" s="186">
        <v>1</v>
      </c>
      <c r="O66" s="151"/>
      <c r="P66" s="151"/>
      <c r="Q66" s="151"/>
      <c r="R66" s="151"/>
      <c r="S66" s="151"/>
      <c r="T66" s="151"/>
      <c r="U66" s="151"/>
      <c r="V66" s="151"/>
      <c r="W66" s="151"/>
      <c r="X66" s="151"/>
      <c r="Y66" s="169" t="s">
        <v>285</v>
      </c>
      <c r="Z66" s="242"/>
      <c r="AA66" s="143" t="s">
        <v>404</v>
      </c>
      <c r="AB66" s="127"/>
      <c r="AC66" s="127"/>
    </row>
    <row r="67" spans="1:29" ht="73.5" customHeight="1" x14ac:dyDescent="0.2">
      <c r="A67" s="247"/>
      <c r="B67" s="242"/>
      <c r="C67" s="140" t="s">
        <v>97</v>
      </c>
      <c r="D67" s="125" t="s">
        <v>206</v>
      </c>
      <c r="E67" s="130" t="s">
        <v>12</v>
      </c>
      <c r="F67" s="126"/>
      <c r="G67" s="141">
        <v>0.95</v>
      </c>
      <c r="H67" s="139" t="s">
        <v>290</v>
      </c>
      <c r="I67" s="141">
        <v>1</v>
      </c>
      <c r="J67" s="139" t="s">
        <v>17</v>
      </c>
      <c r="K67" s="130" t="s">
        <v>119</v>
      </c>
      <c r="L67" s="186">
        <v>1</v>
      </c>
      <c r="M67" s="186">
        <v>1</v>
      </c>
      <c r="N67" s="186">
        <v>1</v>
      </c>
      <c r="O67" s="151"/>
      <c r="P67" s="151"/>
      <c r="Q67" s="151"/>
      <c r="R67" s="151"/>
      <c r="S67" s="151"/>
      <c r="T67" s="151"/>
      <c r="U67" s="151"/>
      <c r="V67" s="151"/>
      <c r="W67" s="151"/>
      <c r="X67" s="151"/>
      <c r="Y67" s="169" t="s">
        <v>291</v>
      </c>
      <c r="Z67" s="242" t="s">
        <v>211</v>
      </c>
      <c r="AA67" s="143" t="s">
        <v>404</v>
      </c>
      <c r="AB67" s="125"/>
      <c r="AC67" s="125"/>
    </row>
    <row r="68" spans="1:29" ht="69" customHeight="1" x14ac:dyDescent="0.2">
      <c r="A68" s="247"/>
      <c r="B68" s="242"/>
      <c r="C68" s="140" t="s">
        <v>98</v>
      </c>
      <c r="D68" s="125" t="s">
        <v>208</v>
      </c>
      <c r="E68" s="130" t="s">
        <v>127</v>
      </c>
      <c r="F68" s="126"/>
      <c r="G68" s="141">
        <v>0.8</v>
      </c>
      <c r="H68" s="130" t="s">
        <v>209</v>
      </c>
      <c r="I68" s="141">
        <v>1</v>
      </c>
      <c r="J68" s="139" t="s">
        <v>17</v>
      </c>
      <c r="K68" s="130" t="s">
        <v>119</v>
      </c>
      <c r="L68" s="186">
        <v>1</v>
      </c>
      <c r="M68" s="186">
        <v>1</v>
      </c>
      <c r="N68" s="186">
        <v>1</v>
      </c>
      <c r="O68" s="151"/>
      <c r="P68" s="151"/>
      <c r="Q68" s="151"/>
      <c r="R68" s="151"/>
      <c r="S68" s="151"/>
      <c r="T68" s="151"/>
      <c r="U68" s="151"/>
      <c r="V68" s="151"/>
      <c r="W68" s="151"/>
      <c r="X68" s="151"/>
      <c r="Y68" s="169" t="s">
        <v>210</v>
      </c>
      <c r="Z68" s="242"/>
      <c r="AA68" s="143" t="s">
        <v>404</v>
      </c>
      <c r="AB68" s="125"/>
      <c r="AC68" s="127"/>
    </row>
    <row r="69" spans="1:29" ht="73.5" customHeight="1" x14ac:dyDescent="0.2">
      <c r="A69" s="241" t="s">
        <v>39</v>
      </c>
      <c r="B69" s="242" t="s">
        <v>13</v>
      </c>
      <c r="C69" s="138" t="s">
        <v>378</v>
      </c>
      <c r="D69" s="123" t="s">
        <v>379</v>
      </c>
      <c r="E69" s="130" t="s">
        <v>12</v>
      </c>
      <c r="F69" s="124"/>
      <c r="G69" s="141">
        <v>0.9</v>
      </c>
      <c r="H69" s="130" t="s">
        <v>25</v>
      </c>
      <c r="I69" s="141">
        <v>1</v>
      </c>
      <c r="J69" s="130" t="s">
        <v>17</v>
      </c>
      <c r="K69" s="130" t="s">
        <v>21</v>
      </c>
      <c r="L69" s="151"/>
      <c r="M69" s="151"/>
      <c r="N69" s="186">
        <v>1</v>
      </c>
      <c r="O69" s="151"/>
      <c r="P69" s="151"/>
      <c r="Q69" s="151"/>
      <c r="R69" s="151"/>
      <c r="S69" s="151"/>
      <c r="T69" s="151"/>
      <c r="U69" s="151"/>
      <c r="V69" s="151"/>
      <c r="W69" s="151"/>
      <c r="X69" s="151"/>
      <c r="Y69" s="169" t="s">
        <v>380</v>
      </c>
      <c r="Z69" s="242" t="s">
        <v>215</v>
      </c>
      <c r="AA69" s="126" t="s">
        <v>409</v>
      </c>
      <c r="AB69" s="191" t="s">
        <v>410</v>
      </c>
      <c r="AC69" s="197"/>
    </row>
    <row r="70" spans="1:29" ht="65.25" customHeight="1" x14ac:dyDescent="0.2">
      <c r="A70" s="241"/>
      <c r="B70" s="242"/>
      <c r="C70" s="138" t="s">
        <v>271</v>
      </c>
      <c r="D70" s="123" t="s">
        <v>381</v>
      </c>
      <c r="E70" s="130" t="s">
        <v>12</v>
      </c>
      <c r="F70" s="124"/>
      <c r="G70" s="141">
        <v>0.9</v>
      </c>
      <c r="H70" s="130" t="s">
        <v>25</v>
      </c>
      <c r="I70" s="141">
        <v>1</v>
      </c>
      <c r="J70" s="130" t="s">
        <v>17</v>
      </c>
      <c r="K70" s="130" t="s">
        <v>21</v>
      </c>
      <c r="L70" s="151"/>
      <c r="M70" s="151"/>
      <c r="N70" s="186">
        <v>1</v>
      </c>
      <c r="O70" s="151"/>
      <c r="P70" s="151"/>
      <c r="Q70" s="151"/>
      <c r="R70" s="151"/>
      <c r="S70" s="151"/>
      <c r="T70" s="151"/>
      <c r="U70" s="151"/>
      <c r="V70" s="151"/>
      <c r="W70" s="151"/>
      <c r="X70" s="151"/>
      <c r="Y70" s="169" t="s">
        <v>382</v>
      </c>
      <c r="Z70" s="242"/>
      <c r="AA70" s="191" t="s">
        <v>411</v>
      </c>
      <c r="AB70" s="126" t="s">
        <v>412</v>
      </c>
      <c r="AC70" s="197"/>
    </row>
    <row r="71" spans="1:29" ht="56.25" customHeight="1" x14ac:dyDescent="0.2">
      <c r="A71" s="241" t="s">
        <v>39</v>
      </c>
      <c r="B71" s="242" t="s">
        <v>62</v>
      </c>
      <c r="C71" s="140" t="s">
        <v>102</v>
      </c>
      <c r="D71" s="125" t="s">
        <v>220</v>
      </c>
      <c r="E71" s="130" t="s">
        <v>11</v>
      </c>
      <c r="F71" s="147"/>
      <c r="G71" s="161">
        <v>0.4</v>
      </c>
      <c r="H71" s="161" t="s">
        <v>221</v>
      </c>
      <c r="I71" s="161">
        <v>0.8</v>
      </c>
      <c r="J71" s="130" t="s">
        <v>17</v>
      </c>
      <c r="K71" s="130" t="s">
        <v>24</v>
      </c>
      <c r="L71" s="151"/>
      <c r="M71" s="151"/>
      <c r="N71" s="151"/>
      <c r="O71" s="151"/>
      <c r="P71" s="151"/>
      <c r="Q71" s="151"/>
      <c r="R71" s="151"/>
      <c r="S71" s="151"/>
      <c r="T71" s="151"/>
      <c r="U71" s="151"/>
      <c r="V71" s="151"/>
      <c r="W71" s="151"/>
      <c r="X71" s="151"/>
      <c r="Y71" s="169" t="s">
        <v>222</v>
      </c>
      <c r="Z71" s="242" t="s">
        <v>223</v>
      </c>
      <c r="AA71" s="191"/>
      <c r="AB71" s="126"/>
      <c r="AC71" s="127"/>
    </row>
    <row r="72" spans="1:29" ht="57" customHeight="1" x14ac:dyDescent="0.2">
      <c r="A72" s="241"/>
      <c r="B72" s="242"/>
      <c r="C72" s="140" t="s">
        <v>103</v>
      </c>
      <c r="D72" s="125" t="s">
        <v>224</v>
      </c>
      <c r="E72" s="130" t="s">
        <v>12</v>
      </c>
      <c r="F72" s="147"/>
      <c r="G72" s="161">
        <v>0.5</v>
      </c>
      <c r="H72" s="161" t="s">
        <v>225</v>
      </c>
      <c r="I72" s="161">
        <v>1</v>
      </c>
      <c r="J72" s="130" t="s">
        <v>17</v>
      </c>
      <c r="K72" s="130" t="s">
        <v>23</v>
      </c>
      <c r="L72" s="151"/>
      <c r="M72" s="151"/>
      <c r="N72" s="151"/>
      <c r="O72" s="151"/>
      <c r="P72" s="151"/>
      <c r="Q72" s="151"/>
      <c r="R72" s="151"/>
      <c r="S72" s="151"/>
      <c r="T72" s="151"/>
      <c r="U72" s="151"/>
      <c r="V72" s="151"/>
      <c r="W72" s="151"/>
      <c r="X72" s="151"/>
      <c r="Y72" s="169" t="s">
        <v>226</v>
      </c>
      <c r="Z72" s="242"/>
      <c r="AA72" s="191"/>
      <c r="AB72" s="126"/>
      <c r="AC72" s="127"/>
    </row>
    <row r="73" spans="1:29" ht="58.5" customHeight="1" x14ac:dyDescent="0.2">
      <c r="A73" s="241"/>
      <c r="B73" s="242"/>
      <c r="C73" s="140" t="s">
        <v>104</v>
      </c>
      <c r="D73" s="125" t="s">
        <v>227</v>
      </c>
      <c r="E73" s="130" t="s">
        <v>12</v>
      </c>
      <c r="F73" s="147"/>
      <c r="G73" s="128">
        <v>0.1</v>
      </c>
      <c r="H73" s="128" t="s">
        <v>228</v>
      </c>
      <c r="I73" s="128">
        <v>0.01</v>
      </c>
      <c r="J73" s="130" t="s">
        <v>17</v>
      </c>
      <c r="K73" s="130" t="s">
        <v>24</v>
      </c>
      <c r="L73" s="151"/>
      <c r="M73" s="151"/>
      <c r="N73" s="151"/>
      <c r="O73" s="151"/>
      <c r="P73" s="151"/>
      <c r="Q73" s="151"/>
      <c r="R73" s="151"/>
      <c r="S73" s="151"/>
      <c r="T73" s="151"/>
      <c r="U73" s="151"/>
      <c r="V73" s="151"/>
      <c r="W73" s="151"/>
      <c r="X73" s="151"/>
      <c r="Y73" s="169" t="s">
        <v>229</v>
      </c>
      <c r="Z73" s="242"/>
      <c r="AA73" s="206"/>
      <c r="AB73" s="126"/>
      <c r="AC73" s="127"/>
    </row>
    <row r="74" spans="1:29" ht="59.25" customHeight="1" x14ac:dyDescent="0.2">
      <c r="A74" s="241" t="s">
        <v>46</v>
      </c>
      <c r="B74" s="242" t="s">
        <v>63</v>
      </c>
      <c r="C74" s="138" t="s">
        <v>419</v>
      </c>
      <c r="D74" s="125" t="s">
        <v>418</v>
      </c>
      <c r="E74" s="130" t="s">
        <v>12</v>
      </c>
      <c r="F74" s="147"/>
      <c r="G74" s="128">
        <v>0.2</v>
      </c>
      <c r="H74" s="128">
        <v>0.8</v>
      </c>
      <c r="I74" s="128">
        <v>0.9</v>
      </c>
      <c r="J74" s="130" t="s">
        <v>17</v>
      </c>
      <c r="K74" s="130" t="s">
        <v>21</v>
      </c>
      <c r="L74" s="151"/>
      <c r="M74" s="151"/>
      <c r="N74" s="186">
        <v>0.25</v>
      </c>
      <c r="O74" s="151"/>
      <c r="P74" s="151"/>
      <c r="Q74" s="151"/>
      <c r="R74" s="151"/>
      <c r="S74" s="151"/>
      <c r="T74" s="151"/>
      <c r="U74" s="151"/>
      <c r="V74" s="151"/>
      <c r="W74" s="151"/>
      <c r="X74" s="151" t="s">
        <v>414</v>
      </c>
      <c r="Y74" s="169" t="s">
        <v>420</v>
      </c>
      <c r="Z74" s="242" t="s">
        <v>249</v>
      </c>
      <c r="AA74" s="191" t="s">
        <v>421</v>
      </c>
      <c r="AB74" s="196"/>
      <c r="AC74" s="127"/>
    </row>
    <row r="75" spans="1:29" ht="61.5" customHeight="1" x14ac:dyDescent="0.2">
      <c r="A75" s="241"/>
      <c r="B75" s="242"/>
      <c r="C75" s="138" t="s">
        <v>422</v>
      </c>
      <c r="D75" s="210" t="s">
        <v>423</v>
      </c>
      <c r="E75" s="130" t="s">
        <v>127</v>
      </c>
      <c r="F75" s="147"/>
      <c r="G75" s="128">
        <v>0.5</v>
      </c>
      <c r="H75" s="128">
        <v>0.9</v>
      </c>
      <c r="I75" s="128">
        <v>1</v>
      </c>
      <c r="J75" s="130" t="s">
        <v>17</v>
      </c>
      <c r="K75" s="130" t="s">
        <v>23</v>
      </c>
      <c r="L75" s="151"/>
      <c r="M75" s="151"/>
      <c r="N75" s="151"/>
      <c r="O75" s="151"/>
      <c r="P75" s="151"/>
      <c r="Q75" s="151"/>
      <c r="R75" s="151"/>
      <c r="S75" s="151"/>
      <c r="T75" s="151"/>
      <c r="U75" s="151"/>
      <c r="V75" s="151"/>
      <c r="W75" s="151"/>
      <c r="X75" s="151"/>
      <c r="Y75" s="169" t="s">
        <v>426</v>
      </c>
      <c r="Z75" s="242"/>
      <c r="AA75" s="191"/>
      <c r="AB75" s="210"/>
      <c r="AC75" s="127"/>
    </row>
    <row r="76" spans="1:29" ht="48.75" customHeight="1" x14ac:dyDescent="0.2">
      <c r="A76" s="241"/>
      <c r="B76" s="242"/>
      <c r="C76" s="138" t="s">
        <v>424</v>
      </c>
      <c r="D76" s="125" t="s">
        <v>425</v>
      </c>
      <c r="E76" s="130" t="s">
        <v>12</v>
      </c>
      <c r="F76" s="147"/>
      <c r="G76" s="128">
        <v>0.3</v>
      </c>
      <c r="H76" s="128">
        <v>0.7</v>
      </c>
      <c r="I76" s="128">
        <v>0.8</v>
      </c>
      <c r="J76" s="130" t="s">
        <v>17</v>
      </c>
      <c r="K76" s="130" t="s">
        <v>23</v>
      </c>
      <c r="L76" s="151"/>
      <c r="M76" s="151"/>
      <c r="N76" s="151"/>
      <c r="O76" s="151"/>
      <c r="P76" s="151"/>
      <c r="Q76" s="151"/>
      <c r="R76" s="151"/>
      <c r="S76" s="151"/>
      <c r="T76" s="151"/>
      <c r="U76" s="151"/>
      <c r="V76" s="151"/>
      <c r="W76" s="151"/>
      <c r="X76" s="151"/>
      <c r="Y76" s="169" t="s">
        <v>427</v>
      </c>
      <c r="Z76" s="242"/>
      <c r="AA76" s="191"/>
      <c r="AB76" s="126"/>
      <c r="AC76" s="127"/>
    </row>
    <row r="80" spans="1:29" ht="15" customHeight="1" x14ac:dyDescent="0.2">
      <c r="C80" s="163"/>
      <c r="E80" s="163"/>
    </row>
    <row r="81" spans="3:4" ht="15" customHeight="1" x14ac:dyDescent="0.2">
      <c r="C81" s="163"/>
      <c r="D81" s="181"/>
    </row>
    <row r="82" spans="3:4" x14ac:dyDescent="0.2">
      <c r="C82" s="163"/>
    </row>
    <row r="83" spans="3:4" x14ac:dyDescent="0.2">
      <c r="C83" s="163"/>
    </row>
    <row r="84" spans="3:4" x14ac:dyDescent="0.2">
      <c r="C84" s="163"/>
    </row>
    <row r="105" spans="3:29" x14ac:dyDescent="0.2">
      <c r="C105" s="148"/>
      <c r="D105" s="182"/>
    </row>
    <row r="106" spans="3:29" x14ac:dyDescent="0.2">
      <c r="C106" s="148"/>
      <c r="D106" s="182"/>
      <c r="J106" s="165"/>
      <c r="Y106" s="184"/>
      <c r="AB106" s="167"/>
    </row>
    <row r="107" spans="3:29" x14ac:dyDescent="0.2">
      <c r="C107" s="148"/>
      <c r="D107" s="182"/>
      <c r="AC107" s="168" t="s">
        <v>45</v>
      </c>
    </row>
    <row r="108" spans="3:29" x14ac:dyDescent="0.2">
      <c r="C108" s="149"/>
      <c r="D108" s="183"/>
      <c r="AC108" s="168" t="s">
        <v>32</v>
      </c>
    </row>
    <row r="109" spans="3:29" x14ac:dyDescent="0.2">
      <c r="AC109" s="168" t="s">
        <v>33</v>
      </c>
    </row>
    <row r="165" spans="30:31" x14ac:dyDescent="0.2">
      <c r="AD165" s="166"/>
    </row>
    <row r="169" spans="30:31" x14ac:dyDescent="0.2">
      <c r="AE169" s="168"/>
    </row>
  </sheetData>
  <autoFilter ref="A2:AE76" xr:uid="{B9F78FB1-8073-4A7F-89F6-ABF57AF847FC}"/>
  <mergeCells count="61">
    <mergeCell ref="AA1:AA2"/>
    <mergeCell ref="AB1:AB2"/>
    <mergeCell ref="AC1:AC2"/>
    <mergeCell ref="A3:A4"/>
    <mergeCell ref="B3:B4"/>
    <mergeCell ref="Z3:Z4"/>
    <mergeCell ref="A1:F1"/>
    <mergeCell ref="G1:I1"/>
    <mergeCell ref="J1:K1"/>
    <mergeCell ref="L1:W1"/>
    <mergeCell ref="Y1:Y2"/>
    <mergeCell ref="Z1:Z2"/>
    <mergeCell ref="X1:X2"/>
    <mergeCell ref="A5:A7"/>
    <mergeCell ref="B5:B7"/>
    <mergeCell ref="Z5:Z7"/>
    <mergeCell ref="A8:A11"/>
    <mergeCell ref="B8:B11"/>
    <mergeCell ref="Z8:Z11"/>
    <mergeCell ref="A20:A24"/>
    <mergeCell ref="B20:B24"/>
    <mergeCell ref="Z20:Z24"/>
    <mergeCell ref="A17:A19"/>
    <mergeCell ref="B17:B19"/>
    <mergeCell ref="Z17:Z19"/>
    <mergeCell ref="Z35:Z37"/>
    <mergeCell ref="A41:A43"/>
    <mergeCell ref="B41:B43"/>
    <mergeCell ref="Z41:Z43"/>
    <mergeCell ref="A25:A31"/>
    <mergeCell ref="B25:B31"/>
    <mergeCell ref="Z26:Z28"/>
    <mergeCell ref="Z30:Z31"/>
    <mergeCell ref="A32:A34"/>
    <mergeCell ref="B32:B34"/>
    <mergeCell ref="Z32:Z34"/>
    <mergeCell ref="A38:A40"/>
    <mergeCell ref="B38:B40"/>
    <mergeCell ref="Z38:Z40"/>
    <mergeCell ref="A74:A76"/>
    <mergeCell ref="B74:B76"/>
    <mergeCell ref="Z74:Z76"/>
    <mergeCell ref="B71:B73"/>
    <mergeCell ref="A71:A73"/>
    <mergeCell ref="Z71:Z73"/>
    <mergeCell ref="A12:A16"/>
    <mergeCell ref="B12:B16"/>
    <mergeCell ref="Z12:Z16"/>
    <mergeCell ref="A69:A70"/>
    <mergeCell ref="B69:B70"/>
    <mergeCell ref="Z69:Z70"/>
    <mergeCell ref="A44:A60"/>
    <mergeCell ref="B44:B60"/>
    <mergeCell ref="Z44:Z60"/>
    <mergeCell ref="A61:A68"/>
    <mergeCell ref="B61:B68"/>
    <mergeCell ref="Z61:Z62"/>
    <mergeCell ref="Z63:Z66"/>
    <mergeCell ref="Z67:Z68"/>
    <mergeCell ref="A35:A37"/>
    <mergeCell ref="B35:B37"/>
  </mergeCells>
  <phoneticPr fontId="17" type="noConversion"/>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24" stopIfTrue="1" operator="containsText" id="{292B9A6E-CF7D-4B7F-A825-300336005668}">
            <xm:f>NOT(ISERROR(SEARCH("OK",AE169)))</xm:f>
            <xm:f>"OK"</xm:f>
            <x14:dxf>
              <fill>
                <patternFill>
                  <bgColor rgb="FF92D050"/>
                </patternFill>
              </fill>
            </x14:dxf>
          </x14:cfRule>
          <xm:sqref>AE169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TABLERO CONSOLIDADO 2018</vt:lpstr>
      <vt:lpstr>REPORTE</vt:lpstr>
      <vt:lpstr>'TABLERO CONSOLIDADO 2018'!Área_de_impresión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Pedraza Rodriguez</dc:creator>
  <cp:lastModifiedBy>Monica</cp:lastModifiedBy>
  <dcterms:created xsi:type="dcterms:W3CDTF">2016-05-10T20:06:28Z</dcterms:created>
  <dcterms:modified xsi:type="dcterms:W3CDTF">2022-05-16T20:27:02Z</dcterms:modified>
</cp:coreProperties>
</file>