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DACUNA\Desktop\Dilia\2018\Proyecto de Inversión\Fortalecimeinto\"/>
    </mc:Choice>
  </mc:AlternateContent>
  <bookViews>
    <workbookView xWindow="0" yWindow="0" windowWidth="28800" windowHeight="13125"/>
  </bookViews>
  <sheets>
    <sheet name="Cadena de Valor Fortalecimiento" sheetId="13" r:id="rId1"/>
  </sheets>
  <definedNames>
    <definedName name="_xlnm._FilterDatabase" localSheetId="0" hidden="1">'Cadena de Valor Fortalecimiento'!$D$7:$E$23</definedName>
    <definedName name="_xlnm.Print_Area" localSheetId="0">'Cadena de Valor Fortalecimiento'!$B$1:$W$29</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W20" i="13" l="1"/>
  <c r="W21" i="13"/>
  <c r="W22" i="13"/>
  <c r="W23" i="13"/>
  <c r="W19" i="13"/>
  <c r="W15" i="13"/>
  <c r="W16" i="13"/>
  <c r="W17" i="13"/>
  <c r="W14" i="13"/>
  <c r="W10" i="13"/>
  <c r="W11" i="13"/>
  <c r="W12" i="13"/>
  <c r="W9" i="13"/>
  <c r="U25" i="13" l="1"/>
  <c r="U24" i="13"/>
  <c r="V24" i="13"/>
  <c r="V25" i="13" s="1"/>
  <c r="U18" i="13"/>
  <c r="V18" i="13"/>
  <c r="U13" i="13"/>
  <c r="V13" i="13"/>
  <c r="S12" i="13" l="1"/>
  <c r="S15" i="13" l="1"/>
  <c r="S24" i="13" l="1"/>
  <c r="S18" i="13"/>
  <c r="S13" i="13"/>
  <c r="S25" i="13" l="1"/>
  <c r="T24" i="13" l="1"/>
  <c r="T13" i="13" l="1"/>
  <c r="W24" i="13" l="1"/>
  <c r="W13" i="13"/>
  <c r="T18" i="13"/>
  <c r="T25" i="13" s="1"/>
  <c r="W25" i="13" s="1"/>
  <c r="W18" i="13" l="1"/>
</calcChain>
</file>

<file path=xl/comments1.xml><?xml version="1.0" encoding="utf-8"?>
<comments xmlns="http://schemas.openxmlformats.org/spreadsheetml/2006/main">
  <authors>
    <author>Claudia Patricia Carvajal Diosa</author>
    <author>cpcarvajal</author>
  </authors>
  <commentList>
    <comment ref="B4" authorId="0" shapeId="0">
      <text>
        <r>
          <rPr>
            <b/>
            <sz val="9"/>
            <color indexed="81"/>
            <rFont val="Tahoma"/>
            <family val="2"/>
          </rPr>
          <t>OAP - MADS:</t>
        </r>
        <r>
          <rPr>
            <sz val="9"/>
            <color indexed="81"/>
            <rFont val="Tahoma"/>
            <family val="2"/>
          </rPr>
          <t xml:space="preserve">
El objetivo general debe contener como mínimo:
(1) la acción que se espera realizar, (2) el objeto sobre el cual recae la acción y (3) elementos adicionales de contexto o descriptivos. 
Debe proveer una solución al problema o necesidad previamente identificada. Debe iniciar con verbo en infinitivo (ar, er, ir).
 Ver guía de los 7 pasos 2014.
</t>
        </r>
      </text>
    </comment>
    <comment ref="B5" authorId="0" shapeId="0">
      <text>
        <r>
          <rPr>
            <b/>
            <sz val="9"/>
            <color indexed="81"/>
            <rFont val="Tahoma"/>
            <family val="2"/>
          </rPr>
          <t xml:space="preserve">MADS: </t>
        </r>
        <r>
          <rPr>
            <sz val="9"/>
            <color indexed="81"/>
            <rFont val="Tahoma"/>
            <family val="2"/>
          </rPr>
          <t xml:space="preserve">
Se diligencia esta casilla, de acuerdo al documento de protocolo "Protocolo formulación de proyectos de inversión".
</t>
        </r>
      </text>
    </comment>
    <comment ref="B6" authorId="1" shapeId="0">
      <text>
        <r>
          <rPr>
            <b/>
            <sz val="9"/>
            <color indexed="81"/>
            <rFont val="Tahoma"/>
            <family val="2"/>
          </rPr>
          <t xml:space="preserve">OAP - MADS:
</t>
        </r>
        <r>
          <rPr>
            <sz val="9"/>
            <color indexed="81"/>
            <rFont val="Tahoma"/>
            <family val="2"/>
          </rPr>
          <t xml:space="preserve">Los objetivos específicos deben ser los que más incidencia tengan en la solución del problema, permitiendo alcanzar el objetivo general. Los objetivos específicos se construyen a partir de la identificación de las causas en el árbol de problemas.
</t>
        </r>
      </text>
    </comment>
    <comment ref="C6" authorId="0" shapeId="0">
      <text>
        <r>
          <rPr>
            <b/>
            <sz val="9"/>
            <color indexed="81"/>
            <rFont val="Tahoma"/>
            <family val="2"/>
          </rPr>
          <t>MADS: Se diligencia esta casilla, de acuerdo al documento de protocolo "Protocolo formulación de proyectos de inversión".</t>
        </r>
        <r>
          <rPr>
            <sz val="9"/>
            <color indexed="81"/>
            <rFont val="Tahoma"/>
            <family val="2"/>
          </rPr>
          <t xml:space="preserve">
</t>
        </r>
      </text>
    </comment>
    <comment ref="W6" authorId="1" shapeId="0">
      <text>
        <r>
          <rPr>
            <b/>
            <sz val="9"/>
            <color indexed="81"/>
            <rFont val="Tahoma"/>
            <family val="2"/>
          </rPr>
          <t>OAP - MADS:</t>
        </r>
        <r>
          <rPr>
            <sz val="9"/>
            <color indexed="81"/>
            <rFont val="Tahoma"/>
            <family val="2"/>
          </rPr>
          <t xml:space="preserve">
Se debe colocar el valor total  de lo que cuesta realizar la actividad. Sumatoria de los años en que se va a realizar el proyecto es decir,
 el horizonte del proyecto</t>
        </r>
      </text>
    </comment>
    <comment ref="D7" authorId="1" shapeId="0">
      <text>
        <r>
          <rPr>
            <b/>
            <sz val="9"/>
            <color indexed="81"/>
            <rFont val="Tahoma"/>
            <family val="2"/>
          </rPr>
          <t>OAP - MADS:</t>
        </r>
        <r>
          <rPr>
            <sz val="9"/>
            <color indexed="81"/>
            <rFont val="Tahoma"/>
            <family val="2"/>
          </rPr>
          <t xml:space="preserve">
Identifique cual es el producto que le permite alcanzar el objetivo específico.</t>
        </r>
      </text>
    </comment>
    <comment ref="E7" authorId="0" shapeId="0">
      <text>
        <r>
          <rPr>
            <b/>
            <sz val="9"/>
            <color indexed="81"/>
            <rFont val="Tahoma"/>
            <family val="2"/>
          </rPr>
          <t>MADS: Se diligencia esta casilla, de acuerdo al documento de protocolo "Protocolo formulación de proyectos de inversión".</t>
        </r>
        <r>
          <rPr>
            <sz val="9"/>
            <color indexed="81"/>
            <rFont val="Tahoma"/>
            <family val="2"/>
          </rPr>
          <t xml:space="preserve">
</t>
        </r>
      </text>
    </comment>
    <comment ref="F7" authorId="1" shapeId="0">
      <text>
        <r>
          <rPr>
            <b/>
            <sz val="9"/>
            <color indexed="81"/>
            <rFont val="Tahoma"/>
            <family val="2"/>
          </rPr>
          <t>OAP - MADS:</t>
        </r>
        <r>
          <rPr>
            <sz val="9"/>
            <color indexed="81"/>
            <rFont val="Tahoma"/>
            <family val="2"/>
          </rPr>
          <t xml:space="preserve">
El indicador de producto se construye a partir del producto que le permite alcanzar el objetivo específico adicionando la condición deseada según opciones del SUIFP ( Ejm: realizada(o), implementada(o), etc).
 </t>
        </r>
      </text>
    </comment>
    <comment ref="K7" authorId="1" shapeId="0">
      <text>
        <r>
          <rPr>
            <b/>
            <sz val="9"/>
            <color indexed="81"/>
            <rFont val="Tahoma"/>
            <family val="2"/>
          </rPr>
          <t>OAP - MADS:</t>
        </r>
        <r>
          <rPr>
            <sz val="9"/>
            <color indexed="81"/>
            <rFont val="Tahoma"/>
            <family val="2"/>
          </rPr>
          <t xml:space="preserve">
Unidad de medida en la que está expresado el indicador de producto</t>
        </r>
      </text>
    </comment>
    <comment ref="L7" authorId="1" shapeId="0">
      <text>
        <r>
          <rPr>
            <b/>
            <sz val="9"/>
            <color indexed="81"/>
            <rFont val="Tahoma"/>
            <family val="2"/>
          </rPr>
          <t>OAP - MADS:</t>
        </r>
        <r>
          <rPr>
            <sz val="9"/>
            <color indexed="81"/>
            <rFont val="Tahoma"/>
            <family val="2"/>
          </rPr>
          <t xml:space="preserve">
Se deben listar las actividades principales para obtener cada producto.  Verifique que exista al menos dos actividades  para la obtención de un producto. Tenga en cuenta que las actividades deben redactarse en verbos infinitivos (no usar verbos demasiado generales que no permiten determinar claramente de que se trata la operación (Ver guía de cadena de valor del DNP).
Mirar documento de protocolo "Protocolo formulación de proyectos de inversión".</t>
        </r>
      </text>
    </comment>
    <comment ref="M7" authorId="1" shapeId="0">
      <text>
        <r>
          <rPr>
            <b/>
            <sz val="9"/>
            <color indexed="81"/>
            <rFont val="Tahoma"/>
            <family val="2"/>
          </rPr>
          <t>OAP-MADS:</t>
        </r>
        <r>
          <rPr>
            <sz val="9"/>
            <color indexed="81"/>
            <rFont val="Tahoma"/>
            <family val="2"/>
          </rPr>
          <t xml:space="preserve">
Incluir el indicador de gestión que le permita medir las actividades descritas en la columna de actividades. Este indicador debe corresponder a los descritos en la Batería de Indicadores del DNP.
 </t>
        </r>
      </text>
    </comment>
    <comment ref="N7" authorId="0" shapeId="0">
      <text>
        <r>
          <rPr>
            <b/>
            <sz val="9"/>
            <color indexed="81"/>
            <rFont val="Tahoma"/>
            <family val="2"/>
          </rPr>
          <t>OAP - MADS:</t>
        </r>
        <r>
          <rPr>
            <sz val="9"/>
            <color indexed="81"/>
            <rFont val="Tahoma"/>
            <family val="2"/>
          </rPr>
          <t xml:space="preserve">
Unidad de medida en la que está expresado el indicador de gestión</t>
        </r>
      </text>
    </comment>
    <comment ref="O7" authorId="1" shapeId="0">
      <text>
        <r>
          <rPr>
            <b/>
            <sz val="9"/>
            <color indexed="81"/>
            <rFont val="Tahoma"/>
            <family val="2"/>
          </rPr>
          <t>OAP - MADS:</t>
        </r>
        <r>
          <rPr>
            <sz val="9"/>
            <color indexed="81"/>
            <rFont val="Tahoma"/>
            <family val="2"/>
          </rPr>
          <t xml:space="preserve">
Se debe colocar la meta en número de acuerdo cn el indicador de gestión. Debe ajustarse al plan de acción para el cuatrienio correspondiente.</t>
        </r>
      </text>
    </comment>
  </commentList>
</comments>
</file>

<file path=xl/sharedStrings.xml><?xml version="1.0" encoding="utf-8"?>
<sst xmlns="http://schemas.openxmlformats.org/spreadsheetml/2006/main" count="88" uniqueCount="72">
  <si>
    <t>Nombre del Proyecto</t>
  </si>
  <si>
    <t>Código del Proyecto</t>
  </si>
  <si>
    <t>Objetivo General Proyecto</t>
  </si>
  <si>
    <t>Objetivo específico (1)</t>
  </si>
  <si>
    <t xml:space="preserve">Producto  </t>
  </si>
  <si>
    <t>Unidad de Medida</t>
  </si>
  <si>
    <t>Costo por actividad</t>
  </si>
  <si>
    <t>Indicador de Producto</t>
  </si>
  <si>
    <t>Indicador de Gestión</t>
  </si>
  <si>
    <t>META INDICADOR DE GESTIÓN</t>
  </si>
  <si>
    <t>META INDICADOR DE PRODUCTO</t>
  </si>
  <si>
    <t>Unidad de medida Ind. Gestion</t>
  </si>
  <si>
    <t xml:space="preserve">PRODUCTOS </t>
  </si>
  <si>
    <t>ACTIVIDADES</t>
  </si>
  <si>
    <t xml:space="preserve">FORMATO CADENA DE VALOR </t>
  </si>
  <si>
    <t>Articulación de los Objetivos específicos con PND</t>
  </si>
  <si>
    <t>Articulación de los Productos con PND</t>
  </si>
  <si>
    <t>Articulación del Objetivo General con PND</t>
  </si>
  <si>
    <t xml:space="preserve">Actividad </t>
  </si>
  <si>
    <t>https://colaboracion.dnp.gov.co/CDT/Inversiones%20y%20finanzas%20pblicas/MGA_WEB/Guia%20Cadena%20de%20valor_v%205.pdf</t>
  </si>
  <si>
    <r>
      <rPr>
        <b/>
        <sz val="11"/>
        <color indexed="8"/>
        <rFont val="Calibri"/>
        <family val="2"/>
      </rPr>
      <t>(1</t>
    </r>
    <r>
      <rPr>
        <sz val="11"/>
        <color theme="1"/>
        <rFont val="Calibri"/>
        <family val="2"/>
        <scheme val="minor"/>
      </rPr>
      <t>) Este formato refleja la estructura mínima de cadena de valor requerida para un proyecto o programa de inversión según la “Guía para la construcción y estandarización de la Cadena de valor del DNP  Versión 5.0 2017, la cual pueden bajar en el link indicado abajo 
Se pueden incluir más objetivos específicos o productos según se requiera. Se debe tener en cuenta que por cada objetivo específico debe existir al menos un producto y por cada producto, mínimo dos actividades.</t>
    </r>
  </si>
  <si>
    <t>TOTAL COSTOS OBJETIVO ESPECÍFICO 1</t>
  </si>
  <si>
    <t>TOTAL COSTOS OBJETIVO ESPECÍFICO 2</t>
  </si>
  <si>
    <t>Número</t>
  </si>
  <si>
    <t>Porcentaje</t>
  </si>
  <si>
    <t>TOTAL COSTOS OBJETIVO ESPECÍFICO 3</t>
  </si>
  <si>
    <t xml:space="preserve"> Proteger y asegurar el uso sostenible del capital natural y mejorar la calidad y la gobernanza ambiental.
</t>
  </si>
  <si>
    <t xml:space="preserve"> Proteger y asegurar el uso sostenible del capital natural y mejorar la calidad y la gobernanza ambiental</t>
  </si>
  <si>
    <t>FORTALECIMIENTO DE LA GESTIÓN Y DIRECCIÓN DEL INSTITUTO DE HIDROLOGÍA, METEOROLOGÍA Y ESTUDIOS AMBIENTALES</t>
  </si>
  <si>
    <t xml:space="preserve">Fortalecer la gestión y  dirección del Instituto de Hidrología, Meteorología y Estudios Ambientales para el logro de los resultados misionales </t>
  </si>
  <si>
    <t>Proteger y asegurar el uso sostenible del capital natural y mejorar la calidad y la gobernanza ambiental</t>
  </si>
  <si>
    <t>Porcentaje de peticiones</t>
  </si>
  <si>
    <t>Número de ciudadanos</t>
  </si>
  <si>
    <t>Número de productos comunicacionales</t>
  </si>
  <si>
    <t>Instrumentos De Gestión Y Control Optimizados</t>
  </si>
  <si>
    <t>Planes Estratégicos Formulados</t>
  </si>
  <si>
    <t>Sistemas De Información Diseñados, Actualizados O En Funcionamiento</t>
  </si>
  <si>
    <t xml:space="preserve"> Porcentaje de avance en la implementación del sistema integrado de gestion</t>
  </si>
  <si>
    <t>Ciudadanos Informados Por Actividad</t>
  </si>
  <si>
    <t>Porcentaje de notas emitidas por la entidad que se publican en medios de comunicación</t>
  </si>
  <si>
    <t>Porcentaje De Funcionarios De La Entidad Que Laboran En Sede Propia.</t>
  </si>
  <si>
    <t>TOTAL COSTOS OBJETIVO ESPECÍFICO 1 + OBJETIVO ESPECÍFICO 2 + OBJETIVO ESPECÍFICO 3</t>
  </si>
  <si>
    <t>Sedes Adecuadas</t>
  </si>
  <si>
    <t>Sedes Adquiridas</t>
  </si>
  <si>
    <t xml:space="preserve">Usuarios del Sistema
</t>
  </si>
  <si>
    <t>Reportes generados</t>
  </si>
  <si>
    <t>Disponibilidad del Servicio de información para la gestión administrativa   </t>
  </si>
  <si>
    <t xml:space="preserve">Número </t>
  </si>
  <si>
    <t>Horas</t>
  </si>
  <si>
    <t xml:space="preserve"> Obras Contratadas Para Adecuación De La Infraestructura Física</t>
  </si>
  <si>
    <t xml:space="preserve">1. Certificar a la Entidad en normas internacionales. </t>
  </si>
  <si>
    <t xml:space="preserve">2. Mantener el sistema gestion integrado en el Instituto (NTC-ISO 9001:2015, NTC-ISO 14001:2015, NTC-ISO 27001:2013 y OSHAS 18001). </t>
  </si>
  <si>
    <t>3. Desarrollar planes estrategicos que permitan identificar estrategias a fin de cumplir la misionalidad del instituto</t>
  </si>
  <si>
    <t>4. Realizar la gestion de seguimiento y control a traves de expertos y herramientas</t>
  </si>
  <si>
    <t>1. Implementar estrategia de atención al ciudadano.</t>
  </si>
  <si>
    <t xml:space="preserve">2. Asegurar la sostenibilidad de la estrategia de atención al ciudadano </t>
  </si>
  <si>
    <t xml:space="preserve">1. Monitorear los medios de comunicación a nivel nacional. </t>
  </si>
  <si>
    <t>1. Adquirir Hardware y Software para la gestión y fortalecimiento de la capacidad instiutucional.</t>
  </si>
  <si>
    <t xml:space="preserve">2. Actualizar y operar los portales de la Entidad. </t>
  </si>
  <si>
    <t xml:space="preserve">3. Adecuar centros de cómputo y gestionar los servicios necesarios para garantizar la operatividad de los aplicativos. </t>
  </si>
  <si>
    <t xml:space="preserve">1. Adquirir la sede del Instituto. </t>
  </si>
  <si>
    <t>1. Realizar las adecuaciones requeridas en sedes operativas.</t>
  </si>
  <si>
    <t>1.  Servicios de información para la gestión administrativa</t>
  </si>
  <si>
    <t>2.  Sedes Adquiridas</t>
  </si>
  <si>
    <t>3. Sedes Adecuadas</t>
  </si>
  <si>
    <t>1. Servicio de atención al ciudadano</t>
  </si>
  <si>
    <t>2. Servicios de comunicación</t>
  </si>
  <si>
    <t xml:space="preserve"> 1. Servicio de gestión de calidad</t>
  </si>
  <si>
    <t>1. Robustecer los procesos del Instituto que aseguren la planeación, seguimiento y control, así como la oportunidad y confiabilidad de la información elaborada</t>
  </si>
  <si>
    <t>2. Optimizar los procesos de Comunicación Estratégica con los Actores del Sector y de Atención al cliente</t>
  </si>
  <si>
    <t>3. Mejorar la capacidad técnica tecnológica, e  insfraestrutura física del Instituto</t>
  </si>
  <si>
    <t>2. Realizar los videos de pronosticos diarios del tiempo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</si>
</sst>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_(&quot;$&quot;\ * \(#,##0\);_(&quot;$&quot;\ * &quot;-&quot;_);_(@_)"/>
    <numFmt numFmtId="44" formatCode="_(&quot;$&quot;\ * #,##0.00_);_(&quot;$&quot;\ * \(#,##0.00\);_(&quot;$&quot;\ * &quot;-&quot;??_);_(@_)"/>
    <numFmt numFmtId="164" formatCode="_-&quot;$&quot;* #,##0_-;\-&quot;$&quot;* #,##0_-;_-&quot;$&quot;* &quot;-&quot;_-;_-@_-"/>
    <numFmt numFmtId="165" formatCode="_-&quot;$&quot;* #,##0.00_-;\-&quot;$&quot;* #,##0.00_-;_-&quot;$&quot;* &quot;-&quot;_-;_-@_-"/>
  </numFmts>
  <fonts count="16" x14ac:knownFonts="1">
    <font>
      <sz val="11"/>
      <color theme="1"/>
      <name val="Calibri"/>
      <family val="2"/>
      <scheme val="minor"/>
    </font>
    <font>
      <sz val="9"/>
      <color indexed="81"/>
      <name val="Tahoma"/>
      <family val="2"/>
    </font>
    <font>
      <b/>
      <sz val="9"/>
      <color indexed="81"/>
      <name val="Tahoma"/>
      <family val="2"/>
    </font>
    <font>
      <b/>
      <sz val="11"/>
      <color indexed="8"/>
      <name val="Calibri"/>
      <family val="2"/>
    </font>
    <font>
      <b/>
      <sz val="10"/>
      <name val="Cambria"/>
      <family val="1"/>
    </font>
    <font>
      <sz val="10"/>
      <name val="Cambria"/>
      <family val="1"/>
    </font>
    <font>
      <b/>
      <sz val="14"/>
      <name val="Cambria"/>
      <family val="1"/>
    </font>
    <font>
      <sz val="11"/>
      <name val="Calibri"/>
      <family val="2"/>
      <scheme val="minor"/>
    </font>
    <font>
      <sz val="14"/>
      <color theme="1"/>
      <name val="Calibri"/>
      <family val="2"/>
      <scheme val="minor"/>
    </font>
    <font>
      <b/>
      <sz val="14"/>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0"/>
      <name val="Arial"/>
      <family val="2"/>
    </font>
    <font>
      <u/>
      <sz val="11"/>
      <color theme="11"/>
      <name val="Calibri"/>
      <family val="2"/>
      <scheme val="minor"/>
    </font>
    <font>
      <b/>
      <sz val="1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5">
    <xf numFmtId="0" fontId="0" fillId="0" borderId="0"/>
    <xf numFmtId="0" fontId="11" fillId="0" borderId="0" applyNumberFormat="0" applyFill="0" applyBorder="0" applyAlignment="0" applyProtection="0"/>
    <xf numFmtId="0" fontId="14" fillId="0" borderId="0" applyNumberFormat="0" applyFill="0" applyBorder="0" applyAlignment="0" applyProtection="0"/>
    <xf numFmtId="44" fontId="12" fillId="0" borderId="0" applyFont="0" applyFill="0" applyBorder="0" applyAlignment="0" applyProtection="0"/>
    <xf numFmtId="164" fontId="12" fillId="0" borderId="0" applyFont="0" applyFill="0" applyBorder="0" applyAlignment="0" applyProtection="0"/>
  </cellStyleXfs>
  <cellXfs count="97">
    <xf numFmtId="0" fontId="0" fillId="0" borderId="0" xfId="0"/>
    <xf numFmtId="0" fontId="0" fillId="0" borderId="0" xfId="0" applyFill="1"/>
    <xf numFmtId="0" fontId="8" fillId="0" borderId="0" xfId="0" applyFont="1"/>
    <xf numFmtId="0" fontId="4" fillId="2" borderId="1" xfId="0" applyFont="1" applyFill="1" applyBorder="1" applyAlignment="1">
      <alignment vertical="center" wrapText="1"/>
    </xf>
    <xf numFmtId="0" fontId="10" fillId="0" borderId="0" xfId="0" applyFont="1" applyBorder="1" applyAlignment="1">
      <alignment horizontal="center"/>
    </xf>
    <xf numFmtId="0" fontId="0" fillId="0" borderId="0" xfId="0" applyFill="1" applyBorder="1"/>
    <xf numFmtId="0" fontId="11" fillId="0" borderId="0" xfId="1"/>
    <xf numFmtId="0" fontId="6" fillId="3" borderId="1"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13" fillId="0" borderId="1" xfId="0" applyFont="1" applyFill="1" applyBorder="1" applyAlignment="1">
      <alignment horizontal="justify" vertical="center" wrapText="1"/>
    </xf>
    <xf numFmtId="0" fontId="4" fillId="3" borderId="1" xfId="0" applyFont="1" applyFill="1" applyBorder="1" applyAlignment="1">
      <alignment horizontal="center" vertical="center"/>
    </xf>
    <xf numFmtId="0" fontId="10" fillId="0" borderId="0" xfId="0" applyFont="1" applyBorder="1" applyAlignment="1">
      <alignment horizontal="center"/>
    </xf>
    <xf numFmtId="44" fontId="5" fillId="0" borderId="1" xfId="3" applyFont="1" applyFill="1" applyBorder="1" applyAlignment="1">
      <alignment horizontal="center" vertical="center" wrapText="1"/>
    </xf>
    <xf numFmtId="44" fontId="5" fillId="0" borderId="1" xfId="3" applyFont="1" applyFill="1" applyBorder="1" applyAlignment="1">
      <alignment horizontal="center" vertical="center" wrapText="1"/>
    </xf>
    <xf numFmtId="44" fontId="5" fillId="0" borderId="1" xfId="3" applyFont="1" applyFill="1" applyBorder="1" applyAlignment="1">
      <alignment vertical="center" wrapText="1"/>
    </xf>
    <xf numFmtId="44" fontId="5" fillId="4" borderId="1" xfId="3" applyFont="1" applyFill="1" applyBorder="1" applyAlignment="1">
      <alignment vertical="center" wrapText="1"/>
    </xf>
    <xf numFmtId="44" fontId="5" fillId="4" borderId="1" xfId="3" applyFont="1" applyFill="1" applyBorder="1" applyAlignment="1">
      <alignment horizontal="center" vertical="center" wrapText="1"/>
    </xf>
    <xf numFmtId="44" fontId="10" fillId="0" borderId="1" xfId="0" applyNumberFormat="1" applyFont="1" applyFill="1" applyBorder="1"/>
    <xf numFmtId="44" fontId="10" fillId="0" borderId="1" xfId="3" applyFont="1" applyFill="1" applyBorder="1"/>
    <xf numFmtId="44" fontId="10" fillId="0" borderId="0" xfId="0" applyNumberFormat="1" applyFont="1" applyFill="1" applyBorder="1"/>
    <xf numFmtId="44" fontId="10" fillId="0" borderId="0" xfId="3" applyFont="1" applyFill="1" applyBorder="1"/>
    <xf numFmtId="44" fontId="10" fillId="0" borderId="6" xfId="0" applyNumberFormat="1" applyFont="1" applyFill="1" applyBorder="1"/>
    <xf numFmtId="0" fontId="5" fillId="4" borderId="1" xfId="0" applyFont="1" applyFill="1" applyBorder="1" applyAlignment="1">
      <alignment horizontal="center" vertical="center" wrapText="1"/>
    </xf>
    <xf numFmtId="9" fontId="13" fillId="0" borderId="1" xfId="0" applyNumberFormat="1" applyFont="1" applyFill="1" applyBorder="1" applyAlignment="1">
      <alignment horizontal="center" vertical="center" wrapText="1"/>
    </xf>
    <xf numFmtId="0" fontId="13" fillId="0" borderId="2" xfId="0" applyFont="1" applyFill="1" applyBorder="1" applyAlignment="1">
      <alignment vertical="center" wrapText="1"/>
    </xf>
    <xf numFmtId="1" fontId="5"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1" fontId="13" fillId="0" borderId="2" xfId="0" applyNumberFormat="1" applyFont="1" applyFill="1" applyBorder="1" applyAlignment="1">
      <alignment horizontal="center" vertical="center" wrapText="1"/>
    </xf>
    <xf numFmtId="44" fontId="0" fillId="0" borderId="0" xfId="0" applyNumberFormat="1"/>
    <xf numFmtId="44" fontId="0" fillId="0" borderId="0" xfId="3" applyFont="1" applyFill="1"/>
    <xf numFmtId="44" fontId="0" fillId="0" borderId="0" xfId="0" applyNumberFormat="1" applyFill="1"/>
    <xf numFmtId="44" fontId="15" fillId="0" borderId="1" xfId="0" applyNumberFormat="1" applyFont="1" applyFill="1" applyBorder="1"/>
    <xf numFmtId="44" fontId="15" fillId="0" borderId="0" xfId="0" applyNumberFormat="1" applyFont="1" applyFill="1" applyBorder="1"/>
    <xf numFmtId="44" fontId="15" fillId="0" borderId="6" xfId="0" applyNumberFormat="1" applyFont="1" applyFill="1" applyBorder="1"/>
    <xf numFmtId="0" fontId="13" fillId="0" borderId="1" xfId="0" applyFont="1" applyFill="1" applyBorder="1" applyAlignment="1">
      <alignment vertical="center" wrapText="1"/>
    </xf>
    <xf numFmtId="165" fontId="5" fillId="0" borderId="1" xfId="4" applyNumberFormat="1" applyFont="1" applyFill="1" applyBorder="1" applyAlignment="1">
      <alignment vertical="center" wrapText="1"/>
    </xf>
    <xf numFmtId="0" fontId="13" fillId="0" borderId="1" xfId="0" applyFont="1" applyFill="1" applyBorder="1" applyAlignment="1">
      <alignment horizontal="left" vertical="center" wrapText="1"/>
    </xf>
    <xf numFmtId="2" fontId="0" fillId="0" borderId="0" xfId="0" applyNumberFormat="1"/>
    <xf numFmtId="2" fontId="8" fillId="0" borderId="0" xfId="0" applyNumberFormat="1" applyFont="1"/>
    <xf numFmtId="2" fontId="0" fillId="0" borderId="0" xfId="0" applyNumberFormat="1" applyFill="1"/>
    <xf numFmtId="44" fontId="0" fillId="0" borderId="0" xfId="3" applyFont="1"/>
    <xf numFmtId="42" fontId="10" fillId="0" borderId="6" xfId="0" applyNumberFormat="1" applyFont="1" applyFill="1" applyBorder="1"/>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0" fillId="0" borderId="0" xfId="0" applyAlignment="1">
      <alignment horizontal="left" vertical="center" wrapText="1"/>
    </xf>
    <xf numFmtId="0" fontId="10" fillId="0" borderId="8" xfId="0" applyFont="1" applyBorder="1" applyAlignment="1">
      <alignment horizontal="center"/>
    </xf>
    <xf numFmtId="0" fontId="10" fillId="0" borderId="0" xfId="0" applyFont="1" applyBorder="1" applyAlignment="1">
      <alignment horizontal="center"/>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1" fontId="13" fillId="0" borderId="2" xfId="0" applyNumberFormat="1" applyFont="1" applyFill="1" applyBorder="1" applyAlignment="1">
      <alignment horizontal="center" vertical="center" wrapText="1"/>
    </xf>
    <xf numFmtId="1" fontId="13" fillId="0" borderId="4" xfId="0" applyNumberFormat="1" applyFont="1" applyFill="1" applyBorder="1" applyAlignment="1">
      <alignment horizontal="center" vertical="center" wrapText="1"/>
    </xf>
    <xf numFmtId="1" fontId="13" fillId="0" borderId="3"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9" fontId="13"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3" borderId="1" xfId="0" applyFont="1" applyFill="1" applyBorder="1"/>
    <xf numFmtId="9" fontId="5" fillId="0" borderId="2" xfId="0" applyNumberFormat="1" applyFont="1" applyFill="1" applyBorder="1" applyAlignment="1">
      <alignment horizontal="center" vertical="center" wrapText="1"/>
    </xf>
    <xf numFmtId="9" fontId="5" fillId="0" borderId="3" xfId="0" applyNumberFormat="1" applyFont="1" applyFill="1" applyBorder="1" applyAlignment="1">
      <alignment horizontal="center" vertical="center" wrapText="1"/>
    </xf>
    <xf numFmtId="0" fontId="9" fillId="0" borderId="0" xfId="0" applyFont="1" applyAlignment="1">
      <alignment horizont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1" fontId="6" fillId="0" borderId="5" xfId="0" applyNumberFormat="1" applyFont="1" applyFill="1" applyBorder="1" applyAlignment="1">
      <alignment horizontal="center" vertical="center"/>
    </xf>
    <xf numFmtId="1" fontId="6" fillId="0" borderId="6"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cellXfs>
  <cellStyles count="5">
    <cellStyle name="Hipervínculo" xfId="1" builtinId="8"/>
    <cellStyle name="Hipervínculo visitado" xfId="2" builtinId="9" hidden="1"/>
    <cellStyle name="Moneda" xfId="3" builtinId="4"/>
    <cellStyle name="Moneda [0]" xfId="4"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colaboracion.dnp.gov.co/CDT/Inversiones%20y%20finanzas%20pblicas/MGA_WEB/Guia%20Cadena%20de%20valor_v%205.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Z44"/>
  <sheetViews>
    <sheetView tabSelected="1" topLeftCell="G4" zoomScale="60" zoomScaleNormal="60" zoomScalePageLayoutView="70" workbookViewId="0">
      <selection activeCell="W25" sqref="W25"/>
    </sheetView>
  </sheetViews>
  <sheetFormatPr baseColWidth="10" defaultRowHeight="15" x14ac:dyDescent="0.25"/>
  <cols>
    <col min="1" max="1" width="2.140625" customWidth="1"/>
    <col min="2" max="2" width="35.42578125" customWidth="1"/>
    <col min="3" max="3" width="27.42578125" customWidth="1"/>
    <col min="4" max="4" width="29.85546875" style="1" customWidth="1"/>
    <col min="5" max="5" width="32.7109375" style="1" customWidth="1"/>
    <col min="6" max="6" width="25.42578125" style="1" customWidth="1"/>
    <col min="7" max="7" width="15.42578125" style="1" customWidth="1"/>
    <col min="8" max="8" width="17" style="1" customWidth="1"/>
    <col min="9" max="9" width="15.42578125" style="1" customWidth="1"/>
    <col min="10" max="10" width="15.7109375" style="1" customWidth="1"/>
    <col min="11" max="11" width="16.85546875" style="1" customWidth="1"/>
    <col min="12" max="12" width="32.140625" style="1" customWidth="1"/>
    <col min="13" max="13" width="25" style="1" customWidth="1"/>
    <col min="14" max="14" width="24.140625" style="1" customWidth="1"/>
    <col min="15" max="15" width="8.42578125" style="1" customWidth="1"/>
    <col min="16" max="16" width="8.85546875" style="1" customWidth="1"/>
    <col min="17" max="17" width="11.140625" style="1" customWidth="1"/>
    <col min="18" max="18" width="8.28515625" style="1" customWidth="1"/>
    <col min="19" max="19" width="26" style="1" customWidth="1"/>
    <col min="20" max="22" width="27.42578125" style="1" customWidth="1"/>
    <col min="23" max="23" width="33.28515625" style="1" customWidth="1"/>
    <col min="24" max="24" width="17.28515625" customWidth="1"/>
    <col min="25" max="25" width="28.28515625" customWidth="1"/>
    <col min="26" max="26" width="19.7109375" style="43" bestFit="1" customWidth="1"/>
  </cols>
  <sheetData>
    <row r="1" spans="2:26" ht="18.75" x14ac:dyDescent="0.3">
      <c r="B1" s="84" t="s">
        <v>14</v>
      </c>
      <c r="C1" s="84"/>
      <c r="D1" s="84"/>
      <c r="E1" s="84"/>
      <c r="F1" s="84"/>
      <c r="G1" s="84"/>
      <c r="H1" s="84"/>
      <c r="I1" s="84"/>
      <c r="J1" s="84"/>
      <c r="K1" s="84"/>
      <c r="L1" s="84"/>
      <c r="M1" s="84"/>
      <c r="N1" s="84"/>
      <c r="O1" s="84"/>
      <c r="P1" s="84"/>
      <c r="Q1" s="84"/>
      <c r="R1" s="84"/>
      <c r="S1" s="84"/>
      <c r="T1" s="84"/>
      <c r="U1" s="84"/>
      <c r="V1" s="84"/>
      <c r="W1" s="84"/>
    </row>
    <row r="2" spans="2:26" s="2" customFormat="1" ht="27" customHeight="1" x14ac:dyDescent="0.3">
      <c r="B2" s="7" t="s">
        <v>0</v>
      </c>
      <c r="C2" s="85" t="s">
        <v>28</v>
      </c>
      <c r="D2" s="86"/>
      <c r="E2" s="86"/>
      <c r="F2" s="86"/>
      <c r="G2" s="86"/>
      <c r="H2" s="86"/>
      <c r="I2" s="86"/>
      <c r="J2" s="86"/>
      <c r="K2" s="86"/>
      <c r="L2" s="86"/>
      <c r="M2" s="86"/>
      <c r="N2" s="86"/>
      <c r="O2" s="86"/>
      <c r="P2" s="86"/>
      <c r="Q2" s="86"/>
      <c r="R2" s="86"/>
      <c r="S2" s="86"/>
      <c r="T2" s="86"/>
      <c r="U2" s="86"/>
      <c r="V2" s="86"/>
      <c r="W2" s="87"/>
      <c r="Z2" s="44"/>
    </row>
    <row r="3" spans="2:26" ht="30" customHeight="1" x14ac:dyDescent="0.25">
      <c r="B3" s="8" t="s">
        <v>1</v>
      </c>
      <c r="C3" s="88">
        <v>2017011000128</v>
      </c>
      <c r="D3" s="89"/>
      <c r="E3" s="89"/>
      <c r="F3" s="89"/>
      <c r="G3" s="89"/>
      <c r="H3" s="89"/>
      <c r="I3" s="89"/>
      <c r="J3" s="89"/>
      <c r="K3" s="89"/>
      <c r="L3" s="89"/>
      <c r="M3" s="89"/>
      <c r="N3" s="89"/>
      <c r="O3" s="89"/>
      <c r="P3" s="89"/>
      <c r="Q3" s="89"/>
      <c r="R3" s="89"/>
      <c r="S3" s="89"/>
      <c r="T3" s="89"/>
      <c r="U3" s="89"/>
      <c r="V3" s="89"/>
      <c r="W3" s="90"/>
    </row>
    <row r="4" spans="2:26" ht="72.75" customHeight="1" x14ac:dyDescent="0.25">
      <c r="B4" s="9" t="s">
        <v>2</v>
      </c>
      <c r="C4" s="91" t="s">
        <v>29</v>
      </c>
      <c r="D4" s="92"/>
      <c r="E4" s="92"/>
      <c r="F4" s="92"/>
      <c r="G4" s="92"/>
      <c r="H4" s="92"/>
      <c r="I4" s="92"/>
      <c r="J4" s="92"/>
      <c r="K4" s="92"/>
      <c r="L4" s="92"/>
      <c r="M4" s="92"/>
      <c r="N4" s="92"/>
      <c r="O4" s="92"/>
      <c r="P4" s="92"/>
      <c r="Q4" s="92"/>
      <c r="R4" s="92"/>
      <c r="S4" s="92"/>
      <c r="T4" s="92"/>
      <c r="U4" s="92"/>
      <c r="V4" s="92"/>
      <c r="W4" s="93"/>
    </row>
    <row r="5" spans="2:26" ht="87.75" customHeight="1" x14ac:dyDescent="0.25">
      <c r="B5" s="3" t="s">
        <v>17</v>
      </c>
      <c r="C5" s="94" t="s">
        <v>30</v>
      </c>
      <c r="D5" s="95"/>
      <c r="E5" s="95"/>
      <c r="F5" s="95"/>
      <c r="G5" s="95"/>
      <c r="H5" s="95"/>
      <c r="I5" s="95"/>
      <c r="J5" s="95"/>
      <c r="K5" s="95"/>
      <c r="L5" s="95"/>
      <c r="M5" s="95"/>
      <c r="N5" s="95"/>
      <c r="O5" s="95"/>
      <c r="P5" s="95"/>
      <c r="Q5" s="95"/>
      <c r="R5" s="95"/>
      <c r="S5" s="95"/>
      <c r="T5" s="95"/>
      <c r="U5" s="95"/>
      <c r="V5" s="95"/>
      <c r="W5" s="96"/>
    </row>
    <row r="6" spans="2:26" ht="35.25" customHeight="1" x14ac:dyDescent="0.25">
      <c r="B6" s="74" t="s">
        <v>3</v>
      </c>
      <c r="C6" s="75" t="s">
        <v>15</v>
      </c>
      <c r="D6" s="74" t="s">
        <v>12</v>
      </c>
      <c r="E6" s="74"/>
      <c r="F6" s="74"/>
      <c r="G6" s="74"/>
      <c r="H6" s="74"/>
      <c r="I6" s="74"/>
      <c r="J6" s="74"/>
      <c r="K6" s="74"/>
      <c r="L6" s="74" t="s">
        <v>13</v>
      </c>
      <c r="M6" s="74"/>
      <c r="N6" s="74"/>
      <c r="O6" s="74"/>
      <c r="P6" s="74"/>
      <c r="Q6" s="74"/>
      <c r="R6" s="74"/>
      <c r="S6" s="80"/>
      <c r="T6" s="80"/>
      <c r="U6" s="48"/>
      <c r="V6" s="48"/>
      <c r="W6" s="74" t="s">
        <v>6</v>
      </c>
    </row>
    <row r="7" spans="2:26" ht="35.25" customHeight="1" x14ac:dyDescent="0.25">
      <c r="B7" s="74"/>
      <c r="C7" s="76"/>
      <c r="D7" s="74" t="s">
        <v>4</v>
      </c>
      <c r="E7" s="75" t="s">
        <v>16</v>
      </c>
      <c r="F7" s="74" t="s">
        <v>7</v>
      </c>
      <c r="G7" s="74" t="s">
        <v>10</v>
      </c>
      <c r="H7" s="74"/>
      <c r="I7" s="74"/>
      <c r="J7" s="74"/>
      <c r="K7" s="80" t="s">
        <v>5</v>
      </c>
      <c r="L7" s="80" t="s">
        <v>18</v>
      </c>
      <c r="M7" s="80" t="s">
        <v>8</v>
      </c>
      <c r="N7" s="80" t="s">
        <v>11</v>
      </c>
      <c r="O7" s="80" t="s">
        <v>9</v>
      </c>
      <c r="P7" s="80"/>
      <c r="Q7" s="81"/>
      <c r="R7" s="81"/>
      <c r="S7" s="80"/>
      <c r="T7" s="80"/>
      <c r="U7" s="48"/>
      <c r="V7" s="48"/>
      <c r="W7" s="74"/>
    </row>
    <row r="8" spans="2:26" ht="42" customHeight="1" x14ac:dyDescent="0.25">
      <c r="B8" s="74"/>
      <c r="C8" s="77"/>
      <c r="D8" s="74"/>
      <c r="E8" s="77"/>
      <c r="F8" s="74"/>
      <c r="G8" s="11">
        <v>2018</v>
      </c>
      <c r="H8" s="11">
        <v>2019</v>
      </c>
      <c r="I8" s="11">
        <v>2020</v>
      </c>
      <c r="J8" s="11">
        <v>2021</v>
      </c>
      <c r="K8" s="80"/>
      <c r="L8" s="80"/>
      <c r="M8" s="80"/>
      <c r="N8" s="80"/>
      <c r="O8" s="11">
        <v>2018</v>
      </c>
      <c r="P8" s="11">
        <v>2019</v>
      </c>
      <c r="Q8" s="11">
        <v>2020</v>
      </c>
      <c r="R8" s="11">
        <v>2021</v>
      </c>
      <c r="S8" s="27">
        <v>2018</v>
      </c>
      <c r="T8" s="11">
        <v>2019</v>
      </c>
      <c r="U8" s="49">
        <v>2020</v>
      </c>
      <c r="V8" s="49">
        <v>2021</v>
      </c>
      <c r="W8" s="74"/>
    </row>
    <row r="9" spans="2:26" ht="40.5" customHeight="1" x14ac:dyDescent="0.25">
      <c r="B9" s="52" t="s">
        <v>68</v>
      </c>
      <c r="C9" s="71" t="s">
        <v>26</v>
      </c>
      <c r="D9" s="58" t="s">
        <v>67</v>
      </c>
      <c r="E9" s="66" t="s">
        <v>27</v>
      </c>
      <c r="F9" s="58" t="s">
        <v>31</v>
      </c>
      <c r="G9" s="79">
        <v>1</v>
      </c>
      <c r="H9" s="79">
        <v>1</v>
      </c>
      <c r="I9" s="79">
        <v>1</v>
      </c>
      <c r="J9" s="79">
        <v>1</v>
      </c>
      <c r="K9" s="78" t="s">
        <v>24</v>
      </c>
      <c r="L9" s="10" t="s">
        <v>50</v>
      </c>
      <c r="M9" s="55" t="s">
        <v>37</v>
      </c>
      <c r="N9" s="55" t="s">
        <v>24</v>
      </c>
      <c r="O9" s="82">
        <v>1</v>
      </c>
      <c r="P9" s="82">
        <v>1</v>
      </c>
      <c r="Q9" s="82">
        <v>1</v>
      </c>
      <c r="R9" s="82">
        <v>1</v>
      </c>
      <c r="S9" s="15">
        <v>30000000</v>
      </c>
      <c r="T9" s="15">
        <v>50000000</v>
      </c>
      <c r="U9" s="15">
        <v>50000000</v>
      </c>
      <c r="V9" s="15">
        <v>50000000</v>
      </c>
      <c r="W9" s="13">
        <f>SUM(S9:V9)</f>
        <v>180000000</v>
      </c>
    </row>
    <row r="10" spans="2:26" ht="69.75" customHeight="1" x14ac:dyDescent="0.25">
      <c r="B10" s="53"/>
      <c r="C10" s="72"/>
      <c r="D10" s="58"/>
      <c r="E10" s="66"/>
      <c r="F10" s="58"/>
      <c r="G10" s="78"/>
      <c r="H10" s="78"/>
      <c r="I10" s="78"/>
      <c r="J10" s="78"/>
      <c r="K10" s="78"/>
      <c r="L10" s="10" t="s">
        <v>51</v>
      </c>
      <c r="M10" s="60"/>
      <c r="N10" s="56"/>
      <c r="O10" s="54"/>
      <c r="P10" s="54"/>
      <c r="Q10" s="83"/>
      <c r="R10" s="83"/>
      <c r="S10" s="15">
        <v>331306333</v>
      </c>
      <c r="T10" s="15">
        <v>350000000</v>
      </c>
      <c r="U10" s="15">
        <v>235821168</v>
      </c>
      <c r="V10" s="15">
        <v>249970438</v>
      </c>
      <c r="W10" s="14">
        <f t="shared" ref="W10:W12" si="0">SUM(S10:V10)</f>
        <v>1167097939</v>
      </c>
      <c r="X10" s="34"/>
    </row>
    <row r="11" spans="2:26" ht="67.5" customHeight="1" x14ac:dyDescent="0.25">
      <c r="B11" s="53"/>
      <c r="C11" s="72"/>
      <c r="D11" s="58"/>
      <c r="E11" s="66"/>
      <c r="F11" s="58"/>
      <c r="G11" s="78"/>
      <c r="H11" s="78"/>
      <c r="I11" s="78"/>
      <c r="J11" s="78"/>
      <c r="K11" s="78"/>
      <c r="L11" s="10" t="s">
        <v>52</v>
      </c>
      <c r="M11" s="40" t="s">
        <v>35</v>
      </c>
      <c r="N11" s="31" t="s">
        <v>23</v>
      </c>
      <c r="O11" s="26">
        <v>0</v>
      </c>
      <c r="P11" s="26">
        <v>1</v>
      </c>
      <c r="Q11" s="26">
        <v>1</v>
      </c>
      <c r="R11" s="26">
        <v>1</v>
      </c>
      <c r="S11" s="41"/>
      <c r="T11" s="15">
        <v>100000000</v>
      </c>
      <c r="U11" s="15">
        <v>100000000</v>
      </c>
      <c r="V11" s="15">
        <v>100000000</v>
      </c>
      <c r="W11" s="14">
        <f t="shared" si="0"/>
        <v>300000000</v>
      </c>
    </row>
    <row r="12" spans="2:26" ht="49.5" customHeight="1" x14ac:dyDescent="0.25">
      <c r="B12" s="53"/>
      <c r="C12" s="72"/>
      <c r="D12" s="58"/>
      <c r="E12" s="66"/>
      <c r="F12" s="58"/>
      <c r="G12" s="78"/>
      <c r="H12" s="78"/>
      <c r="I12" s="78"/>
      <c r="J12" s="78"/>
      <c r="K12" s="78"/>
      <c r="L12" s="10" t="s">
        <v>53</v>
      </c>
      <c r="M12" s="40" t="s">
        <v>34</v>
      </c>
      <c r="N12" s="31" t="s">
        <v>23</v>
      </c>
      <c r="O12" s="30">
        <v>1</v>
      </c>
      <c r="P12" s="30">
        <v>1</v>
      </c>
      <c r="Q12" s="30">
        <v>1</v>
      </c>
      <c r="R12" s="30">
        <v>1</v>
      </c>
      <c r="S12" s="41">
        <f>12656167+5000000</f>
        <v>17656167</v>
      </c>
      <c r="T12" s="15">
        <v>235956000</v>
      </c>
      <c r="U12" s="15">
        <v>250113360</v>
      </c>
      <c r="V12" s="15">
        <v>265120159</v>
      </c>
      <c r="W12" s="14">
        <f t="shared" si="0"/>
        <v>768845686</v>
      </c>
    </row>
    <row r="13" spans="2:26" x14ac:dyDescent="0.25">
      <c r="B13" s="61" t="s">
        <v>21</v>
      </c>
      <c r="C13" s="62"/>
      <c r="D13" s="62"/>
      <c r="E13" s="62"/>
      <c r="F13" s="62"/>
      <c r="G13" s="62"/>
      <c r="H13" s="62"/>
      <c r="I13" s="62"/>
      <c r="J13" s="62"/>
      <c r="K13" s="62"/>
      <c r="L13" s="62"/>
      <c r="M13" s="62"/>
      <c r="N13" s="62"/>
      <c r="O13" s="62"/>
      <c r="P13" s="62"/>
      <c r="Q13" s="62"/>
      <c r="R13" s="62"/>
      <c r="S13" s="37">
        <f>SUM(S9:S12)</f>
        <v>378962500</v>
      </c>
      <c r="T13" s="18">
        <f t="shared" ref="T13:V13" si="1">SUM(T9:T12)</f>
        <v>735956000</v>
      </c>
      <c r="U13" s="18">
        <f t="shared" si="1"/>
        <v>635934528</v>
      </c>
      <c r="V13" s="18">
        <f t="shared" si="1"/>
        <v>665090597</v>
      </c>
      <c r="W13" s="19">
        <f>SUM(W9:W12)</f>
        <v>2415943625</v>
      </c>
    </row>
    <row r="14" spans="2:26" ht="80.25" customHeight="1" x14ac:dyDescent="0.25">
      <c r="B14" s="52" t="s">
        <v>69</v>
      </c>
      <c r="C14" s="66" t="s">
        <v>27</v>
      </c>
      <c r="D14" s="51" t="s">
        <v>65</v>
      </c>
      <c r="E14" s="66" t="s">
        <v>27</v>
      </c>
      <c r="F14" s="57" t="s">
        <v>32</v>
      </c>
      <c r="G14" s="58">
        <v>15000</v>
      </c>
      <c r="H14" s="58">
        <v>25000</v>
      </c>
      <c r="I14" s="58">
        <v>25000</v>
      </c>
      <c r="J14" s="58">
        <v>25000</v>
      </c>
      <c r="K14" s="78" t="s">
        <v>23</v>
      </c>
      <c r="L14" s="10" t="s">
        <v>54</v>
      </c>
      <c r="M14" s="55" t="s">
        <v>38</v>
      </c>
      <c r="N14" s="55" t="s">
        <v>23</v>
      </c>
      <c r="O14" s="52">
        <v>25000</v>
      </c>
      <c r="P14" s="52">
        <v>25000</v>
      </c>
      <c r="Q14" s="52">
        <v>25000</v>
      </c>
      <c r="R14" s="52">
        <v>25000</v>
      </c>
      <c r="S14" s="15">
        <v>359531364</v>
      </c>
      <c r="T14" s="16">
        <v>50000000</v>
      </c>
      <c r="U14" s="16">
        <v>50000000</v>
      </c>
      <c r="V14" s="16">
        <v>50000000</v>
      </c>
      <c r="W14" s="16">
        <f>SUM(S14:V14)</f>
        <v>509531364</v>
      </c>
    </row>
    <row r="15" spans="2:26" ht="80.25" customHeight="1" x14ac:dyDescent="0.25">
      <c r="B15" s="53"/>
      <c r="C15" s="66"/>
      <c r="D15" s="51"/>
      <c r="E15" s="66"/>
      <c r="F15" s="57"/>
      <c r="G15" s="58"/>
      <c r="H15" s="58"/>
      <c r="I15" s="58"/>
      <c r="J15" s="58"/>
      <c r="K15" s="78"/>
      <c r="L15" s="40" t="s">
        <v>55</v>
      </c>
      <c r="M15" s="60"/>
      <c r="N15" s="60"/>
      <c r="O15" s="54"/>
      <c r="P15" s="54"/>
      <c r="Q15" s="54"/>
      <c r="R15" s="54"/>
      <c r="S15" s="15">
        <f>66000000+48763636+7118648</f>
        <v>121882284</v>
      </c>
      <c r="T15" s="15">
        <v>80000000</v>
      </c>
      <c r="U15" s="15">
        <v>59550000</v>
      </c>
      <c r="V15" s="15">
        <v>63120000</v>
      </c>
      <c r="W15" s="16">
        <f t="shared" ref="W15:W17" si="2">SUM(S15:V15)</f>
        <v>324552284</v>
      </c>
    </row>
    <row r="16" spans="2:26" ht="80.25" customHeight="1" x14ac:dyDescent="0.25">
      <c r="B16" s="53"/>
      <c r="C16" s="66"/>
      <c r="D16" s="52" t="s">
        <v>66</v>
      </c>
      <c r="E16" s="66"/>
      <c r="F16" s="57" t="s">
        <v>33</v>
      </c>
      <c r="G16" s="57">
        <v>12</v>
      </c>
      <c r="H16" s="57">
        <v>12</v>
      </c>
      <c r="I16" s="57">
        <v>12</v>
      </c>
      <c r="J16" s="57">
        <v>12</v>
      </c>
      <c r="K16" s="59" t="s">
        <v>23</v>
      </c>
      <c r="L16" s="10" t="s">
        <v>56</v>
      </c>
      <c r="M16" s="55" t="s">
        <v>39</v>
      </c>
      <c r="N16" s="55" t="s">
        <v>24</v>
      </c>
      <c r="O16" s="82">
        <v>1</v>
      </c>
      <c r="P16" s="82">
        <v>1</v>
      </c>
      <c r="Q16" s="82">
        <v>1</v>
      </c>
      <c r="R16" s="82">
        <v>1</v>
      </c>
      <c r="S16" s="15"/>
      <c r="T16" s="15">
        <v>33708000</v>
      </c>
      <c r="U16" s="15">
        <v>35730000</v>
      </c>
      <c r="V16" s="15">
        <v>37874000</v>
      </c>
      <c r="W16" s="16">
        <f t="shared" si="2"/>
        <v>107312000</v>
      </c>
    </row>
    <row r="17" spans="2:26" ht="80.25" customHeight="1" x14ac:dyDescent="0.25">
      <c r="B17" s="54"/>
      <c r="C17" s="66"/>
      <c r="D17" s="54"/>
      <c r="E17" s="66"/>
      <c r="F17" s="57"/>
      <c r="G17" s="57"/>
      <c r="H17" s="57"/>
      <c r="I17" s="57"/>
      <c r="J17" s="57"/>
      <c r="K17" s="59"/>
      <c r="L17" s="10" t="s">
        <v>71</v>
      </c>
      <c r="M17" s="60"/>
      <c r="N17" s="60"/>
      <c r="O17" s="54"/>
      <c r="P17" s="54"/>
      <c r="Q17" s="83"/>
      <c r="R17" s="83"/>
      <c r="S17" s="15">
        <v>492527232</v>
      </c>
      <c r="T17" s="14">
        <v>522078866</v>
      </c>
      <c r="U17" s="15">
        <v>504000000</v>
      </c>
      <c r="V17" s="15">
        <v>531000000</v>
      </c>
      <c r="W17" s="16">
        <f t="shared" si="2"/>
        <v>2049606098</v>
      </c>
    </row>
    <row r="18" spans="2:26" s="1" customFormat="1" x14ac:dyDescent="0.25">
      <c r="B18" s="61" t="s">
        <v>22</v>
      </c>
      <c r="C18" s="62"/>
      <c r="D18" s="62"/>
      <c r="E18" s="62"/>
      <c r="F18" s="62"/>
      <c r="G18" s="62"/>
      <c r="H18" s="62"/>
      <c r="I18" s="62"/>
      <c r="J18" s="62"/>
      <c r="K18" s="62"/>
      <c r="L18" s="62"/>
      <c r="M18" s="64"/>
      <c r="N18" s="64"/>
      <c r="O18" s="65"/>
      <c r="P18" s="65"/>
      <c r="Q18" s="65"/>
      <c r="R18" s="65"/>
      <c r="S18" s="38">
        <f>SUM(S14:S17)</f>
        <v>973940880</v>
      </c>
      <c r="T18" s="20">
        <f t="shared" ref="T18:V18" si="3">SUM(T14:T17)</f>
        <v>685786866</v>
      </c>
      <c r="U18" s="20">
        <f t="shared" si="3"/>
        <v>649280000</v>
      </c>
      <c r="V18" s="20">
        <f t="shared" si="3"/>
        <v>681994000</v>
      </c>
      <c r="W18" s="21">
        <f>SUM(W14:W17)</f>
        <v>2991001746</v>
      </c>
      <c r="Z18" s="45"/>
    </row>
    <row r="19" spans="2:26" s="1" customFormat="1" ht="84" customHeight="1" x14ac:dyDescent="0.25">
      <c r="B19" s="58" t="s">
        <v>70</v>
      </c>
      <c r="C19" s="66" t="s">
        <v>27</v>
      </c>
      <c r="D19" s="67" t="s">
        <v>62</v>
      </c>
      <c r="E19" s="71" t="s">
        <v>27</v>
      </c>
      <c r="F19" s="28" t="s">
        <v>44</v>
      </c>
      <c r="G19" s="28">
        <v>470</v>
      </c>
      <c r="H19" s="28">
        <v>470</v>
      </c>
      <c r="I19" s="28">
        <v>470</v>
      </c>
      <c r="J19" s="28">
        <v>470</v>
      </c>
      <c r="K19" s="28" t="s">
        <v>47</v>
      </c>
      <c r="L19" s="42" t="s">
        <v>57</v>
      </c>
      <c r="M19" s="55" t="s">
        <v>36</v>
      </c>
      <c r="N19" s="55" t="s">
        <v>23</v>
      </c>
      <c r="O19" s="68">
        <v>2</v>
      </c>
      <c r="P19" s="68">
        <v>8</v>
      </c>
      <c r="Q19" s="68">
        <v>8</v>
      </c>
      <c r="R19" s="68">
        <v>8</v>
      </c>
      <c r="S19" s="14">
        <v>145200000</v>
      </c>
      <c r="T19" s="17">
        <v>200000000</v>
      </c>
      <c r="U19" s="17">
        <v>2500000000</v>
      </c>
      <c r="V19" s="17">
        <v>2500000000</v>
      </c>
      <c r="W19" s="13">
        <f>SUM(S19:V19)</f>
        <v>5345200000</v>
      </c>
      <c r="Z19" s="45"/>
    </row>
    <row r="20" spans="2:26" s="1" customFormat="1" ht="68.25" customHeight="1" x14ac:dyDescent="0.25">
      <c r="B20" s="58"/>
      <c r="C20" s="66"/>
      <c r="D20" s="67"/>
      <c r="E20" s="72"/>
      <c r="F20" s="30" t="s">
        <v>46</v>
      </c>
      <c r="G20" s="30">
        <v>105120</v>
      </c>
      <c r="H20" s="30">
        <v>105120</v>
      </c>
      <c r="I20" s="30">
        <v>105120</v>
      </c>
      <c r="J20" s="30">
        <v>105120</v>
      </c>
      <c r="K20" s="30" t="s">
        <v>48</v>
      </c>
      <c r="L20" s="10" t="s">
        <v>58</v>
      </c>
      <c r="M20" s="56"/>
      <c r="N20" s="56"/>
      <c r="O20" s="69"/>
      <c r="P20" s="69"/>
      <c r="Q20" s="69"/>
      <c r="R20" s="69"/>
      <c r="S20" s="14"/>
      <c r="T20" s="14">
        <v>280900000</v>
      </c>
      <c r="U20" s="14">
        <v>297754000</v>
      </c>
      <c r="V20" s="14">
        <v>315620000</v>
      </c>
      <c r="W20" s="14">
        <f t="shared" ref="W20:W23" si="4">SUM(S20:V20)</f>
        <v>894274000</v>
      </c>
      <c r="Z20" s="45"/>
    </row>
    <row r="21" spans="2:26" s="1" customFormat="1" ht="78" customHeight="1" x14ac:dyDescent="0.25">
      <c r="B21" s="58"/>
      <c r="C21" s="66"/>
      <c r="D21" s="67"/>
      <c r="E21" s="72"/>
      <c r="F21" s="30" t="s">
        <v>45</v>
      </c>
      <c r="G21" s="30">
        <v>12</v>
      </c>
      <c r="H21" s="30">
        <v>12</v>
      </c>
      <c r="I21" s="30">
        <v>12</v>
      </c>
      <c r="J21" s="30">
        <v>12</v>
      </c>
      <c r="K21" s="30" t="s">
        <v>23</v>
      </c>
      <c r="L21" s="10" t="s">
        <v>59</v>
      </c>
      <c r="M21" s="60"/>
      <c r="N21" s="60"/>
      <c r="O21" s="70"/>
      <c r="P21" s="70"/>
      <c r="Q21" s="70"/>
      <c r="R21" s="70"/>
      <c r="S21" s="14"/>
      <c r="T21" s="14">
        <v>50000000</v>
      </c>
      <c r="U21" s="14">
        <v>50000000</v>
      </c>
      <c r="V21" s="14">
        <v>50000000</v>
      </c>
      <c r="W21" s="14">
        <f t="shared" si="4"/>
        <v>150000000</v>
      </c>
      <c r="Z21" s="45"/>
    </row>
    <row r="22" spans="2:26" s="1" customFormat="1" ht="78" customHeight="1" x14ac:dyDescent="0.25">
      <c r="B22" s="58"/>
      <c r="C22" s="66"/>
      <c r="D22" s="23" t="s">
        <v>63</v>
      </c>
      <c r="E22" s="72"/>
      <c r="F22" s="30" t="s">
        <v>43</v>
      </c>
      <c r="G22" s="30">
        <v>0</v>
      </c>
      <c r="H22" s="30">
        <v>0</v>
      </c>
      <c r="I22" s="30">
        <v>0</v>
      </c>
      <c r="J22" s="30">
        <v>0</v>
      </c>
      <c r="K22" s="30" t="s">
        <v>23</v>
      </c>
      <c r="L22" s="10" t="s">
        <v>60</v>
      </c>
      <c r="M22" s="25" t="s">
        <v>40</v>
      </c>
      <c r="N22" s="32" t="s">
        <v>24</v>
      </c>
      <c r="O22" s="24">
        <v>0</v>
      </c>
      <c r="P22" s="24">
        <v>0</v>
      </c>
      <c r="Q22" s="24">
        <v>0</v>
      </c>
      <c r="R22" s="24">
        <v>0</v>
      </c>
      <c r="S22" s="14"/>
      <c r="T22" s="14"/>
      <c r="U22" s="14">
        <v>0</v>
      </c>
      <c r="V22" s="14">
        <v>0</v>
      </c>
      <c r="W22" s="14">
        <f t="shared" si="4"/>
        <v>0</v>
      </c>
      <c r="Z22" s="45"/>
    </row>
    <row r="23" spans="2:26" s="1" customFormat="1" ht="79.5" customHeight="1" x14ac:dyDescent="0.25">
      <c r="B23" s="58"/>
      <c r="C23" s="66"/>
      <c r="D23" s="50" t="s">
        <v>64</v>
      </c>
      <c r="E23" s="73"/>
      <c r="F23" s="29" t="s">
        <v>42</v>
      </c>
      <c r="G23" s="29">
        <v>0</v>
      </c>
      <c r="H23" s="29">
        <v>0</v>
      </c>
      <c r="I23" s="29">
        <v>2</v>
      </c>
      <c r="J23" s="29">
        <v>1</v>
      </c>
      <c r="K23" s="29" t="s">
        <v>23</v>
      </c>
      <c r="L23" s="10" t="s">
        <v>61</v>
      </c>
      <c r="M23" s="25" t="s">
        <v>49</v>
      </c>
      <c r="N23" s="32" t="s">
        <v>23</v>
      </c>
      <c r="O23" s="33">
        <v>0</v>
      </c>
      <c r="P23" s="33">
        <v>0</v>
      </c>
      <c r="Q23" s="33">
        <v>2</v>
      </c>
      <c r="R23" s="33">
        <v>1</v>
      </c>
      <c r="S23" s="14"/>
      <c r="T23" s="14">
        <v>0</v>
      </c>
      <c r="U23" s="14">
        <v>1000000000</v>
      </c>
      <c r="V23" s="14">
        <v>500000000</v>
      </c>
      <c r="W23" s="14">
        <f t="shared" si="4"/>
        <v>1500000000</v>
      </c>
      <c r="X23" s="36"/>
      <c r="Z23" s="45"/>
    </row>
    <row r="24" spans="2:26" s="1" customFormat="1" x14ac:dyDescent="0.25">
      <c r="B24" s="61" t="s">
        <v>25</v>
      </c>
      <c r="C24" s="62"/>
      <c r="D24" s="62"/>
      <c r="E24" s="62"/>
      <c r="F24" s="62"/>
      <c r="G24" s="62"/>
      <c r="H24" s="62"/>
      <c r="I24" s="62"/>
      <c r="J24" s="62"/>
      <c r="K24" s="62"/>
      <c r="L24" s="62"/>
      <c r="M24" s="62"/>
      <c r="N24" s="62"/>
      <c r="O24" s="62"/>
      <c r="P24" s="62"/>
      <c r="Q24" s="62"/>
      <c r="R24" s="62"/>
      <c r="S24" s="39">
        <f>SUM(S19:S23)</f>
        <v>145200000</v>
      </c>
      <c r="T24" s="22">
        <f>SUM(T19:T23)</f>
        <v>530900000</v>
      </c>
      <c r="U24" s="22">
        <f t="shared" ref="U24:V24" si="5">SUM(U19:U23)</f>
        <v>3847754000</v>
      </c>
      <c r="V24" s="22">
        <f t="shared" si="5"/>
        <v>3365620000</v>
      </c>
      <c r="W24" s="22">
        <f>SUM(W19:W23)</f>
        <v>7889474000</v>
      </c>
      <c r="Z24" s="45"/>
    </row>
    <row r="25" spans="2:26" s="1" customFormat="1" x14ac:dyDescent="0.25">
      <c r="B25" s="61" t="s">
        <v>41</v>
      </c>
      <c r="C25" s="62"/>
      <c r="D25" s="62"/>
      <c r="E25" s="62"/>
      <c r="F25" s="62"/>
      <c r="G25" s="62"/>
      <c r="H25" s="62"/>
      <c r="I25" s="62"/>
      <c r="J25" s="62"/>
      <c r="K25" s="62"/>
      <c r="L25" s="62"/>
      <c r="M25" s="62"/>
      <c r="N25" s="62"/>
      <c r="O25" s="62"/>
      <c r="P25" s="62"/>
      <c r="Q25" s="62"/>
      <c r="R25" s="62"/>
      <c r="S25" s="22">
        <f>S13+S18+S24</f>
        <v>1498103380</v>
      </c>
      <c r="T25" s="47">
        <f>T13+T18+T24</f>
        <v>1952642866</v>
      </c>
      <c r="U25" s="47">
        <f t="shared" ref="U25:V25" si="6">U13+U18+U24</f>
        <v>5132968528</v>
      </c>
      <c r="V25" s="47">
        <f t="shared" si="6"/>
        <v>4712704597</v>
      </c>
      <c r="W25" s="22">
        <f>SUM(S25:V25)</f>
        <v>13296419371</v>
      </c>
      <c r="Z25" s="45"/>
    </row>
    <row r="26" spans="2:26" s="1" customFormat="1" x14ac:dyDescent="0.25">
      <c r="B26" s="4"/>
      <c r="C26" s="4"/>
      <c r="D26" s="4"/>
      <c r="E26" s="4"/>
      <c r="F26" s="4"/>
      <c r="G26" s="4"/>
      <c r="H26" s="4"/>
      <c r="I26" s="4"/>
      <c r="J26" s="4"/>
      <c r="K26" s="4"/>
      <c r="L26" s="4"/>
      <c r="M26" s="12"/>
      <c r="N26" s="12"/>
      <c r="O26" s="4"/>
      <c r="P26" s="4"/>
      <c r="Q26" s="4"/>
      <c r="R26" s="4"/>
      <c r="S26" s="5"/>
      <c r="T26" s="5"/>
      <c r="U26" s="5"/>
      <c r="V26" s="5"/>
      <c r="W26" s="5"/>
      <c r="Z26" s="45"/>
    </row>
    <row r="27" spans="2:26" s="1" customFormat="1" ht="38.25" customHeight="1" x14ac:dyDescent="0.25">
      <c r="B27" s="63" t="s">
        <v>20</v>
      </c>
      <c r="C27" s="63"/>
      <c r="D27" s="63"/>
      <c r="E27" s="63"/>
      <c r="F27" s="63"/>
      <c r="G27" s="63"/>
      <c r="H27" s="63"/>
      <c r="I27" s="63"/>
      <c r="J27" s="63"/>
      <c r="K27" s="63"/>
      <c r="L27" s="63"/>
      <c r="M27" s="63"/>
      <c r="N27" s="63"/>
      <c r="O27" s="63"/>
      <c r="P27" s="63"/>
      <c r="Q27" s="63"/>
      <c r="R27" s="63"/>
      <c r="S27" s="63"/>
      <c r="T27" s="63"/>
      <c r="U27" s="63"/>
      <c r="V27" s="63"/>
      <c r="W27" s="63"/>
      <c r="Z27" s="35"/>
    </row>
    <row r="28" spans="2:26" x14ac:dyDescent="0.25">
      <c r="S28" s="35"/>
      <c r="Z28" s="46"/>
    </row>
    <row r="29" spans="2:26" s="1" customFormat="1" x14ac:dyDescent="0.25">
      <c r="B29" s="6" t="s">
        <v>19</v>
      </c>
      <c r="C29"/>
      <c r="Z29" s="35"/>
    </row>
    <row r="30" spans="2:26" x14ac:dyDescent="0.25">
      <c r="S30" s="36"/>
      <c r="Z30" s="46"/>
    </row>
    <row r="31" spans="2:26" x14ac:dyDescent="0.25">
      <c r="Z31" s="46"/>
    </row>
    <row r="32" spans="2:26" x14ac:dyDescent="0.25">
      <c r="Z32" s="46"/>
    </row>
    <row r="33" spans="26:26" x14ac:dyDescent="0.25">
      <c r="Z33" s="46"/>
    </row>
    <row r="34" spans="26:26" x14ac:dyDescent="0.25">
      <c r="Z34" s="46"/>
    </row>
    <row r="35" spans="26:26" x14ac:dyDescent="0.25">
      <c r="Z35" s="46"/>
    </row>
    <row r="36" spans="26:26" x14ac:dyDescent="0.25">
      <c r="Z36" s="46"/>
    </row>
    <row r="37" spans="26:26" x14ac:dyDescent="0.25">
      <c r="Z37" s="46"/>
    </row>
    <row r="38" spans="26:26" x14ac:dyDescent="0.25">
      <c r="Z38" s="46"/>
    </row>
    <row r="39" spans="26:26" x14ac:dyDescent="0.25">
      <c r="Z39" s="46"/>
    </row>
    <row r="40" spans="26:26" x14ac:dyDescent="0.25">
      <c r="Z40" s="46"/>
    </row>
    <row r="41" spans="26:26" x14ac:dyDescent="0.25">
      <c r="Z41" s="46"/>
    </row>
    <row r="42" spans="26:26" x14ac:dyDescent="0.25">
      <c r="Z42" s="46"/>
    </row>
    <row r="43" spans="26:26" x14ac:dyDescent="0.25">
      <c r="Z43" s="46"/>
    </row>
    <row r="44" spans="26:26" x14ac:dyDescent="0.25">
      <c r="Z44" s="46"/>
    </row>
  </sheetData>
  <autoFilter ref="D7:E23"/>
  <mergeCells count="80">
    <mergeCell ref="S6:T7"/>
    <mergeCell ref="W6:W8"/>
    <mergeCell ref="D7:D8"/>
    <mergeCell ref="E7:E8"/>
    <mergeCell ref="F7:F8"/>
    <mergeCell ref="G7:J7"/>
    <mergeCell ref="M7:M8"/>
    <mergeCell ref="N7:N8"/>
    <mergeCell ref="L6:R6"/>
    <mergeCell ref="K7:K8"/>
    <mergeCell ref="L7:L8"/>
    <mergeCell ref="B1:W1"/>
    <mergeCell ref="C2:W2"/>
    <mergeCell ref="C3:W3"/>
    <mergeCell ref="C4:W4"/>
    <mergeCell ref="C5:W5"/>
    <mergeCell ref="Q16:Q17"/>
    <mergeCell ref="R16:R17"/>
    <mergeCell ref="Q14:Q15"/>
    <mergeCell ref="I14:I15"/>
    <mergeCell ref="G16:G17"/>
    <mergeCell ref="M14:M15"/>
    <mergeCell ref="O16:O17"/>
    <mergeCell ref="P16:P17"/>
    <mergeCell ref="R14:R15"/>
    <mergeCell ref="G9:G12"/>
    <mergeCell ref="H9:H12"/>
    <mergeCell ref="I9:I12"/>
    <mergeCell ref="M9:M10"/>
    <mergeCell ref="O7:R7"/>
    <mergeCell ref="O9:O10"/>
    <mergeCell ref="P9:P10"/>
    <mergeCell ref="Q9:Q10"/>
    <mergeCell ref="R9:R10"/>
    <mergeCell ref="B6:B8"/>
    <mergeCell ref="C6:C8"/>
    <mergeCell ref="D6:K6"/>
    <mergeCell ref="K14:K15"/>
    <mergeCell ref="I16:I17"/>
    <mergeCell ref="B9:B12"/>
    <mergeCell ref="C9:C12"/>
    <mergeCell ref="D9:D12"/>
    <mergeCell ref="E9:E12"/>
    <mergeCell ref="C14:C17"/>
    <mergeCell ref="E14:E17"/>
    <mergeCell ref="D16:D17"/>
    <mergeCell ref="J9:J12"/>
    <mergeCell ref="K9:K12"/>
    <mergeCell ref="H16:H17"/>
    <mergeCell ref="F14:F15"/>
    <mergeCell ref="B27:W27"/>
    <mergeCell ref="B18:R18"/>
    <mergeCell ref="B19:B23"/>
    <mergeCell ref="C19:C23"/>
    <mergeCell ref="B24:R24"/>
    <mergeCell ref="M19:M21"/>
    <mergeCell ref="N19:N21"/>
    <mergeCell ref="D19:D21"/>
    <mergeCell ref="B25:R25"/>
    <mergeCell ref="O19:O21"/>
    <mergeCell ref="P19:P21"/>
    <mergeCell ref="Q19:Q21"/>
    <mergeCell ref="R19:R21"/>
    <mergeCell ref="E19:E23"/>
    <mergeCell ref="D14:D15"/>
    <mergeCell ref="B14:B17"/>
    <mergeCell ref="N9:N10"/>
    <mergeCell ref="O14:O15"/>
    <mergeCell ref="P14:P15"/>
    <mergeCell ref="F16:F17"/>
    <mergeCell ref="J14:J15"/>
    <mergeCell ref="K16:K17"/>
    <mergeCell ref="G14:G15"/>
    <mergeCell ref="H14:H15"/>
    <mergeCell ref="J16:J17"/>
    <mergeCell ref="N16:N17"/>
    <mergeCell ref="N14:N15"/>
    <mergeCell ref="M16:M17"/>
    <mergeCell ref="B13:R13"/>
    <mergeCell ref="F9:F12"/>
  </mergeCells>
  <hyperlinks>
    <hyperlink ref="B29" r:id="rId1"/>
  </hyperlinks>
  <printOptions horizontalCentered="1"/>
  <pageMargins left="0.23622047244094491" right="0.23622047244094491" top="0.74803149606299213" bottom="0.74803149606299213" header="0.31496062992125984" footer="0.31496062992125984"/>
  <pageSetup scale="10"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Cadena de Valor Fortalecimiento</vt:lpstr>
      <vt:lpstr>'Cadena de Valor Fortalecimiento'!Área_de_impresión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David Altuzarra</dc:creator>
  <cp:lastModifiedBy>Dilia Isabel Acuña Barcenas</cp:lastModifiedBy>
  <cp:lastPrinted>2017-03-10T15:34:13Z</cp:lastPrinted>
  <dcterms:created xsi:type="dcterms:W3CDTF">2012-11-26T14:41:24Z</dcterms:created>
  <dcterms:modified xsi:type="dcterms:W3CDTF">2018-04-17T20:43:43Z</dcterms:modified>
</cp:coreProperties>
</file>