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OF_ ASESORA_DE_PLANEACION\Compartida\2019\Indicadores de gestión\Indicadores a 31 dic 2019\"/>
    </mc:Choice>
  </mc:AlternateContent>
  <bookViews>
    <workbookView xWindow="0" yWindow="0" windowWidth="28800" windowHeight="10830" tabRatio="655" firstSheet="1" activeTab="4"/>
  </bookViews>
  <sheets>
    <sheet name="TABLERO CONSOLIDADO 2018" sheetId="1" state="hidden" r:id="rId1"/>
    <sheet name="I TRIMESTRE" sheetId="7" r:id="rId2"/>
    <sheet name="II TRIMESTRE" sheetId="6" r:id="rId3"/>
    <sheet name="III TRIMESTRE" sheetId="8" r:id="rId4"/>
    <sheet name="IV TRIMESTRE" sheetId="5" r:id="rId5"/>
  </sheets>
  <definedNames>
    <definedName name="_xlnm._FilterDatabase" localSheetId="1" hidden="1">'I TRIMESTRE'!$A$2:$E$2</definedName>
    <definedName name="_xlnm._FilterDatabase" localSheetId="2" hidden="1">'II TRIMESTRE'!$A$2:$E$2</definedName>
    <definedName name="_xlnm._FilterDatabase" localSheetId="3" hidden="1">'III TRIMESTRE'!$A$2:$E$2</definedName>
    <definedName name="_xlnm._FilterDatabase" localSheetId="4" hidden="1">'IV TRIMESTRE'!$A$2:$E$2</definedName>
    <definedName name="_xlnm._FilterDatabase" localSheetId="0" hidden="1">'TABLERO CONSOLIDADO 2018'!$A$3:$X$83</definedName>
    <definedName name="_xlnm.Print_Area" localSheetId="0">'TABLERO CONSOLIDADO 2018'!$A$1:$X$150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7" i="5" l="1"/>
  <c r="O38" i="5" l="1"/>
  <c r="O37" i="5"/>
  <c r="O36" i="5"/>
  <c r="O35" i="5"/>
  <c r="O34" i="5"/>
  <c r="O29" i="5"/>
  <c r="O28" i="5"/>
  <c r="O27" i="5"/>
  <c r="O26" i="5"/>
  <c r="O25" i="5"/>
  <c r="O23" i="5"/>
  <c r="O22" i="5"/>
  <c r="O21" i="5"/>
  <c r="O20" i="5"/>
  <c r="O15" i="5"/>
  <c r="O14" i="5"/>
  <c r="O18" i="5"/>
  <c r="O17" i="5"/>
  <c r="O16" i="5"/>
  <c r="O19" i="5"/>
  <c r="L13" i="1" l="1"/>
  <c r="L12" i="1"/>
  <c r="L11" i="1"/>
  <c r="L10" i="1"/>
  <c r="L9" i="1"/>
  <c r="L8" i="1"/>
  <c r="L7" i="1"/>
  <c r="L5" i="1"/>
  <c r="O4" i="1" l="1"/>
  <c r="O33" i="1" l="1"/>
  <c r="P33" i="1" s="1"/>
  <c r="O34" i="1"/>
  <c r="P34" i="1" s="1"/>
  <c r="O36" i="1"/>
  <c r="P36" i="1" s="1"/>
  <c r="O31" i="1"/>
  <c r="P31" i="1" s="1"/>
  <c r="O56" i="1"/>
  <c r="O54" i="1"/>
  <c r="O58" i="1"/>
  <c r="N58" i="1"/>
  <c r="M58" i="1"/>
  <c r="L58" i="1"/>
  <c r="O57" i="1"/>
  <c r="N57" i="1"/>
  <c r="M57" i="1"/>
  <c r="L57" i="1"/>
  <c r="N56" i="1"/>
  <c r="M56" i="1"/>
  <c r="L56" i="1"/>
  <c r="N54" i="1"/>
  <c r="M54" i="1"/>
  <c r="L54" i="1"/>
  <c r="O53" i="1"/>
  <c r="P53" i="1" s="1"/>
  <c r="O52" i="1"/>
  <c r="M52" i="1"/>
  <c r="O51" i="1"/>
  <c r="M51" i="1"/>
  <c r="O50" i="1"/>
  <c r="N50" i="1"/>
  <c r="M50" i="1"/>
  <c r="L50" i="1"/>
  <c r="O38" i="1"/>
  <c r="O39" i="1"/>
  <c r="O41" i="1"/>
  <c r="O37" i="1"/>
  <c r="N38" i="1"/>
  <c r="N39" i="1"/>
  <c r="N41" i="1"/>
  <c r="N37" i="1"/>
  <c r="M38" i="1"/>
  <c r="M39" i="1"/>
  <c r="M41" i="1"/>
  <c r="M37" i="1"/>
  <c r="L38" i="1"/>
  <c r="L39" i="1"/>
  <c r="L41" i="1"/>
  <c r="L37" i="1"/>
  <c r="O28" i="1"/>
  <c r="M28" i="1"/>
  <c r="O21" i="1"/>
  <c r="N21" i="1"/>
  <c r="M21" i="1"/>
  <c r="L21" i="1"/>
  <c r="O18" i="1"/>
  <c r="N18" i="1"/>
  <c r="M18" i="1"/>
  <c r="L18" i="1"/>
  <c r="O17" i="1"/>
  <c r="M17" i="1"/>
  <c r="O16" i="1"/>
  <c r="M16" i="1"/>
  <c r="O15" i="1"/>
  <c r="N15" i="1"/>
  <c r="M15" i="1"/>
  <c r="L15" i="1"/>
  <c r="O13" i="1"/>
  <c r="M13" i="1"/>
  <c r="O12" i="1"/>
  <c r="M12" i="1"/>
  <c r="O14" i="1"/>
  <c r="N14" i="1"/>
  <c r="M14" i="1"/>
  <c r="L14" i="1"/>
  <c r="O9" i="1"/>
  <c r="N9" i="1"/>
  <c r="M9" i="1"/>
  <c r="O7" i="1"/>
  <c r="N7" i="1"/>
  <c r="M7" i="1"/>
  <c r="O6" i="1"/>
  <c r="M6" i="1"/>
  <c r="P4" i="1"/>
  <c r="O5" i="1"/>
  <c r="N5" i="1"/>
  <c r="M5" i="1"/>
  <c r="P39" i="1" l="1"/>
  <c r="P52" i="1"/>
  <c r="P56" i="1"/>
  <c r="P37" i="1"/>
  <c r="P58" i="1"/>
  <c r="P15" i="1"/>
  <c r="P41" i="1"/>
  <c r="P12" i="1"/>
  <c r="P51" i="1"/>
  <c r="P18" i="1"/>
  <c r="P28" i="1"/>
  <c r="P54" i="1"/>
  <c r="P13" i="1"/>
  <c r="P17" i="1"/>
  <c r="P38" i="1"/>
  <c r="P7" i="1"/>
  <c r="P50" i="1"/>
  <c r="P5" i="1"/>
  <c r="P16" i="1"/>
  <c r="P14" i="1"/>
  <c r="P9" i="1"/>
  <c r="P6" i="1"/>
  <c r="P21" i="1"/>
  <c r="P57" i="1"/>
</calcChain>
</file>

<file path=xl/sharedStrings.xml><?xml version="1.0" encoding="utf-8"?>
<sst xmlns="http://schemas.openxmlformats.org/spreadsheetml/2006/main" count="1943" uniqueCount="300">
  <si>
    <t>TABLERO DE MANDO</t>
  </si>
  <si>
    <t>PROCESO</t>
  </si>
  <si>
    <t xml:space="preserve">INDICADOR </t>
  </si>
  <si>
    <t>I
TRIMESTRE</t>
  </si>
  <si>
    <t>II
TRIMESTRE</t>
  </si>
  <si>
    <t>III
TRIMESTRE</t>
  </si>
  <si>
    <t>IV 
TRIMESTRE</t>
  </si>
  <si>
    <t>ACUMULADO</t>
  </si>
  <si>
    <t>OPORTUNIDADES DE MEJORA</t>
  </si>
  <si>
    <t>CRONOGRAMA</t>
  </si>
  <si>
    <t>RESPONSABLES</t>
  </si>
  <si>
    <t>Eficiencia</t>
  </si>
  <si>
    <t>Eficacia</t>
  </si>
  <si>
    <t>Gestión Documental</t>
  </si>
  <si>
    <t>META</t>
  </si>
  <si>
    <t>CRÍTICO</t>
  </si>
  <si>
    <t>SATISFACTORIO</t>
  </si>
  <si>
    <t>%</t>
  </si>
  <si>
    <t xml:space="preserve"> MEDIDA</t>
  </si>
  <si>
    <t>UNIDAD</t>
  </si>
  <si>
    <t>FRECUENCIA</t>
  </si>
  <si>
    <t>Trimestral</t>
  </si>
  <si>
    <t>&gt; 70% y &lt; 90%</t>
  </si>
  <si>
    <t>Semestral</t>
  </si>
  <si>
    <t>Anual</t>
  </si>
  <si>
    <t>&gt; 90% y &lt; 100%</t>
  </si>
  <si>
    <t>&gt; 80% y &lt; 100%</t>
  </si>
  <si>
    <t>TIPO</t>
  </si>
  <si>
    <t>NIVELES</t>
  </si>
  <si>
    <t>FORMULA</t>
  </si>
  <si>
    <t>DESCRIPCION DEL INDICADOR</t>
  </si>
  <si>
    <t>(No. de talleres realizados /  No. de talleres programados) * 100</t>
  </si>
  <si>
    <t>Indicadores con semáforo en Amarillo</t>
  </si>
  <si>
    <t>Indicadores con semáforo en Rojo</t>
  </si>
  <si>
    <t>Medir el cumplimiento de la divulgación de las actividades ejercidas por la CNSC para el fotalecimiento de su Gestión Institucional</t>
  </si>
  <si>
    <t xml:space="preserve">Medir el cumplimiento en la ejecución de las jornadas programadas durante la vigencia. </t>
  </si>
  <si>
    <t>&gt; 50% y &lt; 80%</t>
  </si>
  <si>
    <t>ESTRATEGICO</t>
  </si>
  <si>
    <t>MISIONAL</t>
  </si>
  <si>
    <t>APOYO</t>
  </si>
  <si>
    <t>CAUSAS DE LA MEJORA</t>
  </si>
  <si>
    <t>REPORTE</t>
  </si>
  <si>
    <t xml:space="preserve">Director de Vigilancia de Carrera Administrativa
(Responsable en la consolidación de la información) </t>
  </si>
  <si>
    <t>ATRIBUTO</t>
  </si>
  <si>
    <t>Cumplimiento</t>
  </si>
  <si>
    <t>N.A.</t>
  </si>
  <si>
    <t>Indicadores con semáforo en Verde</t>
  </si>
  <si>
    <t>Apoyo - Semáforo de indicadores</t>
  </si>
  <si>
    <t>EVALUACIÓN</t>
  </si>
  <si>
    <t>TABLERO DE INDICADORES CONSOLIDADO 2018</t>
  </si>
  <si>
    <t xml:space="preserve">Gestión de la Planeación </t>
  </si>
  <si>
    <t>Gestión del SGI</t>
  </si>
  <si>
    <t>Gestión de las Comunicaciones</t>
  </si>
  <si>
    <t>Gestión de Tecnologia de Información y Comunicaciones</t>
  </si>
  <si>
    <t>Gestión de Cooperación y Asuntos Internacionales</t>
  </si>
  <si>
    <t>Generación de Datos e Información Hidrometereologica y Ambiental para la toma de desiciones</t>
  </si>
  <si>
    <t>Generación de Conocimiento e Investigación</t>
  </si>
  <si>
    <t>Servicios (Acreditación, Laboratorio. Metereologia Aeronautica, Pronostico y Redes)</t>
  </si>
  <si>
    <t>Gestión de la Atención al Ciudadano</t>
  </si>
  <si>
    <t>Gestión de Servicios Administrativos</t>
  </si>
  <si>
    <t>Gestión de Almacenes e Inventarios</t>
  </si>
  <si>
    <t>Gestión Juridica y Contractual</t>
  </si>
  <si>
    <t>Gestión del Desarrollo del Talento Humano</t>
  </si>
  <si>
    <t>Gestión Financiera</t>
  </si>
  <si>
    <t>Gestión del Control Disciplinario Interno</t>
  </si>
  <si>
    <t>Evaluación y el Mejoramiento Continuo</t>
  </si>
  <si>
    <t>Seguimiento Plan Acción Anual</t>
  </si>
  <si>
    <t xml:space="preserve">Seguimiento ejecución presupuestal </t>
  </si>
  <si>
    <t>Plan Institucional de Posicionamiento</t>
  </si>
  <si>
    <t>Videos de pronóstico diario del tiempo producido</t>
  </si>
  <si>
    <t>Eventos de rendición de cuentas realizados</t>
  </si>
  <si>
    <t>Coordinación de la cooperación internacional del IDEAM</t>
  </si>
  <si>
    <t>Coordinación de los asuntos internacionales del IDEAM</t>
  </si>
  <si>
    <t>Número de meses procesados de información Meteorológica</t>
  </si>
  <si>
    <t>Número de meses procesados de información Hidrológica</t>
  </si>
  <si>
    <t>Boletines predicción climática elaborados</t>
  </si>
  <si>
    <t>Boletines del clima elaborados</t>
  </si>
  <si>
    <t>Certificaciones climatológicas</t>
  </si>
  <si>
    <t xml:space="preserve">Publicación de Proyeccion-CPT </t>
  </si>
  <si>
    <t>Aeropuertos con reportes entregados con estándares y calidad de datos</t>
  </si>
  <si>
    <t>Análisis realizados de metales</t>
  </si>
  <si>
    <t>Análisis realizados de parámetros de 28 días</t>
  </si>
  <si>
    <t>Muestras de referencia internacionales satisfactorias</t>
  </si>
  <si>
    <t>Oportunidad de la información</t>
  </si>
  <si>
    <t>Informes elaborados oportunamente</t>
  </si>
  <si>
    <t>Mantenimientos generales</t>
  </si>
  <si>
    <t>Cumplimiento ejecución presupuestal</t>
  </si>
  <si>
    <t>Solicitudes de contratación</t>
  </si>
  <si>
    <t>Porcentaje de Requerimientos e  Incidentes de Sistemas de Información, resueltos dentro del tiempo acordado en los ANS</t>
  </si>
  <si>
    <t xml:space="preserve">Porcentaje de la Infraestructura informática del IDEAM operando adecuadamente. </t>
  </si>
  <si>
    <t>Número de políticas  auditadas en la vigencia.</t>
  </si>
  <si>
    <t>Porcentaje de implementación del Manual Gobierno Digital</t>
  </si>
  <si>
    <t>Oportunidad en la entrega de informes Contaduría</t>
  </si>
  <si>
    <t>Cuentas bancarias conciliadas</t>
  </si>
  <si>
    <t>Devoluciones mensuales CDP</t>
  </si>
  <si>
    <t>Devoluciones mensuales RP comisiones</t>
  </si>
  <si>
    <t>Devoluciones mensuales RP contratos</t>
  </si>
  <si>
    <t>Devoluciones mensuales RP servicios públicos</t>
  </si>
  <si>
    <t>Oportunidad en suministro consolidado del PAC mensual a Grupo Tesorería</t>
  </si>
  <si>
    <t>Oportunidad en la presentación y pago declaraciones tributarias</t>
  </si>
  <si>
    <t>Obligaciones pagadas</t>
  </si>
  <si>
    <t xml:space="preserve">Radicación de Correspondencia en ventanilla </t>
  </si>
  <si>
    <t>Digitalización de Documentos</t>
  </si>
  <si>
    <t>Préstamo de Documentos del Archivo de Gestión Centralizado</t>
  </si>
  <si>
    <t>Gestión del proceso</t>
  </si>
  <si>
    <t xml:space="preserve">Capacitaciones y directrices realizadas </t>
  </si>
  <si>
    <t>Sanciones</t>
  </si>
  <si>
    <t>Porcentaje de Cumplimiento del Programa de Bienestar Social.</t>
  </si>
  <si>
    <t>Porcentaje de Cumplimiento del Plan Institucional de Capacitación, PIC.</t>
  </si>
  <si>
    <t xml:space="preserve">Porcentaje de Cumplimiento Sistema de Estimulos e Incentivos </t>
  </si>
  <si>
    <t>Cuantificar el porcentaje de evaluaciones
recibidas en Gestión Humana</t>
  </si>
  <si>
    <t>Tramite de solicitudes de funcionarios y
exfuncionarios del Instituto</t>
  </si>
  <si>
    <t>Nivel de satisfacción ciudadano</t>
  </si>
  <si>
    <t>Oportunidad en tiempo de respuesta</t>
  </si>
  <si>
    <t>Casos de corrupción de Atención al Ciudadano denunciados</t>
  </si>
  <si>
    <t xml:space="preserve">Cumplimiento del Programa Anual de auditoria de gestión de la vigencia. </t>
  </si>
  <si>
    <t>Verificar la formulación de los planes  de mejoramiento.</t>
  </si>
  <si>
    <t xml:space="preserve">(No. de metas cumplidas / No. total de metas propuestas) * 100   </t>
  </si>
  <si>
    <t>&gt; 50% y &lt; 100%</t>
  </si>
  <si>
    <t>(No. de INFORMES TRIMESTRAL MHCP realizados / No. INFORMES TRIMESTRAL MHCP programados) * 100</t>
  </si>
  <si>
    <t>&gt; 1% y &lt; 3%</t>
  </si>
  <si>
    <t>Mensual</t>
  </si>
  <si>
    <t>(No. de videos emitidos o publicados / No. total videos producidos) *100</t>
  </si>
  <si>
    <t>Evaluar el nivel de cumplimimento de los compromisos adquiridos en el plan de accción</t>
  </si>
  <si>
    <t>Medir el nivel de ejecución de informes de ejecucion presupuestal presentados al Ministerio de Ambiente frente a los  Programados</t>
  </si>
  <si>
    <t xml:space="preserve">Fortalecer las capacidades de los institutos de investigación del SINA para aportar en el proceso de toma de decisiones. </t>
  </si>
  <si>
    <t>Coordinador Oficina Asesora de Comunicaciones</t>
  </si>
  <si>
    <t>(No. de eventos realizados / No. total de eventos programados) *100</t>
  </si>
  <si>
    <t>(No. de Memorandos-Acuerdos-Convenios firmados / No. de Memorandos-Acuerdos-Convenios gestionados) *100</t>
  </si>
  <si>
    <t>Efectividad</t>
  </si>
  <si>
    <t>Medir la gestion de la cooperación y asuntos internacionales del instituto.</t>
  </si>
  <si>
    <t>Asesora Cooperación y Asuntos Internacionales</t>
  </si>
  <si>
    <t>(No. de comisiones internacionales gestionadas / No. de comisiones aprobadas por el Director) *100</t>
  </si>
  <si>
    <t>Medir la gestion de la cooperación y asuntos internacionales del instituto</t>
  </si>
  <si>
    <t>(No. de meses procesados / No. de meses programados) *100</t>
  </si>
  <si>
    <t>Conocer el número de meses procesado de información Meteorológica</t>
  </si>
  <si>
    <t>Coordinador Planeación Operativa</t>
  </si>
  <si>
    <t>Conocer el número de meses procesados de información Hidrológica.</t>
  </si>
  <si>
    <t>(No. de boletines predicción climática en web / No. de boletines elaborados) *100</t>
  </si>
  <si>
    <t>&gt; 80% Y &lt; 100%</t>
  </si>
  <si>
    <t>Medir el cumplimiento en la elaboración y publicación de boletines mensuales de predicción climática</t>
  </si>
  <si>
    <t>Profesional Especializado</t>
  </si>
  <si>
    <t>(No. de boletines clima Web / No. de boletines elaborados )*100</t>
  </si>
  <si>
    <t>Medir el cumplimiento en la elaboración y publicación de Boletines Mensuales del clima.</t>
  </si>
  <si>
    <t>(No. de certificaciones elaboradas OPORTUNAMENTE / No. de solicitudes recibidas )*100</t>
  </si>
  <si>
    <t xml:space="preserve">Medir el cumplimiento de respuesta a las solicitudes de certificaciones. </t>
  </si>
  <si>
    <t>(No. mapas proyección CPT publicados en Web / No. de mapas elaborados) *100</t>
  </si>
  <si>
    <t>&gt; 90% Y &lt; 100%</t>
  </si>
  <si>
    <t>Medir la eficiencia de publicación en la Web de los mapas CPT elaborados mensualmente (Precipitación,temperatura mínima y temperatura máxima mensual-bimensual-trimestral).</t>
  </si>
  <si>
    <t>(No. de reportes elaborados / No. de reportes emitidos) *100</t>
  </si>
  <si>
    <t>Emitir reporte climatico por aeropuerto</t>
  </si>
  <si>
    <t>Coordinador Meteorología Aeronáutica</t>
  </si>
  <si>
    <t>&gt; 70% Y &lt; 100%</t>
  </si>
  <si>
    <t>Medir que los análisis realizados de metales en aguas y sedimentos, se hayan realizado a tiempo.</t>
  </si>
  <si>
    <t>Coordinador del Grupo Laboratorio de Calidad Ambiental</t>
  </si>
  <si>
    <t>Medir que los análisis realizados de parámetros de 28 días, se hayan realizado a tiempo.</t>
  </si>
  <si>
    <t>Medir el desempeño del Laboratorio en la realización de análisis de muestras de referencia a nivel internacional.</t>
  </si>
  <si>
    <t>Días auditoría por auditor</t>
  </si>
  <si>
    <t>Días</t>
  </si>
  <si>
    <t>Informar sobre el cumplimiento de las actividades misionales de acreditaciòn de laboratorios</t>
  </si>
  <si>
    <t>Coordinador Grupo de Acreditación</t>
  </si>
  <si>
    <t>(No. de reportes generados, aplicando el plan de contingencia para la consecución de información / No. de reportes esperados) *100</t>
  </si>
  <si>
    <t>&gt; 50% Y &lt; 100%</t>
  </si>
  <si>
    <t>Adelantar la gestión institucional necesaria para reducir el riesgo de no contar con la información oportuna de insumos para la generación de pronósticos de información hidrometeorológica y ambiental.</t>
  </si>
  <si>
    <t>Jefe Oficina del Servicio de Pronósticos y Alertas</t>
  </si>
  <si>
    <t>(No. Informes elaborados / No. Informes esperados) *100</t>
  </si>
  <si>
    <t>Adelantar la gestión necesaria para mantener el óptimo seguimiento a las condiciones hidrometeorológicas y ambientales.</t>
  </si>
  <si>
    <t>(No. de solicitudes de mantenimiento general solucionadas / No. de solicitudes de mantenimiento general recibidas) *100</t>
  </si>
  <si>
    <t>Atender el 100% de las solicitudes de mantenimiento generadas en la sede principal, laboratorio, bodega 42.</t>
  </si>
  <si>
    <t>Coordinador de Servicios Administrativos</t>
  </si>
  <si>
    <t>(Valor contratos adjudicados / Valor presupuesto asignado en la vigencia) *100</t>
  </si>
  <si>
    <t>Dar cumplimiento a la ejecucion del presupuesto asignado al grupo</t>
  </si>
  <si>
    <t>Derechos de petición - dirigidos a la Oficina Asesora Jurídica</t>
  </si>
  <si>
    <t>(No. de respuestas administrativas y judiciales dadas por la OAJ  dentro los términos legales / No. de trámites administrativos y judiciales de la  OAJ) *100</t>
  </si>
  <si>
    <t xml:space="preserve">Dar respuestas a los derechos de petición dentro de los términos legales a los peticionarios </t>
  </si>
  <si>
    <t>Jefe Oficina Asesora Jurídica</t>
  </si>
  <si>
    <t>( No. total de solicitudes aprobadas por el Comité de Contratación / No. total de solicitudes de contratación presentadas al Comité de Contratación) *100</t>
  </si>
  <si>
    <t>&gt; 65% y &lt; 90%</t>
  </si>
  <si>
    <t xml:space="preserve">Medir la efectividad de la gestión de la Oficina Asesora jurídica, respecto de la revisión de la viabilidad jurídica de las solicitudes de contratación realizadas por las diferentes àreas del IDEAM, cuando estas se presentan ante el Comité de Contratación, para su aprobación. </t>
  </si>
  <si>
    <t>PSC = ( (A/B * 95)*55 / 95)
PSC = Porcentaje de requerimientos e incidentes resueltos con éxito
A = Número de requerimientos e incidentes resueltos con éxito de acuerdo a los ANS
B = Número total de requerimientos e incidentes requeridos por los usuarios en el periódo.</t>
  </si>
  <si>
    <t>&gt; 25% y &lt; 55%</t>
  </si>
  <si>
    <t>Medir el porcentaje de requerimientos e incidentes de Sistemas de Información que se resolvieron con éxito.</t>
  </si>
  <si>
    <t>Jefe Oficina de Informática</t>
  </si>
  <si>
    <t>D%= Porcentaje de disponibilidad de la Infreastructura
D%=( (LB-HI)*99)/LB
LB = Línea base de horas disponibilidad. 2190 horas trimestre
HI = Horas de indisponibilidad</t>
  </si>
  <si>
    <t>&gt; 80% y &lt; 99%</t>
  </si>
  <si>
    <t xml:space="preserve">Medir el porcentaje de recursos de Infraestructura informática y de telecomunicaciones en operación. </t>
  </si>
  <si>
    <t>NCA: Número de políticas auditadas
TPAV: Total políticas a Auditar en la vigencia
TPA=( NPA/TPAV)*100</t>
  </si>
  <si>
    <t>&gt;10% y &lt;20%</t>
  </si>
  <si>
    <t>Medir el avance frente a la meta de implementación y seguimiento de las políticas de seguridad de la información en la Entidad.</t>
  </si>
  <si>
    <t>Porcentaje de cumplimiento de implementación del manual de Gobierno Digital</t>
  </si>
  <si>
    <t>&gt;10% y &lt;30%</t>
  </si>
  <si>
    <t>Medir el avance frente a la meta de implementación y seguimiento de Gobierno Digital en la entidad</t>
  </si>
  <si>
    <t>(No. Informes presentados Oportunamente / No. total de Informes) *100</t>
  </si>
  <si>
    <t>Evaluar el grado de cumplimiento en la entrega de los informes de la información contable y financiera a la Contaduría General de la Nación por medio del aplicativo  CHIP de acuerdo al calendario de la Contaduría.</t>
  </si>
  <si>
    <t>Coordinadora Grupo de Contabilidad</t>
  </si>
  <si>
    <t>(No. total de cuentas bancarias conciliadas / No. total de cuentas Bancarias del Instituto) *100</t>
  </si>
  <si>
    <t>Permitir confrontar y conciliar los valores que el Instituto tiene registrados, de una cuenta de ahorros o corriente, con los valores que el banco suministra por medio del extracto bancario.</t>
  </si>
  <si>
    <t>(No. de CDP's devueltos / No. total de CDP tramitados) *100</t>
  </si>
  <si>
    <t>&lt; 5% y &gt; 0%</t>
  </si>
  <si>
    <t>Medir el porcentaje de devoluciones de CPD expedidos, atribuibles a errores del Grupo de Presupuesto</t>
  </si>
  <si>
    <t>(No. de RP's comisiones devueltos / No. total de RP comisiones tramitados) *100</t>
  </si>
  <si>
    <t>Medir el porcentaje de devoluciones de RP de comisiones expedidos, atribuibles a errores del Grupo de Presupuesto</t>
  </si>
  <si>
    <t>(No. de RP's contratos devueltos / No. total de RP contratos tramitados) *100</t>
  </si>
  <si>
    <t>Medir el porcentaje de devoluciones de RP de contratos expedidos, atribuibles a errores del Grupo de Presupuesto</t>
  </si>
  <si>
    <t>(No. de RP's servicios públicos devueltos / No. total de RP servicios públicos tramitados) *100</t>
  </si>
  <si>
    <t>Medir el porcentaje de devoluciones de RP de servicios públicos expedidos, atribuibles a errores del Grupo de Presupuesto</t>
  </si>
  <si>
    <t>Días hábiles transcurridos entre:
fecha suministro PAC dependencias (Circular PAC vigente) y fecha de entrega resumen PAC al Grupo de Tesorería</t>
  </si>
  <si>
    <t>Medir la oportunidad en el cumplimiento del plazo para entregar el consolidado mensual del PAC al Grupo de Tesorería</t>
  </si>
  <si>
    <t>(No. Declaraciones presentadas / No. Declaraciones exigidas por ley) *100</t>
  </si>
  <si>
    <t>Evaluar el grado de cumplimiento en la presentación y pago de las declaraciones tributarias nacionale y distritales</t>
  </si>
  <si>
    <t>(No. total de ordenes de pago / No. total de obligaciones con PAC del mes) *100</t>
  </si>
  <si>
    <t xml:space="preserve">&gt; 80% y &lt; 100% </t>
  </si>
  <si>
    <t xml:space="preserve">Medir que las obligaciones con el PAC del mes se hayan pagado efectivamente (aplica de enero a noviembre). </t>
  </si>
  <si>
    <t>Coordinador Grupo de Tesorería</t>
  </si>
  <si>
    <t>Coordinador Grupo de Presupuesto</t>
  </si>
  <si>
    <t>(No. de documentos tramitados / No. de documentos recibidos en ventanilla para radicar) * 100</t>
  </si>
  <si>
    <t>Medir la cantidad de documentos radicados en el Instituto por la ventanilla unica de correspondencia</t>
  </si>
  <si>
    <t>Coordinador Grupo de Gestión documental y centro de documentación</t>
  </si>
  <si>
    <t>(No. de documentos digitalizados / No. de documentos por digitalizar) * 100</t>
  </si>
  <si>
    <t>Medir la cantidad de documentos digitalizados en el mes</t>
  </si>
  <si>
    <t>(No. de documentos prestados / No. de solicitudes recibidas) * 100</t>
  </si>
  <si>
    <t>Medir la cantidad de prestamos en el mes del Archivo de Gestión Centralizado</t>
  </si>
  <si>
    <t>(No. de procesos instruidos / No. de procesos en curso) * 100</t>
  </si>
  <si>
    <t>&gt; 40 % y &lt; 80%</t>
  </si>
  <si>
    <t>Medir la gestión del grupo frente a los procesos en curso.</t>
  </si>
  <si>
    <t>Coordinador Grupo de Control Disciplinario Interno - Secretaría General</t>
  </si>
  <si>
    <t>(No. de capacitaciones  y directrices ejecutadas  / No. de capacitaciones y directrices programadas) *100</t>
  </si>
  <si>
    <t>&gt; 50 % y &lt; 100%</t>
  </si>
  <si>
    <t>Crear conciencia de las consecuencias que  genera la trasgresión del régimen disciplinario.</t>
  </si>
  <si>
    <t>(No. de servidores públicos sancionados / No. total de servidores públicos de la Entidad) *100</t>
  </si>
  <si>
    <t>&gt; 1%  y &lt; 10%</t>
  </si>
  <si>
    <t>Medir acatamiento de la normatividad disciplinaria.</t>
  </si>
  <si>
    <t>(No. actividades ejecutadas/ No. actividades programadas) *100</t>
  </si>
  <si>
    <t>Promover el desarrollo del Talento Humano para mejorar y fortalecer su desempeño.</t>
  </si>
  <si>
    <t>Coordinador Grupo de Administración y Desarrollo del Talento Humano</t>
  </si>
  <si>
    <t xml:space="preserve">(No. capacitaciones ejecutadas / No. capacitaciones programadas) *100                      </t>
  </si>
  <si>
    <t xml:space="preserve">(No. de solicitudes aprobadas / No. de solicitudes presentadas)  *100                     </t>
  </si>
  <si>
    <t>(No. de cargos ocupados / No. de cargos planta IDEAM) *100</t>
  </si>
  <si>
    <t>Promover el desarrollo del Talento Humano para el mejorar y fortalecer su desempeño.</t>
  </si>
  <si>
    <t xml:space="preserve">(Nº de solicitudes tramitadas / No. total de solicitudes) * 100 </t>
  </si>
  <si>
    <t>(No. total de encuestados con respuesta aceptable / No. total de encuestados)*100</t>
  </si>
  <si>
    <t>&gt; 50% Y &lt; 70%</t>
  </si>
  <si>
    <t>Medir el nivel de satisfacción del ciudadano y grado de supersepción IDEAM.</t>
  </si>
  <si>
    <t>(No. de PQRS contestadas dentro del termino / No. de PQRS recibidas) *100</t>
  </si>
  <si>
    <t>&gt; 60% Y &lt; 100%</t>
  </si>
  <si>
    <t>Medir la oportunidad en los tiempos de respuesta, estaleciendo alertas evitando asi contestar requerimiento fuera de terminos.</t>
  </si>
  <si>
    <t>(No. de casos de corrupción de Atención al Ciudadano denunciados / No. total de PQRS)*100</t>
  </si>
  <si>
    <t>Medir la cantidad de casos de corrupción que se puedan presentar en el Grupo de Atención al Ciudadano, con el fin de identificar la materizalición de riesgo de corrupción y tomar las acciones pertinentes.</t>
  </si>
  <si>
    <t>Coordinador Grupo Atención Ciudadano</t>
  </si>
  <si>
    <t>(No. informes de gestión ejecutados / No. total de informes de auditorias de gestión programados) * 100</t>
  </si>
  <si>
    <t>Evaluar el grado de cumplimiento del programa anual de auditorías de gestión.</t>
  </si>
  <si>
    <t>Jefe Oficina de Control Interno</t>
  </si>
  <si>
    <t>(No. planes de mejoramiento formulados \ No. total de planes solicitados) * 100</t>
  </si>
  <si>
    <t>Recepción y atención de observaciones por parte de los auditados para la formulación de acciones de mejora.</t>
  </si>
  <si>
    <t>(No. usuarios anterior / No. de usuarios actual - 1) *100</t>
  </si>
  <si>
    <t xml:space="preserve">(No. análisis realizados a tiempo en el mes / No. análisis solicitados en el mes) * 100 </t>
  </si>
  <si>
    <t xml:space="preserve">(No. análisis realizados a tiempo en el mes / No. análisis solicitados mes ) * 100 </t>
  </si>
  <si>
    <t>(No. variables satisfactorias / No. variables recibidas) * 100</t>
  </si>
  <si>
    <t>Σ No. días de auditorías por auditor</t>
  </si>
  <si>
    <t>OBJETO DEL INDICADOR</t>
  </si>
  <si>
    <t>RESPONSABLE</t>
  </si>
  <si>
    <t>Jefe Oficina Asesora de Planeación</t>
  </si>
  <si>
    <t>(No. informes de auditorias ejecutadas / No. total de informes de auditorias programadas) * 100</t>
  </si>
  <si>
    <t>Evaluar el grado de cumplimiento en la presentación y pago de las declaraciones tributarias nacionales y distritales</t>
  </si>
  <si>
    <t>RESULTADO</t>
  </si>
  <si>
    <t>TIPO DE PROCESO</t>
  </si>
  <si>
    <t>Tramite de solicitudes de funcionarios y exfuncionarios del Instituto</t>
  </si>
  <si>
    <t>ENERO</t>
  </si>
  <si>
    <t>FEBRERO</t>
  </si>
  <si>
    <t>MARZO</t>
  </si>
  <si>
    <t>ABRIL</t>
  </si>
  <si>
    <t>MAYO</t>
  </si>
  <si>
    <t>JUNIO</t>
  </si>
  <si>
    <t>&gt; 84 Y &lt; 173</t>
  </si>
  <si>
    <t>JULIO</t>
  </si>
  <si>
    <t>AGOSTO</t>
  </si>
  <si>
    <t>SEPTIEMB</t>
  </si>
  <si>
    <t>OCTUBRE</t>
  </si>
  <si>
    <t>NOVIEMB</t>
  </si>
  <si>
    <t>DICIEMB</t>
  </si>
  <si>
    <t>Digitalización de documentos radicados en el sistema ORFEO</t>
  </si>
  <si>
    <t xml:space="preserve">Envíos de Correspondencia por el operador de correos </t>
  </si>
  <si>
    <t>(No. de documentos devueltos /  No. total de envios impuestos a nivel Nacional) * 100</t>
  </si>
  <si>
    <t>(No. de imagenes digitalizadas / No. de imágenes solicitadas) * 100</t>
  </si>
  <si>
    <t>(No. casos de corrupción de Atención al Ciudadano denunciados / No. total de PQRS) * 100</t>
  </si>
  <si>
    <t>Establecer el % de casos de corrupción denunciados por los ciudadanos</t>
  </si>
  <si>
    <t>(No. variables satisfactorias /  No. total variables recibidas) * 100</t>
  </si>
  <si>
    <t>&gt; 70% Y &lt; 90%</t>
  </si>
  <si>
    <t>Medir la oportunidad en los tiempos de respuesta, estableciendo alertas evitando asi contestar requerimiento fuera de terminos.</t>
  </si>
  <si>
    <t>&gt;95% y &lt;100%</t>
  </si>
  <si>
    <t>&gt; 40% y &lt; 100%</t>
  </si>
  <si>
    <t>(Valor contratos adjudicados / valor presupuesto asignado en la vigencia) * 100</t>
  </si>
  <si>
    <t>Dar cumplimiento a la ejecución del presupuesto asignado al Grupo de Servicios Administrativos.</t>
  </si>
  <si>
    <t>Tramite de siniestros</t>
  </si>
  <si>
    <t>Medir la cantidad efectiva de documentos entregados y que fueron radicados en el Instituto para su envío</t>
  </si>
  <si>
    <t>Medir los tiempos de respuesta en el proceso de digitalización</t>
  </si>
  <si>
    <t>225.5</t>
  </si>
  <si>
    <t>N/A</t>
  </si>
  <si>
    <t>Meteorología  
Profesional Especializado</t>
  </si>
  <si>
    <t xml:space="preserve">Medir que las obligaciones con el PAC del mes se hayan pagado efectivamente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</si>
</sst>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_-* #,##0\ _P_t_s_-;\-* #,##0\ _P_t_s_-;_-* &quot;-&quot;\ _P_t_s_-;_-@_-"/>
    <numFmt numFmtId="165" formatCode="_ [$€-2]\ * #,##0.00_ ;_ [$€-2]\ * \-#,##0.00_ ;_ [$€-2]\ * &quot;-&quot;??_ "/>
    <numFmt numFmtId="166" formatCode="&quot;$&quot;#.00"/>
    <numFmt numFmtId="167" formatCode="#.00"/>
    <numFmt numFmtId="168" formatCode="%#.00"/>
    <numFmt numFmtId="169" formatCode="#."/>
    <numFmt numFmtId="170" formatCode="m\o\n\th\ d\,\ yyyy"/>
    <numFmt numFmtId="171" formatCode="0.0"/>
    <numFmt numFmtId="172" formatCode="0.0%"/>
  </numFmts>
  <fonts count="20" x14ac:knownFonts="1">
    <font>
      <sz val="11"/>
      <color theme="1"/>
      <name val="Calibri"/>
      <family val="2"/>
      <scheme val="minor"/>
    </font>
    <font>
      <b/>
      <sz val="12"/>
      <color theme="1"/>
      <name val="Calibri"/>
      <family val="2"/>
      <scheme val="minor"/>
    </font>
    <font>
      <sz val="10"/>
      <name val="Arial"/>
      <family val="2"/>
    </font>
    <font>
      <u/>
      <sz val="10"/>
      <color indexed="12"/>
      <name val="Arial"/>
      <family val="2"/>
    </font>
    <font>
      <sz val="1"/>
      <color indexed="8"/>
      <name val="Courier"/>
      <family val="3"/>
    </font>
    <font>
      <b/>
      <sz val="1"/>
      <color indexed="8"/>
      <name val="Courier"/>
      <family val="3"/>
    </font>
    <font>
      <sz val="10"/>
      <name val="Arial"/>
      <family val="2"/>
    </font>
    <font>
      <sz val="10"/>
      <color theme="1"/>
      <name val="Calibri"/>
      <family val="2"/>
      <scheme val="minor"/>
    </font>
    <font>
      <sz val="10"/>
      <name val="Calibri"/>
      <family val="2"/>
      <scheme val="minor"/>
    </font>
    <font>
      <sz val="10"/>
      <color indexed="8"/>
      <name val="Calibri"/>
      <family val="2"/>
      <scheme val="minor"/>
    </font>
    <font>
      <b/>
      <sz val="14"/>
      <color theme="1"/>
      <name val="Calibri"/>
      <family val="2"/>
      <scheme val="minor"/>
    </font>
    <font>
      <b/>
      <sz val="12"/>
      <color indexed="9"/>
      <name val="Calibri"/>
      <family val="2"/>
      <scheme val="minor"/>
    </font>
    <font>
      <b/>
      <sz val="12"/>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b/>
      <sz val="12"/>
      <color theme="3" tint="0.59999389629810485"/>
      <name val="Calibri"/>
      <family val="2"/>
      <scheme val="minor"/>
    </font>
    <font>
      <b/>
      <sz val="9"/>
      <color theme="1"/>
      <name val="Calibri"/>
      <family val="2"/>
      <scheme val="minor"/>
    </font>
    <font>
      <sz val="8"/>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indexed="9"/>
        <bgColor indexed="64"/>
      </patternFill>
    </fill>
    <fill>
      <patternFill patternType="solid">
        <fgColor rgb="FF00FF00"/>
        <bgColor indexed="64"/>
      </patternFill>
    </fill>
    <fill>
      <patternFill patternType="solid">
        <fgColor rgb="FFFFFF00"/>
        <bgColor indexed="64"/>
      </patternFill>
    </fill>
    <fill>
      <patternFill patternType="solid">
        <fgColor indexed="10"/>
        <bgColor indexed="64"/>
      </patternFill>
    </fill>
    <fill>
      <patternFill patternType="solid">
        <fgColor theme="4" tint="-0.24994659260841701"/>
        <bgColor indexed="64"/>
      </patternFill>
    </fill>
    <fill>
      <patternFill patternType="solid">
        <fgColor theme="7" tint="-0.499984740745262"/>
        <bgColor indexed="64"/>
      </patternFill>
    </fill>
    <fill>
      <patternFill patternType="solid">
        <fgColor rgb="FFFF0000"/>
        <bgColor indexed="64"/>
      </patternFill>
    </fill>
    <fill>
      <patternFill patternType="solid">
        <fgColor rgb="FF99FFCC"/>
        <bgColor indexed="64"/>
      </patternFill>
    </fill>
    <fill>
      <patternFill patternType="solid">
        <fgColor rgb="FFFF505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BC8B00"/>
        <bgColor indexed="64"/>
      </patternFill>
    </fill>
    <fill>
      <patternFill patternType="solid">
        <fgColor rgb="FFD5D5D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30">
    <xf numFmtId="0" fontId="0" fillId="0" borderId="0"/>
    <xf numFmtId="0" fontId="2" fillId="0" borderId="0"/>
    <xf numFmtId="4" fontId="4" fillId="0" borderId="0">
      <protection locked="0"/>
    </xf>
    <xf numFmtId="166" fontId="4" fillId="0" borderId="0">
      <protection locked="0"/>
    </xf>
    <xf numFmtId="170" fontId="4" fillId="0" borderId="0">
      <protection locked="0"/>
    </xf>
    <xf numFmtId="165" fontId="2" fillId="0" borderId="0" applyFont="0" applyFill="0" applyBorder="0" applyAlignment="0" applyProtection="0"/>
    <xf numFmtId="167" fontId="4" fillId="0" borderId="0">
      <protection locked="0"/>
    </xf>
    <xf numFmtId="169" fontId="5" fillId="0" borderId="0">
      <protection locked="0"/>
    </xf>
    <xf numFmtId="169" fontId="5" fillId="0" borderId="0">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168" fontId="4" fillId="0" borderId="0">
      <protection locked="0"/>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4" fillId="0" borderId="4">
      <protection locked="0"/>
    </xf>
    <xf numFmtId="43" fontId="6" fillId="0" borderId="0" applyFont="0" applyFill="0" applyBorder="0" applyAlignment="0" applyProtection="0"/>
    <xf numFmtId="165" fontId="6" fillId="0" borderId="0" applyFont="0" applyFill="0" applyBorder="0" applyAlignment="0" applyProtection="0"/>
    <xf numFmtId="0" fontId="6" fillId="0" borderId="0"/>
    <xf numFmtId="9" fontId="6" fillId="0" borderId="0" applyFont="0" applyFill="0" applyBorder="0" applyAlignment="0" applyProtection="0"/>
    <xf numFmtId="9"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13" fillId="0" borderId="0" applyFont="0" applyFill="0" applyBorder="0" applyAlignment="0" applyProtection="0"/>
  </cellStyleXfs>
  <cellXfs count="244">
    <xf numFmtId="0" fontId="0" fillId="0" borderId="0" xfId="0"/>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9" fontId="9" fillId="6"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xf numFmtId="0" fontId="1" fillId="3" borderId="6" xfId="0" applyFont="1" applyFill="1" applyBorder="1" applyAlignment="1">
      <alignment horizontal="center" vertical="center"/>
    </xf>
    <xf numFmtId="9" fontId="9" fillId="6" borderId="3"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9" fillId="6" borderId="8" xfId="18" applyNumberFormat="1"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Fill="1" applyBorder="1" applyAlignment="1">
      <alignment horizontal="center" vertical="center"/>
    </xf>
    <xf numFmtId="9" fontId="7" fillId="0" borderId="1" xfId="0" applyNumberFormat="1" applyFont="1" applyBorder="1" applyAlignment="1">
      <alignment horizontal="center" vertical="center" wrapText="1"/>
    </xf>
    <xf numFmtId="0" fontId="1" fillId="11"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1" fillId="5" borderId="6" xfId="0" applyFont="1" applyFill="1" applyBorder="1" applyAlignment="1">
      <alignment horizontal="center" vertical="center"/>
    </xf>
    <xf numFmtId="1" fontId="9" fillId="6" borderId="1" xfId="0" applyNumberFormat="1" applyFont="1" applyFill="1" applyBorder="1" applyAlignment="1">
      <alignment horizontal="center" vertical="center" wrapText="1"/>
    </xf>
    <xf numFmtId="10" fontId="7" fillId="7" borderId="1" xfId="0" applyNumberFormat="1" applyFont="1" applyFill="1" applyBorder="1" applyAlignment="1">
      <alignment horizontal="center" vertical="center"/>
    </xf>
    <xf numFmtId="10" fontId="7" fillId="8"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0" fillId="0" borderId="0" xfId="0" applyBorder="1"/>
    <xf numFmtId="0" fontId="1" fillId="4" borderId="6" xfId="0" applyFont="1" applyFill="1" applyBorder="1" applyAlignment="1">
      <alignment horizontal="center" vertical="center" wrapText="1"/>
    </xf>
    <xf numFmtId="2" fontId="1" fillId="5" borderId="6"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14" xfId="0" applyBorder="1"/>
    <xf numFmtId="0" fontId="14"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26" applyFont="1" applyBorder="1" applyAlignment="1">
      <alignment horizontal="center" vertical="center"/>
    </xf>
    <xf numFmtId="10" fontId="7" fillId="0" borderId="1" xfId="0" applyNumberFormat="1"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49" fontId="9" fillId="0" borderId="1" xfId="24"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0" xfId="0" applyFont="1" applyBorder="1" applyAlignment="1">
      <alignment horizontal="left" vertical="center" wrapText="1"/>
    </xf>
    <xf numFmtId="0" fontId="7" fillId="0" borderId="1" xfId="0" applyFont="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0" fontId="1" fillId="4" borderId="6" xfId="0" applyFont="1" applyFill="1" applyBorder="1" applyAlignment="1">
      <alignment horizontal="center" vertical="center"/>
    </xf>
    <xf numFmtId="0" fontId="0" fillId="0" borderId="0" xfId="0" applyFill="1" applyBorder="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49" fontId="7" fillId="6" borderId="0" xfId="0" applyNumberFormat="1" applyFont="1" applyFill="1" applyBorder="1" applyAlignment="1">
      <alignment horizontal="justify" vertical="center" wrapText="1"/>
    </xf>
    <xf numFmtId="9" fontId="7" fillId="6" borderId="0" xfId="0" applyNumberFormat="1" applyFont="1" applyFill="1" applyBorder="1" applyAlignment="1">
      <alignment horizontal="center" vertical="center" wrapText="1"/>
    </xf>
    <xf numFmtId="49" fontId="9" fillId="6" borderId="0" xfId="0" applyNumberFormat="1" applyFont="1" applyFill="1" applyBorder="1" applyAlignment="1">
      <alignment horizontal="justify" vertical="center" wrapText="1"/>
    </xf>
    <xf numFmtId="9" fontId="7" fillId="0" borderId="0" xfId="0" applyNumberFormat="1" applyFont="1" applyBorder="1" applyAlignment="1">
      <alignment horizontal="center" vertical="center"/>
    </xf>
    <xf numFmtId="9" fontId="7" fillId="2" borderId="0" xfId="0" applyNumberFormat="1" applyFont="1" applyFill="1" applyBorder="1" applyAlignment="1">
      <alignment horizontal="center" vertical="center" wrapText="1"/>
    </xf>
    <xf numFmtId="0" fontId="0" fillId="0" borderId="0" xfId="0" applyFill="1"/>
    <xf numFmtId="10" fontId="0" fillId="0" borderId="0" xfId="0" applyNumberFormat="1" applyFont="1" applyAlignment="1">
      <alignment wrapText="1"/>
    </xf>
    <xf numFmtId="10" fontId="0" fillId="0" borderId="0" xfId="0" applyNumberFormat="1"/>
    <xf numFmtId="10" fontId="0" fillId="0" borderId="0" xfId="0" applyNumberFormat="1" applyFill="1" applyBorder="1"/>
    <xf numFmtId="171" fontId="0" fillId="0" borderId="0" xfId="0" applyNumberFormat="1"/>
    <xf numFmtId="10" fontId="7" fillId="8" borderId="1" xfId="0" applyNumberFormat="1" applyFont="1" applyFill="1" applyBorder="1" applyAlignment="1">
      <alignment horizontal="center" vertical="center" wrapText="1"/>
    </xf>
    <xf numFmtId="10" fontId="7" fillId="7" borderId="1" xfId="0" applyNumberFormat="1" applyFont="1" applyFill="1" applyBorder="1" applyAlignment="1">
      <alignment horizontal="center" vertical="center" wrapText="1"/>
    </xf>
    <xf numFmtId="10" fontId="7" fillId="12" borderId="1" xfId="0"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Alignment="1">
      <alignment horizontal="right"/>
    </xf>
    <xf numFmtId="0" fontId="0" fillId="2" borderId="0" xfId="0" applyFill="1"/>
    <xf numFmtId="0" fontId="1" fillId="13"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xf>
    <xf numFmtId="0" fontId="16" fillId="0" borderId="1" xfId="0" applyFont="1" applyFill="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left" vertical="center" wrapText="1"/>
    </xf>
    <xf numFmtId="9" fontId="9" fillId="6" borderId="22" xfId="18" applyNumberFormat="1" applyFont="1" applyFill="1" applyBorder="1" applyAlignment="1">
      <alignment horizontal="center" vertical="center" wrapText="1"/>
    </xf>
    <xf numFmtId="9" fontId="7" fillId="6" borderId="3" xfId="0" applyNumberFormat="1" applyFont="1" applyFill="1" applyBorder="1" applyAlignment="1">
      <alignment horizontal="center" vertical="center" wrapText="1"/>
    </xf>
    <xf numFmtId="10" fontId="7" fillId="2" borderId="2" xfId="0" applyNumberFormat="1" applyFont="1" applyFill="1" applyBorder="1" applyAlignment="1">
      <alignment horizontal="center" vertical="center" wrapText="1"/>
    </xf>
    <xf numFmtId="10" fontId="7" fillId="2" borderId="3"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10" fontId="7" fillId="2" borderId="1" xfId="0" applyNumberFormat="1" applyFont="1" applyFill="1" applyBorder="1" applyAlignment="1">
      <alignment horizontal="center" vertical="center"/>
    </xf>
    <xf numFmtId="0" fontId="7" fillId="2" borderId="1" xfId="0" applyFont="1" applyFill="1" applyBorder="1"/>
    <xf numFmtId="10" fontId="7" fillId="2" borderId="1" xfId="26" applyNumberFormat="1" applyFont="1" applyFill="1" applyBorder="1" applyAlignment="1">
      <alignment horizontal="center" vertical="center" wrapText="1"/>
    </xf>
    <xf numFmtId="0" fontId="7" fillId="2" borderId="2" xfId="0" applyFont="1" applyFill="1" applyBorder="1"/>
    <xf numFmtId="10" fontId="7" fillId="2" borderId="3" xfId="0" applyNumberFormat="1" applyFont="1" applyFill="1" applyBorder="1" applyAlignment="1">
      <alignment horizontal="center" vertical="center"/>
    </xf>
    <xf numFmtId="0" fontId="7" fillId="2" borderId="1" xfId="26"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0" fillId="0" borderId="0" xfId="0" applyAlignment="1">
      <alignment horizontal="left"/>
    </xf>
    <xf numFmtId="10" fontId="7" fillId="7" borderId="1" xfId="26" applyNumberFormat="1" applyFont="1" applyFill="1" applyBorder="1" applyAlignment="1">
      <alignment horizontal="center" vertical="center" wrapText="1"/>
    </xf>
    <xf numFmtId="10" fontId="7" fillId="14" borderId="1" xfId="0" applyNumberFormat="1" applyFont="1" applyFill="1" applyBorder="1" applyAlignment="1">
      <alignment horizontal="center" vertical="center" wrapText="1"/>
    </xf>
    <xf numFmtId="10" fontId="7" fillId="14" borderId="2" xfId="0" applyNumberFormat="1" applyFont="1" applyFill="1" applyBorder="1" applyAlignment="1">
      <alignment horizontal="center" vertical="center" wrapText="1"/>
    </xf>
    <xf numFmtId="10" fontId="7" fillId="7" borderId="2" xfId="0" applyNumberFormat="1" applyFont="1" applyFill="1" applyBorder="1" applyAlignment="1">
      <alignment horizontal="center" vertical="center" wrapText="1"/>
    </xf>
    <xf numFmtId="10" fontId="7" fillId="7" borderId="3" xfId="0" applyNumberFormat="1" applyFont="1" applyFill="1" applyBorder="1" applyAlignment="1">
      <alignment horizontal="center" vertical="center"/>
    </xf>
    <xf numFmtId="10" fontId="7" fillId="7" borderId="3" xfId="0" applyNumberFormat="1" applyFont="1" applyFill="1" applyBorder="1" applyAlignment="1">
      <alignment horizontal="center" vertical="center" wrapText="1"/>
    </xf>
    <xf numFmtId="0" fontId="7" fillId="7" borderId="1" xfId="26" applyNumberFormat="1" applyFont="1" applyFill="1" applyBorder="1" applyAlignment="1">
      <alignment horizontal="center" vertical="center"/>
    </xf>
    <xf numFmtId="0" fontId="7" fillId="7" borderId="1" xfId="0" applyNumberFormat="1" applyFont="1" applyFill="1" applyBorder="1" applyAlignment="1">
      <alignment horizontal="center" vertical="center" wrapText="1"/>
    </xf>
    <xf numFmtId="1" fontId="7" fillId="7" borderId="1" xfId="26" applyNumberFormat="1" applyFont="1" applyFill="1" applyBorder="1" applyAlignment="1">
      <alignment horizontal="center" vertical="center"/>
    </xf>
    <xf numFmtId="10" fontId="7" fillId="7" borderId="21" xfId="0" applyNumberFormat="1" applyFont="1" applyFill="1" applyBorder="1" applyAlignment="1">
      <alignment horizontal="center" vertical="center" wrapText="1"/>
    </xf>
    <xf numFmtId="10" fontId="7" fillId="2" borderId="8" xfId="0" applyNumberFormat="1" applyFont="1" applyFill="1" applyBorder="1" applyAlignment="1">
      <alignment horizontal="center" vertical="center"/>
    </xf>
    <xf numFmtId="10" fontId="7" fillId="14" borderId="23" xfId="0" applyNumberFormat="1" applyFont="1" applyFill="1" applyBorder="1" applyAlignment="1">
      <alignment horizontal="center" vertical="center"/>
    </xf>
    <xf numFmtId="10" fontId="7" fillId="14" borderId="24"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9" fontId="7" fillId="15" borderId="1" xfId="0"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0" fontId="7" fillId="2" borderId="3" xfId="0" applyNumberFormat="1" applyFont="1" applyFill="1" applyBorder="1" applyAlignment="1">
      <alignment horizontal="center" vertical="center" wrapText="1"/>
    </xf>
    <xf numFmtId="10" fontId="7" fillId="7" borderId="20" xfId="0" applyNumberFormat="1" applyFont="1" applyFill="1" applyBorder="1" applyAlignment="1">
      <alignment horizontal="center" vertical="center" wrapText="1"/>
    </xf>
    <xf numFmtId="10" fontId="7" fillId="14" borderId="27" xfId="0" applyNumberFormat="1" applyFont="1" applyFill="1" applyBorder="1" applyAlignment="1">
      <alignment horizontal="center" vertical="center"/>
    </xf>
    <xf numFmtId="10" fontId="7" fillId="14" borderId="26" xfId="0" applyNumberFormat="1" applyFont="1" applyFill="1" applyBorder="1" applyAlignment="1">
      <alignment horizontal="center" vertical="center" wrapText="1"/>
    </xf>
    <xf numFmtId="10" fontId="7" fillId="2" borderId="22"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6" borderId="3" xfId="29" applyNumberFormat="1" applyFont="1" applyFill="1" applyBorder="1" applyAlignment="1">
      <alignment horizontal="center" vertical="center"/>
    </xf>
    <xf numFmtId="0" fontId="7" fillId="0" borderId="1" xfId="0" applyFont="1" applyFill="1" applyBorder="1" applyAlignment="1">
      <alignment horizontal="center" vertical="center"/>
    </xf>
    <xf numFmtId="172" fontId="7" fillId="0" borderId="1" xfId="0" applyNumberFormat="1" applyFont="1" applyFill="1" applyBorder="1" applyAlignment="1">
      <alignment horizontal="center" vertical="center"/>
    </xf>
    <xf numFmtId="0" fontId="17" fillId="5" borderId="10" xfId="0" applyFont="1" applyFill="1" applyBorder="1" applyAlignment="1">
      <alignment vertical="center" wrapText="1"/>
    </xf>
    <xf numFmtId="0" fontId="17" fillId="5" borderId="11" xfId="0" applyFont="1" applyFill="1" applyBorder="1" applyAlignment="1">
      <alignment vertical="center" wrapText="1"/>
    </xf>
    <xf numFmtId="10" fontId="7" fillId="0" borderId="2" xfId="0" applyNumberFormat="1" applyFont="1" applyFill="1" applyBorder="1" applyAlignment="1">
      <alignment horizontal="center" vertical="center" wrapText="1"/>
    </xf>
    <xf numFmtId="0" fontId="7" fillId="7"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19" xfId="0" applyFont="1" applyFill="1" applyBorder="1" applyAlignment="1">
      <alignment horizontal="center" vertical="center"/>
    </xf>
    <xf numFmtId="0" fontId="1" fillId="16" borderId="18" xfId="0"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9" borderId="18" xfId="0" applyFont="1" applyFill="1" applyBorder="1" applyAlignment="1">
      <alignment vertical="center" wrapText="1"/>
    </xf>
    <xf numFmtId="0" fontId="1" fillId="19" borderId="6" xfId="0" applyFont="1" applyFill="1" applyBorder="1" applyAlignment="1">
      <alignment horizontal="center" vertical="center"/>
    </xf>
    <xf numFmtId="49" fontId="9" fillId="0" borderId="1" xfId="24"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19" borderId="18" xfId="0" applyFont="1" applyFill="1" applyBorder="1" applyAlignment="1">
      <alignment horizontal="center" vertical="center" wrapText="1"/>
    </xf>
    <xf numFmtId="1" fontId="7" fillId="2" borderId="3" xfId="0" applyNumberFormat="1" applyFont="1" applyFill="1" applyBorder="1" applyAlignment="1">
      <alignment horizontal="center" vertical="center" wrapText="1"/>
    </xf>
    <xf numFmtId="0" fontId="18" fillId="19" borderId="18" xfId="0" applyFont="1" applyFill="1" applyBorder="1" applyAlignment="1">
      <alignment horizontal="center" vertical="center" wrapText="1"/>
    </xf>
    <xf numFmtId="0" fontId="18" fillId="19" borderId="18" xfId="0" applyFont="1" applyFill="1" applyBorder="1" applyAlignment="1">
      <alignment horizontal="center" vertical="center"/>
    </xf>
    <xf numFmtId="0" fontId="7" fillId="0" borderId="13" xfId="0" applyFont="1" applyBorder="1" applyAlignment="1">
      <alignment vertical="center"/>
    </xf>
    <xf numFmtId="10" fontId="7" fillId="0" borderId="1" xfId="0" applyNumberFormat="1" applyFont="1" applyFill="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10" fontId="7" fillId="0" borderId="3"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0" fontId="7" fillId="8" borderId="1" xfId="26" applyNumberFormat="1" applyFont="1" applyFill="1" applyBorder="1" applyAlignment="1">
      <alignment horizontal="center" vertical="center" wrapText="1"/>
    </xf>
    <xf numFmtId="10" fontId="7" fillId="8" borderId="3"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xf>
    <xf numFmtId="1" fontId="7" fillId="7" borderId="3" xfId="0" applyNumberFormat="1" applyFont="1" applyFill="1" applyBorder="1" applyAlignment="1">
      <alignment horizontal="center" vertical="center"/>
    </xf>
    <xf numFmtId="0" fontId="7" fillId="12" borderId="1"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9" fontId="9" fillId="6" borderId="5" xfId="0" applyNumberFormat="1" applyFont="1" applyFill="1" applyBorder="1" applyAlignment="1">
      <alignment horizontal="center" vertical="center" wrapText="1"/>
    </xf>
    <xf numFmtId="9" fontId="7" fillId="6"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 fontId="7" fillId="7" borderId="3" xfId="0" applyNumberFormat="1" applyFont="1" applyFill="1" applyBorder="1" applyAlignment="1">
      <alignment horizontal="center" vertical="center" wrapText="1"/>
    </xf>
    <xf numFmtId="0" fontId="7" fillId="0" borderId="3" xfId="0" applyFont="1" applyBorder="1"/>
    <xf numFmtId="10" fontId="7" fillId="8" borderId="3" xfId="0" applyNumberFormat="1" applyFont="1" applyFill="1" applyBorder="1" applyAlignment="1">
      <alignment horizontal="center" vertical="center"/>
    </xf>
    <xf numFmtId="0" fontId="7" fillId="0" borderId="2" xfId="0" applyFont="1" applyBorder="1" applyAlignment="1">
      <alignment horizontal="center" vertical="center" wrapText="1"/>
    </xf>
    <xf numFmtId="10" fontId="7" fillId="1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0" fontId="7" fillId="12" borderId="1" xfId="26"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xf>
    <xf numFmtId="10" fontId="7" fillId="8" borderId="2" xfId="0" applyNumberFormat="1" applyFont="1" applyFill="1" applyBorder="1" applyAlignment="1">
      <alignment horizontal="center" vertical="center" wrapText="1"/>
    </xf>
    <xf numFmtId="10" fontId="7" fillId="14" borderId="1" xfId="26" applyNumberFormat="1" applyFont="1" applyFill="1" applyBorder="1" applyAlignment="1">
      <alignment horizontal="center" vertical="center" wrapText="1"/>
    </xf>
    <xf numFmtId="10" fontId="7" fillId="14" borderId="3"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2" fontId="1" fillId="5" borderId="7" xfId="0" applyNumberFormat="1" applyFont="1" applyFill="1" applyBorder="1" applyAlignment="1">
      <alignment horizontal="center" vertical="center" wrapText="1"/>
    </xf>
    <xf numFmtId="2" fontId="1" fillId="5" borderId="18"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0" xfId="0" applyFont="1" applyBorder="1" applyAlignment="1">
      <alignment horizontal="center" vertical="center" wrapText="1"/>
    </xf>
    <xf numFmtId="0" fontId="1" fillId="16" borderId="9" xfId="0" applyFont="1" applyFill="1" applyBorder="1" applyAlignment="1">
      <alignment horizontal="center" vertical="center" wrapText="1"/>
    </xf>
    <xf numFmtId="0" fontId="1" fillId="16" borderId="10" xfId="0" applyFont="1" applyFill="1" applyBorder="1" applyAlignment="1">
      <alignment horizontal="center" vertical="center" wrapText="1"/>
    </xf>
    <xf numFmtId="0" fontId="1" fillId="16" borderId="11" xfId="0" applyFont="1" applyFill="1" applyBorder="1" applyAlignment="1">
      <alignment horizontal="center" vertical="center" wrapText="1"/>
    </xf>
    <xf numFmtId="0" fontId="1" fillId="17" borderId="15" xfId="0" applyFont="1" applyFill="1" applyBorder="1" applyAlignment="1">
      <alignment horizontal="center" vertical="center" wrapText="1"/>
    </xf>
    <xf numFmtId="0" fontId="1" fillId="17" borderId="16" xfId="0" applyFont="1" applyFill="1" applyBorder="1" applyAlignment="1">
      <alignment horizontal="center" vertical="center" wrapText="1"/>
    </xf>
    <xf numFmtId="0" fontId="1" fillId="17" borderId="17" xfId="0" applyFont="1" applyFill="1" applyBorder="1" applyAlignment="1">
      <alignment horizontal="center" vertical="center" wrapText="1"/>
    </xf>
    <xf numFmtId="0" fontId="1" fillId="18" borderId="18"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15" xfId="0" applyFont="1" applyFill="1" applyBorder="1" applyAlignment="1">
      <alignment horizontal="center" vertical="center" wrapText="1"/>
    </xf>
    <xf numFmtId="0" fontId="1" fillId="19" borderId="16"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19" borderId="7" xfId="0" applyFont="1" applyFill="1" applyBorder="1" applyAlignment="1">
      <alignment horizontal="center" vertical="center"/>
    </xf>
    <xf numFmtId="0" fontId="1" fillId="19" borderId="18" xfId="0" applyFont="1" applyFill="1" applyBorder="1" applyAlignment="1">
      <alignment horizontal="center" vertical="center"/>
    </xf>
  </cellXfs>
  <cellStyles count="30">
    <cellStyle name="Comma" xfId="2"/>
    <cellStyle name="Currency" xfId="3"/>
    <cellStyle name="Date" xfId="4"/>
    <cellStyle name="Euro" xfId="5"/>
    <cellStyle name="Euro 2" xfId="23"/>
    <cellStyle name="Fixed" xfId="6"/>
    <cellStyle name="Heading1" xfId="7"/>
    <cellStyle name="Heading2" xfId="8"/>
    <cellStyle name="Hipervínculo 2" xfId="9"/>
    <cellStyle name="Hipervínculo 2 2" xfId="10"/>
    <cellStyle name="Hipervínculo 2_GSVC-1.0-9-02" xfId="11"/>
    <cellStyle name="Millares [0]" xfId="29" builtinId="6"/>
    <cellStyle name="Millares 2" xfId="12"/>
    <cellStyle name="Millares 3" xfId="22"/>
    <cellStyle name="Millares 4" xfId="27"/>
    <cellStyle name="Millares 5" xfId="28"/>
    <cellStyle name="MillÔres [0]_LISTADO MAESTRO DE DOCUMENTOS" xfId="13"/>
    <cellStyle name="Normal" xfId="0" builtinId="0"/>
    <cellStyle name="Normal 2" xfId="14"/>
    <cellStyle name="Normal 2 2" xfId="15"/>
    <cellStyle name="Normal 3" xfId="16"/>
    <cellStyle name="Normal 4" xfId="1"/>
    <cellStyle name="Normal 5" xfId="24"/>
    <cellStyle name="Percent" xfId="17"/>
    <cellStyle name="Porcentaje" xfId="26" builtinId="5"/>
    <cellStyle name="Porcentaje 2" xfId="18"/>
    <cellStyle name="Porcentaje 3" xfId="25"/>
    <cellStyle name="Porcentual 2" xfId="19"/>
    <cellStyle name="Porcentual 2 2" xfId="20"/>
    <cellStyle name="Total 2" xfId="21"/>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00"/>
      <color rgb="FF00FF00"/>
      <color rgb="FFFF5050"/>
      <color rgb="FFD5D5D5"/>
      <color rgb="FFBC8B00"/>
      <color rgb="FFFFCC00"/>
      <color rgb="FF66CCFF"/>
      <color rgb="FF99FFCC"/>
      <color rgb="FF00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X92"/>
  <sheetViews>
    <sheetView view="pageBreakPreview" zoomScaleNormal="100" zoomScaleSheetLayoutView="100" workbookViewId="0">
      <pane xSplit="2" ySplit="3" topLeftCell="C4" activePane="bottomRight" state="frozen"/>
      <selection activeCell="Y5" sqref="Y5"/>
      <selection pane="topRight" activeCell="Y5" sqref="Y5"/>
      <selection pane="bottomLeft" activeCell="Y5" sqref="Y5"/>
      <selection pane="bottomRight" activeCell="Y5" sqref="Y5"/>
    </sheetView>
  </sheetViews>
  <sheetFormatPr baseColWidth="10" defaultRowHeight="15" x14ac:dyDescent="0.25"/>
  <cols>
    <col min="1" max="1" width="13.7109375" customWidth="1"/>
    <col min="2" max="2" width="32.5703125" customWidth="1"/>
    <col min="3" max="4" width="33.5703125" customWidth="1"/>
    <col min="5" max="5" width="12" bestFit="1" customWidth="1"/>
    <col min="6" max="6" width="12" hidden="1" customWidth="1"/>
    <col min="7" max="7" width="8.42578125" bestFit="1" customWidth="1"/>
    <col min="8" max="8" width="16.28515625" bestFit="1" customWidth="1"/>
    <col min="9" max="9" width="9.7109375" bestFit="1" customWidth="1"/>
    <col min="10" max="10" width="8.85546875" bestFit="1" customWidth="1"/>
    <col min="11" max="11" width="12.85546875" bestFit="1" customWidth="1"/>
    <col min="12" max="12" width="12" customWidth="1"/>
    <col min="13" max="13" width="11.85546875" customWidth="1"/>
    <col min="14" max="14" width="11.5703125" customWidth="1"/>
    <col min="15" max="15" width="11.85546875" customWidth="1"/>
    <col min="16" max="16" width="13.85546875" customWidth="1"/>
    <col min="17" max="17" width="47.42578125" customWidth="1"/>
    <col min="18" max="18" width="21.28515625" customWidth="1"/>
    <col min="19" max="19" width="21.28515625" hidden="1" customWidth="1"/>
    <col min="20" max="20" width="30.28515625" hidden="1" customWidth="1"/>
    <col min="21" max="21" width="15.7109375" hidden="1" customWidth="1"/>
    <col min="22" max="22" width="16.28515625" hidden="1" customWidth="1"/>
    <col min="23" max="24" width="0" hidden="1" customWidth="1"/>
  </cols>
  <sheetData>
    <row r="1" spans="1:24" ht="15" customHeight="1" thickTop="1" thickBot="1" x14ac:dyDescent="0.3">
      <c r="A1" s="209" t="s">
        <v>49</v>
      </c>
      <c r="B1" s="210"/>
      <c r="C1" s="210"/>
      <c r="D1" s="210"/>
      <c r="E1" s="210"/>
      <c r="F1" s="210"/>
      <c r="G1" s="210"/>
      <c r="H1" s="210"/>
      <c r="I1" s="210"/>
      <c r="J1" s="210"/>
      <c r="K1" s="210"/>
      <c r="L1" s="210"/>
      <c r="M1" s="210"/>
      <c r="N1" s="210"/>
      <c r="O1" s="210"/>
      <c r="P1" s="210"/>
      <c r="Q1" s="210"/>
      <c r="R1" s="210"/>
      <c r="S1" s="210"/>
      <c r="T1" s="210"/>
      <c r="U1" s="210"/>
      <c r="V1" s="211"/>
    </row>
    <row r="2" spans="1:24" ht="15" customHeight="1" thickTop="1" thickBot="1" x14ac:dyDescent="0.3">
      <c r="A2" s="212" t="s">
        <v>0</v>
      </c>
      <c r="B2" s="213"/>
      <c r="C2" s="213"/>
      <c r="D2" s="213"/>
      <c r="E2" s="214"/>
      <c r="F2" s="55"/>
      <c r="G2" s="216" t="s">
        <v>28</v>
      </c>
      <c r="H2" s="217"/>
      <c r="I2" s="218"/>
      <c r="J2" s="219" t="s">
        <v>18</v>
      </c>
      <c r="K2" s="219"/>
      <c r="L2" s="215" t="s">
        <v>41</v>
      </c>
      <c r="M2" s="215"/>
      <c r="N2" s="215"/>
      <c r="O2" s="215"/>
      <c r="P2" s="215"/>
      <c r="Q2" s="200" t="s">
        <v>30</v>
      </c>
      <c r="R2" s="200" t="s">
        <v>260</v>
      </c>
      <c r="S2" s="135"/>
      <c r="T2" s="135"/>
      <c r="U2" s="135"/>
      <c r="V2" s="136"/>
    </row>
    <row r="3" spans="1:24" ht="48.75" thickTop="1" thickBot="1" x14ac:dyDescent="0.3">
      <c r="A3" s="7" t="s">
        <v>1</v>
      </c>
      <c r="B3" s="45" t="s">
        <v>1</v>
      </c>
      <c r="C3" s="74" t="s">
        <v>2</v>
      </c>
      <c r="D3" s="44" t="s">
        <v>29</v>
      </c>
      <c r="E3" s="44" t="s">
        <v>27</v>
      </c>
      <c r="F3" s="44" t="s">
        <v>43</v>
      </c>
      <c r="G3" s="10" t="s">
        <v>15</v>
      </c>
      <c r="H3" s="11" t="s">
        <v>16</v>
      </c>
      <c r="I3" s="9" t="s">
        <v>14</v>
      </c>
      <c r="J3" s="17" t="s">
        <v>19</v>
      </c>
      <c r="K3" s="17" t="s">
        <v>20</v>
      </c>
      <c r="L3" s="18" t="s">
        <v>3</v>
      </c>
      <c r="M3" s="18" t="s">
        <v>4</v>
      </c>
      <c r="N3" s="18" t="s">
        <v>5</v>
      </c>
      <c r="O3" s="28" t="s">
        <v>6</v>
      </c>
      <c r="P3" s="50" t="s">
        <v>7</v>
      </c>
      <c r="Q3" s="201"/>
      <c r="R3" s="201"/>
      <c r="S3" s="29" t="s">
        <v>40</v>
      </c>
      <c r="T3" s="22" t="s">
        <v>8</v>
      </c>
      <c r="U3" s="22" t="s">
        <v>9</v>
      </c>
      <c r="V3" s="22" t="s">
        <v>10</v>
      </c>
    </row>
    <row r="4" spans="1:24" ht="26.25" thickTop="1" x14ac:dyDescent="0.25">
      <c r="A4" s="203" t="s">
        <v>37</v>
      </c>
      <c r="B4" s="205" t="s">
        <v>50</v>
      </c>
      <c r="C4" s="111" t="s">
        <v>66</v>
      </c>
      <c r="D4" s="1" t="s">
        <v>117</v>
      </c>
      <c r="E4" s="35" t="s">
        <v>12</v>
      </c>
      <c r="F4" s="54" t="s">
        <v>44</v>
      </c>
      <c r="G4" s="12">
        <v>0.5</v>
      </c>
      <c r="H4" s="35" t="s">
        <v>118</v>
      </c>
      <c r="I4" s="12">
        <v>1</v>
      </c>
      <c r="J4" s="35" t="s">
        <v>17</v>
      </c>
      <c r="K4" s="35" t="s">
        <v>23</v>
      </c>
      <c r="L4" s="88"/>
      <c r="M4" s="88"/>
      <c r="N4" s="88"/>
      <c r="O4" s="24" t="e">
        <f>'IV TRIMESTRE'!#REF!</f>
        <v>#REF!</v>
      </c>
      <c r="P4" s="86" t="e">
        <f>O4</f>
        <v>#REF!</v>
      </c>
      <c r="Q4" s="20" t="s">
        <v>123</v>
      </c>
      <c r="R4" s="197" t="s">
        <v>261</v>
      </c>
      <c r="S4" s="46"/>
      <c r="T4" s="34"/>
      <c r="U4" s="34"/>
      <c r="V4" s="34"/>
      <c r="W4" s="62">
        <v>0.85009999999999997</v>
      </c>
      <c r="X4" s="63">
        <v>0.94989999999999997</v>
      </c>
    </row>
    <row r="5" spans="1:24" ht="55.5" customHeight="1" x14ac:dyDescent="0.25">
      <c r="A5" s="204"/>
      <c r="B5" s="206"/>
      <c r="C5" s="19" t="s">
        <v>67</v>
      </c>
      <c r="D5" s="1" t="s">
        <v>119</v>
      </c>
      <c r="E5" s="117" t="s">
        <v>12</v>
      </c>
      <c r="F5" s="54" t="s">
        <v>44</v>
      </c>
      <c r="G5" s="12">
        <v>0.5</v>
      </c>
      <c r="H5" s="117" t="s">
        <v>118</v>
      </c>
      <c r="I5" s="12">
        <v>1</v>
      </c>
      <c r="J5" s="35" t="s">
        <v>17</v>
      </c>
      <c r="K5" s="35" t="s">
        <v>21</v>
      </c>
      <c r="L5" s="24" t="e">
        <f>#REF!</f>
        <v>#REF!</v>
      </c>
      <c r="M5" s="25" t="e">
        <f>#REF!</f>
        <v>#REF!</v>
      </c>
      <c r="N5" s="25" t="e">
        <f>#REF!</f>
        <v>#REF!</v>
      </c>
      <c r="O5" s="24" t="e">
        <f>'IV TRIMESTRE'!#REF!</f>
        <v>#REF!</v>
      </c>
      <c r="P5" s="89" t="e">
        <f>AVERAGE(L5:O5)</f>
        <v>#REF!</v>
      </c>
      <c r="Q5" s="20" t="s">
        <v>124</v>
      </c>
      <c r="R5" s="198"/>
      <c r="S5" s="47"/>
      <c r="T5" s="30"/>
      <c r="U5" s="30"/>
      <c r="V5" s="30"/>
      <c r="W5" s="62">
        <v>0.85009999999999997</v>
      </c>
      <c r="X5" s="63">
        <v>0.94989999999999997</v>
      </c>
    </row>
    <row r="6" spans="1:24" ht="38.25" x14ac:dyDescent="0.25">
      <c r="A6" s="43" t="s">
        <v>37</v>
      </c>
      <c r="B6" s="52" t="s">
        <v>51</v>
      </c>
      <c r="C6" s="1"/>
      <c r="D6" s="1"/>
      <c r="E6" s="35" t="s">
        <v>11</v>
      </c>
      <c r="F6" s="54" t="s">
        <v>44</v>
      </c>
      <c r="G6" s="12">
        <v>0.7</v>
      </c>
      <c r="H6" s="35" t="s">
        <v>22</v>
      </c>
      <c r="I6" s="12">
        <v>0.9</v>
      </c>
      <c r="J6" s="35" t="s">
        <v>17</v>
      </c>
      <c r="K6" s="35" t="s">
        <v>23</v>
      </c>
      <c r="L6" s="90"/>
      <c r="M6" s="24" t="e">
        <f>#REF!</f>
        <v>#REF!</v>
      </c>
      <c r="N6" s="90"/>
      <c r="O6" s="24" t="e">
        <f>'IV TRIMESTRE'!#REF!</f>
        <v>#REF!</v>
      </c>
      <c r="P6" s="86" t="e">
        <f>AVERAGE(M6,O6)</f>
        <v>#REF!</v>
      </c>
      <c r="Q6" s="20" t="s">
        <v>34</v>
      </c>
      <c r="R6" s="199"/>
      <c r="S6" s="47"/>
      <c r="T6" s="6"/>
      <c r="U6" s="6"/>
      <c r="V6" s="6"/>
      <c r="W6" s="63">
        <v>0.70009999999999994</v>
      </c>
      <c r="X6" s="63">
        <v>0.89990000000000003</v>
      </c>
    </row>
    <row r="7" spans="1:24" ht="40.5" customHeight="1" x14ac:dyDescent="0.25">
      <c r="A7" s="207" t="s">
        <v>37</v>
      </c>
      <c r="B7" s="202" t="s">
        <v>52</v>
      </c>
      <c r="C7" s="1" t="s">
        <v>68</v>
      </c>
      <c r="D7" s="1" t="s">
        <v>254</v>
      </c>
      <c r="E7" s="117" t="s">
        <v>12</v>
      </c>
      <c r="F7" s="1"/>
      <c r="G7" s="130">
        <v>0.01</v>
      </c>
      <c r="H7" s="117" t="s">
        <v>120</v>
      </c>
      <c r="I7" s="130">
        <v>0.03</v>
      </c>
      <c r="J7" s="117" t="s">
        <v>17</v>
      </c>
      <c r="K7" s="131" t="s">
        <v>121</v>
      </c>
      <c r="L7" s="89" t="e">
        <f>#REF!</f>
        <v>#REF!</v>
      </c>
      <c r="M7" s="98" t="e">
        <f>#REF!</f>
        <v>#REF!</v>
      </c>
      <c r="N7" s="24" t="e">
        <f>#REF!</f>
        <v>#REF!</v>
      </c>
      <c r="O7" s="66" t="e">
        <f>'IV TRIMESTRE'!#REF!</f>
        <v>#REF!</v>
      </c>
      <c r="P7" s="91" t="e">
        <f>AVERAGE(L7:O7)</f>
        <v>#REF!</v>
      </c>
      <c r="Q7" s="20" t="s">
        <v>125</v>
      </c>
      <c r="R7" s="202" t="s">
        <v>126</v>
      </c>
      <c r="S7" s="47"/>
      <c r="T7" s="6"/>
      <c r="U7" s="6"/>
      <c r="V7" s="6"/>
      <c r="W7" s="63">
        <v>0.75009999999999999</v>
      </c>
      <c r="X7" s="63">
        <v>0.89990000000000003</v>
      </c>
    </row>
    <row r="8" spans="1:24" ht="40.5" customHeight="1" x14ac:dyDescent="0.25">
      <c r="A8" s="208"/>
      <c r="B8" s="198"/>
      <c r="C8" s="2" t="s">
        <v>69</v>
      </c>
      <c r="D8" s="1" t="s">
        <v>122</v>
      </c>
      <c r="E8" s="117" t="s">
        <v>12</v>
      </c>
      <c r="F8" s="1"/>
      <c r="G8" s="12">
        <v>0.8</v>
      </c>
      <c r="H8" s="35" t="s">
        <v>26</v>
      </c>
      <c r="I8" s="12">
        <v>1</v>
      </c>
      <c r="J8" s="35" t="s">
        <v>17</v>
      </c>
      <c r="K8" s="35" t="s">
        <v>121</v>
      </c>
      <c r="L8" s="89" t="e">
        <f>#REF!</f>
        <v>#REF!</v>
      </c>
      <c r="M8" s="98"/>
      <c r="N8" s="24"/>
      <c r="O8" s="66"/>
      <c r="P8" s="91"/>
      <c r="Q8" s="20" t="s">
        <v>125</v>
      </c>
      <c r="R8" s="198"/>
      <c r="S8" s="53"/>
      <c r="T8" s="6"/>
      <c r="U8" s="6"/>
      <c r="V8" s="6"/>
      <c r="W8" s="63"/>
      <c r="X8" s="63"/>
    </row>
    <row r="9" spans="1:24" ht="40.5" customHeight="1" x14ac:dyDescent="0.25">
      <c r="A9" s="204"/>
      <c r="B9" s="199"/>
      <c r="C9" s="2" t="s">
        <v>70</v>
      </c>
      <c r="D9" s="1" t="s">
        <v>127</v>
      </c>
      <c r="E9" s="117" t="s">
        <v>12</v>
      </c>
      <c r="F9" s="1"/>
      <c r="G9" s="12">
        <v>0.5</v>
      </c>
      <c r="H9" s="117" t="s">
        <v>118</v>
      </c>
      <c r="I9" s="12">
        <v>1</v>
      </c>
      <c r="J9" s="14" t="s">
        <v>17</v>
      </c>
      <c r="K9" s="14" t="s">
        <v>21</v>
      </c>
      <c r="L9" s="24" t="e">
        <f>#REF!</f>
        <v>#REF!</v>
      </c>
      <c r="M9" s="98" t="e">
        <f>#REF!</f>
        <v>#REF!</v>
      </c>
      <c r="N9" s="24" t="e">
        <f>#REF!</f>
        <v>#REF!</v>
      </c>
      <c r="O9" s="87" t="e">
        <f>'IV TRIMESTRE'!#REF!</f>
        <v>#REF!</v>
      </c>
      <c r="P9" s="91" t="e">
        <f>AVERAGE(L9:O9)</f>
        <v>#REF!</v>
      </c>
      <c r="Q9" s="20" t="s">
        <v>125</v>
      </c>
      <c r="R9" s="199"/>
      <c r="S9" s="47"/>
      <c r="T9" s="6"/>
      <c r="U9" s="6"/>
      <c r="V9" s="6"/>
      <c r="W9" s="63">
        <v>0.80010000000000003</v>
      </c>
      <c r="X9" s="63">
        <v>0.89990000000000003</v>
      </c>
    </row>
    <row r="10" spans="1:24" ht="159" customHeight="1" x14ac:dyDescent="0.25">
      <c r="A10" s="220" t="s">
        <v>37</v>
      </c>
      <c r="B10" s="202" t="s">
        <v>53</v>
      </c>
      <c r="C10" s="2" t="s">
        <v>88</v>
      </c>
      <c r="D10" s="1" t="s">
        <v>179</v>
      </c>
      <c r="E10" s="117" t="s">
        <v>12</v>
      </c>
      <c r="F10" s="1"/>
      <c r="G10" s="12">
        <v>0.25</v>
      </c>
      <c r="H10" s="117" t="s">
        <v>180</v>
      </c>
      <c r="I10" s="12">
        <v>0.55000000000000004</v>
      </c>
      <c r="J10" s="52" t="s">
        <v>17</v>
      </c>
      <c r="K10" s="52" t="s">
        <v>21</v>
      </c>
      <c r="L10" s="24" t="e">
        <f>#REF!</f>
        <v>#REF!</v>
      </c>
      <c r="M10" s="98"/>
      <c r="N10" s="24"/>
      <c r="O10" s="87"/>
      <c r="P10" s="91"/>
      <c r="Q10" s="20" t="s">
        <v>181</v>
      </c>
      <c r="R10" s="202" t="s">
        <v>182</v>
      </c>
      <c r="S10" s="116"/>
      <c r="T10" s="116"/>
      <c r="U10" s="6"/>
      <c r="V10" s="6"/>
      <c r="W10" s="63"/>
      <c r="X10" s="63"/>
    </row>
    <row r="11" spans="1:24" ht="93.75" customHeight="1" x14ac:dyDescent="0.25">
      <c r="A11" s="221"/>
      <c r="B11" s="198"/>
      <c r="C11" s="2" t="s">
        <v>89</v>
      </c>
      <c r="D11" s="1" t="s">
        <v>183</v>
      </c>
      <c r="E11" s="117" t="s">
        <v>12</v>
      </c>
      <c r="F11" s="1"/>
      <c r="G11" s="12">
        <v>0.8</v>
      </c>
      <c r="H11" s="117" t="s">
        <v>184</v>
      </c>
      <c r="I11" s="12">
        <v>0.99</v>
      </c>
      <c r="J11" s="52" t="s">
        <v>17</v>
      </c>
      <c r="K11" s="52" t="s">
        <v>21</v>
      </c>
      <c r="L11" s="24" t="e">
        <f>#REF!</f>
        <v>#REF!</v>
      </c>
      <c r="M11" s="98"/>
      <c r="N11" s="24"/>
      <c r="O11" s="87"/>
      <c r="P11" s="91"/>
      <c r="Q11" s="20" t="s">
        <v>185</v>
      </c>
      <c r="R11" s="198"/>
      <c r="S11" s="115"/>
      <c r="T11" s="6"/>
      <c r="U11" s="6"/>
      <c r="V11" s="6"/>
      <c r="W11" s="63"/>
      <c r="X11" s="63"/>
    </row>
    <row r="12" spans="1:24" ht="55.5" customHeight="1" x14ac:dyDescent="0.25">
      <c r="A12" s="221"/>
      <c r="B12" s="198"/>
      <c r="C12" s="2" t="s">
        <v>90</v>
      </c>
      <c r="D12" s="1" t="s">
        <v>186</v>
      </c>
      <c r="E12" s="117" t="s">
        <v>12</v>
      </c>
      <c r="F12" s="1"/>
      <c r="G12" s="15">
        <v>0.1</v>
      </c>
      <c r="H12" s="15" t="s">
        <v>187</v>
      </c>
      <c r="I12" s="15">
        <v>0.2</v>
      </c>
      <c r="J12" s="26" t="s">
        <v>17</v>
      </c>
      <c r="K12" s="26" t="s">
        <v>21</v>
      </c>
      <c r="L12" s="24" t="e">
        <f>#REF!</f>
        <v>#REF!</v>
      </c>
      <c r="M12" s="66" t="e">
        <f>#REF!</f>
        <v>#REF!</v>
      </c>
      <c r="N12" s="90"/>
      <c r="O12" s="67" t="e">
        <f>'IV TRIMESTRE'!#REF!</f>
        <v>#REF!</v>
      </c>
      <c r="P12" s="87" t="e">
        <f>AVERAGE(M12,O12)</f>
        <v>#REF!</v>
      </c>
      <c r="Q12" s="20" t="s">
        <v>188</v>
      </c>
      <c r="R12" s="198"/>
      <c r="S12" s="46"/>
      <c r="T12" s="6"/>
      <c r="U12" s="6"/>
      <c r="V12" s="6"/>
      <c r="W12" s="63">
        <v>0.70009999999999994</v>
      </c>
      <c r="X12" s="63">
        <v>0.79990000000000006</v>
      </c>
    </row>
    <row r="13" spans="1:24" ht="42" customHeight="1" x14ac:dyDescent="0.25">
      <c r="A13" s="222"/>
      <c r="B13" s="199"/>
      <c r="C13" s="2" t="s">
        <v>91</v>
      </c>
      <c r="D13" s="1" t="s">
        <v>189</v>
      </c>
      <c r="E13" s="117" t="s">
        <v>12</v>
      </c>
      <c r="F13" s="1"/>
      <c r="G13" s="112">
        <v>0.1</v>
      </c>
      <c r="H13" s="112" t="s">
        <v>190</v>
      </c>
      <c r="I13" s="112">
        <v>0.3</v>
      </c>
      <c r="J13" s="26" t="s">
        <v>17</v>
      </c>
      <c r="K13" s="26" t="s">
        <v>21</v>
      </c>
      <c r="L13" s="24" t="e">
        <f>#REF!</f>
        <v>#REF!</v>
      </c>
      <c r="M13" s="66" t="e">
        <f>#REF!</f>
        <v>#REF!</v>
      </c>
      <c r="N13" s="90"/>
      <c r="O13" s="66" t="e">
        <f>'IV TRIMESTRE'!#REF!</f>
        <v>#REF!</v>
      </c>
      <c r="P13" s="87" t="e">
        <f>AVERAGE(M13,O13)</f>
        <v>#REF!</v>
      </c>
      <c r="Q13" s="20" t="s">
        <v>191</v>
      </c>
      <c r="R13" s="199"/>
      <c r="S13" s="46"/>
      <c r="T13" s="6"/>
      <c r="U13" s="6"/>
      <c r="V13" s="6"/>
      <c r="W13" s="63">
        <v>0.70009999999999994</v>
      </c>
      <c r="X13" s="63">
        <v>0.79990000000000006</v>
      </c>
    </row>
    <row r="14" spans="1:24" ht="45" customHeight="1" x14ac:dyDescent="0.25">
      <c r="A14" s="207" t="s">
        <v>37</v>
      </c>
      <c r="B14" s="202" t="s">
        <v>54</v>
      </c>
      <c r="C14" s="2" t="s">
        <v>71</v>
      </c>
      <c r="D14" s="1" t="s">
        <v>128</v>
      </c>
      <c r="E14" s="4" t="s">
        <v>129</v>
      </c>
      <c r="F14" s="1"/>
      <c r="G14" s="13">
        <v>0.5</v>
      </c>
      <c r="H14" s="13" t="s">
        <v>118</v>
      </c>
      <c r="I14" s="8">
        <v>1</v>
      </c>
      <c r="J14" s="14" t="s">
        <v>17</v>
      </c>
      <c r="K14" s="14" t="s">
        <v>24</v>
      </c>
      <c r="L14" s="25" t="e">
        <f>#REF!</f>
        <v>#REF!</v>
      </c>
      <c r="M14" s="66" t="e">
        <f>#REF!</f>
        <v>#REF!</v>
      </c>
      <c r="N14" s="25" t="e">
        <f>#REF!</f>
        <v>#REF!</v>
      </c>
      <c r="O14" s="99" t="e">
        <f>'IV TRIMESTRE'!#REF!</f>
        <v>#REF!</v>
      </c>
      <c r="P14" s="87" t="e">
        <f>AVERAGE(L14,M14,N14,O14)</f>
        <v>#REF!</v>
      </c>
      <c r="Q14" s="115" t="s">
        <v>130</v>
      </c>
      <c r="R14" s="202" t="s">
        <v>131</v>
      </c>
      <c r="S14" s="115"/>
      <c r="T14" s="115"/>
      <c r="U14" s="6"/>
      <c r="V14" s="6"/>
      <c r="W14" s="63">
        <v>0.70009999999999994</v>
      </c>
      <c r="X14" s="63">
        <v>0.89990000000000003</v>
      </c>
    </row>
    <row r="15" spans="1:24" ht="43.5" customHeight="1" x14ac:dyDescent="0.25">
      <c r="A15" s="204"/>
      <c r="B15" s="199"/>
      <c r="C15" s="2" t="s">
        <v>72</v>
      </c>
      <c r="D15" s="1" t="s">
        <v>132</v>
      </c>
      <c r="E15" s="4" t="s">
        <v>129</v>
      </c>
      <c r="F15" s="1"/>
      <c r="G15" s="13">
        <v>0.5</v>
      </c>
      <c r="H15" s="13" t="s">
        <v>118</v>
      </c>
      <c r="I15" s="8">
        <v>1</v>
      </c>
      <c r="J15" s="14" t="s">
        <v>17</v>
      </c>
      <c r="K15" s="14" t="s">
        <v>24</v>
      </c>
      <c r="L15" s="24" t="e">
        <f>#REF!</f>
        <v>#REF!</v>
      </c>
      <c r="M15" s="67" t="e">
        <f>#REF!</f>
        <v>#REF!</v>
      </c>
      <c r="N15" s="25" t="e">
        <f>#REF!</f>
        <v>#REF!</v>
      </c>
      <c r="O15" s="67" t="e">
        <f>'IV TRIMESTRE'!#REF!</f>
        <v>#REF!</v>
      </c>
      <c r="P15" s="87" t="e">
        <f>AVERAGE(L15,M15,N15,O15)</f>
        <v>#REF!</v>
      </c>
      <c r="Q15" s="115" t="s">
        <v>133</v>
      </c>
      <c r="R15" s="199"/>
      <c r="S15" s="46"/>
      <c r="T15" s="6"/>
      <c r="U15" s="6"/>
      <c r="V15" s="6"/>
      <c r="W15" s="63">
        <v>0.15010000000000001</v>
      </c>
      <c r="X15" s="63">
        <v>0.19989999999999999</v>
      </c>
    </row>
    <row r="16" spans="1:24" ht="25.5" x14ac:dyDescent="0.25">
      <c r="A16" s="207" t="s">
        <v>38</v>
      </c>
      <c r="B16" s="202" t="s">
        <v>55</v>
      </c>
      <c r="C16" s="2" t="s">
        <v>73</v>
      </c>
      <c r="D16" s="1" t="s">
        <v>134</v>
      </c>
      <c r="E16" s="4" t="s">
        <v>11</v>
      </c>
      <c r="F16" s="1"/>
      <c r="G16" s="15">
        <v>0.5</v>
      </c>
      <c r="H16" s="15" t="s">
        <v>36</v>
      </c>
      <c r="I16" s="15">
        <v>0.8</v>
      </c>
      <c r="J16" s="14" t="s">
        <v>17</v>
      </c>
      <c r="K16" s="14" t="s">
        <v>23</v>
      </c>
      <c r="L16" s="90"/>
      <c r="M16" s="67" t="e">
        <f>#REF!</f>
        <v>#REF!</v>
      </c>
      <c r="N16" s="90"/>
      <c r="O16" s="67" t="e">
        <f>'IV TRIMESTRE'!#REF!</f>
        <v>#REF!</v>
      </c>
      <c r="P16" s="87" t="e">
        <f>AVERAGE(M16,O16)</f>
        <v>#REF!</v>
      </c>
      <c r="Q16" s="115" t="s">
        <v>135</v>
      </c>
      <c r="R16" s="202" t="s">
        <v>136</v>
      </c>
      <c r="S16" s="115"/>
      <c r="T16" s="115"/>
      <c r="U16" s="6"/>
      <c r="V16" s="6"/>
      <c r="W16" s="63">
        <v>0.80010000000000003</v>
      </c>
      <c r="X16" s="63">
        <v>0.89990000000000003</v>
      </c>
    </row>
    <row r="17" spans="1:24" ht="26.25" thickBot="1" x14ac:dyDescent="0.3">
      <c r="A17" s="204"/>
      <c r="B17" s="199"/>
      <c r="C17" s="2" t="s">
        <v>74</v>
      </c>
      <c r="D17" s="1" t="s">
        <v>134</v>
      </c>
      <c r="E17" s="81" t="s">
        <v>11</v>
      </c>
      <c r="F17" s="81" t="s">
        <v>44</v>
      </c>
      <c r="G17" s="15">
        <v>0.5</v>
      </c>
      <c r="H17" s="15" t="s">
        <v>36</v>
      </c>
      <c r="I17" s="15">
        <v>0.8</v>
      </c>
      <c r="J17" s="79" t="s">
        <v>17</v>
      </c>
      <c r="K17" s="79" t="s">
        <v>23</v>
      </c>
      <c r="L17" s="92"/>
      <c r="M17" s="100" t="e">
        <f>#REF!</f>
        <v>#REF!</v>
      </c>
      <c r="N17" s="92"/>
      <c r="O17" s="101" t="e">
        <f>'IV TRIMESTRE'!#REF!</f>
        <v>#REF!</v>
      </c>
      <c r="P17" s="85" t="e">
        <f>AVERAGE(M17,O17)</f>
        <v>#REF!</v>
      </c>
      <c r="Q17" s="115" t="s">
        <v>137</v>
      </c>
      <c r="R17" s="199"/>
      <c r="S17" s="46"/>
      <c r="T17" s="6"/>
      <c r="U17" s="6"/>
      <c r="V17" s="6"/>
      <c r="W17" s="63">
        <v>0.80010000000000003</v>
      </c>
      <c r="X17" s="63">
        <v>0.89990000000000003</v>
      </c>
    </row>
    <row r="18" spans="1:24" ht="39" customHeight="1" thickBot="1" x14ac:dyDescent="0.3">
      <c r="A18" s="207" t="s">
        <v>38</v>
      </c>
      <c r="B18" s="202" t="s">
        <v>56</v>
      </c>
      <c r="C18" s="2" t="s">
        <v>75</v>
      </c>
      <c r="D18" s="82" t="s">
        <v>138</v>
      </c>
      <c r="E18" s="115" t="s">
        <v>12</v>
      </c>
      <c r="F18" s="82"/>
      <c r="G18" s="8">
        <v>0.8</v>
      </c>
      <c r="H18" s="83" t="s">
        <v>139</v>
      </c>
      <c r="I18" s="84">
        <v>1</v>
      </c>
      <c r="J18" s="52" t="s">
        <v>17</v>
      </c>
      <c r="K18" s="52" t="s">
        <v>121</v>
      </c>
      <c r="L18" s="24" t="e">
        <f>#REF!</f>
        <v>#REF!</v>
      </c>
      <c r="M18" s="107" t="e">
        <f>#REF!</f>
        <v>#REF!</v>
      </c>
      <c r="N18" s="109" t="e">
        <f>#REF!</f>
        <v>#REF!</v>
      </c>
      <c r="O18" s="110" t="e">
        <f>'IV TRIMESTRE'!#REF!</f>
        <v>#REF!</v>
      </c>
      <c r="P18" s="108" t="e">
        <f>AVERAGE(L18,M18,N18:O18)</f>
        <v>#REF!</v>
      </c>
      <c r="Q18" s="115" t="s">
        <v>140</v>
      </c>
      <c r="R18" s="202" t="s">
        <v>141</v>
      </c>
      <c r="S18" s="115"/>
      <c r="T18" s="115"/>
      <c r="U18" s="6"/>
      <c r="V18" s="6"/>
      <c r="W18" s="63">
        <v>0.60009999999999997</v>
      </c>
      <c r="X18" s="63">
        <v>0.64990000000000003</v>
      </c>
    </row>
    <row r="19" spans="1:24" ht="27.75" customHeight="1" x14ac:dyDescent="0.25">
      <c r="A19" s="208"/>
      <c r="B19" s="198"/>
      <c r="C19" s="2" t="s">
        <v>76</v>
      </c>
      <c r="D19" s="82" t="s">
        <v>142</v>
      </c>
      <c r="E19" s="115" t="s">
        <v>12</v>
      </c>
      <c r="F19" s="82"/>
      <c r="G19" s="8">
        <v>0.8</v>
      </c>
      <c r="H19" s="83" t="s">
        <v>139</v>
      </c>
      <c r="I19" s="84">
        <v>1</v>
      </c>
      <c r="J19" s="52" t="s">
        <v>17</v>
      </c>
      <c r="K19" s="52" t="s">
        <v>121</v>
      </c>
      <c r="L19" s="102"/>
      <c r="M19" s="126"/>
      <c r="N19" s="127"/>
      <c r="O19" s="128"/>
      <c r="P19" s="129"/>
      <c r="Q19" s="115" t="s">
        <v>143</v>
      </c>
      <c r="R19" s="198"/>
      <c r="S19" s="115"/>
      <c r="T19" s="6"/>
      <c r="U19" s="6"/>
      <c r="V19" s="6"/>
      <c r="W19" s="63"/>
      <c r="X19" s="63"/>
    </row>
    <row r="20" spans="1:24" ht="43.5" customHeight="1" x14ac:dyDescent="0.25">
      <c r="A20" s="208"/>
      <c r="B20" s="198"/>
      <c r="C20" s="2" t="s">
        <v>77</v>
      </c>
      <c r="D20" s="82" t="s">
        <v>144</v>
      </c>
      <c r="E20" s="115" t="s">
        <v>12</v>
      </c>
      <c r="F20" s="82"/>
      <c r="G20" s="8">
        <v>0.9</v>
      </c>
      <c r="H20" s="83" t="s">
        <v>147</v>
      </c>
      <c r="I20" s="84">
        <v>1</v>
      </c>
      <c r="J20" s="52" t="s">
        <v>17</v>
      </c>
      <c r="K20" s="114" t="s">
        <v>21</v>
      </c>
      <c r="L20" s="102"/>
      <c r="M20" s="126"/>
      <c r="N20" s="127"/>
      <c r="O20" s="128"/>
      <c r="P20" s="129"/>
      <c r="Q20" s="115" t="s">
        <v>145</v>
      </c>
      <c r="R20" s="198"/>
      <c r="S20" s="115"/>
      <c r="T20" s="6"/>
      <c r="U20" s="6"/>
      <c r="V20" s="6"/>
      <c r="W20" s="63"/>
      <c r="X20" s="63"/>
    </row>
    <row r="21" spans="1:24" ht="32.25" customHeight="1" x14ac:dyDescent="0.25">
      <c r="A21" s="204"/>
      <c r="B21" s="199"/>
      <c r="C21" s="2" t="s">
        <v>78</v>
      </c>
      <c r="D21" s="82" t="s">
        <v>146</v>
      </c>
      <c r="E21" s="115" t="s">
        <v>11</v>
      </c>
      <c r="F21" s="82"/>
      <c r="G21" s="8">
        <v>0.9</v>
      </c>
      <c r="H21" s="83" t="s">
        <v>147</v>
      </c>
      <c r="I21" s="84">
        <v>1</v>
      </c>
      <c r="J21" s="80" t="s">
        <v>17</v>
      </c>
      <c r="K21" s="80" t="s">
        <v>121</v>
      </c>
      <c r="L21" s="102" t="e">
        <f>#REF!</f>
        <v>#REF!</v>
      </c>
      <c r="M21" s="103" t="e">
        <f>#REF!</f>
        <v>#REF!</v>
      </c>
      <c r="N21" s="102" t="e">
        <f>#REF!</f>
        <v>#REF!</v>
      </c>
      <c r="O21" s="103" t="e">
        <f>'IV TRIMESTRE'!#REF!</f>
        <v>#REF!</v>
      </c>
      <c r="P21" s="93" t="e">
        <f>AVERAGE(L21,M21,N21:O21)</f>
        <v>#REF!</v>
      </c>
      <c r="Q21" s="115" t="s">
        <v>148</v>
      </c>
      <c r="R21" s="199"/>
      <c r="S21" s="46"/>
      <c r="T21" s="6"/>
      <c r="U21" s="6"/>
      <c r="V21" s="6"/>
      <c r="W21" s="63">
        <v>0.35010000000000002</v>
      </c>
      <c r="X21" s="63">
        <v>0.39900000000000002</v>
      </c>
    </row>
    <row r="22" spans="1:24" ht="38.25" customHeight="1" x14ac:dyDescent="0.25">
      <c r="A22" s="220" t="s">
        <v>38</v>
      </c>
      <c r="B22" s="223" t="s">
        <v>57</v>
      </c>
      <c r="C22" s="2" t="s">
        <v>79</v>
      </c>
      <c r="D22" s="1" t="s">
        <v>149</v>
      </c>
      <c r="E22" s="118" t="s">
        <v>11</v>
      </c>
      <c r="F22" s="1"/>
      <c r="G22" s="8">
        <v>0.9</v>
      </c>
      <c r="H22" s="83" t="s">
        <v>147</v>
      </c>
      <c r="I22" s="84">
        <v>1</v>
      </c>
      <c r="J22" s="114" t="s">
        <v>17</v>
      </c>
      <c r="K22" s="114" t="s">
        <v>121</v>
      </c>
      <c r="L22" s="102"/>
      <c r="M22" s="103"/>
      <c r="N22" s="102"/>
      <c r="O22" s="103"/>
      <c r="P22" s="93"/>
      <c r="Q22" s="115" t="s">
        <v>150</v>
      </c>
      <c r="R22" s="115" t="s">
        <v>151</v>
      </c>
      <c r="S22" s="115"/>
      <c r="T22" s="115"/>
      <c r="U22" s="6"/>
      <c r="V22" s="6"/>
      <c r="W22" s="63"/>
      <c r="X22" s="63"/>
    </row>
    <row r="23" spans="1:24" ht="39" customHeight="1" x14ac:dyDescent="0.25">
      <c r="A23" s="221"/>
      <c r="B23" s="224"/>
      <c r="C23" s="2" t="s">
        <v>80</v>
      </c>
      <c r="D23" s="1" t="s">
        <v>255</v>
      </c>
      <c r="E23" s="118" t="s">
        <v>129</v>
      </c>
      <c r="F23" s="1"/>
      <c r="G23" s="8">
        <v>0.7</v>
      </c>
      <c r="H23" s="83" t="s">
        <v>152</v>
      </c>
      <c r="I23" s="84">
        <v>1</v>
      </c>
      <c r="J23" s="114" t="s">
        <v>17</v>
      </c>
      <c r="K23" s="114" t="s">
        <v>121</v>
      </c>
      <c r="L23" s="102"/>
      <c r="M23" s="103"/>
      <c r="N23" s="102"/>
      <c r="O23" s="103"/>
      <c r="P23" s="93"/>
      <c r="Q23" s="115" t="s">
        <v>153</v>
      </c>
      <c r="R23" s="202" t="s">
        <v>154</v>
      </c>
      <c r="S23" s="115"/>
      <c r="T23" s="115"/>
      <c r="U23" s="6"/>
      <c r="V23" s="6"/>
      <c r="W23" s="63"/>
      <c r="X23" s="63"/>
    </row>
    <row r="24" spans="1:24" ht="38.25" x14ac:dyDescent="0.25">
      <c r="A24" s="221"/>
      <c r="B24" s="224"/>
      <c r="C24" s="2" t="s">
        <v>81</v>
      </c>
      <c r="D24" s="1" t="s">
        <v>256</v>
      </c>
      <c r="E24" s="118" t="s">
        <v>129</v>
      </c>
      <c r="F24" s="1"/>
      <c r="G24" s="8">
        <v>0.7</v>
      </c>
      <c r="H24" s="83" t="s">
        <v>152</v>
      </c>
      <c r="I24" s="84">
        <v>1</v>
      </c>
      <c r="J24" s="114" t="s">
        <v>17</v>
      </c>
      <c r="K24" s="114" t="s">
        <v>121</v>
      </c>
      <c r="L24" s="102"/>
      <c r="M24" s="103"/>
      <c r="N24" s="102"/>
      <c r="O24" s="103"/>
      <c r="P24" s="93"/>
      <c r="Q24" s="115" t="s">
        <v>155</v>
      </c>
      <c r="R24" s="198"/>
      <c r="S24" s="115"/>
      <c r="T24" s="6"/>
      <c r="U24" s="6"/>
      <c r="V24" s="6"/>
      <c r="W24" s="63"/>
      <c r="X24" s="63"/>
    </row>
    <row r="25" spans="1:24" ht="25.5" customHeight="1" x14ac:dyDescent="0.25">
      <c r="A25" s="221"/>
      <c r="B25" s="224"/>
      <c r="C25" s="2" t="s">
        <v>82</v>
      </c>
      <c r="D25" s="1" t="s">
        <v>257</v>
      </c>
      <c r="E25" s="118" t="s">
        <v>129</v>
      </c>
      <c r="F25" s="1"/>
      <c r="G25" s="8">
        <v>0.7</v>
      </c>
      <c r="H25" s="83" t="s">
        <v>152</v>
      </c>
      <c r="I25" s="84">
        <v>1</v>
      </c>
      <c r="J25" s="114" t="s">
        <v>17</v>
      </c>
      <c r="K25" s="114" t="s">
        <v>23</v>
      </c>
      <c r="L25" s="102"/>
      <c r="M25" s="103"/>
      <c r="N25" s="102"/>
      <c r="O25" s="103"/>
      <c r="P25" s="93"/>
      <c r="Q25" s="115" t="s">
        <v>156</v>
      </c>
      <c r="R25" s="199"/>
      <c r="S25" s="115"/>
      <c r="T25" s="6"/>
      <c r="U25" s="6"/>
      <c r="V25" s="6"/>
      <c r="W25" s="63"/>
      <c r="X25" s="63"/>
    </row>
    <row r="26" spans="1:24" ht="29.25" customHeight="1" x14ac:dyDescent="0.25">
      <c r="A26" s="221"/>
      <c r="B26" s="224"/>
      <c r="C26" s="2" t="s">
        <v>157</v>
      </c>
      <c r="D26" s="1" t="s">
        <v>258</v>
      </c>
      <c r="E26" s="118" t="s">
        <v>12</v>
      </c>
      <c r="F26" s="1"/>
      <c r="G26" s="132">
        <v>84</v>
      </c>
      <c r="H26" s="132">
        <v>159</v>
      </c>
      <c r="I26" s="132">
        <v>173</v>
      </c>
      <c r="J26" s="114" t="s">
        <v>158</v>
      </c>
      <c r="K26" s="114" t="s">
        <v>121</v>
      </c>
      <c r="L26" s="102"/>
      <c r="M26" s="103"/>
      <c r="N26" s="102"/>
      <c r="O26" s="103"/>
      <c r="P26" s="93"/>
      <c r="Q26" s="115" t="s">
        <v>159</v>
      </c>
      <c r="R26" s="115" t="s">
        <v>160</v>
      </c>
      <c r="S26" s="115"/>
      <c r="T26" s="115"/>
      <c r="U26" s="6"/>
      <c r="V26" s="6"/>
      <c r="W26" s="63"/>
      <c r="X26" s="63"/>
    </row>
    <row r="27" spans="1:24" ht="54.75" customHeight="1" x14ac:dyDescent="0.25">
      <c r="A27" s="221"/>
      <c r="B27" s="224"/>
      <c r="C27" s="2" t="s">
        <v>83</v>
      </c>
      <c r="D27" s="1" t="s">
        <v>161</v>
      </c>
      <c r="E27" s="118" t="s">
        <v>129</v>
      </c>
      <c r="F27" s="1"/>
      <c r="G27" s="8">
        <v>0.5</v>
      </c>
      <c r="H27" s="83" t="s">
        <v>162</v>
      </c>
      <c r="I27" s="84">
        <v>1</v>
      </c>
      <c r="J27" s="114" t="s">
        <v>17</v>
      </c>
      <c r="K27" s="114" t="s">
        <v>23</v>
      </c>
      <c r="L27" s="102"/>
      <c r="M27" s="103"/>
      <c r="N27" s="102"/>
      <c r="O27" s="103"/>
      <c r="P27" s="93"/>
      <c r="Q27" s="115" t="s">
        <v>163</v>
      </c>
      <c r="R27" s="115" t="s">
        <v>164</v>
      </c>
      <c r="S27" s="115"/>
      <c r="T27" s="115"/>
      <c r="U27" s="6"/>
      <c r="V27" s="6"/>
      <c r="W27" s="63"/>
      <c r="X27" s="63"/>
    </row>
    <row r="28" spans="1:24" ht="39.75" customHeight="1" x14ac:dyDescent="0.25">
      <c r="A28" s="222"/>
      <c r="B28" s="225"/>
      <c r="C28" s="2" t="s">
        <v>84</v>
      </c>
      <c r="D28" s="1" t="s">
        <v>165</v>
      </c>
      <c r="E28" s="118" t="s">
        <v>129</v>
      </c>
      <c r="F28" s="1"/>
      <c r="G28" s="8">
        <v>0.5</v>
      </c>
      <c r="H28" s="83" t="s">
        <v>162</v>
      </c>
      <c r="I28" s="84">
        <v>1</v>
      </c>
      <c r="J28" s="26" t="s">
        <v>17</v>
      </c>
      <c r="K28" s="26" t="s">
        <v>23</v>
      </c>
      <c r="L28" s="90"/>
      <c r="M28" s="67" t="e">
        <f>#REF!</f>
        <v>#REF!</v>
      </c>
      <c r="N28" s="90"/>
      <c r="O28" s="87" t="e">
        <f>'IV TRIMESTRE'!#REF!</f>
        <v>#REF!</v>
      </c>
      <c r="P28" s="87" t="e">
        <f>AVERAGE(M28,O28)</f>
        <v>#REF!</v>
      </c>
      <c r="Q28" s="115" t="s">
        <v>166</v>
      </c>
      <c r="R28" s="115" t="s">
        <v>164</v>
      </c>
      <c r="S28" s="46"/>
      <c r="T28" s="6"/>
      <c r="U28" s="6"/>
      <c r="V28" s="6"/>
      <c r="W28" s="63">
        <v>0.80010000000000003</v>
      </c>
      <c r="X28" s="63">
        <v>0.89990000000000003</v>
      </c>
    </row>
    <row r="29" spans="1:24" ht="38.25" customHeight="1" x14ac:dyDescent="0.25">
      <c r="A29" s="220" t="s">
        <v>38</v>
      </c>
      <c r="B29" s="223" t="s">
        <v>58</v>
      </c>
      <c r="C29" s="2" t="s">
        <v>112</v>
      </c>
      <c r="D29" s="1" t="s">
        <v>240</v>
      </c>
      <c r="E29" s="124" t="s">
        <v>129</v>
      </c>
      <c r="F29" s="1"/>
      <c r="G29" s="8">
        <v>0.5</v>
      </c>
      <c r="H29" s="83" t="s">
        <v>241</v>
      </c>
      <c r="I29" s="84">
        <v>0.7</v>
      </c>
      <c r="J29" s="52" t="s">
        <v>17</v>
      </c>
      <c r="K29" s="52" t="s">
        <v>23</v>
      </c>
      <c r="L29" s="90"/>
      <c r="M29" s="67"/>
      <c r="N29" s="90"/>
      <c r="O29" s="87"/>
      <c r="P29" s="87"/>
      <c r="Q29" s="122" t="s">
        <v>242</v>
      </c>
      <c r="R29" s="202" t="s">
        <v>248</v>
      </c>
      <c r="S29" s="122"/>
      <c r="T29" s="122"/>
      <c r="U29" s="6"/>
      <c r="V29" s="6"/>
      <c r="W29" s="63"/>
      <c r="X29" s="63"/>
    </row>
    <row r="30" spans="1:24" ht="42" customHeight="1" x14ac:dyDescent="0.25">
      <c r="A30" s="221"/>
      <c r="B30" s="224"/>
      <c r="C30" s="2" t="s">
        <v>113</v>
      </c>
      <c r="D30" s="1" t="s">
        <v>243</v>
      </c>
      <c r="E30" s="124" t="s">
        <v>11</v>
      </c>
      <c r="F30" s="1"/>
      <c r="G30" s="8">
        <v>0.6</v>
      </c>
      <c r="H30" s="83" t="s">
        <v>244</v>
      </c>
      <c r="I30" s="84">
        <v>1</v>
      </c>
      <c r="J30" s="52" t="s">
        <v>17</v>
      </c>
      <c r="K30" s="52" t="s">
        <v>21</v>
      </c>
      <c r="L30" s="90"/>
      <c r="M30" s="67"/>
      <c r="N30" s="90"/>
      <c r="O30" s="87"/>
      <c r="P30" s="87"/>
      <c r="Q30" s="122" t="s">
        <v>245</v>
      </c>
      <c r="R30" s="198"/>
      <c r="S30" s="115"/>
      <c r="T30" s="6"/>
      <c r="U30" s="6"/>
      <c r="V30" s="6"/>
      <c r="W30" s="63"/>
      <c r="X30" s="63"/>
    </row>
    <row r="31" spans="1:24" ht="53.25" customHeight="1" x14ac:dyDescent="0.25">
      <c r="A31" s="222"/>
      <c r="B31" s="225"/>
      <c r="C31" s="2" t="s">
        <v>114</v>
      </c>
      <c r="D31" s="1" t="s">
        <v>246</v>
      </c>
      <c r="E31" s="124" t="s">
        <v>129</v>
      </c>
      <c r="F31" s="1"/>
      <c r="G31" s="15">
        <v>0</v>
      </c>
      <c r="H31" s="15">
        <v>0</v>
      </c>
      <c r="I31" s="134">
        <v>1E-3</v>
      </c>
      <c r="J31" s="52" t="s">
        <v>17</v>
      </c>
      <c r="K31" s="52" t="s">
        <v>23</v>
      </c>
      <c r="L31" s="90"/>
      <c r="M31" s="90"/>
      <c r="N31" s="90"/>
      <c r="O31" s="67" t="e">
        <f>+'IV TRIMESTRE'!#REF!</f>
        <v>#REF!</v>
      </c>
      <c r="P31" s="87" t="e">
        <f>+AVERAGE(L31:O31)</f>
        <v>#REF!</v>
      </c>
      <c r="Q31" s="122" t="s">
        <v>247</v>
      </c>
      <c r="R31" s="199"/>
      <c r="S31" s="76"/>
      <c r="T31" s="6"/>
      <c r="U31" s="6"/>
      <c r="V31" s="6"/>
      <c r="W31" s="63"/>
      <c r="X31" s="63"/>
    </row>
    <row r="32" spans="1:24" ht="50.25" customHeight="1" x14ac:dyDescent="0.25">
      <c r="A32" s="220" t="s">
        <v>39</v>
      </c>
      <c r="B32" s="202" t="s">
        <v>59</v>
      </c>
      <c r="C32" s="2" t="s">
        <v>85</v>
      </c>
      <c r="D32" s="1" t="s">
        <v>167</v>
      </c>
      <c r="E32" s="118" t="s">
        <v>12</v>
      </c>
      <c r="F32" s="1"/>
      <c r="G32" s="15">
        <v>0.5</v>
      </c>
      <c r="H32" s="15" t="s">
        <v>118</v>
      </c>
      <c r="I32" s="15">
        <v>1</v>
      </c>
      <c r="J32" s="52" t="s">
        <v>17</v>
      </c>
      <c r="K32" s="52" t="s">
        <v>21</v>
      </c>
      <c r="L32" s="90"/>
      <c r="M32" s="90"/>
      <c r="N32" s="90"/>
      <c r="O32" s="67"/>
      <c r="P32" s="87"/>
      <c r="Q32" s="115" t="s">
        <v>168</v>
      </c>
      <c r="R32" s="115" t="s">
        <v>169</v>
      </c>
      <c r="S32" s="115"/>
      <c r="T32" s="115"/>
      <c r="U32" s="6"/>
      <c r="V32" s="6"/>
      <c r="W32" s="63"/>
      <c r="X32" s="63"/>
    </row>
    <row r="33" spans="1:24" ht="38.25" x14ac:dyDescent="0.25">
      <c r="A33" s="222"/>
      <c r="B33" s="199"/>
      <c r="C33" s="2" t="s">
        <v>86</v>
      </c>
      <c r="D33" s="1" t="s">
        <v>170</v>
      </c>
      <c r="E33" s="118" t="s">
        <v>12</v>
      </c>
      <c r="F33" s="1"/>
      <c r="G33" s="15">
        <v>0.5</v>
      </c>
      <c r="H33" s="15" t="s">
        <v>118</v>
      </c>
      <c r="I33" s="15">
        <v>1</v>
      </c>
      <c r="J33" s="52" t="s">
        <v>17</v>
      </c>
      <c r="K33" s="52" t="s">
        <v>21</v>
      </c>
      <c r="L33" s="90"/>
      <c r="M33" s="90"/>
      <c r="N33" s="90"/>
      <c r="O33" s="67" t="e">
        <f>+'IV TRIMESTRE'!#REF!</f>
        <v>#REF!</v>
      </c>
      <c r="P33" s="87" t="e">
        <f>+AVERAGE(L33:O33)</f>
        <v>#REF!</v>
      </c>
      <c r="Q33" s="115" t="s">
        <v>171</v>
      </c>
      <c r="R33" s="115"/>
      <c r="S33" s="76"/>
      <c r="T33" s="6"/>
      <c r="U33" s="6"/>
      <c r="V33" s="6"/>
      <c r="W33" s="63"/>
      <c r="X33" s="63"/>
    </row>
    <row r="34" spans="1:24" ht="63.75" x14ac:dyDescent="0.25">
      <c r="A34" s="113" t="s">
        <v>39</v>
      </c>
      <c r="B34" s="75" t="s">
        <v>60</v>
      </c>
      <c r="C34" s="78"/>
      <c r="D34" s="1" t="s">
        <v>31</v>
      </c>
      <c r="E34" s="77" t="s">
        <v>11</v>
      </c>
      <c r="F34" s="77" t="s">
        <v>44</v>
      </c>
      <c r="G34" s="15">
        <v>0.9</v>
      </c>
      <c r="H34" s="15" t="s">
        <v>25</v>
      </c>
      <c r="I34" s="15">
        <v>1</v>
      </c>
      <c r="J34" s="52" t="s">
        <v>17</v>
      </c>
      <c r="K34" s="52" t="s">
        <v>24</v>
      </c>
      <c r="L34" s="90"/>
      <c r="M34" s="90"/>
      <c r="N34" s="90"/>
      <c r="O34" s="67" t="e">
        <f>+'IV TRIMESTRE'!#REF!</f>
        <v>#REF!</v>
      </c>
      <c r="P34" s="87" t="e">
        <f>+AVERAGE(L34:O34)</f>
        <v>#REF!</v>
      </c>
      <c r="Q34" s="76" t="s">
        <v>35</v>
      </c>
      <c r="R34" s="76" t="s">
        <v>42</v>
      </c>
      <c r="S34" s="76"/>
      <c r="T34" s="6"/>
      <c r="U34" s="6"/>
      <c r="V34" s="6"/>
      <c r="W34" s="63"/>
      <c r="X34" s="63"/>
    </row>
    <row r="35" spans="1:24" ht="66" customHeight="1" x14ac:dyDescent="0.25">
      <c r="A35" s="220" t="s">
        <v>39</v>
      </c>
      <c r="B35" s="202" t="s">
        <v>61</v>
      </c>
      <c r="C35" s="40" t="s">
        <v>172</v>
      </c>
      <c r="D35" s="1" t="s">
        <v>173</v>
      </c>
      <c r="E35" s="118" t="s">
        <v>129</v>
      </c>
      <c r="F35" s="1"/>
      <c r="G35" s="15">
        <v>0.7</v>
      </c>
      <c r="H35" s="15" t="s">
        <v>22</v>
      </c>
      <c r="I35" s="15">
        <v>0.9</v>
      </c>
      <c r="J35" s="52" t="s">
        <v>17</v>
      </c>
      <c r="K35" s="52" t="s">
        <v>23</v>
      </c>
      <c r="L35" s="90"/>
      <c r="M35" s="90"/>
      <c r="N35" s="90"/>
      <c r="O35" s="67"/>
      <c r="P35" s="87"/>
      <c r="Q35" s="115" t="s">
        <v>174</v>
      </c>
      <c r="R35" s="115" t="s">
        <v>175</v>
      </c>
      <c r="S35" s="115"/>
      <c r="T35" s="115"/>
      <c r="U35" s="6"/>
      <c r="V35" s="6"/>
      <c r="W35" s="63"/>
      <c r="X35" s="63"/>
    </row>
    <row r="36" spans="1:24" ht="63.75" customHeight="1" x14ac:dyDescent="0.25">
      <c r="A36" s="222"/>
      <c r="B36" s="199"/>
      <c r="C36" s="40" t="s">
        <v>87</v>
      </c>
      <c r="D36" s="1" t="s">
        <v>176</v>
      </c>
      <c r="E36" s="118" t="s">
        <v>129</v>
      </c>
      <c r="F36" s="1"/>
      <c r="G36" s="15">
        <v>0.65</v>
      </c>
      <c r="H36" s="15" t="s">
        <v>177</v>
      </c>
      <c r="I36" s="15">
        <v>0.9</v>
      </c>
      <c r="J36" s="52" t="s">
        <v>17</v>
      </c>
      <c r="K36" s="52" t="s">
        <v>23</v>
      </c>
      <c r="L36" s="90"/>
      <c r="M36" s="90"/>
      <c r="N36" s="90"/>
      <c r="O36" s="67" t="e">
        <f>+'IV TRIMESTRE'!#REF!</f>
        <v>#REF!</v>
      </c>
      <c r="P36" s="87" t="e">
        <f>+AVERAGE(L36:O36)</f>
        <v>#REF!</v>
      </c>
      <c r="Q36" s="115" t="s">
        <v>178</v>
      </c>
      <c r="R36" s="115"/>
      <c r="S36" s="76"/>
      <c r="T36" s="6"/>
      <c r="U36" s="6"/>
      <c r="V36" s="6"/>
      <c r="W36" s="63"/>
      <c r="X36" s="63"/>
    </row>
    <row r="37" spans="1:24" ht="51" customHeight="1" x14ac:dyDescent="0.25">
      <c r="A37" s="207" t="s">
        <v>39</v>
      </c>
      <c r="B37" s="202" t="s">
        <v>62</v>
      </c>
      <c r="C37" s="40" t="s">
        <v>107</v>
      </c>
      <c r="D37" s="1" t="s">
        <v>232</v>
      </c>
      <c r="E37" s="4" t="s">
        <v>129</v>
      </c>
      <c r="F37" s="1"/>
      <c r="G37" s="4">
        <v>0.5</v>
      </c>
      <c r="H37" s="23" t="s">
        <v>118</v>
      </c>
      <c r="I37" s="4">
        <v>1</v>
      </c>
      <c r="J37" s="23" t="s">
        <v>17</v>
      </c>
      <c r="K37" s="3" t="s">
        <v>23</v>
      </c>
      <c r="L37" s="104" t="e">
        <f>#REF!</f>
        <v>#REF!</v>
      </c>
      <c r="M37" s="105" t="e">
        <f>#REF!</f>
        <v>#REF!</v>
      </c>
      <c r="N37" s="104" t="e">
        <f>#REF!</f>
        <v>#REF!</v>
      </c>
      <c r="O37" s="69" t="e">
        <f>'IV TRIMESTRE'!#REF!</f>
        <v>#REF!</v>
      </c>
      <c r="P37" s="95" t="e">
        <f>AVERAGE(L37,M37,N37,O37)</f>
        <v>#REF!</v>
      </c>
      <c r="Q37" s="115" t="s">
        <v>233</v>
      </c>
      <c r="R37" s="202" t="s">
        <v>234</v>
      </c>
      <c r="S37" s="115"/>
      <c r="T37" s="115"/>
      <c r="U37" s="6"/>
      <c r="V37" s="6"/>
      <c r="W37" s="23">
        <v>56</v>
      </c>
      <c r="X37" s="23">
        <v>60</v>
      </c>
    </row>
    <row r="38" spans="1:24" ht="25.5" x14ac:dyDescent="0.25">
      <c r="A38" s="208"/>
      <c r="B38" s="198"/>
      <c r="C38" s="40" t="s">
        <v>108</v>
      </c>
      <c r="D38" s="1" t="s">
        <v>235</v>
      </c>
      <c r="E38" s="4" t="s">
        <v>129</v>
      </c>
      <c r="F38" s="1"/>
      <c r="G38" s="4">
        <v>0.5</v>
      </c>
      <c r="H38" s="23" t="s">
        <v>118</v>
      </c>
      <c r="I38" s="4">
        <v>1</v>
      </c>
      <c r="J38" s="23" t="s">
        <v>17</v>
      </c>
      <c r="K38" s="118" t="s">
        <v>23</v>
      </c>
      <c r="L38" s="104" t="e">
        <f>#REF!</f>
        <v>#REF!</v>
      </c>
      <c r="M38" s="105" t="e">
        <f>#REF!</f>
        <v>#REF!</v>
      </c>
      <c r="N38" s="104" t="e">
        <f>#REF!</f>
        <v>#REF!</v>
      </c>
      <c r="O38" s="69" t="e">
        <f>'IV TRIMESTRE'!#REF!</f>
        <v>#REF!</v>
      </c>
      <c r="P38" s="95" t="e">
        <f>AVERAGE(L38,M38,N38,O38)</f>
        <v>#REF!</v>
      </c>
      <c r="Q38" s="115" t="s">
        <v>233</v>
      </c>
      <c r="R38" s="198"/>
      <c r="S38" s="46"/>
      <c r="T38" s="6"/>
      <c r="U38" s="6"/>
      <c r="V38" s="6"/>
      <c r="W38" s="23">
        <v>56</v>
      </c>
      <c r="X38" s="23">
        <v>60</v>
      </c>
    </row>
    <row r="39" spans="1:24" ht="25.5" x14ac:dyDescent="0.25">
      <c r="A39" s="208"/>
      <c r="B39" s="198"/>
      <c r="C39" s="40" t="s">
        <v>109</v>
      </c>
      <c r="D39" s="1" t="s">
        <v>236</v>
      </c>
      <c r="E39" s="4" t="s">
        <v>12</v>
      </c>
      <c r="F39" s="1"/>
      <c r="G39" s="4">
        <v>0.5</v>
      </c>
      <c r="H39" s="23" t="s">
        <v>118</v>
      </c>
      <c r="I39" s="4">
        <v>1</v>
      </c>
      <c r="J39" s="23" t="s">
        <v>17</v>
      </c>
      <c r="K39" s="118" t="s">
        <v>23</v>
      </c>
      <c r="L39" s="104" t="e">
        <f>#REF!</f>
        <v>#REF!</v>
      </c>
      <c r="M39" s="105" t="e">
        <f>#REF!</f>
        <v>#REF!</v>
      </c>
      <c r="N39" s="104" t="e">
        <f>#REF!</f>
        <v>#REF!</v>
      </c>
      <c r="O39" s="69" t="e">
        <f>'IV TRIMESTRE'!#REF!</f>
        <v>#REF!</v>
      </c>
      <c r="P39" s="95" t="e">
        <f>AVERAGE(L39,M39,N39,O39)</f>
        <v>#REF!</v>
      </c>
      <c r="Q39" s="115" t="s">
        <v>233</v>
      </c>
      <c r="R39" s="198"/>
      <c r="S39" s="46"/>
      <c r="T39" s="6"/>
      <c r="U39" s="6"/>
      <c r="V39" s="6"/>
      <c r="W39" s="23">
        <v>56</v>
      </c>
      <c r="X39" s="23">
        <v>60</v>
      </c>
    </row>
    <row r="40" spans="1:24" ht="38.25" x14ac:dyDescent="0.25">
      <c r="A40" s="208"/>
      <c r="B40" s="198"/>
      <c r="C40" s="40" t="s">
        <v>110</v>
      </c>
      <c r="D40" s="1" t="s">
        <v>237</v>
      </c>
      <c r="E40" s="4" t="s">
        <v>12</v>
      </c>
      <c r="F40" s="1"/>
      <c r="G40" s="4">
        <v>0.5</v>
      </c>
      <c r="H40" s="23" t="s">
        <v>118</v>
      </c>
      <c r="I40" s="4">
        <v>1</v>
      </c>
      <c r="J40" s="23" t="s">
        <v>17</v>
      </c>
      <c r="K40" s="118" t="s">
        <v>23</v>
      </c>
      <c r="L40" s="104"/>
      <c r="M40" s="105"/>
      <c r="N40" s="104"/>
      <c r="O40" s="69"/>
      <c r="P40" s="95"/>
      <c r="Q40" s="115" t="s">
        <v>238</v>
      </c>
      <c r="R40" s="198"/>
      <c r="S40" s="115"/>
      <c r="T40" s="6"/>
      <c r="U40" s="6"/>
      <c r="V40" s="6"/>
      <c r="W40" s="23"/>
      <c r="X40" s="23"/>
    </row>
    <row r="41" spans="1:24" ht="25.5" x14ac:dyDescent="0.25">
      <c r="A41" s="204"/>
      <c r="B41" s="199"/>
      <c r="C41" s="40" t="s">
        <v>111</v>
      </c>
      <c r="D41" s="1" t="s">
        <v>239</v>
      </c>
      <c r="E41" s="4" t="s">
        <v>12</v>
      </c>
      <c r="F41" s="1"/>
      <c r="G41" s="4">
        <v>0.5</v>
      </c>
      <c r="H41" s="23" t="s">
        <v>118</v>
      </c>
      <c r="I41" s="4">
        <v>1</v>
      </c>
      <c r="J41" s="23" t="s">
        <v>17</v>
      </c>
      <c r="K41" s="3" t="s">
        <v>121</v>
      </c>
      <c r="L41" s="104" t="e">
        <f>#REF!</f>
        <v>#REF!</v>
      </c>
      <c r="M41" s="105" t="e">
        <f>#REF!</f>
        <v>#REF!</v>
      </c>
      <c r="N41" s="104" t="e">
        <f>#REF!</f>
        <v>#REF!</v>
      </c>
      <c r="O41" s="69" t="e">
        <f>'IV TRIMESTRE'!#REF!</f>
        <v>#REF!</v>
      </c>
      <c r="P41" s="95" t="e">
        <f>AVERAGE(L41,M41,N41,O41)</f>
        <v>#REF!</v>
      </c>
      <c r="Q41" s="115" t="s">
        <v>238</v>
      </c>
      <c r="R41" s="199"/>
      <c r="S41" s="46"/>
      <c r="T41" s="6"/>
      <c r="U41" s="6"/>
      <c r="V41" s="6"/>
      <c r="W41" s="23">
        <v>56</v>
      </c>
      <c r="X41" s="23">
        <v>60</v>
      </c>
    </row>
    <row r="42" spans="1:24" ht="68.25" customHeight="1" x14ac:dyDescent="0.25">
      <c r="A42" s="220" t="s">
        <v>39</v>
      </c>
      <c r="B42" s="202" t="s">
        <v>63</v>
      </c>
      <c r="C42" s="40" t="s">
        <v>92</v>
      </c>
      <c r="D42" s="1" t="s">
        <v>192</v>
      </c>
      <c r="E42" s="52" t="s">
        <v>12</v>
      </c>
      <c r="F42" s="1"/>
      <c r="G42" s="23"/>
      <c r="H42" s="23"/>
      <c r="I42" s="37">
        <v>1</v>
      </c>
      <c r="J42" s="23" t="s">
        <v>17</v>
      </c>
      <c r="K42" s="118" t="s">
        <v>21</v>
      </c>
      <c r="L42" s="104"/>
      <c r="M42" s="105"/>
      <c r="N42" s="104"/>
      <c r="O42" s="69"/>
      <c r="P42" s="95"/>
      <c r="Q42" s="115" t="s">
        <v>193</v>
      </c>
      <c r="R42" s="202" t="s">
        <v>194</v>
      </c>
      <c r="S42" s="115"/>
      <c r="T42" s="115"/>
      <c r="U42" s="6"/>
      <c r="V42" s="6"/>
      <c r="W42" s="23"/>
      <c r="X42" s="23"/>
    </row>
    <row r="43" spans="1:24" ht="53.25" customHeight="1" x14ac:dyDescent="0.25">
      <c r="A43" s="221"/>
      <c r="B43" s="198"/>
      <c r="C43" s="40" t="s">
        <v>93</v>
      </c>
      <c r="D43" s="1" t="s">
        <v>195</v>
      </c>
      <c r="E43" s="52" t="s">
        <v>12</v>
      </c>
      <c r="F43" s="1"/>
      <c r="G43" s="37">
        <v>0.8</v>
      </c>
      <c r="H43" s="52" t="s">
        <v>26</v>
      </c>
      <c r="I43" s="37">
        <v>1</v>
      </c>
      <c r="J43" s="23" t="s">
        <v>17</v>
      </c>
      <c r="K43" s="118" t="s">
        <v>121</v>
      </c>
      <c r="L43" s="104"/>
      <c r="M43" s="105"/>
      <c r="N43" s="104"/>
      <c r="O43" s="69"/>
      <c r="P43" s="95"/>
      <c r="Q43" s="115" t="s">
        <v>196</v>
      </c>
      <c r="R43" s="199"/>
      <c r="S43" s="115"/>
      <c r="T43" s="115"/>
      <c r="U43" s="6"/>
      <c r="V43" s="6"/>
      <c r="W43" s="23"/>
      <c r="X43" s="23"/>
    </row>
    <row r="44" spans="1:24" ht="33.75" customHeight="1" x14ac:dyDescent="0.25">
      <c r="A44" s="221"/>
      <c r="B44" s="198"/>
      <c r="C44" s="40" t="s">
        <v>94</v>
      </c>
      <c r="D44" s="1" t="s">
        <v>197</v>
      </c>
      <c r="E44" s="52" t="s">
        <v>129</v>
      </c>
      <c r="F44" s="1"/>
      <c r="G44" s="37">
        <v>0.05</v>
      </c>
      <c r="H44" s="52" t="s">
        <v>198</v>
      </c>
      <c r="I44" s="37">
        <v>0</v>
      </c>
      <c r="J44" s="23" t="s">
        <v>17</v>
      </c>
      <c r="K44" s="118" t="s">
        <v>121</v>
      </c>
      <c r="L44" s="104"/>
      <c r="M44" s="105"/>
      <c r="N44" s="104"/>
      <c r="O44" s="69"/>
      <c r="P44" s="95"/>
      <c r="Q44" s="115" t="s">
        <v>199</v>
      </c>
      <c r="R44" s="202" t="s">
        <v>214</v>
      </c>
      <c r="S44" s="115"/>
      <c r="T44" s="6"/>
      <c r="U44" s="6"/>
      <c r="V44" s="6"/>
      <c r="W44" s="23"/>
      <c r="X44" s="23"/>
    </row>
    <row r="45" spans="1:24" ht="38.25" customHeight="1" x14ac:dyDescent="0.25">
      <c r="A45" s="221"/>
      <c r="B45" s="198"/>
      <c r="C45" s="40" t="s">
        <v>95</v>
      </c>
      <c r="D45" s="1" t="s">
        <v>200</v>
      </c>
      <c r="E45" s="52" t="s">
        <v>129</v>
      </c>
      <c r="F45" s="1"/>
      <c r="G45" s="37">
        <v>0.05</v>
      </c>
      <c r="H45" s="52" t="s">
        <v>198</v>
      </c>
      <c r="I45" s="37">
        <v>0</v>
      </c>
      <c r="J45" s="23" t="s">
        <v>17</v>
      </c>
      <c r="K45" s="118" t="s">
        <v>121</v>
      </c>
      <c r="L45" s="104"/>
      <c r="M45" s="105"/>
      <c r="N45" s="104"/>
      <c r="O45" s="69"/>
      <c r="P45" s="95"/>
      <c r="Q45" s="115" t="s">
        <v>201</v>
      </c>
      <c r="R45" s="198"/>
      <c r="S45" s="115"/>
      <c r="T45" s="6"/>
      <c r="U45" s="6"/>
      <c r="V45" s="6"/>
      <c r="W45" s="23"/>
      <c r="X45" s="23"/>
    </row>
    <row r="46" spans="1:24" ht="31.5" customHeight="1" x14ac:dyDescent="0.25">
      <c r="A46" s="221"/>
      <c r="B46" s="198"/>
      <c r="C46" s="40" t="s">
        <v>96</v>
      </c>
      <c r="D46" s="1" t="s">
        <v>202</v>
      </c>
      <c r="E46" s="52" t="s">
        <v>129</v>
      </c>
      <c r="F46" s="1"/>
      <c r="G46" s="37">
        <v>0.05</v>
      </c>
      <c r="H46" s="52" t="s">
        <v>198</v>
      </c>
      <c r="I46" s="37">
        <v>0</v>
      </c>
      <c r="J46" s="23" t="s">
        <v>17</v>
      </c>
      <c r="K46" s="118" t="s">
        <v>121</v>
      </c>
      <c r="L46" s="104"/>
      <c r="M46" s="105"/>
      <c r="N46" s="104"/>
      <c r="O46" s="69"/>
      <c r="P46" s="95"/>
      <c r="Q46" s="115" t="s">
        <v>203</v>
      </c>
      <c r="R46" s="198"/>
      <c r="S46" s="115"/>
      <c r="T46" s="6"/>
      <c r="U46" s="6"/>
      <c r="V46" s="6"/>
      <c r="W46" s="23"/>
      <c r="X46" s="23"/>
    </row>
    <row r="47" spans="1:24" ht="38.25" customHeight="1" x14ac:dyDescent="0.25">
      <c r="A47" s="221"/>
      <c r="B47" s="198"/>
      <c r="C47" s="40" t="s">
        <v>97</v>
      </c>
      <c r="D47" s="1" t="s">
        <v>204</v>
      </c>
      <c r="E47" s="52" t="s">
        <v>129</v>
      </c>
      <c r="F47" s="1"/>
      <c r="G47" s="37">
        <v>0.05</v>
      </c>
      <c r="H47" s="52" t="s">
        <v>198</v>
      </c>
      <c r="I47" s="37">
        <v>0</v>
      </c>
      <c r="J47" s="23" t="s">
        <v>17</v>
      </c>
      <c r="K47" s="118" t="s">
        <v>121</v>
      </c>
      <c r="L47" s="104"/>
      <c r="M47" s="105"/>
      <c r="N47" s="104"/>
      <c r="O47" s="69"/>
      <c r="P47" s="95"/>
      <c r="Q47" s="115" t="s">
        <v>205</v>
      </c>
      <c r="R47" s="198"/>
      <c r="S47" s="115"/>
      <c r="T47" s="115"/>
      <c r="U47" s="6"/>
      <c r="V47" s="6"/>
      <c r="W47" s="23"/>
      <c r="X47" s="23"/>
    </row>
    <row r="48" spans="1:24" ht="63" customHeight="1" x14ac:dyDescent="0.25">
      <c r="A48" s="221"/>
      <c r="B48" s="198"/>
      <c r="C48" s="40" t="s">
        <v>98</v>
      </c>
      <c r="D48" s="1" t="s">
        <v>206</v>
      </c>
      <c r="E48" s="52" t="s">
        <v>12</v>
      </c>
      <c r="F48" s="1"/>
      <c r="G48" s="23">
        <v>3</v>
      </c>
      <c r="H48" s="23">
        <v>2</v>
      </c>
      <c r="I48" s="23">
        <v>1</v>
      </c>
      <c r="J48" s="23" t="s">
        <v>158</v>
      </c>
      <c r="K48" s="118" t="s">
        <v>121</v>
      </c>
      <c r="L48" s="104"/>
      <c r="M48" s="105"/>
      <c r="N48" s="104"/>
      <c r="O48" s="69"/>
      <c r="P48" s="95"/>
      <c r="Q48" s="115" t="s">
        <v>207</v>
      </c>
      <c r="R48" s="199"/>
      <c r="S48" s="115"/>
      <c r="T48" s="115"/>
      <c r="U48" s="6"/>
      <c r="V48" s="6"/>
      <c r="W48" s="23"/>
      <c r="X48" s="23"/>
    </row>
    <row r="49" spans="1:24" ht="40.5" customHeight="1" x14ac:dyDescent="0.25">
      <c r="A49" s="221"/>
      <c r="B49" s="198"/>
      <c r="C49" s="40" t="s">
        <v>99</v>
      </c>
      <c r="D49" s="1" t="s">
        <v>208</v>
      </c>
      <c r="E49" s="52" t="s">
        <v>12</v>
      </c>
      <c r="F49" s="1"/>
      <c r="G49" s="23"/>
      <c r="H49" s="23"/>
      <c r="I49" s="37">
        <v>1</v>
      </c>
      <c r="J49" s="23" t="s">
        <v>17</v>
      </c>
      <c r="K49" s="118" t="s">
        <v>121</v>
      </c>
      <c r="L49" s="104"/>
      <c r="M49" s="105"/>
      <c r="N49" s="104"/>
      <c r="O49" s="69"/>
      <c r="P49" s="95"/>
      <c r="Q49" s="115" t="s">
        <v>209</v>
      </c>
      <c r="R49" s="202" t="s">
        <v>213</v>
      </c>
      <c r="S49" s="115"/>
      <c r="T49" s="115"/>
      <c r="U49" s="6"/>
      <c r="V49" s="6"/>
      <c r="W49" s="23"/>
      <c r="X49" s="23"/>
    </row>
    <row r="50" spans="1:24" ht="36" customHeight="1" x14ac:dyDescent="0.25">
      <c r="A50" s="222"/>
      <c r="B50" s="199"/>
      <c r="C50" s="40" t="s">
        <v>100</v>
      </c>
      <c r="D50" s="1" t="s">
        <v>210</v>
      </c>
      <c r="E50" s="52" t="s">
        <v>129</v>
      </c>
      <c r="F50" s="1"/>
      <c r="G50" s="37">
        <v>0.8</v>
      </c>
      <c r="H50" s="52" t="s">
        <v>211</v>
      </c>
      <c r="I50" s="37">
        <v>1</v>
      </c>
      <c r="J50" s="23" t="s">
        <v>17</v>
      </c>
      <c r="K50" s="118" t="s">
        <v>121</v>
      </c>
      <c r="L50" s="104" t="e">
        <f>#REF!</f>
        <v>#REF!</v>
      </c>
      <c r="M50" s="69" t="e">
        <f>#REF!</f>
        <v>#REF!</v>
      </c>
      <c r="N50" s="106" t="e">
        <f>#REF!</f>
        <v>#REF!</v>
      </c>
      <c r="O50" s="69" t="e">
        <f>'IV TRIMESTRE'!#REF!</f>
        <v>#REF!</v>
      </c>
      <c r="P50" s="95" t="e">
        <f>AVERAGE(L50,M50,N50,O50)</f>
        <v>#REF!</v>
      </c>
      <c r="Q50" s="115" t="s">
        <v>212</v>
      </c>
      <c r="R50" s="199"/>
      <c r="S50" s="115"/>
      <c r="T50" s="115"/>
      <c r="U50" s="6"/>
      <c r="V50" s="6"/>
      <c r="W50" s="23">
        <v>11</v>
      </c>
      <c r="X50" s="23">
        <v>15</v>
      </c>
    </row>
    <row r="51" spans="1:24" ht="39.75" customHeight="1" x14ac:dyDescent="0.25">
      <c r="A51" s="207" t="s">
        <v>39</v>
      </c>
      <c r="B51" s="202" t="s">
        <v>13</v>
      </c>
      <c r="C51" s="40" t="s">
        <v>101</v>
      </c>
      <c r="D51" s="1" t="s">
        <v>215</v>
      </c>
      <c r="E51" s="52" t="s">
        <v>12</v>
      </c>
      <c r="F51" s="1"/>
      <c r="G51" s="37">
        <v>0.5</v>
      </c>
      <c r="H51" s="36" t="s">
        <v>118</v>
      </c>
      <c r="I51" s="37">
        <v>1</v>
      </c>
      <c r="J51" s="36" t="s">
        <v>17</v>
      </c>
      <c r="K51" s="36" t="s">
        <v>121</v>
      </c>
      <c r="L51" s="94"/>
      <c r="M51" s="67" t="e">
        <f>#REF!</f>
        <v>#REF!</v>
      </c>
      <c r="N51" s="96"/>
      <c r="O51" s="87" t="e">
        <f>'IV TRIMESTRE'!#REF!</f>
        <v>#REF!</v>
      </c>
      <c r="P51" s="87" t="e">
        <f>AVERAGE(M51,O51)</f>
        <v>#REF!</v>
      </c>
      <c r="Q51" s="115" t="s">
        <v>216</v>
      </c>
      <c r="R51" s="202" t="s">
        <v>217</v>
      </c>
      <c r="S51" s="115"/>
      <c r="T51" s="115"/>
      <c r="U51" s="6"/>
      <c r="V51" s="6"/>
      <c r="W51" s="63">
        <v>0.50009999999999999</v>
      </c>
      <c r="X51" s="63">
        <v>0.79990000000000006</v>
      </c>
    </row>
    <row r="52" spans="1:24" ht="25.5" customHeight="1" x14ac:dyDescent="0.25">
      <c r="A52" s="208"/>
      <c r="B52" s="198"/>
      <c r="C52" s="40" t="s">
        <v>102</v>
      </c>
      <c r="D52" s="1" t="s">
        <v>218</v>
      </c>
      <c r="E52" s="52" t="s">
        <v>12</v>
      </c>
      <c r="F52" s="1"/>
      <c r="G52" s="37">
        <v>0.5</v>
      </c>
      <c r="H52" s="52" t="s">
        <v>118</v>
      </c>
      <c r="I52" s="37">
        <v>1</v>
      </c>
      <c r="J52" s="36" t="s">
        <v>17</v>
      </c>
      <c r="K52" s="36" t="s">
        <v>121</v>
      </c>
      <c r="L52" s="94"/>
      <c r="M52" s="67" t="e">
        <f>#REF!</f>
        <v>#REF!</v>
      </c>
      <c r="N52" s="96"/>
      <c r="O52" s="66" t="e">
        <f>'IV TRIMESTRE'!#REF!</f>
        <v>#REF!</v>
      </c>
      <c r="P52" s="87" t="e">
        <f>AVERAGE(M52,O52)</f>
        <v>#REF!</v>
      </c>
      <c r="Q52" s="115" t="s">
        <v>219</v>
      </c>
      <c r="R52" s="198"/>
      <c r="S52" s="46"/>
      <c r="T52" s="6"/>
      <c r="U52" s="6"/>
      <c r="V52" s="6"/>
      <c r="W52" s="63">
        <v>0.80010000000000003</v>
      </c>
      <c r="X52" s="63">
        <v>0.99990000000000001</v>
      </c>
    </row>
    <row r="53" spans="1:24" ht="25.5" x14ac:dyDescent="0.25">
      <c r="A53" s="208"/>
      <c r="B53" s="198"/>
      <c r="C53" s="40" t="s">
        <v>103</v>
      </c>
      <c r="D53" s="1" t="s">
        <v>220</v>
      </c>
      <c r="E53" s="52" t="s">
        <v>12</v>
      </c>
      <c r="F53" s="1"/>
      <c r="G53" s="37">
        <v>0.5</v>
      </c>
      <c r="H53" s="52" t="s">
        <v>118</v>
      </c>
      <c r="I53" s="37">
        <v>1</v>
      </c>
      <c r="J53" s="14" t="s">
        <v>17</v>
      </c>
      <c r="K53" s="52" t="s">
        <v>121</v>
      </c>
      <c r="L53" s="90"/>
      <c r="M53" s="73"/>
      <c r="N53" s="90"/>
      <c r="O53" s="66" t="e">
        <f>'IV TRIMESTRE'!#REF!</f>
        <v>#REF!</v>
      </c>
      <c r="P53" s="87" t="e">
        <f>O53</f>
        <v>#REF!</v>
      </c>
      <c r="Q53" s="115" t="s">
        <v>221</v>
      </c>
      <c r="R53" s="199"/>
      <c r="S53" s="46"/>
      <c r="T53" s="6"/>
      <c r="U53" s="6"/>
      <c r="V53" s="6"/>
      <c r="W53" s="63">
        <v>0.80010000000000003</v>
      </c>
      <c r="X53" s="63">
        <v>0.99990000000000001</v>
      </c>
    </row>
    <row r="54" spans="1:24" ht="54.75" customHeight="1" x14ac:dyDescent="0.25">
      <c r="A54" s="207" t="s">
        <v>39</v>
      </c>
      <c r="B54" s="202" t="s">
        <v>64</v>
      </c>
      <c r="C54" s="40" t="s">
        <v>104</v>
      </c>
      <c r="D54" s="5" t="s">
        <v>222</v>
      </c>
      <c r="E54" s="52" t="s">
        <v>11</v>
      </c>
      <c r="F54" s="5"/>
      <c r="G54" s="16">
        <v>0.4</v>
      </c>
      <c r="H54" s="16" t="s">
        <v>223</v>
      </c>
      <c r="I54" s="16">
        <v>0.8</v>
      </c>
      <c r="J54" s="14" t="s">
        <v>17</v>
      </c>
      <c r="K54" s="14" t="s">
        <v>24</v>
      </c>
      <c r="L54" s="24" t="e">
        <f>#REF!</f>
        <v>#REF!</v>
      </c>
      <c r="M54" s="99" t="e">
        <f>#REF!</f>
        <v>#REF!</v>
      </c>
      <c r="N54" s="67" t="e">
        <f>#REF!</f>
        <v>#REF!</v>
      </c>
      <c r="O54" s="67" t="e">
        <f>'IV TRIMESTRE'!#REF!/4</f>
        <v>#REF!</v>
      </c>
      <c r="P54" s="87" t="e">
        <f>AVERAGE(L54,M54,N54,O54)</f>
        <v>#REF!</v>
      </c>
      <c r="Q54" s="115" t="s">
        <v>224</v>
      </c>
      <c r="R54" s="202" t="s">
        <v>225</v>
      </c>
      <c r="S54" s="115"/>
      <c r="T54" s="115"/>
      <c r="U54" s="6"/>
      <c r="V54" s="6"/>
      <c r="W54" s="63">
        <v>0.1701</v>
      </c>
      <c r="X54" s="64">
        <v>0.24989999999999998</v>
      </c>
    </row>
    <row r="55" spans="1:24" ht="42" customHeight="1" x14ac:dyDescent="0.25">
      <c r="A55" s="208"/>
      <c r="B55" s="198"/>
      <c r="C55" s="40" t="s">
        <v>105</v>
      </c>
      <c r="D55" s="5" t="s">
        <v>226</v>
      </c>
      <c r="E55" s="52" t="s">
        <v>12</v>
      </c>
      <c r="F55" s="5"/>
      <c r="G55" s="16">
        <v>0.5</v>
      </c>
      <c r="H55" s="16" t="s">
        <v>227</v>
      </c>
      <c r="I55" s="16">
        <v>1</v>
      </c>
      <c r="J55" s="52" t="s">
        <v>17</v>
      </c>
      <c r="K55" s="52" t="s">
        <v>23</v>
      </c>
      <c r="L55" s="24"/>
      <c r="M55" s="99"/>
      <c r="N55" s="67"/>
      <c r="O55" s="67"/>
      <c r="P55" s="87"/>
      <c r="Q55" s="115" t="s">
        <v>228</v>
      </c>
      <c r="R55" s="198"/>
      <c r="S55" s="115"/>
      <c r="T55" s="6"/>
      <c r="U55" s="6"/>
      <c r="V55" s="6"/>
      <c r="W55" s="63"/>
      <c r="X55" s="64"/>
    </row>
    <row r="56" spans="1:24" ht="40.5" customHeight="1" x14ac:dyDescent="0.25">
      <c r="A56" s="204"/>
      <c r="B56" s="199"/>
      <c r="C56" s="40" t="s">
        <v>106</v>
      </c>
      <c r="D56" s="5" t="s">
        <v>229</v>
      </c>
      <c r="E56" s="52" t="s">
        <v>12</v>
      </c>
      <c r="F56" s="5"/>
      <c r="G56" s="12">
        <v>0.1</v>
      </c>
      <c r="H56" s="12" t="s">
        <v>230</v>
      </c>
      <c r="I56" s="12">
        <v>0.01</v>
      </c>
      <c r="J56" s="14" t="s">
        <v>17</v>
      </c>
      <c r="K56" s="14" t="s">
        <v>24</v>
      </c>
      <c r="L56" s="24" t="e">
        <f>#REF!</f>
        <v>#REF!</v>
      </c>
      <c r="M56" s="99" t="e">
        <f>#REF!</f>
        <v>#REF!</v>
      </c>
      <c r="N56" s="67" t="e">
        <f>#REF!</f>
        <v>#REF!</v>
      </c>
      <c r="O56" s="99" t="e">
        <f>'IV TRIMESTRE'!#REF!/4</f>
        <v>#REF!</v>
      </c>
      <c r="P56" s="87" t="e">
        <f>AVERAGE(L56,M56,N56,O56)</f>
        <v>#REF!</v>
      </c>
      <c r="Q56" s="115" t="s">
        <v>231</v>
      </c>
      <c r="R56" s="199"/>
      <c r="S56" s="46"/>
      <c r="T56" s="6"/>
      <c r="U56" s="6"/>
      <c r="V56" s="6"/>
      <c r="W56" s="63">
        <v>0.1701</v>
      </c>
      <c r="X56" s="64">
        <v>0.24989999999999998</v>
      </c>
    </row>
    <row r="57" spans="1:24" ht="38.25" x14ac:dyDescent="0.25">
      <c r="A57" s="207" t="s">
        <v>48</v>
      </c>
      <c r="B57" s="202" t="s">
        <v>65</v>
      </c>
      <c r="C57" s="40" t="s">
        <v>115</v>
      </c>
      <c r="D57" s="5" t="s">
        <v>249</v>
      </c>
      <c r="E57" s="52" t="s">
        <v>12</v>
      </c>
      <c r="F57" s="5"/>
      <c r="G57" s="12">
        <v>0.5</v>
      </c>
      <c r="H57" s="12" t="s">
        <v>118</v>
      </c>
      <c r="I57" s="12">
        <v>1</v>
      </c>
      <c r="J57" s="21" t="s">
        <v>17</v>
      </c>
      <c r="K57" s="21" t="s">
        <v>21</v>
      </c>
      <c r="L57" s="24" t="e">
        <f>#REF!</f>
        <v>#REF!</v>
      </c>
      <c r="M57" s="67" t="e">
        <f>#REF!</f>
        <v>#REF!</v>
      </c>
      <c r="N57" s="25" t="e">
        <f>#REF!</f>
        <v>#REF!</v>
      </c>
      <c r="O57" s="99" t="e">
        <f>'IV TRIMESTRE'!#REF!</f>
        <v>#REF!</v>
      </c>
      <c r="P57" s="87" t="e">
        <f>AVERAGE(L57,M57,N57,O57)</f>
        <v>#REF!</v>
      </c>
      <c r="Q57" s="122" t="s">
        <v>250</v>
      </c>
      <c r="R57" s="121" t="s">
        <v>251</v>
      </c>
      <c r="S57" s="121"/>
      <c r="T57" s="121"/>
      <c r="U57" s="6"/>
      <c r="V57" s="6"/>
      <c r="W57" s="63">
        <v>5.0099999999999999E-2</v>
      </c>
      <c r="X57" s="63">
        <v>7.9899999999999999E-2</v>
      </c>
    </row>
    <row r="58" spans="1:24" ht="25.5" customHeight="1" x14ac:dyDescent="0.25">
      <c r="A58" s="204"/>
      <c r="B58" s="199"/>
      <c r="C58" s="40" t="s">
        <v>116</v>
      </c>
      <c r="D58" s="5" t="s">
        <v>252</v>
      </c>
      <c r="E58" s="52" t="s">
        <v>129</v>
      </c>
      <c r="F58" s="5"/>
      <c r="G58" s="12">
        <v>0.5</v>
      </c>
      <c r="H58" s="12" t="s">
        <v>118</v>
      </c>
      <c r="I58" s="12">
        <v>1</v>
      </c>
      <c r="J58" s="14" t="s">
        <v>17</v>
      </c>
      <c r="K58" s="14" t="s">
        <v>21</v>
      </c>
      <c r="L58" s="24" t="e">
        <f>#REF!</f>
        <v>#REF!</v>
      </c>
      <c r="M58" s="67" t="e">
        <f>#REF!</f>
        <v>#REF!</v>
      </c>
      <c r="N58" s="25" t="e">
        <f>#REF!</f>
        <v>#REF!</v>
      </c>
      <c r="O58" s="66" t="e">
        <f>'IV TRIMESTRE'!#REF!</f>
        <v>#REF!</v>
      </c>
      <c r="P58" s="87" t="e">
        <f>AVERAGE(L58,M58,N58,O58)</f>
        <v>#REF!</v>
      </c>
      <c r="Q58" s="122" t="s">
        <v>253</v>
      </c>
      <c r="R58" s="122"/>
      <c r="S58" s="46"/>
      <c r="T58" s="6"/>
      <c r="U58" s="6"/>
      <c r="V58" s="6"/>
      <c r="W58" s="63">
        <v>0.70009999999999994</v>
      </c>
      <c r="X58" s="63">
        <v>0.79990000000000006</v>
      </c>
    </row>
    <row r="59" spans="1:24" x14ac:dyDescent="0.25">
      <c r="A59" s="207"/>
      <c r="B59" s="207"/>
      <c r="C59" s="207"/>
      <c r="D59" s="207"/>
      <c r="E59" s="207"/>
      <c r="F59" s="207"/>
      <c r="G59" s="207"/>
      <c r="H59" s="207"/>
      <c r="I59" s="207"/>
      <c r="J59" s="207"/>
      <c r="K59" s="207"/>
      <c r="L59" s="207"/>
      <c r="M59" s="207"/>
      <c r="N59" s="207"/>
      <c r="O59" s="207"/>
      <c r="P59" s="207"/>
      <c r="Q59" s="207"/>
      <c r="R59" s="207"/>
      <c r="S59" s="46"/>
      <c r="T59" s="6"/>
      <c r="U59" s="6"/>
      <c r="V59" s="6"/>
      <c r="W59" s="63"/>
      <c r="X59" s="63"/>
    </row>
    <row r="60" spans="1:24" x14ac:dyDescent="0.25">
      <c r="A60" s="204"/>
      <c r="B60" s="204"/>
      <c r="C60" s="204"/>
      <c r="D60" s="204"/>
      <c r="E60" s="204"/>
      <c r="F60" s="204"/>
      <c r="G60" s="204"/>
      <c r="H60" s="204"/>
      <c r="I60" s="204"/>
      <c r="J60" s="204"/>
      <c r="K60" s="204"/>
      <c r="L60" s="204"/>
      <c r="M60" s="204"/>
      <c r="N60" s="204"/>
      <c r="O60" s="204"/>
      <c r="P60" s="204"/>
      <c r="Q60" s="204"/>
      <c r="R60" s="204"/>
      <c r="S60" s="46"/>
      <c r="T60" s="6"/>
      <c r="U60" s="6"/>
      <c r="V60" s="6"/>
      <c r="W60" s="63"/>
      <c r="X60" s="63"/>
    </row>
    <row r="61" spans="1:24" x14ac:dyDescent="0.25">
      <c r="A61" s="207"/>
      <c r="B61" s="207"/>
      <c r="C61" s="207"/>
      <c r="D61" s="207"/>
      <c r="E61" s="207"/>
      <c r="F61" s="207"/>
      <c r="G61" s="207"/>
      <c r="H61" s="207"/>
      <c r="I61" s="207"/>
      <c r="J61" s="207"/>
      <c r="K61" s="207"/>
      <c r="L61" s="207"/>
      <c r="M61" s="207"/>
      <c r="N61" s="207"/>
      <c r="O61" s="207"/>
      <c r="P61" s="207"/>
      <c r="Q61" s="207"/>
      <c r="R61" s="207"/>
      <c r="S61" s="46"/>
      <c r="T61" s="6"/>
      <c r="U61" s="6"/>
      <c r="V61" s="6"/>
      <c r="W61" s="63"/>
      <c r="X61" s="63"/>
    </row>
    <row r="62" spans="1:24" ht="66.75" customHeight="1" x14ac:dyDescent="0.25">
      <c r="A62" s="204"/>
      <c r="B62" s="204"/>
      <c r="C62" s="204"/>
      <c r="D62" s="204"/>
      <c r="E62" s="204"/>
      <c r="F62" s="204"/>
      <c r="G62" s="204"/>
      <c r="H62" s="204"/>
      <c r="I62" s="204"/>
      <c r="J62" s="204"/>
      <c r="K62" s="204"/>
      <c r="L62" s="204"/>
      <c r="M62" s="204"/>
      <c r="N62" s="204"/>
      <c r="O62" s="204"/>
      <c r="P62" s="204"/>
      <c r="Q62" s="204"/>
      <c r="R62" s="204"/>
      <c r="S62" s="46"/>
      <c r="T62" s="6"/>
      <c r="U62" s="6"/>
      <c r="V62" s="6"/>
      <c r="W62" s="63"/>
      <c r="X62" s="63"/>
    </row>
    <row r="63" spans="1:24" x14ac:dyDescent="0.25">
      <c r="A63" s="207"/>
      <c r="B63" s="207"/>
      <c r="C63" s="207"/>
      <c r="D63" s="207"/>
      <c r="E63" s="207"/>
      <c r="F63" s="207"/>
      <c r="G63" s="207"/>
      <c r="H63" s="207"/>
      <c r="I63" s="207"/>
      <c r="J63" s="207"/>
      <c r="K63" s="207"/>
      <c r="L63" s="207"/>
      <c r="M63" s="207"/>
      <c r="N63" s="207"/>
      <c r="O63" s="207"/>
      <c r="P63" s="207"/>
      <c r="Q63" s="207"/>
      <c r="R63" s="207"/>
      <c r="S63" s="46"/>
      <c r="T63" s="6"/>
      <c r="U63" s="6"/>
      <c r="V63" s="6"/>
      <c r="W63" s="63"/>
      <c r="X63" s="63"/>
    </row>
    <row r="64" spans="1:24" ht="56.25" customHeight="1" x14ac:dyDescent="0.25">
      <c r="A64" s="204"/>
      <c r="B64" s="204"/>
      <c r="C64" s="204"/>
      <c r="D64" s="204"/>
      <c r="E64" s="204"/>
      <c r="F64" s="204"/>
      <c r="G64" s="204"/>
      <c r="H64" s="204"/>
      <c r="I64" s="204"/>
      <c r="J64" s="204"/>
      <c r="K64" s="204"/>
      <c r="L64" s="204"/>
      <c r="M64" s="204"/>
      <c r="N64" s="204"/>
      <c r="O64" s="204"/>
      <c r="P64" s="204"/>
      <c r="Q64" s="204"/>
      <c r="R64" s="204"/>
      <c r="S64" s="46"/>
      <c r="T64" s="6"/>
      <c r="U64" s="6"/>
      <c r="V64" s="6"/>
      <c r="W64" s="63"/>
      <c r="X64" s="63"/>
    </row>
    <row r="65" spans="1:24" x14ac:dyDescent="0.25">
      <c r="A65" s="207"/>
      <c r="B65" s="207"/>
      <c r="C65" s="207"/>
      <c r="D65" s="207"/>
      <c r="E65" s="207"/>
      <c r="F65" s="207"/>
      <c r="G65" s="207"/>
      <c r="H65" s="207"/>
      <c r="I65" s="207"/>
      <c r="J65" s="207"/>
      <c r="K65" s="207"/>
      <c r="L65" s="207"/>
      <c r="M65" s="207"/>
      <c r="N65" s="207"/>
      <c r="O65" s="207"/>
      <c r="P65" s="207"/>
      <c r="Q65" s="207"/>
      <c r="R65" s="207"/>
      <c r="S65" s="46"/>
      <c r="T65" s="6"/>
      <c r="U65" s="6"/>
      <c r="V65" s="6"/>
      <c r="W65" s="63"/>
      <c r="X65" s="63"/>
    </row>
    <row r="66" spans="1:24" x14ac:dyDescent="0.25">
      <c r="A66" s="204"/>
      <c r="B66" s="204"/>
      <c r="C66" s="204"/>
      <c r="D66" s="204"/>
      <c r="E66" s="204"/>
      <c r="F66" s="204"/>
      <c r="G66" s="204"/>
      <c r="H66" s="204"/>
      <c r="I66" s="204"/>
      <c r="J66" s="204"/>
      <c r="K66" s="204"/>
      <c r="L66" s="204"/>
      <c r="M66" s="204"/>
      <c r="N66" s="204"/>
      <c r="O66" s="204"/>
      <c r="P66" s="204"/>
      <c r="Q66" s="204"/>
      <c r="R66" s="204"/>
      <c r="S66" s="46"/>
      <c r="T66" s="6"/>
      <c r="U66" s="6"/>
      <c r="V66" s="6"/>
      <c r="W66" s="63"/>
      <c r="X66" s="63"/>
    </row>
    <row r="67" spans="1:24" x14ac:dyDescent="0.25">
      <c r="A67" s="207"/>
      <c r="B67" s="207"/>
      <c r="C67" s="207"/>
      <c r="D67" s="207"/>
      <c r="E67" s="207"/>
      <c r="F67" s="207"/>
      <c r="G67" s="207"/>
      <c r="H67" s="207"/>
      <c r="I67" s="207"/>
      <c r="J67" s="207"/>
      <c r="K67" s="207"/>
      <c r="L67" s="207"/>
      <c r="M67" s="207"/>
      <c r="N67" s="207"/>
      <c r="O67" s="207"/>
      <c r="P67" s="207"/>
      <c r="Q67" s="207"/>
      <c r="R67" s="207"/>
      <c r="S67" s="46"/>
      <c r="T67" s="6"/>
      <c r="U67" s="6"/>
      <c r="V67" s="6"/>
      <c r="W67" s="63"/>
      <c r="X67" s="63"/>
    </row>
    <row r="68" spans="1:24" x14ac:dyDescent="0.25">
      <c r="A68" s="204"/>
      <c r="B68" s="204"/>
      <c r="C68" s="204"/>
      <c r="D68" s="204"/>
      <c r="E68" s="204"/>
      <c r="F68" s="204"/>
      <c r="G68" s="204"/>
      <c r="H68" s="204"/>
      <c r="I68" s="204"/>
      <c r="J68" s="204"/>
      <c r="K68" s="204"/>
      <c r="L68" s="204"/>
      <c r="M68" s="204"/>
      <c r="N68" s="204"/>
      <c r="O68" s="204"/>
      <c r="P68" s="204"/>
      <c r="Q68" s="204"/>
      <c r="R68" s="204"/>
      <c r="S68" s="46"/>
      <c r="T68" s="6"/>
      <c r="U68" s="6"/>
      <c r="V68" s="6"/>
      <c r="W68" s="63"/>
      <c r="X68" s="63"/>
    </row>
    <row r="69" spans="1:24" x14ac:dyDescent="0.25">
      <c r="A69" s="207"/>
      <c r="B69" s="207"/>
      <c r="C69" s="207"/>
      <c r="D69" s="207"/>
      <c r="E69" s="207"/>
      <c r="F69" s="207"/>
      <c r="G69" s="207"/>
      <c r="H69" s="207"/>
      <c r="I69" s="207"/>
      <c r="J69" s="207"/>
      <c r="K69" s="207"/>
      <c r="L69" s="207"/>
      <c r="M69" s="207"/>
      <c r="N69" s="207"/>
      <c r="O69" s="207"/>
      <c r="P69" s="207"/>
      <c r="Q69" s="207"/>
      <c r="R69" s="207"/>
      <c r="S69" s="46"/>
      <c r="T69" s="6"/>
      <c r="U69" s="6"/>
      <c r="V69" s="6"/>
      <c r="W69" s="63"/>
      <c r="X69" s="63"/>
    </row>
    <row r="70" spans="1:24" x14ac:dyDescent="0.25">
      <c r="A70" s="204"/>
      <c r="B70" s="204"/>
      <c r="C70" s="204"/>
      <c r="D70" s="204"/>
      <c r="E70" s="204"/>
      <c r="F70" s="204"/>
      <c r="G70" s="204"/>
      <c r="H70" s="204"/>
      <c r="I70" s="204"/>
      <c r="J70" s="204"/>
      <c r="K70" s="204"/>
      <c r="L70" s="204"/>
      <c r="M70" s="204"/>
      <c r="N70" s="204"/>
      <c r="O70" s="204"/>
      <c r="P70" s="204"/>
      <c r="Q70" s="204"/>
      <c r="R70" s="204"/>
      <c r="S70" s="46"/>
      <c r="T70" s="6"/>
      <c r="U70" s="6"/>
      <c r="V70" s="6"/>
      <c r="W70" s="63"/>
      <c r="X70" s="63"/>
    </row>
    <row r="71" spans="1:24" x14ac:dyDescent="0.25">
      <c r="A71" s="207"/>
      <c r="B71" s="207"/>
      <c r="C71" s="207"/>
      <c r="D71" s="207"/>
      <c r="E71" s="207"/>
      <c r="F71" s="207"/>
      <c r="G71" s="207"/>
      <c r="H71" s="207"/>
      <c r="I71" s="207"/>
      <c r="J71" s="207"/>
      <c r="K71" s="207"/>
      <c r="L71" s="207"/>
      <c r="M71" s="207"/>
      <c r="N71" s="207"/>
      <c r="O71" s="207"/>
      <c r="P71" s="207"/>
      <c r="Q71" s="207"/>
      <c r="R71" s="207"/>
      <c r="S71" s="49"/>
      <c r="T71" s="48"/>
      <c r="U71" s="6"/>
      <c r="V71" s="6"/>
      <c r="W71" s="63"/>
      <c r="X71" s="63"/>
    </row>
    <row r="72" spans="1:24" x14ac:dyDescent="0.25">
      <c r="A72" s="204"/>
      <c r="B72" s="204"/>
      <c r="C72" s="204"/>
      <c r="D72" s="204"/>
      <c r="E72" s="204"/>
      <c r="F72" s="204"/>
      <c r="G72" s="204"/>
      <c r="H72" s="204"/>
      <c r="I72" s="204"/>
      <c r="J72" s="204"/>
      <c r="K72" s="204"/>
      <c r="L72" s="204"/>
      <c r="M72" s="204"/>
      <c r="N72" s="204"/>
      <c r="O72" s="204"/>
      <c r="P72" s="204"/>
      <c r="Q72" s="204"/>
      <c r="R72" s="204"/>
      <c r="S72" s="49"/>
      <c r="T72" s="6"/>
      <c r="U72" s="6"/>
      <c r="V72" s="6"/>
      <c r="W72" s="63"/>
      <c r="X72" s="63"/>
    </row>
    <row r="73" spans="1:24" x14ac:dyDescent="0.25">
      <c r="A73" s="207"/>
      <c r="B73" s="207"/>
      <c r="C73" s="207"/>
      <c r="D73" s="207"/>
      <c r="E73" s="207"/>
      <c r="F73" s="207"/>
      <c r="G73" s="207"/>
      <c r="H73" s="207"/>
      <c r="I73" s="207"/>
      <c r="J73" s="207"/>
      <c r="K73" s="207"/>
      <c r="L73" s="207"/>
      <c r="M73" s="207"/>
      <c r="N73" s="207"/>
      <c r="O73" s="207"/>
      <c r="P73" s="207"/>
      <c r="Q73" s="207"/>
      <c r="R73" s="207"/>
      <c r="S73" s="49"/>
      <c r="T73" s="6"/>
      <c r="U73" s="6"/>
      <c r="V73" s="6"/>
      <c r="W73" s="63"/>
      <c r="X73" s="63"/>
    </row>
    <row r="74" spans="1:24" x14ac:dyDescent="0.25">
      <c r="A74" s="204"/>
      <c r="B74" s="204"/>
      <c r="C74" s="204"/>
      <c r="D74" s="204"/>
      <c r="E74" s="204"/>
      <c r="F74" s="204"/>
      <c r="G74" s="204"/>
      <c r="H74" s="204"/>
      <c r="I74" s="204"/>
      <c r="J74" s="204"/>
      <c r="K74" s="204"/>
      <c r="L74" s="204"/>
      <c r="M74" s="204"/>
      <c r="N74" s="204"/>
      <c r="O74" s="204"/>
      <c r="P74" s="204"/>
      <c r="Q74" s="204"/>
      <c r="R74" s="204"/>
      <c r="S74" s="49"/>
      <c r="T74" s="6"/>
      <c r="U74" s="6"/>
      <c r="V74" s="6"/>
      <c r="W74" s="63"/>
      <c r="X74" s="63"/>
    </row>
    <row r="75" spans="1:24" ht="27.75" customHeight="1" x14ac:dyDescent="0.25">
      <c r="A75" s="207"/>
      <c r="B75" s="207"/>
      <c r="C75" s="207"/>
      <c r="D75" s="207"/>
      <c r="E75" s="207"/>
      <c r="F75" s="207"/>
      <c r="G75" s="207"/>
      <c r="H75" s="207"/>
      <c r="I75" s="207"/>
      <c r="J75" s="207"/>
      <c r="K75" s="207"/>
      <c r="L75" s="207"/>
      <c r="M75" s="207"/>
      <c r="N75" s="207"/>
      <c r="O75" s="207"/>
      <c r="P75" s="207"/>
      <c r="Q75" s="207"/>
      <c r="R75" s="207"/>
      <c r="S75" s="46"/>
      <c r="T75" s="6"/>
      <c r="U75" s="6"/>
      <c r="V75" s="6"/>
      <c r="W75" s="65"/>
      <c r="X75" s="65"/>
    </row>
    <row r="76" spans="1:24" ht="48.75" customHeight="1" x14ac:dyDescent="0.25">
      <c r="A76" s="204"/>
      <c r="B76" s="204"/>
      <c r="C76" s="204"/>
      <c r="D76" s="204"/>
      <c r="E76" s="204"/>
      <c r="F76" s="204"/>
      <c r="G76" s="204"/>
      <c r="H76" s="204"/>
      <c r="I76" s="204"/>
      <c r="J76" s="204"/>
      <c r="K76" s="204"/>
      <c r="L76" s="204"/>
      <c r="M76" s="204"/>
      <c r="N76" s="204"/>
      <c r="O76" s="204"/>
      <c r="P76" s="204"/>
      <c r="Q76" s="204"/>
      <c r="R76" s="204"/>
      <c r="S76" s="46"/>
      <c r="T76" s="6"/>
      <c r="U76" s="6"/>
      <c r="V76" s="6"/>
      <c r="W76" s="63"/>
      <c r="X76" s="63"/>
    </row>
    <row r="77" spans="1:24" ht="67.5" customHeight="1" x14ac:dyDescent="0.25">
      <c r="A77" s="207"/>
      <c r="B77" s="207"/>
      <c r="C77" s="207"/>
      <c r="D77" s="207"/>
      <c r="E77" s="207"/>
      <c r="F77" s="207"/>
      <c r="G77" s="207"/>
      <c r="H77" s="207"/>
      <c r="I77" s="207"/>
      <c r="J77" s="207"/>
      <c r="K77" s="207"/>
      <c r="L77" s="207"/>
      <c r="M77" s="207"/>
      <c r="N77" s="207"/>
      <c r="O77" s="207"/>
      <c r="P77" s="207"/>
      <c r="Q77" s="207"/>
      <c r="R77" s="207"/>
      <c r="S77" s="49"/>
      <c r="T77" s="6"/>
      <c r="U77" s="6"/>
      <c r="V77" s="6"/>
      <c r="W77" s="63"/>
      <c r="X77" s="63"/>
    </row>
    <row r="78" spans="1:24" ht="34.5" customHeight="1" x14ac:dyDescent="0.25">
      <c r="A78" s="204"/>
      <c r="B78" s="204"/>
      <c r="C78" s="204"/>
      <c r="D78" s="204"/>
      <c r="E78" s="204"/>
      <c r="F78" s="204"/>
      <c r="G78" s="204"/>
      <c r="H78" s="204"/>
      <c r="I78" s="204"/>
      <c r="J78" s="204"/>
      <c r="K78" s="204"/>
      <c r="L78" s="204"/>
      <c r="M78" s="204"/>
      <c r="N78" s="204"/>
      <c r="O78" s="204"/>
      <c r="P78" s="204"/>
      <c r="Q78" s="204"/>
      <c r="R78" s="204"/>
      <c r="S78" s="46"/>
      <c r="T78" s="6"/>
      <c r="U78" s="6"/>
      <c r="V78" s="6"/>
      <c r="W78" s="63"/>
      <c r="X78" s="63"/>
    </row>
    <row r="79" spans="1:24" ht="49.5" customHeight="1" x14ac:dyDescent="0.25">
      <c r="A79" s="207"/>
      <c r="B79" s="207"/>
      <c r="C79" s="207"/>
      <c r="D79" s="207"/>
      <c r="E79" s="207"/>
      <c r="F79" s="207"/>
      <c r="G79" s="207"/>
      <c r="H79" s="207"/>
      <c r="I79" s="207"/>
      <c r="J79" s="207"/>
      <c r="K79" s="207"/>
      <c r="L79" s="207"/>
      <c r="M79" s="207"/>
      <c r="N79" s="207"/>
      <c r="O79" s="207"/>
      <c r="P79" s="207"/>
      <c r="Q79" s="207"/>
      <c r="R79" s="207"/>
      <c r="S79" s="46"/>
      <c r="T79" s="6"/>
      <c r="U79" s="6"/>
      <c r="V79" s="6"/>
      <c r="W79" s="63"/>
      <c r="X79" s="63"/>
    </row>
    <row r="80" spans="1:24" ht="36" customHeight="1" x14ac:dyDescent="0.25">
      <c r="A80" s="204"/>
      <c r="B80" s="204"/>
      <c r="C80" s="204"/>
      <c r="D80" s="204"/>
      <c r="E80" s="204"/>
      <c r="F80" s="204"/>
      <c r="G80" s="204"/>
      <c r="H80" s="204"/>
      <c r="I80" s="204"/>
      <c r="J80" s="204"/>
      <c r="K80" s="204"/>
      <c r="L80" s="204"/>
      <c r="M80" s="204"/>
      <c r="N80" s="204"/>
      <c r="O80" s="204"/>
      <c r="P80" s="204"/>
      <c r="Q80" s="204"/>
      <c r="R80" s="204"/>
      <c r="S80" s="46"/>
      <c r="T80" s="6"/>
      <c r="U80" s="6"/>
      <c r="V80" s="6"/>
      <c r="W80" s="63"/>
      <c r="X80" s="63"/>
    </row>
    <row r="81" spans="1:24" ht="39" customHeight="1" x14ac:dyDescent="0.25">
      <c r="A81" s="207"/>
      <c r="B81" s="207"/>
      <c r="C81" s="207"/>
      <c r="D81" s="207"/>
      <c r="E81" s="207"/>
      <c r="F81" s="207"/>
      <c r="G81" s="207"/>
      <c r="H81" s="207"/>
      <c r="I81" s="207"/>
      <c r="J81" s="207"/>
      <c r="K81" s="207"/>
      <c r="L81" s="207"/>
      <c r="M81" s="207"/>
      <c r="N81" s="207"/>
      <c r="O81" s="207"/>
      <c r="P81" s="207"/>
      <c r="Q81" s="207"/>
      <c r="R81" s="207"/>
      <c r="S81" s="46"/>
      <c r="T81" s="6"/>
      <c r="U81" s="6"/>
      <c r="V81" s="6"/>
      <c r="W81" s="63"/>
      <c r="X81" s="63"/>
    </row>
    <row r="82" spans="1:24" ht="37.5" customHeight="1" x14ac:dyDescent="0.25">
      <c r="A82" s="204"/>
      <c r="B82" s="204"/>
      <c r="C82" s="204"/>
      <c r="D82" s="204"/>
      <c r="E82" s="204"/>
      <c r="F82" s="204"/>
      <c r="G82" s="204"/>
      <c r="H82" s="204"/>
      <c r="I82" s="204"/>
      <c r="J82" s="204"/>
      <c r="K82" s="204"/>
      <c r="L82" s="204"/>
      <c r="M82" s="204"/>
      <c r="N82" s="204"/>
      <c r="O82" s="204"/>
      <c r="P82" s="204"/>
      <c r="Q82" s="204"/>
      <c r="R82" s="204"/>
      <c r="S82" s="46"/>
      <c r="T82" s="6"/>
      <c r="U82" s="6"/>
      <c r="V82" s="6"/>
      <c r="W82" s="63"/>
      <c r="X82" s="63"/>
    </row>
    <row r="83" spans="1:24" ht="40.5" customHeight="1" x14ac:dyDescent="0.25">
      <c r="A83" s="207"/>
      <c r="B83" s="207"/>
      <c r="C83" s="207"/>
      <c r="D83" s="207"/>
      <c r="E83" s="207"/>
      <c r="F83" s="207"/>
      <c r="G83" s="207"/>
      <c r="H83" s="207"/>
      <c r="I83" s="207"/>
      <c r="J83" s="207"/>
      <c r="K83" s="207"/>
      <c r="L83" s="207"/>
      <c r="M83" s="207"/>
      <c r="N83" s="207"/>
      <c r="O83" s="207"/>
      <c r="P83" s="207"/>
      <c r="Q83" s="207"/>
      <c r="R83" s="207"/>
      <c r="S83" s="46"/>
      <c r="T83" s="6"/>
      <c r="U83" s="6"/>
      <c r="V83" s="6"/>
      <c r="W83" s="63"/>
      <c r="X83" s="63"/>
    </row>
    <row r="84" spans="1:24" ht="20.25" customHeight="1" x14ac:dyDescent="0.25">
      <c r="A84" s="204"/>
      <c r="B84" s="204"/>
      <c r="C84" s="204"/>
      <c r="D84" s="204"/>
      <c r="E84" s="204"/>
      <c r="F84" s="204"/>
      <c r="G84" s="204"/>
      <c r="H84" s="204"/>
      <c r="I84" s="204"/>
      <c r="J84" s="204"/>
      <c r="K84" s="204"/>
      <c r="L84" s="204"/>
      <c r="M84" s="204"/>
      <c r="N84" s="204"/>
      <c r="O84" s="204"/>
      <c r="P84" s="204"/>
      <c r="Q84" s="204"/>
      <c r="R84" s="204"/>
      <c r="S84" s="32"/>
      <c r="T84" s="33"/>
    </row>
    <row r="85" spans="1:24" ht="5.25" customHeight="1" x14ac:dyDescent="0.25">
      <c r="A85" s="207"/>
      <c r="B85" s="207"/>
      <c r="C85" s="207"/>
      <c r="D85" s="207"/>
      <c r="E85" s="207"/>
      <c r="F85" s="207"/>
      <c r="G85" s="207"/>
      <c r="H85" s="207"/>
      <c r="I85" s="207"/>
      <c r="J85" s="207"/>
      <c r="K85" s="207"/>
      <c r="L85" s="207"/>
      <c r="M85" s="207"/>
      <c r="N85" s="207"/>
      <c r="O85" s="207"/>
      <c r="P85" s="207"/>
      <c r="Q85" s="207"/>
      <c r="R85" s="207"/>
      <c r="S85" s="31"/>
      <c r="T85" s="27"/>
    </row>
    <row r="86" spans="1:24" x14ac:dyDescent="0.25">
      <c r="A86" s="204"/>
      <c r="B86" s="204"/>
      <c r="C86" s="204"/>
      <c r="D86" s="204"/>
      <c r="E86" s="204"/>
      <c r="F86" s="204"/>
      <c r="G86" s="204"/>
      <c r="H86" s="204"/>
      <c r="I86" s="204"/>
      <c r="J86" s="204"/>
      <c r="K86" s="204"/>
      <c r="L86" s="204"/>
      <c r="M86" s="204"/>
      <c r="N86" s="204"/>
      <c r="O86" s="204"/>
      <c r="P86" s="204"/>
      <c r="Q86" s="204"/>
      <c r="R86" s="204"/>
      <c r="S86" s="31"/>
      <c r="T86" s="31"/>
      <c r="U86" s="31"/>
    </row>
    <row r="87" spans="1:24" x14ac:dyDescent="0.25">
      <c r="A87" s="207"/>
      <c r="B87" s="207"/>
      <c r="C87" s="207"/>
      <c r="D87" s="207"/>
      <c r="E87" s="207"/>
      <c r="F87" s="207"/>
      <c r="G87" s="207"/>
      <c r="H87" s="207"/>
      <c r="I87" s="207"/>
      <c r="J87" s="207"/>
      <c r="K87" s="207"/>
      <c r="L87" s="207"/>
      <c r="M87" s="207"/>
      <c r="N87" s="207"/>
      <c r="O87" s="207"/>
      <c r="P87" s="207"/>
      <c r="Q87" s="207"/>
      <c r="R87" s="207"/>
      <c r="S87" s="56"/>
      <c r="T87" s="57"/>
      <c r="U87" s="39"/>
    </row>
    <row r="88" spans="1:24" x14ac:dyDescent="0.25">
      <c r="A88" s="204"/>
      <c r="B88" s="204"/>
      <c r="C88" s="204"/>
      <c r="D88" s="204"/>
      <c r="E88" s="204"/>
      <c r="F88" s="204"/>
      <c r="G88" s="204"/>
      <c r="H88" s="204"/>
      <c r="I88" s="204"/>
      <c r="J88" s="204"/>
      <c r="K88" s="204"/>
      <c r="L88" s="204"/>
      <c r="M88" s="204"/>
      <c r="N88" s="204"/>
      <c r="O88" s="204"/>
      <c r="P88" s="204"/>
      <c r="Q88" s="204"/>
      <c r="R88" s="204"/>
      <c r="S88" s="58"/>
      <c r="T88" s="59"/>
      <c r="U88" s="39"/>
    </row>
    <row r="89" spans="1:24" x14ac:dyDescent="0.25">
      <c r="A89" s="207"/>
      <c r="B89" s="207"/>
      <c r="C89" s="207"/>
      <c r="D89" s="207"/>
      <c r="E89" s="207"/>
      <c r="F89" s="207"/>
      <c r="G89" s="207"/>
      <c r="H89" s="207"/>
      <c r="I89" s="207"/>
      <c r="J89" s="207"/>
      <c r="K89" s="207"/>
      <c r="L89" s="207"/>
      <c r="M89" s="207"/>
      <c r="N89" s="207"/>
      <c r="O89" s="207"/>
      <c r="P89" s="207"/>
      <c r="Q89" s="207"/>
      <c r="R89" s="207"/>
      <c r="S89" s="58"/>
      <c r="T89" s="60"/>
      <c r="U89" s="39"/>
    </row>
    <row r="90" spans="1:24" x14ac:dyDescent="0.25">
      <c r="A90" s="204"/>
      <c r="B90" s="204"/>
      <c r="C90" s="204"/>
      <c r="D90" s="204"/>
      <c r="E90" s="204"/>
      <c r="F90" s="204"/>
      <c r="G90" s="204"/>
      <c r="H90" s="204"/>
      <c r="I90" s="204"/>
      <c r="J90" s="204"/>
      <c r="K90" s="204"/>
      <c r="L90" s="204"/>
      <c r="M90" s="204"/>
      <c r="N90" s="204"/>
      <c r="O90" s="204"/>
      <c r="P90" s="204"/>
      <c r="Q90" s="204"/>
      <c r="R90" s="204"/>
      <c r="S90" s="58"/>
      <c r="T90" s="60"/>
      <c r="U90" s="39"/>
    </row>
    <row r="91" spans="1:24" x14ac:dyDescent="0.25">
      <c r="A91" s="207"/>
      <c r="B91" s="207"/>
      <c r="C91" s="207"/>
      <c r="D91" s="207"/>
      <c r="E91" s="207"/>
      <c r="F91" s="207"/>
      <c r="G91" s="207"/>
      <c r="H91" s="207"/>
      <c r="I91" s="207"/>
      <c r="J91" s="207"/>
      <c r="K91" s="207"/>
      <c r="L91" s="207"/>
      <c r="M91" s="207"/>
      <c r="N91" s="207"/>
      <c r="O91" s="207"/>
      <c r="P91" s="207"/>
      <c r="Q91" s="207"/>
      <c r="R91" s="207"/>
      <c r="U91" s="61"/>
    </row>
    <row r="92" spans="1:24" x14ac:dyDescent="0.25">
      <c r="A92" s="204"/>
      <c r="B92" s="204"/>
      <c r="C92" s="204"/>
      <c r="D92" s="204"/>
      <c r="E92" s="204"/>
      <c r="F92" s="204"/>
      <c r="G92" s="204"/>
      <c r="H92" s="204"/>
      <c r="I92" s="204"/>
      <c r="J92" s="204"/>
      <c r="K92" s="204"/>
      <c r="L92" s="204"/>
      <c r="M92" s="204"/>
      <c r="N92" s="204"/>
      <c r="O92" s="204"/>
      <c r="P92" s="204"/>
      <c r="Q92" s="204"/>
      <c r="R92" s="204"/>
      <c r="S92" s="31"/>
      <c r="T92" s="27"/>
    </row>
  </sheetData>
  <autoFilter ref="A3:X83"/>
  <mergeCells count="357">
    <mergeCell ref="R37:R41"/>
    <mergeCell ref="R54:R56"/>
    <mergeCell ref="R51:R53"/>
    <mergeCell ref="R49:R50"/>
    <mergeCell ref="R44:R48"/>
    <mergeCell ref="R42:R43"/>
    <mergeCell ref="R10:R13"/>
    <mergeCell ref="R23:R25"/>
    <mergeCell ref="R18:R21"/>
    <mergeCell ref="R16:R17"/>
    <mergeCell ref="R14:R15"/>
    <mergeCell ref="J91:J92"/>
    <mergeCell ref="K91:K92"/>
    <mergeCell ref="L91:L92"/>
    <mergeCell ref="M91:M92"/>
    <mergeCell ref="K89:K90"/>
    <mergeCell ref="L89:L90"/>
    <mergeCell ref="M89:M90"/>
    <mergeCell ref="N89:N90"/>
    <mergeCell ref="N91:N92"/>
    <mergeCell ref="A91:A92"/>
    <mergeCell ref="B91:B92"/>
    <mergeCell ref="C91:C92"/>
    <mergeCell ref="D91:D92"/>
    <mergeCell ref="E91:E92"/>
    <mergeCell ref="F91:F92"/>
    <mergeCell ref="G91:G92"/>
    <mergeCell ref="H91:H92"/>
    <mergeCell ref="I91:I92"/>
    <mergeCell ref="F89:F90"/>
    <mergeCell ref="G89:G90"/>
    <mergeCell ref="H89:H90"/>
    <mergeCell ref="I89:I90"/>
    <mergeCell ref="J89:J90"/>
    <mergeCell ref="A89:A90"/>
    <mergeCell ref="B89:B90"/>
    <mergeCell ref="C89:C90"/>
    <mergeCell ref="D89:D90"/>
    <mergeCell ref="E89:E90"/>
    <mergeCell ref="O91:O92"/>
    <mergeCell ref="N87:N88"/>
    <mergeCell ref="O87:O88"/>
    <mergeCell ref="P87:P88"/>
    <mergeCell ref="Q87:Q88"/>
    <mergeCell ref="R87:R88"/>
    <mergeCell ref="P85:P86"/>
    <mergeCell ref="Q85:Q86"/>
    <mergeCell ref="R85:R86"/>
    <mergeCell ref="O89:O90"/>
    <mergeCell ref="P91:P92"/>
    <mergeCell ref="Q91:Q92"/>
    <mergeCell ref="R91:R92"/>
    <mergeCell ref="P89:P90"/>
    <mergeCell ref="Q89:Q90"/>
    <mergeCell ref="R89:R90"/>
    <mergeCell ref="A87:A88"/>
    <mergeCell ref="B87:B88"/>
    <mergeCell ref="C87:C88"/>
    <mergeCell ref="D87:D88"/>
    <mergeCell ref="E87:E88"/>
    <mergeCell ref="F87:F88"/>
    <mergeCell ref="G87:G88"/>
    <mergeCell ref="H87:H88"/>
    <mergeCell ref="I87:I88"/>
    <mergeCell ref="J87:J88"/>
    <mergeCell ref="K87:K88"/>
    <mergeCell ref="L87:L88"/>
    <mergeCell ref="M87:M88"/>
    <mergeCell ref="K85:K86"/>
    <mergeCell ref="L85:L86"/>
    <mergeCell ref="M85:M86"/>
    <mergeCell ref="N85:N86"/>
    <mergeCell ref="O85:O86"/>
    <mergeCell ref="F85:F86"/>
    <mergeCell ref="G85:G86"/>
    <mergeCell ref="H85:H86"/>
    <mergeCell ref="I85:I86"/>
    <mergeCell ref="J85:J86"/>
    <mergeCell ref="A85:A86"/>
    <mergeCell ref="B85:B86"/>
    <mergeCell ref="C85:C86"/>
    <mergeCell ref="D85:D86"/>
    <mergeCell ref="E85:E86"/>
    <mergeCell ref="N83:N84"/>
    <mergeCell ref="O83:O84"/>
    <mergeCell ref="P83:P84"/>
    <mergeCell ref="Q83:Q84"/>
    <mergeCell ref="R83:R84"/>
    <mergeCell ref="P81:P82"/>
    <mergeCell ref="Q81:Q82"/>
    <mergeCell ref="R81:R82"/>
    <mergeCell ref="A83:A84"/>
    <mergeCell ref="B83:B84"/>
    <mergeCell ref="C83:C84"/>
    <mergeCell ref="D83:D84"/>
    <mergeCell ref="E83:E84"/>
    <mergeCell ref="F83:F84"/>
    <mergeCell ref="G83:G84"/>
    <mergeCell ref="H83:H84"/>
    <mergeCell ref="I83:I84"/>
    <mergeCell ref="J83:J84"/>
    <mergeCell ref="K83:K84"/>
    <mergeCell ref="L83:L84"/>
    <mergeCell ref="M83:M84"/>
    <mergeCell ref="R79:R80"/>
    <mergeCell ref="A81:A82"/>
    <mergeCell ref="B81:B82"/>
    <mergeCell ref="C81:C82"/>
    <mergeCell ref="D81:D82"/>
    <mergeCell ref="E81:E82"/>
    <mergeCell ref="F81:F82"/>
    <mergeCell ref="G81:G82"/>
    <mergeCell ref="H81:H82"/>
    <mergeCell ref="I81:I82"/>
    <mergeCell ref="J81:J82"/>
    <mergeCell ref="K81:K82"/>
    <mergeCell ref="L81:L82"/>
    <mergeCell ref="M81:M82"/>
    <mergeCell ref="N81:N82"/>
    <mergeCell ref="O81:O82"/>
    <mergeCell ref="M79:M80"/>
    <mergeCell ref="N79:N80"/>
    <mergeCell ref="O79:O80"/>
    <mergeCell ref="P79:P80"/>
    <mergeCell ref="Q79:Q80"/>
    <mergeCell ref="H79:H80"/>
    <mergeCell ref="I79:I80"/>
    <mergeCell ref="J79:J80"/>
    <mergeCell ref="K79:K80"/>
    <mergeCell ref="L79:L80"/>
    <mergeCell ref="C79:C80"/>
    <mergeCell ref="D79:D80"/>
    <mergeCell ref="E79:E80"/>
    <mergeCell ref="F79:F80"/>
    <mergeCell ref="G79:G80"/>
    <mergeCell ref="N77:N78"/>
    <mergeCell ref="O77:O78"/>
    <mergeCell ref="P77:P78"/>
    <mergeCell ref="Q77:Q78"/>
    <mergeCell ref="R77:R78"/>
    <mergeCell ref="P75:P76"/>
    <mergeCell ref="Q75:Q76"/>
    <mergeCell ref="R75:R76"/>
    <mergeCell ref="A77:A78"/>
    <mergeCell ref="B77:B78"/>
    <mergeCell ref="C77:C78"/>
    <mergeCell ref="D77:D78"/>
    <mergeCell ref="E77:E78"/>
    <mergeCell ref="F77:F78"/>
    <mergeCell ref="G77:G78"/>
    <mergeCell ref="H77:H78"/>
    <mergeCell ref="I77:I78"/>
    <mergeCell ref="J77:J78"/>
    <mergeCell ref="K77:K78"/>
    <mergeCell ref="L77:L78"/>
    <mergeCell ref="M77:M78"/>
    <mergeCell ref="R73:R74"/>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M73:M74"/>
    <mergeCell ref="N73:N74"/>
    <mergeCell ref="O73:O74"/>
    <mergeCell ref="P73:P74"/>
    <mergeCell ref="Q73:Q74"/>
    <mergeCell ref="H73:H74"/>
    <mergeCell ref="I73:I74"/>
    <mergeCell ref="J73:J74"/>
    <mergeCell ref="P71:P72"/>
    <mergeCell ref="Q71:Q72"/>
    <mergeCell ref="R71:R72"/>
    <mergeCell ref="P69:P70"/>
    <mergeCell ref="Q69:Q70"/>
    <mergeCell ref="R69:R70"/>
    <mergeCell ref="A71:A72"/>
    <mergeCell ref="B71:B72"/>
    <mergeCell ref="C71:C72"/>
    <mergeCell ref="D71:D72"/>
    <mergeCell ref="E71:E72"/>
    <mergeCell ref="F71:F72"/>
    <mergeCell ref="G71:G72"/>
    <mergeCell ref="H71:H72"/>
    <mergeCell ref="I71:I72"/>
    <mergeCell ref="J71:J72"/>
    <mergeCell ref="K71:K72"/>
    <mergeCell ref="L71:L72"/>
    <mergeCell ref="M71:M72"/>
    <mergeCell ref="N71:N72"/>
    <mergeCell ref="O71:O72"/>
    <mergeCell ref="P67:P68"/>
    <mergeCell ref="Q67:Q68"/>
    <mergeCell ref="R67:R68"/>
    <mergeCell ref="C69:C70"/>
    <mergeCell ref="D69:D70"/>
    <mergeCell ref="E69:E70"/>
    <mergeCell ref="F69:F70"/>
    <mergeCell ref="G69:G70"/>
    <mergeCell ref="H69:H70"/>
    <mergeCell ref="I69:I70"/>
    <mergeCell ref="J69:J70"/>
    <mergeCell ref="K69:K70"/>
    <mergeCell ref="L69:L70"/>
    <mergeCell ref="M69:M70"/>
    <mergeCell ref="N69:N70"/>
    <mergeCell ref="O69:O70"/>
    <mergeCell ref="R65:R66"/>
    <mergeCell ref="A67:A68"/>
    <mergeCell ref="B67:B68"/>
    <mergeCell ref="C67:C68"/>
    <mergeCell ref="D67:D68"/>
    <mergeCell ref="E67:E68"/>
    <mergeCell ref="F67:F68"/>
    <mergeCell ref="G67:G68"/>
    <mergeCell ref="H67:H68"/>
    <mergeCell ref="I67:I68"/>
    <mergeCell ref="J67:J68"/>
    <mergeCell ref="K67:K68"/>
    <mergeCell ref="L67:L68"/>
    <mergeCell ref="M67:M68"/>
    <mergeCell ref="N67:N68"/>
    <mergeCell ref="O67:O68"/>
    <mergeCell ref="M65:M66"/>
    <mergeCell ref="N65:N66"/>
    <mergeCell ref="O65:O66"/>
    <mergeCell ref="P65:P66"/>
    <mergeCell ref="Q65:Q66"/>
    <mergeCell ref="H65:H66"/>
    <mergeCell ref="I65:I66"/>
    <mergeCell ref="J65:J66"/>
    <mergeCell ref="P63:P64"/>
    <mergeCell ref="Q63:Q64"/>
    <mergeCell ref="R63:R64"/>
    <mergeCell ref="P61:P62"/>
    <mergeCell ref="Q61:Q62"/>
    <mergeCell ref="R61:R62"/>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R59:R60"/>
    <mergeCell ref="A61:A62"/>
    <mergeCell ref="B61:B62"/>
    <mergeCell ref="C61:C62"/>
    <mergeCell ref="D61:D62"/>
    <mergeCell ref="E61:E62"/>
    <mergeCell ref="F61:F62"/>
    <mergeCell ref="G61:G62"/>
    <mergeCell ref="H61:H62"/>
    <mergeCell ref="I61:I62"/>
    <mergeCell ref="J61:J62"/>
    <mergeCell ref="K61:K62"/>
    <mergeCell ref="L61:L62"/>
    <mergeCell ref="M61:M62"/>
    <mergeCell ref="N61:N62"/>
    <mergeCell ref="O61:O62"/>
    <mergeCell ref="M59:M60"/>
    <mergeCell ref="N59:N60"/>
    <mergeCell ref="O59:O60"/>
    <mergeCell ref="P59:P60"/>
    <mergeCell ref="Q59:Q60"/>
    <mergeCell ref="H59:H60"/>
    <mergeCell ref="I59:I60"/>
    <mergeCell ref="J59:J60"/>
    <mergeCell ref="K59:K60"/>
    <mergeCell ref="L59:L60"/>
    <mergeCell ref="C59:C60"/>
    <mergeCell ref="D59:D60"/>
    <mergeCell ref="E59:E60"/>
    <mergeCell ref="F59:F60"/>
    <mergeCell ref="G59:G60"/>
    <mergeCell ref="A73:A74"/>
    <mergeCell ref="B73:B74"/>
    <mergeCell ref="K65:K66"/>
    <mergeCell ref="L65:L66"/>
    <mergeCell ref="C65:C66"/>
    <mergeCell ref="D65:D66"/>
    <mergeCell ref="E65:E66"/>
    <mergeCell ref="F65:F66"/>
    <mergeCell ref="G65:G66"/>
    <mergeCell ref="K73:K74"/>
    <mergeCell ref="L73:L74"/>
    <mergeCell ref="C73:C74"/>
    <mergeCell ref="D73:D74"/>
    <mergeCell ref="E73:E74"/>
    <mergeCell ref="F73:F74"/>
    <mergeCell ref="G73:G74"/>
    <mergeCell ref="A79:A80"/>
    <mergeCell ref="B79:B80"/>
    <mergeCell ref="A69:A70"/>
    <mergeCell ref="B69:B70"/>
    <mergeCell ref="A65:A66"/>
    <mergeCell ref="B65:B66"/>
    <mergeCell ref="A54:A56"/>
    <mergeCell ref="B54:B56"/>
    <mergeCell ref="A57:A58"/>
    <mergeCell ref="B57:B58"/>
    <mergeCell ref="A59:A60"/>
    <mergeCell ref="B59:B60"/>
    <mergeCell ref="A37:A41"/>
    <mergeCell ref="B37:B41"/>
    <mergeCell ref="A51:A53"/>
    <mergeCell ref="B51:B53"/>
    <mergeCell ref="A14:A15"/>
    <mergeCell ref="B14:B15"/>
    <mergeCell ref="A16:A17"/>
    <mergeCell ref="B16:B17"/>
    <mergeCell ref="A18:A21"/>
    <mergeCell ref="B18:B21"/>
    <mergeCell ref="A22:A28"/>
    <mergeCell ref="B22:B28"/>
    <mergeCell ref="A32:A33"/>
    <mergeCell ref="B32:B33"/>
    <mergeCell ref="A35:A36"/>
    <mergeCell ref="B35:B36"/>
    <mergeCell ref="A42:A50"/>
    <mergeCell ref="B42:B50"/>
    <mergeCell ref="A29:A31"/>
    <mergeCell ref="B29:B31"/>
    <mergeCell ref="R4:R6"/>
    <mergeCell ref="R2:R3"/>
    <mergeCell ref="R29:R31"/>
    <mergeCell ref="A4:A5"/>
    <mergeCell ref="B4:B5"/>
    <mergeCell ref="A7:A9"/>
    <mergeCell ref="B7:B9"/>
    <mergeCell ref="A1:V1"/>
    <mergeCell ref="A2:E2"/>
    <mergeCell ref="Q2:Q3"/>
    <mergeCell ref="L2:P2"/>
    <mergeCell ref="G2:I2"/>
    <mergeCell ref="J2:K2"/>
    <mergeCell ref="R7:R9"/>
    <mergeCell ref="A10:A13"/>
    <mergeCell ref="B10:B13"/>
  </mergeCells>
  <dataValidations count="1">
    <dataValidation type="textLength" allowBlank="1" showInputMessage="1" error="Escriba un texto  Maximo 390 Caracteres" promptTitle="Cualquier contenido Maximo 390 Caracteres" prompt=" Describa brevemente el indicador y qué pretende medir. Para mayor información ver el bloque de ayuda F6 INDICADORES DE GESTIÓN" sqref="S15 S11 S7:S9 S13">
      <formula1>0</formula1>
      <formula2>390</formula2>
    </dataValidation>
  </dataValidations>
  <pageMargins left="0.7" right="0.7" top="0.75" bottom="0.75" header="0.3" footer="0.3"/>
  <pageSetup paperSize="9" scale="16" orientation="portrait" horizontalDpi="4294967293" r:id="rId1"/>
  <rowBreaks count="1" manualBreakCount="1">
    <brk id="14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1"/>
  <sheetViews>
    <sheetView zoomScaleNormal="100" workbookViewId="0">
      <selection activeCell="L3" sqref="L3:N38"/>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11.7109375" hidden="1" customWidth="1"/>
    <col min="7" max="7" width="8.85546875" customWidth="1"/>
    <col min="8" max="8" width="16.140625" customWidth="1"/>
    <col min="9" max="9" width="7.85546875" customWidth="1"/>
    <col min="10" max="10" width="9.28515625" customWidth="1"/>
    <col min="11" max="11" width="13.42578125" customWidth="1"/>
    <col min="12" max="12" width="7.7109375" bestFit="1" customWidth="1"/>
    <col min="13" max="14" width="7.7109375" customWidth="1"/>
    <col min="15" max="15" width="24.42578125" customWidth="1"/>
    <col min="16" max="16" width="24.85546875" customWidth="1"/>
    <col min="17" max="17" width="15.7109375" hidden="1" customWidth="1"/>
    <col min="18" max="18" width="16.28515625" hidden="1" customWidth="1"/>
    <col min="19" max="20" width="0" hidden="1" customWidth="1"/>
  </cols>
  <sheetData>
    <row r="1" spans="1:20" ht="33" customHeight="1" thickTop="1" thickBot="1" x14ac:dyDescent="0.3">
      <c r="A1" s="226" t="s">
        <v>0</v>
      </c>
      <c r="B1" s="227"/>
      <c r="C1" s="227"/>
      <c r="D1" s="227"/>
      <c r="E1" s="227"/>
      <c r="F1" s="228"/>
      <c r="G1" s="229" t="s">
        <v>28</v>
      </c>
      <c r="H1" s="230"/>
      <c r="I1" s="231"/>
      <c r="J1" s="232" t="s">
        <v>18</v>
      </c>
      <c r="K1" s="232"/>
      <c r="L1" s="233" t="s">
        <v>264</v>
      </c>
      <c r="M1" s="234"/>
      <c r="N1" s="235"/>
      <c r="O1" s="200" t="s">
        <v>259</v>
      </c>
      <c r="P1" s="200" t="s">
        <v>260</v>
      </c>
      <c r="Q1" s="135"/>
      <c r="R1" s="135"/>
      <c r="S1" s="135"/>
      <c r="T1" s="136"/>
    </row>
    <row r="2" spans="1:20" ht="48.75" customHeight="1" thickTop="1" thickBot="1" x14ac:dyDescent="0.3">
      <c r="A2" s="140" t="s">
        <v>265</v>
      </c>
      <c r="B2" s="141" t="s">
        <v>1</v>
      </c>
      <c r="C2" s="142" t="s">
        <v>2</v>
      </c>
      <c r="D2" s="142" t="s">
        <v>29</v>
      </c>
      <c r="E2" s="142" t="s">
        <v>27</v>
      </c>
      <c r="F2" s="142" t="s">
        <v>43</v>
      </c>
      <c r="G2" s="10" t="s">
        <v>15</v>
      </c>
      <c r="H2" s="11" t="s">
        <v>16</v>
      </c>
      <c r="I2" s="9" t="s">
        <v>14</v>
      </c>
      <c r="J2" s="144" t="s">
        <v>19</v>
      </c>
      <c r="K2" s="144" t="s">
        <v>20</v>
      </c>
      <c r="L2" s="160" t="s">
        <v>267</v>
      </c>
      <c r="M2" s="161" t="s">
        <v>268</v>
      </c>
      <c r="N2" s="161" t="s">
        <v>269</v>
      </c>
      <c r="O2" s="201"/>
      <c r="P2" s="201"/>
      <c r="Q2" s="29" t="s">
        <v>40</v>
      </c>
      <c r="R2" s="22" t="s">
        <v>8</v>
      </c>
      <c r="S2" s="22" t="s">
        <v>9</v>
      </c>
      <c r="T2" s="22" t="s">
        <v>10</v>
      </c>
    </row>
    <row r="3" spans="1:20" ht="99" customHeight="1" thickTop="1" x14ac:dyDescent="0.25">
      <c r="A3" s="162" t="s">
        <v>37</v>
      </c>
      <c r="B3" s="155" t="s">
        <v>50</v>
      </c>
      <c r="C3" s="143" t="s">
        <v>67</v>
      </c>
      <c r="D3" s="41" t="s">
        <v>119</v>
      </c>
      <c r="E3" s="156" t="s">
        <v>12</v>
      </c>
      <c r="F3" s="156" t="s">
        <v>44</v>
      </c>
      <c r="G3" s="12">
        <v>0.5</v>
      </c>
      <c r="H3" s="156" t="s">
        <v>118</v>
      </c>
      <c r="I3" s="12">
        <v>1</v>
      </c>
      <c r="J3" s="156" t="s">
        <v>17</v>
      </c>
      <c r="K3" s="156" t="s">
        <v>21</v>
      </c>
      <c r="L3" s="163"/>
      <c r="M3" s="89"/>
      <c r="N3" s="24">
        <v>1</v>
      </c>
      <c r="O3" s="41" t="s">
        <v>124</v>
      </c>
      <c r="P3" s="154" t="s">
        <v>261</v>
      </c>
      <c r="Q3" s="53"/>
      <c r="R3" s="30"/>
      <c r="S3" s="30"/>
      <c r="T3" s="30"/>
    </row>
    <row r="4" spans="1:20" ht="63.75" x14ac:dyDescent="0.25">
      <c r="A4" s="207" t="s">
        <v>37</v>
      </c>
      <c r="B4" s="202" t="s">
        <v>52</v>
      </c>
      <c r="C4" s="143" t="s">
        <v>68</v>
      </c>
      <c r="D4" s="41" t="s">
        <v>254</v>
      </c>
      <c r="E4" s="156" t="s">
        <v>12</v>
      </c>
      <c r="F4" s="1"/>
      <c r="G4" s="130">
        <v>0.01</v>
      </c>
      <c r="H4" s="156" t="s">
        <v>120</v>
      </c>
      <c r="I4" s="130">
        <v>0.03</v>
      </c>
      <c r="J4" s="156" t="s">
        <v>17</v>
      </c>
      <c r="K4" s="131" t="s">
        <v>121</v>
      </c>
      <c r="L4" s="24">
        <v>0.03</v>
      </c>
      <c r="M4" s="98">
        <v>0.03</v>
      </c>
      <c r="N4" s="98">
        <v>0.03</v>
      </c>
      <c r="O4" s="41" t="s">
        <v>125</v>
      </c>
      <c r="P4" s="202" t="s">
        <v>126</v>
      </c>
      <c r="Q4" s="53"/>
      <c r="R4" s="6"/>
      <c r="S4" s="6"/>
      <c r="T4" s="6"/>
    </row>
    <row r="5" spans="1:20" ht="63.75" x14ac:dyDescent="0.25">
      <c r="A5" s="208"/>
      <c r="B5" s="198"/>
      <c r="C5" s="143" t="s">
        <v>69</v>
      </c>
      <c r="D5" s="41" t="s">
        <v>122</v>
      </c>
      <c r="E5" s="156" t="s">
        <v>12</v>
      </c>
      <c r="F5" s="1"/>
      <c r="G5" s="12">
        <v>0.8</v>
      </c>
      <c r="H5" s="156" t="s">
        <v>26</v>
      </c>
      <c r="I5" s="12">
        <v>1</v>
      </c>
      <c r="J5" s="156" t="s">
        <v>17</v>
      </c>
      <c r="K5" s="156" t="s">
        <v>121</v>
      </c>
      <c r="L5" s="24">
        <v>1</v>
      </c>
      <c r="M5" s="98">
        <v>1</v>
      </c>
      <c r="N5" s="98">
        <v>1</v>
      </c>
      <c r="O5" s="41" t="s">
        <v>125</v>
      </c>
      <c r="P5" s="198"/>
      <c r="Q5" s="53"/>
      <c r="R5" s="6"/>
      <c r="S5" s="6"/>
      <c r="T5" s="6"/>
    </row>
    <row r="6" spans="1:20" ht="63.75" x14ac:dyDescent="0.25">
      <c r="A6" s="204"/>
      <c r="B6" s="199"/>
      <c r="C6" s="143" t="s">
        <v>70</v>
      </c>
      <c r="D6" s="41" t="s">
        <v>127</v>
      </c>
      <c r="E6" s="156" t="s">
        <v>12</v>
      </c>
      <c r="F6" s="1"/>
      <c r="G6" s="12">
        <v>0.5</v>
      </c>
      <c r="H6" s="156" t="s">
        <v>118</v>
      </c>
      <c r="I6" s="12">
        <v>1</v>
      </c>
      <c r="J6" s="52" t="s">
        <v>17</v>
      </c>
      <c r="K6" s="52" t="s">
        <v>21</v>
      </c>
      <c r="L6" s="163"/>
      <c r="M6" s="91"/>
      <c r="N6" s="98">
        <v>1</v>
      </c>
      <c r="O6" s="41" t="s">
        <v>125</v>
      </c>
      <c r="P6" s="199"/>
      <c r="Q6" s="53"/>
      <c r="R6" s="6"/>
      <c r="S6" s="6"/>
      <c r="T6" s="6"/>
    </row>
    <row r="7" spans="1:20" ht="254.25" customHeight="1" x14ac:dyDescent="0.25">
      <c r="A7" s="220" t="s">
        <v>37</v>
      </c>
      <c r="B7" s="202" t="s">
        <v>53</v>
      </c>
      <c r="C7" s="156" t="s">
        <v>88</v>
      </c>
      <c r="D7" s="1" t="s">
        <v>179</v>
      </c>
      <c r="E7" s="156" t="s">
        <v>12</v>
      </c>
      <c r="F7" s="1"/>
      <c r="G7" s="12">
        <v>0.25</v>
      </c>
      <c r="H7" s="156" t="s">
        <v>180</v>
      </c>
      <c r="I7" s="12">
        <v>0.55000000000000004</v>
      </c>
      <c r="J7" s="52" t="s">
        <v>17</v>
      </c>
      <c r="K7" s="52" t="s">
        <v>21</v>
      </c>
      <c r="L7" s="163"/>
      <c r="M7" s="91"/>
      <c r="N7" s="192">
        <v>0.24360000000000001</v>
      </c>
      <c r="O7" s="41" t="s">
        <v>181</v>
      </c>
      <c r="P7" s="202" t="s">
        <v>182</v>
      </c>
      <c r="Q7" s="148"/>
      <c r="R7" s="148"/>
      <c r="S7" s="6"/>
      <c r="T7" s="6"/>
    </row>
    <row r="8" spans="1:20" ht="129" customHeight="1" x14ac:dyDescent="0.25">
      <c r="A8" s="221"/>
      <c r="B8" s="198"/>
      <c r="C8" s="156" t="s">
        <v>89</v>
      </c>
      <c r="D8" s="1" t="s">
        <v>183</v>
      </c>
      <c r="E8" s="156" t="s">
        <v>12</v>
      </c>
      <c r="F8" s="1"/>
      <c r="G8" s="12">
        <v>0.8</v>
      </c>
      <c r="H8" s="156" t="s">
        <v>184</v>
      </c>
      <c r="I8" s="12">
        <v>0.99</v>
      </c>
      <c r="J8" s="52" t="s">
        <v>17</v>
      </c>
      <c r="K8" s="52" t="s">
        <v>21</v>
      </c>
      <c r="L8" s="163"/>
      <c r="M8" s="91"/>
      <c r="N8" s="170">
        <v>0.98850000000000005</v>
      </c>
      <c r="O8" s="41" t="s">
        <v>185</v>
      </c>
      <c r="P8" s="198"/>
      <c r="Q8" s="149"/>
      <c r="R8" s="6"/>
      <c r="S8" s="6"/>
      <c r="T8" s="6"/>
    </row>
    <row r="9" spans="1:20" ht="84" customHeight="1" x14ac:dyDescent="0.25">
      <c r="A9" s="221"/>
      <c r="B9" s="198"/>
      <c r="C9" s="156" t="s">
        <v>90</v>
      </c>
      <c r="D9" s="1" t="s">
        <v>186</v>
      </c>
      <c r="E9" s="156" t="s">
        <v>12</v>
      </c>
      <c r="F9" s="1"/>
      <c r="G9" s="15">
        <v>0.1</v>
      </c>
      <c r="H9" s="15" t="s">
        <v>187</v>
      </c>
      <c r="I9" s="15">
        <v>0.2</v>
      </c>
      <c r="J9" s="52" t="s">
        <v>17</v>
      </c>
      <c r="K9" s="52" t="s">
        <v>21</v>
      </c>
      <c r="L9" s="163"/>
      <c r="M9" s="87"/>
      <c r="N9" s="68">
        <v>0.04</v>
      </c>
      <c r="O9" s="41" t="s">
        <v>188</v>
      </c>
      <c r="P9" s="198"/>
      <c r="Q9" s="149"/>
      <c r="R9" s="6"/>
      <c r="S9" s="6"/>
      <c r="T9" s="6"/>
    </row>
    <row r="10" spans="1:20" ht="76.5" customHeight="1" x14ac:dyDescent="0.25">
      <c r="A10" s="222"/>
      <c r="B10" s="199"/>
      <c r="C10" s="156" t="s">
        <v>91</v>
      </c>
      <c r="D10" s="1" t="s">
        <v>189</v>
      </c>
      <c r="E10" s="156" t="s">
        <v>12</v>
      </c>
      <c r="F10" s="1"/>
      <c r="G10" s="15">
        <v>0.1</v>
      </c>
      <c r="H10" s="15" t="s">
        <v>190</v>
      </c>
      <c r="I10" s="15">
        <v>0.3</v>
      </c>
      <c r="J10" s="52" t="s">
        <v>17</v>
      </c>
      <c r="K10" s="52" t="s">
        <v>21</v>
      </c>
      <c r="L10" s="163"/>
      <c r="M10" s="87"/>
      <c r="N10" s="68">
        <v>0.05</v>
      </c>
      <c r="O10" s="20" t="s">
        <v>191</v>
      </c>
      <c r="P10" s="199"/>
      <c r="Q10" s="149"/>
      <c r="R10" s="6"/>
      <c r="S10" s="6"/>
      <c r="T10" s="6"/>
    </row>
    <row r="11" spans="1:20" ht="63.75" x14ac:dyDescent="0.25">
      <c r="A11" s="207" t="s">
        <v>38</v>
      </c>
      <c r="B11" s="202" t="s">
        <v>56</v>
      </c>
      <c r="C11" s="156" t="s">
        <v>75</v>
      </c>
      <c r="D11" s="82" t="s">
        <v>138</v>
      </c>
      <c r="E11" s="149" t="s">
        <v>12</v>
      </c>
      <c r="F11" s="82"/>
      <c r="G11" s="8">
        <v>0.8</v>
      </c>
      <c r="H11" s="83" t="s">
        <v>139</v>
      </c>
      <c r="I11" s="84">
        <v>1</v>
      </c>
      <c r="J11" s="52" t="s">
        <v>17</v>
      </c>
      <c r="K11" s="52" t="s">
        <v>121</v>
      </c>
      <c r="L11" s="163"/>
      <c r="M11" s="108"/>
      <c r="N11" s="129"/>
      <c r="O11" s="149" t="s">
        <v>140</v>
      </c>
      <c r="P11" s="202" t="s">
        <v>141</v>
      </c>
      <c r="Q11" s="149"/>
      <c r="R11" s="149"/>
      <c r="S11" s="6"/>
      <c r="T11" s="6"/>
    </row>
    <row r="12" spans="1:20" ht="66" customHeight="1" x14ac:dyDescent="0.25">
      <c r="A12" s="208"/>
      <c r="B12" s="198"/>
      <c r="C12" s="156" t="s">
        <v>76</v>
      </c>
      <c r="D12" s="82" t="s">
        <v>142</v>
      </c>
      <c r="E12" s="149" t="s">
        <v>12</v>
      </c>
      <c r="F12" s="82"/>
      <c r="G12" s="8">
        <v>0.8</v>
      </c>
      <c r="H12" s="83" t="s">
        <v>139</v>
      </c>
      <c r="I12" s="84">
        <v>1</v>
      </c>
      <c r="J12" s="52" t="s">
        <v>17</v>
      </c>
      <c r="K12" s="52" t="s">
        <v>121</v>
      </c>
      <c r="L12" s="163"/>
      <c r="M12" s="129"/>
      <c r="N12" s="129"/>
      <c r="O12" s="149" t="s">
        <v>143</v>
      </c>
      <c r="P12" s="198"/>
      <c r="Q12" s="149"/>
      <c r="R12" s="6"/>
      <c r="S12" s="6"/>
      <c r="T12" s="6"/>
    </row>
    <row r="13" spans="1:20" ht="78" customHeight="1" x14ac:dyDescent="0.25">
      <c r="A13" s="208"/>
      <c r="B13" s="198"/>
      <c r="C13" s="156" t="s">
        <v>77</v>
      </c>
      <c r="D13" s="82" t="s">
        <v>144</v>
      </c>
      <c r="E13" s="149" t="s">
        <v>12</v>
      </c>
      <c r="F13" s="82"/>
      <c r="G13" s="8">
        <v>0.9</v>
      </c>
      <c r="H13" s="83" t="s">
        <v>147</v>
      </c>
      <c r="I13" s="84">
        <v>1</v>
      </c>
      <c r="J13" s="52" t="s">
        <v>17</v>
      </c>
      <c r="K13" s="151" t="s">
        <v>21</v>
      </c>
      <c r="L13" s="163"/>
      <c r="M13" s="129"/>
      <c r="N13" s="129"/>
      <c r="O13" s="149" t="s">
        <v>145</v>
      </c>
      <c r="P13" s="198"/>
      <c r="Q13" s="149"/>
      <c r="R13" s="6"/>
      <c r="S13" s="6"/>
      <c r="T13" s="6"/>
    </row>
    <row r="14" spans="1:20" ht="129.75" customHeight="1" x14ac:dyDescent="0.25">
      <c r="A14" s="204"/>
      <c r="B14" s="199"/>
      <c r="C14" s="156" t="s">
        <v>78</v>
      </c>
      <c r="D14" s="82" t="s">
        <v>146</v>
      </c>
      <c r="E14" s="149" t="s">
        <v>11</v>
      </c>
      <c r="F14" s="82"/>
      <c r="G14" s="8">
        <v>0.9</v>
      </c>
      <c r="H14" s="83" t="s">
        <v>147</v>
      </c>
      <c r="I14" s="84">
        <v>1</v>
      </c>
      <c r="J14" s="151" t="s">
        <v>17</v>
      </c>
      <c r="K14" s="151" t="s">
        <v>121</v>
      </c>
      <c r="L14" s="163"/>
      <c r="M14" s="93"/>
      <c r="N14" s="93"/>
      <c r="O14" s="149" t="s">
        <v>148</v>
      </c>
      <c r="P14" s="199"/>
      <c r="Q14" s="149"/>
      <c r="R14" s="6"/>
      <c r="S14" s="6"/>
      <c r="T14" s="6"/>
    </row>
    <row r="15" spans="1:20" ht="92.25" customHeight="1" x14ac:dyDescent="0.25">
      <c r="A15" s="220" t="s">
        <v>38</v>
      </c>
      <c r="B15" s="202" t="s">
        <v>57</v>
      </c>
      <c r="C15" s="156" t="s">
        <v>79</v>
      </c>
      <c r="D15" s="1" t="s">
        <v>149</v>
      </c>
      <c r="E15" s="157" t="s">
        <v>11</v>
      </c>
      <c r="F15" s="1"/>
      <c r="G15" s="8">
        <v>0.9</v>
      </c>
      <c r="H15" s="83" t="s">
        <v>147</v>
      </c>
      <c r="I15" s="84">
        <v>1</v>
      </c>
      <c r="J15" s="151" t="s">
        <v>17</v>
      </c>
      <c r="K15" s="151" t="s">
        <v>121</v>
      </c>
      <c r="L15" s="24">
        <v>1</v>
      </c>
      <c r="M15" s="102">
        <v>1</v>
      </c>
      <c r="N15" s="102">
        <v>1</v>
      </c>
      <c r="O15" s="149" t="s">
        <v>150</v>
      </c>
      <c r="P15" s="149" t="s">
        <v>151</v>
      </c>
      <c r="Q15" s="149"/>
      <c r="R15" s="149"/>
      <c r="S15" s="6"/>
      <c r="T15" s="6"/>
    </row>
    <row r="16" spans="1:20" ht="63.75" x14ac:dyDescent="0.25">
      <c r="A16" s="221"/>
      <c r="B16" s="198"/>
      <c r="C16" s="156" t="s">
        <v>80</v>
      </c>
      <c r="D16" s="1" t="s">
        <v>255</v>
      </c>
      <c r="E16" s="157" t="s">
        <v>129</v>
      </c>
      <c r="F16" s="1"/>
      <c r="G16" s="8">
        <v>0.7</v>
      </c>
      <c r="H16" s="83" t="s">
        <v>152</v>
      </c>
      <c r="I16" s="84">
        <v>1</v>
      </c>
      <c r="J16" s="151" t="s">
        <v>17</v>
      </c>
      <c r="K16" s="151" t="s">
        <v>121</v>
      </c>
      <c r="L16" s="24">
        <v>1</v>
      </c>
      <c r="M16" s="102">
        <v>1</v>
      </c>
      <c r="N16" s="102">
        <v>1</v>
      </c>
      <c r="O16" s="149" t="s">
        <v>153</v>
      </c>
      <c r="P16" s="202" t="s">
        <v>154</v>
      </c>
      <c r="Q16" s="149"/>
      <c r="R16" s="149"/>
      <c r="S16" s="6"/>
      <c r="T16" s="6"/>
    </row>
    <row r="17" spans="1:20" ht="64.5" customHeight="1" x14ac:dyDescent="0.25">
      <c r="A17" s="221"/>
      <c r="B17" s="198"/>
      <c r="C17" s="156" t="s">
        <v>81</v>
      </c>
      <c r="D17" s="1" t="s">
        <v>256</v>
      </c>
      <c r="E17" s="157" t="s">
        <v>129</v>
      </c>
      <c r="F17" s="1"/>
      <c r="G17" s="8">
        <v>0.7</v>
      </c>
      <c r="H17" s="83" t="s">
        <v>152</v>
      </c>
      <c r="I17" s="84">
        <v>1</v>
      </c>
      <c r="J17" s="151" t="s">
        <v>17</v>
      </c>
      <c r="K17" s="151" t="s">
        <v>121</v>
      </c>
      <c r="L17" s="24">
        <v>1</v>
      </c>
      <c r="M17" s="102">
        <v>1</v>
      </c>
      <c r="N17" s="188">
        <v>0.99</v>
      </c>
      <c r="O17" s="149" t="s">
        <v>155</v>
      </c>
      <c r="P17" s="198"/>
      <c r="Q17" s="168"/>
      <c r="R17" s="168"/>
      <c r="S17" s="6"/>
      <c r="T17" s="6"/>
    </row>
    <row r="18" spans="1:20" ht="64.5" customHeight="1" x14ac:dyDescent="0.25">
      <c r="A18" s="221"/>
      <c r="B18" s="198"/>
      <c r="C18" s="182" t="s">
        <v>82</v>
      </c>
      <c r="D18" s="178" t="s">
        <v>286</v>
      </c>
      <c r="E18" s="157" t="s">
        <v>129</v>
      </c>
      <c r="G18" s="8">
        <v>0.7</v>
      </c>
      <c r="H18" s="83" t="s">
        <v>287</v>
      </c>
      <c r="I18" s="84">
        <v>0.9</v>
      </c>
      <c r="J18" s="169" t="s">
        <v>17</v>
      </c>
      <c r="K18" s="169" t="s">
        <v>121</v>
      </c>
      <c r="L18" s="24">
        <v>1</v>
      </c>
      <c r="M18" s="163" t="s">
        <v>45</v>
      </c>
      <c r="N18" s="24">
        <v>0.93</v>
      </c>
      <c r="O18" s="156" t="s">
        <v>156</v>
      </c>
      <c r="P18" s="199"/>
      <c r="Q18" s="149"/>
      <c r="R18" s="6"/>
      <c r="S18" s="6"/>
      <c r="T18" s="6"/>
    </row>
    <row r="19" spans="1:20" ht="66" customHeight="1" x14ac:dyDescent="0.25">
      <c r="A19" s="222"/>
      <c r="B19" s="199"/>
      <c r="C19" s="156" t="s">
        <v>157</v>
      </c>
      <c r="D19" s="1" t="s">
        <v>258</v>
      </c>
      <c r="E19" s="157" t="s">
        <v>12</v>
      </c>
      <c r="F19" s="1"/>
      <c r="G19" s="132">
        <v>84</v>
      </c>
      <c r="H19" s="132">
        <v>159</v>
      </c>
      <c r="I19" s="132">
        <v>173</v>
      </c>
      <c r="J19" s="151" t="s">
        <v>158</v>
      </c>
      <c r="K19" s="151" t="s">
        <v>121</v>
      </c>
      <c r="L19" s="172">
        <v>15</v>
      </c>
      <c r="M19" s="173">
        <v>176</v>
      </c>
      <c r="N19" s="173">
        <v>213</v>
      </c>
      <c r="O19" s="149" t="s">
        <v>159</v>
      </c>
      <c r="P19" s="149" t="s">
        <v>160</v>
      </c>
      <c r="Q19" s="149"/>
      <c r="R19" s="149"/>
      <c r="S19" s="6"/>
      <c r="T19" s="6"/>
    </row>
    <row r="20" spans="1:20" ht="81" customHeight="1" x14ac:dyDescent="0.25">
      <c r="A20" s="207" t="s">
        <v>38</v>
      </c>
      <c r="B20" s="202" t="s">
        <v>58</v>
      </c>
      <c r="C20" s="176" t="s">
        <v>113</v>
      </c>
      <c r="D20" s="1" t="s">
        <v>243</v>
      </c>
      <c r="E20" s="157" t="s">
        <v>11</v>
      </c>
      <c r="F20" s="1"/>
      <c r="G20" s="8">
        <v>0.6</v>
      </c>
      <c r="H20" s="83" t="s">
        <v>244</v>
      </c>
      <c r="I20" s="84">
        <v>1</v>
      </c>
      <c r="J20" s="52" t="s">
        <v>17</v>
      </c>
      <c r="K20" s="52" t="s">
        <v>21</v>
      </c>
      <c r="L20" s="163"/>
      <c r="M20" s="87"/>
      <c r="N20" s="125"/>
      <c r="O20" s="149" t="s">
        <v>288</v>
      </c>
      <c r="P20" s="202" t="s">
        <v>248</v>
      </c>
      <c r="Q20" s="168"/>
      <c r="R20" s="168"/>
      <c r="S20" s="6"/>
      <c r="T20" s="6"/>
    </row>
    <row r="21" spans="1:20" ht="88.5" customHeight="1" x14ac:dyDescent="0.25">
      <c r="A21" s="204"/>
      <c r="B21" s="199"/>
      <c r="C21" s="177" t="s">
        <v>114</v>
      </c>
      <c r="D21" s="178" t="s">
        <v>284</v>
      </c>
      <c r="E21" s="179" t="s">
        <v>129</v>
      </c>
      <c r="G21" s="180">
        <v>0.01</v>
      </c>
      <c r="H21" s="181">
        <v>0</v>
      </c>
      <c r="I21" s="181">
        <v>0</v>
      </c>
      <c r="J21" s="52" t="s">
        <v>17</v>
      </c>
      <c r="K21" s="52" t="s">
        <v>21</v>
      </c>
      <c r="L21" s="163"/>
      <c r="M21" s="87"/>
      <c r="N21" s="125"/>
      <c r="O21" s="156" t="s">
        <v>285</v>
      </c>
      <c r="P21" s="199"/>
      <c r="Q21" s="149"/>
      <c r="R21" s="6"/>
      <c r="S21" s="6"/>
      <c r="T21" s="6"/>
    </row>
    <row r="22" spans="1:20" ht="105" customHeight="1" x14ac:dyDescent="0.25">
      <c r="A22" s="220" t="s">
        <v>39</v>
      </c>
      <c r="B22" s="202" t="s">
        <v>59</v>
      </c>
      <c r="C22" s="156" t="s">
        <v>86</v>
      </c>
      <c r="D22" s="1" t="s">
        <v>291</v>
      </c>
      <c r="E22" s="157" t="s">
        <v>12</v>
      </c>
      <c r="F22" s="1"/>
      <c r="G22" s="15">
        <v>0.4</v>
      </c>
      <c r="H22" s="15" t="s">
        <v>290</v>
      </c>
      <c r="I22" s="15">
        <v>1</v>
      </c>
      <c r="J22" s="52" t="s">
        <v>17</v>
      </c>
      <c r="K22" s="52" t="s">
        <v>21</v>
      </c>
      <c r="L22" s="25">
        <v>0.77380000000000004</v>
      </c>
      <c r="M22" s="66">
        <v>0.79349999999999998</v>
      </c>
      <c r="N22" s="171">
        <v>0.87939999999999996</v>
      </c>
      <c r="O22" s="149" t="s">
        <v>292</v>
      </c>
      <c r="P22" s="202" t="s">
        <v>169</v>
      </c>
      <c r="Q22" s="149"/>
      <c r="R22" s="149"/>
      <c r="S22" s="6"/>
      <c r="T22" s="6"/>
    </row>
    <row r="23" spans="1:20" ht="105" customHeight="1" x14ac:dyDescent="0.25">
      <c r="A23" s="221"/>
      <c r="B23" s="198"/>
      <c r="C23" s="156" t="s">
        <v>85</v>
      </c>
      <c r="D23" s="1" t="s">
        <v>167</v>
      </c>
      <c r="E23" s="157" t="s">
        <v>12</v>
      </c>
      <c r="F23" s="1"/>
      <c r="G23" s="15">
        <v>0.5</v>
      </c>
      <c r="H23" s="15" t="s">
        <v>118</v>
      </c>
      <c r="I23" s="15">
        <v>1</v>
      </c>
      <c r="J23" s="52" t="s">
        <v>17</v>
      </c>
      <c r="K23" s="52" t="s">
        <v>21</v>
      </c>
      <c r="L23" s="103">
        <v>1</v>
      </c>
      <c r="M23" s="103">
        <v>1</v>
      </c>
      <c r="N23" s="103">
        <v>1</v>
      </c>
      <c r="O23" s="184" t="s">
        <v>168</v>
      </c>
      <c r="P23" s="198"/>
      <c r="Q23" s="184"/>
      <c r="R23" s="184"/>
      <c r="S23" s="6"/>
      <c r="T23" s="6"/>
    </row>
    <row r="24" spans="1:20" ht="63.75" customHeight="1" x14ac:dyDescent="0.25">
      <c r="A24" s="222"/>
      <c r="B24" s="199"/>
      <c r="C24" s="156" t="s">
        <v>293</v>
      </c>
      <c r="D24" s="1" t="s">
        <v>170</v>
      </c>
      <c r="E24" s="157" t="s">
        <v>12</v>
      </c>
      <c r="F24" s="1"/>
      <c r="G24" s="15">
        <v>0.5</v>
      </c>
      <c r="H24" s="15" t="s">
        <v>118</v>
      </c>
      <c r="I24" s="15">
        <v>1</v>
      </c>
      <c r="J24" s="52" t="s">
        <v>17</v>
      </c>
      <c r="K24" s="52" t="s">
        <v>21</v>
      </c>
      <c r="L24" s="163"/>
      <c r="M24" s="87"/>
      <c r="N24" s="171">
        <v>0.81559999999999999</v>
      </c>
      <c r="O24" s="149" t="s">
        <v>171</v>
      </c>
      <c r="P24" s="198"/>
      <c r="Q24" s="149"/>
      <c r="R24" s="6"/>
      <c r="S24" s="6"/>
      <c r="T24" s="6"/>
    </row>
    <row r="25" spans="1:20" ht="63.75" x14ac:dyDescent="0.25">
      <c r="A25" s="164" t="s">
        <v>39</v>
      </c>
      <c r="B25" s="167" t="s">
        <v>62</v>
      </c>
      <c r="C25" s="147" t="s">
        <v>266</v>
      </c>
      <c r="D25" s="1" t="s">
        <v>239</v>
      </c>
      <c r="E25" s="4" t="s">
        <v>12</v>
      </c>
      <c r="F25" s="1"/>
      <c r="G25" s="4">
        <v>0.5</v>
      </c>
      <c r="H25" s="23" t="s">
        <v>118</v>
      </c>
      <c r="I25" s="4">
        <v>1</v>
      </c>
      <c r="J25" s="23" t="s">
        <v>17</v>
      </c>
      <c r="K25" s="157" t="s">
        <v>121</v>
      </c>
      <c r="L25" s="24">
        <v>1</v>
      </c>
      <c r="M25" s="24">
        <v>1</v>
      </c>
      <c r="N25" s="24">
        <v>1</v>
      </c>
      <c r="O25" s="149" t="s">
        <v>238</v>
      </c>
      <c r="P25" s="167" t="s">
        <v>234</v>
      </c>
      <c r="Q25" s="149"/>
      <c r="R25" s="6"/>
      <c r="S25" s="6"/>
      <c r="T25" s="6"/>
    </row>
    <row r="26" spans="1:20" ht="138" customHeight="1" x14ac:dyDescent="0.25">
      <c r="A26" s="220" t="s">
        <v>39</v>
      </c>
      <c r="B26" s="202" t="s">
        <v>63</v>
      </c>
      <c r="C26" s="147" t="s">
        <v>92</v>
      </c>
      <c r="D26" s="1" t="s">
        <v>192</v>
      </c>
      <c r="E26" s="52" t="s">
        <v>12</v>
      </c>
      <c r="F26" s="1"/>
      <c r="G26" s="23"/>
      <c r="H26" s="23"/>
      <c r="I26" s="37">
        <v>1</v>
      </c>
      <c r="J26" s="23" t="s">
        <v>17</v>
      </c>
      <c r="K26" s="157" t="s">
        <v>21</v>
      </c>
      <c r="L26" s="24">
        <v>1</v>
      </c>
      <c r="M26" s="24">
        <v>1</v>
      </c>
      <c r="N26" s="24">
        <v>1</v>
      </c>
      <c r="O26" s="149" t="s">
        <v>193</v>
      </c>
      <c r="P26" s="202" t="s">
        <v>194</v>
      </c>
      <c r="Q26" s="149"/>
      <c r="R26" s="149"/>
      <c r="S26" s="6"/>
      <c r="T26" s="6"/>
    </row>
    <row r="27" spans="1:20" ht="105.75" customHeight="1" x14ac:dyDescent="0.25">
      <c r="A27" s="221"/>
      <c r="B27" s="198"/>
      <c r="C27" s="147" t="s">
        <v>93</v>
      </c>
      <c r="D27" s="1" t="s">
        <v>195</v>
      </c>
      <c r="E27" s="52" t="s">
        <v>12</v>
      </c>
      <c r="F27" s="1"/>
      <c r="G27" s="37">
        <v>0.8</v>
      </c>
      <c r="H27" s="52" t="s">
        <v>26</v>
      </c>
      <c r="I27" s="37">
        <v>1</v>
      </c>
      <c r="J27" s="23" t="s">
        <v>17</v>
      </c>
      <c r="K27" s="157" t="s">
        <v>121</v>
      </c>
      <c r="L27" s="24">
        <v>1</v>
      </c>
      <c r="M27" s="24">
        <v>1</v>
      </c>
      <c r="N27" s="24">
        <v>1</v>
      </c>
      <c r="O27" s="149" t="s">
        <v>196</v>
      </c>
      <c r="P27" s="199"/>
      <c r="Q27" s="149"/>
      <c r="R27" s="149"/>
      <c r="S27" s="6"/>
      <c r="T27" s="6"/>
    </row>
    <row r="28" spans="1:20" ht="63.75" x14ac:dyDescent="0.25">
      <c r="A28" s="221"/>
      <c r="B28" s="198"/>
      <c r="C28" s="147" t="s">
        <v>94</v>
      </c>
      <c r="D28" s="1" t="s">
        <v>197</v>
      </c>
      <c r="E28" s="52" t="s">
        <v>129</v>
      </c>
      <c r="F28" s="1"/>
      <c r="G28" s="37">
        <v>0.05</v>
      </c>
      <c r="H28" s="52" t="s">
        <v>198</v>
      </c>
      <c r="I28" s="37">
        <v>0</v>
      </c>
      <c r="J28" s="23" t="s">
        <v>17</v>
      </c>
      <c r="K28" s="157" t="s">
        <v>121</v>
      </c>
      <c r="L28" s="24">
        <v>0</v>
      </c>
      <c r="M28" s="24">
        <v>0</v>
      </c>
      <c r="N28" s="24">
        <v>0</v>
      </c>
      <c r="O28" s="149" t="s">
        <v>199</v>
      </c>
      <c r="P28" s="202" t="s">
        <v>214</v>
      </c>
      <c r="Q28" s="149"/>
      <c r="R28" s="6"/>
      <c r="S28" s="6"/>
      <c r="T28" s="6"/>
    </row>
    <row r="29" spans="1:20" ht="76.5" customHeight="1" x14ac:dyDescent="0.25">
      <c r="A29" s="221"/>
      <c r="B29" s="198"/>
      <c r="C29" s="147" t="s">
        <v>95</v>
      </c>
      <c r="D29" s="1" t="s">
        <v>200</v>
      </c>
      <c r="E29" s="52" t="s">
        <v>129</v>
      </c>
      <c r="F29" s="1"/>
      <c r="G29" s="37">
        <v>0.05</v>
      </c>
      <c r="H29" s="52" t="s">
        <v>198</v>
      </c>
      <c r="I29" s="37">
        <v>0</v>
      </c>
      <c r="J29" s="23" t="s">
        <v>17</v>
      </c>
      <c r="K29" s="157" t="s">
        <v>121</v>
      </c>
      <c r="L29" s="24">
        <v>0</v>
      </c>
      <c r="M29" s="24">
        <v>0</v>
      </c>
      <c r="N29" s="24">
        <v>0</v>
      </c>
      <c r="O29" s="149" t="s">
        <v>201</v>
      </c>
      <c r="P29" s="198"/>
      <c r="Q29" s="149"/>
      <c r="R29" s="6"/>
      <c r="S29" s="6"/>
      <c r="T29" s="6"/>
    </row>
    <row r="30" spans="1:20" ht="77.25" customHeight="1" x14ac:dyDescent="0.25">
      <c r="A30" s="221"/>
      <c r="B30" s="198"/>
      <c r="C30" s="147" t="s">
        <v>96</v>
      </c>
      <c r="D30" s="1" t="s">
        <v>202</v>
      </c>
      <c r="E30" s="52" t="s">
        <v>129</v>
      </c>
      <c r="F30" s="1"/>
      <c r="G30" s="37">
        <v>0.05</v>
      </c>
      <c r="H30" s="52" t="s">
        <v>198</v>
      </c>
      <c r="I30" s="37">
        <v>0</v>
      </c>
      <c r="J30" s="23" t="s">
        <v>17</v>
      </c>
      <c r="K30" s="157" t="s">
        <v>121</v>
      </c>
      <c r="L30" s="24">
        <v>0</v>
      </c>
      <c r="M30" s="24">
        <v>0</v>
      </c>
      <c r="N30" s="24">
        <v>0</v>
      </c>
      <c r="O30" s="149" t="s">
        <v>203</v>
      </c>
      <c r="P30" s="198"/>
      <c r="Q30" s="149"/>
      <c r="R30" s="6"/>
      <c r="S30" s="6"/>
      <c r="T30" s="6"/>
    </row>
    <row r="31" spans="1:20" ht="76.5" x14ac:dyDescent="0.25">
      <c r="A31" s="221"/>
      <c r="B31" s="198"/>
      <c r="C31" s="147" t="s">
        <v>97</v>
      </c>
      <c r="D31" s="1" t="s">
        <v>204</v>
      </c>
      <c r="E31" s="52" t="s">
        <v>129</v>
      </c>
      <c r="F31" s="1"/>
      <c r="G31" s="37">
        <v>0.05</v>
      </c>
      <c r="H31" s="52" t="s">
        <v>198</v>
      </c>
      <c r="I31" s="37">
        <v>0</v>
      </c>
      <c r="J31" s="23" t="s">
        <v>17</v>
      </c>
      <c r="K31" s="157" t="s">
        <v>121</v>
      </c>
      <c r="L31" s="24">
        <v>0</v>
      </c>
      <c r="M31" s="24">
        <v>0</v>
      </c>
      <c r="N31" s="24">
        <v>0</v>
      </c>
      <c r="O31" s="149" t="s">
        <v>205</v>
      </c>
      <c r="P31" s="198"/>
      <c r="Q31" s="149"/>
      <c r="R31" s="149"/>
      <c r="S31" s="6"/>
      <c r="T31" s="6"/>
    </row>
    <row r="32" spans="1:20" ht="107.25" customHeight="1" x14ac:dyDescent="0.25">
      <c r="A32" s="221"/>
      <c r="B32" s="198"/>
      <c r="C32" s="147" t="s">
        <v>98</v>
      </c>
      <c r="D32" s="1" t="s">
        <v>206</v>
      </c>
      <c r="E32" s="52" t="s">
        <v>12</v>
      </c>
      <c r="F32" s="1"/>
      <c r="G32" s="23">
        <v>3</v>
      </c>
      <c r="H32" s="23">
        <v>2</v>
      </c>
      <c r="I32" s="23">
        <v>1</v>
      </c>
      <c r="J32" s="23" t="s">
        <v>158</v>
      </c>
      <c r="K32" s="157" t="s">
        <v>121</v>
      </c>
      <c r="L32" s="163"/>
      <c r="M32" s="95"/>
      <c r="N32" s="159"/>
      <c r="O32" s="149" t="s">
        <v>207</v>
      </c>
      <c r="P32" s="199"/>
      <c r="Q32" s="149"/>
      <c r="R32" s="149"/>
      <c r="S32" s="6"/>
      <c r="T32" s="6"/>
    </row>
    <row r="33" spans="1:20" ht="63.75" x14ac:dyDescent="0.25">
      <c r="A33" s="221"/>
      <c r="B33" s="198"/>
      <c r="C33" s="147" t="s">
        <v>99</v>
      </c>
      <c r="D33" s="1" t="s">
        <v>208</v>
      </c>
      <c r="E33" s="52" t="s">
        <v>12</v>
      </c>
      <c r="F33" s="1"/>
      <c r="G33" s="23"/>
      <c r="H33" s="23"/>
      <c r="I33" s="37">
        <v>1</v>
      </c>
      <c r="J33" s="23" t="s">
        <v>17</v>
      </c>
      <c r="K33" s="157" t="s">
        <v>121</v>
      </c>
      <c r="L33" s="24">
        <v>1</v>
      </c>
      <c r="M33" s="24">
        <v>1</v>
      </c>
      <c r="N33" s="24">
        <v>1</v>
      </c>
      <c r="O33" s="149" t="s">
        <v>263</v>
      </c>
      <c r="P33" s="202" t="s">
        <v>213</v>
      </c>
      <c r="Q33" s="149"/>
      <c r="R33" s="149"/>
      <c r="S33" s="6"/>
      <c r="T33" s="6"/>
    </row>
    <row r="34" spans="1:20" ht="77.25" customHeight="1" x14ac:dyDescent="0.25">
      <c r="A34" s="222"/>
      <c r="B34" s="199"/>
      <c r="C34" s="147" t="s">
        <v>100</v>
      </c>
      <c r="D34" s="1" t="s">
        <v>210</v>
      </c>
      <c r="E34" s="52" t="s">
        <v>129</v>
      </c>
      <c r="F34" s="1"/>
      <c r="G34" s="37">
        <v>0.8</v>
      </c>
      <c r="H34" s="52" t="s">
        <v>211</v>
      </c>
      <c r="I34" s="37">
        <v>1</v>
      </c>
      <c r="J34" s="23" t="s">
        <v>17</v>
      </c>
      <c r="K34" s="157" t="s">
        <v>121</v>
      </c>
      <c r="L34" s="24">
        <v>1</v>
      </c>
      <c r="M34" s="24">
        <v>1</v>
      </c>
      <c r="N34" s="24">
        <v>1</v>
      </c>
      <c r="O34" s="149" t="s">
        <v>212</v>
      </c>
      <c r="P34" s="199"/>
      <c r="Q34" s="149"/>
      <c r="R34" s="149"/>
      <c r="S34" s="6"/>
      <c r="T34" s="6"/>
    </row>
    <row r="35" spans="1:20" ht="73.5" customHeight="1" x14ac:dyDescent="0.25">
      <c r="A35" s="207" t="s">
        <v>39</v>
      </c>
      <c r="B35" s="202" t="s">
        <v>13</v>
      </c>
      <c r="C35" s="147" t="s">
        <v>281</v>
      </c>
      <c r="D35" s="1" t="s">
        <v>282</v>
      </c>
      <c r="E35" s="52" t="s">
        <v>12</v>
      </c>
      <c r="F35" s="1"/>
      <c r="G35" s="37">
        <v>0.5</v>
      </c>
      <c r="H35" s="52" t="s">
        <v>118</v>
      </c>
      <c r="I35" s="37">
        <v>1</v>
      </c>
      <c r="J35" s="52" t="s">
        <v>17</v>
      </c>
      <c r="K35" s="52" t="s">
        <v>121</v>
      </c>
      <c r="L35" s="25">
        <v>0.85</v>
      </c>
      <c r="M35" s="66">
        <v>0.86</v>
      </c>
      <c r="N35" s="171">
        <v>0.8</v>
      </c>
      <c r="O35" s="191" t="s">
        <v>294</v>
      </c>
      <c r="P35" s="202" t="s">
        <v>217</v>
      </c>
      <c r="Q35" s="149"/>
      <c r="R35" s="149"/>
      <c r="S35" s="6"/>
      <c r="T35" s="6"/>
    </row>
    <row r="36" spans="1:20" ht="51" x14ac:dyDescent="0.25">
      <c r="A36" s="208"/>
      <c r="B36" s="198"/>
      <c r="C36" s="147" t="s">
        <v>280</v>
      </c>
      <c r="D36" s="1" t="s">
        <v>283</v>
      </c>
      <c r="E36" s="52" t="s">
        <v>12</v>
      </c>
      <c r="F36" s="1"/>
      <c r="G36" s="37">
        <v>0.5</v>
      </c>
      <c r="H36" s="52" t="s">
        <v>118</v>
      </c>
      <c r="I36" s="37">
        <v>1</v>
      </c>
      <c r="J36" s="52" t="s">
        <v>17</v>
      </c>
      <c r="K36" s="52" t="s">
        <v>121</v>
      </c>
      <c r="L36" s="25">
        <v>0.9</v>
      </c>
      <c r="M36" s="66">
        <v>0.92</v>
      </c>
      <c r="N36" s="171">
        <v>0.95</v>
      </c>
      <c r="O36" s="191" t="s">
        <v>295</v>
      </c>
      <c r="P36" s="198"/>
      <c r="Q36" s="149"/>
      <c r="R36" s="6"/>
      <c r="S36" s="6"/>
      <c r="T36" s="6"/>
    </row>
    <row r="37" spans="1:20" ht="82.5" customHeight="1" x14ac:dyDescent="0.25">
      <c r="A37" s="207" t="s">
        <v>48</v>
      </c>
      <c r="B37" s="202" t="s">
        <v>65</v>
      </c>
      <c r="C37" s="147" t="s">
        <v>115</v>
      </c>
      <c r="D37" s="5" t="s">
        <v>262</v>
      </c>
      <c r="E37" s="52" t="s">
        <v>12</v>
      </c>
      <c r="F37" s="5"/>
      <c r="G37" s="12">
        <v>0.5</v>
      </c>
      <c r="H37" s="12" t="s">
        <v>118</v>
      </c>
      <c r="I37" s="12">
        <v>1</v>
      </c>
      <c r="J37" s="52" t="s">
        <v>17</v>
      </c>
      <c r="K37" s="52" t="s">
        <v>21</v>
      </c>
      <c r="L37" s="163"/>
      <c r="M37" s="87"/>
      <c r="N37" s="171">
        <v>0.96</v>
      </c>
      <c r="O37" s="149" t="s">
        <v>250</v>
      </c>
      <c r="P37" s="202" t="s">
        <v>251</v>
      </c>
      <c r="Q37" s="148"/>
      <c r="R37" s="148"/>
      <c r="S37" s="6"/>
      <c r="T37" s="6"/>
    </row>
    <row r="38" spans="1:20" ht="63.75" x14ac:dyDescent="0.25">
      <c r="A38" s="204"/>
      <c r="B38" s="199"/>
      <c r="C38" s="147" t="s">
        <v>116</v>
      </c>
      <c r="D38" s="5" t="s">
        <v>252</v>
      </c>
      <c r="E38" s="52" t="s">
        <v>129</v>
      </c>
      <c r="F38" s="5"/>
      <c r="G38" s="12">
        <v>0.5</v>
      </c>
      <c r="H38" s="12" t="s">
        <v>118</v>
      </c>
      <c r="I38" s="12">
        <v>1</v>
      </c>
      <c r="J38" s="52" t="s">
        <v>17</v>
      </c>
      <c r="K38" s="52" t="s">
        <v>21</v>
      </c>
      <c r="L38" s="163"/>
      <c r="M38" s="87"/>
      <c r="N38" s="171">
        <v>0.67</v>
      </c>
      <c r="O38" s="149" t="s">
        <v>253</v>
      </c>
      <c r="P38" s="199"/>
      <c r="Q38" s="149"/>
      <c r="R38" s="6"/>
      <c r="S38" s="6"/>
      <c r="T38" s="6"/>
    </row>
    <row r="42" spans="1:20" ht="15" customHeight="1" x14ac:dyDescent="0.25">
      <c r="C42" s="27"/>
      <c r="E42" s="27"/>
    </row>
    <row r="43" spans="1:20" ht="15" customHeight="1" x14ac:dyDescent="0.25">
      <c r="C43" s="27"/>
      <c r="D43" s="70"/>
    </row>
    <row r="44" spans="1:20" x14ac:dyDescent="0.25">
      <c r="C44" s="27"/>
    </row>
    <row r="45" spans="1:20" x14ac:dyDescent="0.25">
      <c r="C45" s="27"/>
    </row>
    <row r="46" spans="1:20" x14ac:dyDescent="0.25">
      <c r="C46" s="27"/>
    </row>
    <row r="50" spans="22:22" x14ac:dyDescent="0.25">
      <c r="V50" s="27"/>
    </row>
    <row r="51" spans="22:22" x14ac:dyDescent="0.25">
      <c r="V51" s="27"/>
    </row>
    <row r="52" spans="22:22" x14ac:dyDescent="0.25">
      <c r="V52" s="27"/>
    </row>
    <row r="55" spans="22:22" ht="49.5" customHeight="1" x14ac:dyDescent="0.25"/>
    <row r="67" spans="3:20" x14ac:dyDescent="0.25">
      <c r="C67" s="42"/>
      <c r="D67" s="27"/>
    </row>
    <row r="68" spans="3:20" x14ac:dyDescent="0.25">
      <c r="C68" s="42"/>
      <c r="D68" s="27"/>
      <c r="J68" s="70"/>
      <c r="O68" s="71"/>
      <c r="R68" s="61"/>
      <c r="S68" s="71" t="s">
        <v>47</v>
      </c>
    </row>
    <row r="69" spans="3:20" x14ac:dyDescent="0.25">
      <c r="C69" s="42"/>
      <c r="D69" s="27"/>
      <c r="O69" s="97"/>
      <c r="T69" s="72" t="s">
        <v>46</v>
      </c>
    </row>
    <row r="70" spans="3:20" x14ac:dyDescent="0.25">
      <c r="C70" s="31"/>
      <c r="D70" s="51"/>
      <c r="O70" s="97"/>
      <c r="T70" s="72" t="s">
        <v>32</v>
      </c>
    </row>
    <row r="71" spans="3:20" x14ac:dyDescent="0.25">
      <c r="O71" s="97"/>
      <c r="T71" s="72" t="s">
        <v>33</v>
      </c>
    </row>
    <row r="127" spans="24:24" x14ac:dyDescent="0.25">
      <c r="X127" s="71"/>
    </row>
    <row r="131" spans="25:25" x14ac:dyDescent="0.25">
      <c r="Y131" s="72"/>
    </row>
  </sheetData>
  <mergeCells count="35">
    <mergeCell ref="A35:A36"/>
    <mergeCell ref="B35:B36"/>
    <mergeCell ref="P35:P36"/>
    <mergeCell ref="A20:A21"/>
    <mergeCell ref="B20:B21"/>
    <mergeCell ref="P20:P21"/>
    <mergeCell ref="A37:A38"/>
    <mergeCell ref="B37:B38"/>
    <mergeCell ref="P37:P38"/>
    <mergeCell ref="L1:N1"/>
    <mergeCell ref="A26:A34"/>
    <mergeCell ref="B26:B34"/>
    <mergeCell ref="P26:P27"/>
    <mergeCell ref="P28:P32"/>
    <mergeCell ref="P33:P34"/>
    <mergeCell ref="A22:A24"/>
    <mergeCell ref="B22:B24"/>
    <mergeCell ref="P22:P24"/>
    <mergeCell ref="A15:A19"/>
    <mergeCell ref="B15:B19"/>
    <mergeCell ref="P16:P18"/>
    <mergeCell ref="A11:A14"/>
    <mergeCell ref="B11:B14"/>
    <mergeCell ref="P11:P14"/>
    <mergeCell ref="A7:A10"/>
    <mergeCell ref="B7:B10"/>
    <mergeCell ref="P7:P10"/>
    <mergeCell ref="A4:A6"/>
    <mergeCell ref="B4:B6"/>
    <mergeCell ref="P4:P6"/>
    <mergeCell ref="A1:F1"/>
    <mergeCell ref="G1:I1"/>
    <mergeCell ref="J1:K1"/>
    <mergeCell ref="O1:O2"/>
    <mergeCell ref="P1:P2"/>
  </mergeCells>
  <phoneticPr fontId="19" type="noConversion"/>
  <dataValidations count="1">
    <dataValidation type="textLength" allowBlank="1" showInputMessage="1" error="Escriba un texto  Maximo 390 Caracteres" promptTitle="Cualquier contenido Maximo 390 Caracteres" prompt=" Describa brevemente el indicador y qué pretende medir. Para mayor información ver el bloque de ayuda F6 INDICADORES DE GESTIÓN" sqref="Q8 Q4:Q6 Q10">
      <formula1>0</formula1>
      <formula2>390</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645D88AE-0E33-4124-BE82-C8F60C314D1E}">
            <xm:f>NOT(ISERROR(SEARCH("OK",Y131)))</xm:f>
            <xm:f>"OK"</xm:f>
            <x14:dxf>
              <fill>
                <patternFill>
                  <bgColor rgb="FF92D050"/>
                </patternFill>
              </fill>
            </x14:dxf>
          </x14:cfRule>
          <xm:sqref>Y131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topLeftCell="A45" zoomScaleNormal="100" workbookViewId="0">
      <selection activeCell="D51" sqref="D51"/>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11.7109375" hidden="1" customWidth="1"/>
    <col min="7" max="7" width="8.85546875" customWidth="1"/>
    <col min="8" max="8" width="16.140625" customWidth="1"/>
    <col min="9" max="9" width="7.85546875" customWidth="1"/>
    <col min="10" max="10" width="9.28515625" customWidth="1"/>
    <col min="11" max="11" width="13.42578125" customWidth="1"/>
    <col min="12" max="12" width="7.7109375" bestFit="1" customWidth="1"/>
    <col min="13" max="14" width="7.7109375" customWidth="1"/>
    <col min="15" max="15" width="24.42578125" customWidth="1"/>
    <col min="16" max="16" width="24.85546875" customWidth="1"/>
    <col min="17" max="17" width="15.7109375" hidden="1" customWidth="1"/>
    <col min="18" max="18" width="16.28515625" hidden="1" customWidth="1"/>
    <col min="19" max="20" width="0" hidden="1" customWidth="1"/>
  </cols>
  <sheetData>
    <row r="1" spans="1:20" ht="33" customHeight="1" thickTop="1" thickBot="1" x14ac:dyDescent="0.3">
      <c r="A1" s="226" t="s">
        <v>0</v>
      </c>
      <c r="B1" s="227"/>
      <c r="C1" s="227"/>
      <c r="D1" s="227"/>
      <c r="E1" s="227"/>
      <c r="F1" s="228"/>
      <c r="G1" s="229" t="s">
        <v>28</v>
      </c>
      <c r="H1" s="230"/>
      <c r="I1" s="231"/>
      <c r="J1" s="232" t="s">
        <v>18</v>
      </c>
      <c r="K1" s="232"/>
      <c r="L1" s="236" t="s">
        <v>264</v>
      </c>
      <c r="M1" s="237"/>
      <c r="N1" s="238"/>
      <c r="O1" s="200" t="s">
        <v>259</v>
      </c>
      <c r="P1" s="200" t="s">
        <v>260</v>
      </c>
      <c r="Q1" s="135"/>
      <c r="R1" s="135"/>
      <c r="S1" s="135"/>
      <c r="T1" s="136"/>
    </row>
    <row r="2" spans="1:20" ht="48.75" customHeight="1" thickTop="1" thickBot="1" x14ac:dyDescent="0.3">
      <c r="A2" s="140" t="s">
        <v>265</v>
      </c>
      <c r="B2" s="141" t="s">
        <v>1</v>
      </c>
      <c r="C2" s="142" t="s">
        <v>2</v>
      </c>
      <c r="D2" s="142" t="s">
        <v>29</v>
      </c>
      <c r="E2" s="142" t="s">
        <v>27</v>
      </c>
      <c r="F2" s="142" t="s">
        <v>43</v>
      </c>
      <c r="G2" s="10" t="s">
        <v>15</v>
      </c>
      <c r="H2" s="11" t="s">
        <v>16</v>
      </c>
      <c r="I2" s="9" t="s">
        <v>14</v>
      </c>
      <c r="J2" s="144" t="s">
        <v>19</v>
      </c>
      <c r="K2" s="144" t="s">
        <v>20</v>
      </c>
      <c r="L2" s="158" t="s">
        <v>270</v>
      </c>
      <c r="M2" s="158" t="s">
        <v>271</v>
      </c>
      <c r="N2" s="146" t="s">
        <v>272</v>
      </c>
      <c r="O2" s="201"/>
      <c r="P2" s="201"/>
      <c r="Q2" s="29" t="s">
        <v>40</v>
      </c>
      <c r="R2" s="22" t="s">
        <v>8</v>
      </c>
      <c r="S2" s="22" t="s">
        <v>9</v>
      </c>
      <c r="T2" s="22" t="s">
        <v>10</v>
      </c>
    </row>
    <row r="3" spans="1:20" ht="68.25" customHeight="1" thickTop="1" x14ac:dyDescent="0.25">
      <c r="A3" s="203" t="s">
        <v>37</v>
      </c>
      <c r="B3" s="205" t="s">
        <v>50</v>
      </c>
      <c r="C3" s="143" t="s">
        <v>66</v>
      </c>
      <c r="D3" s="41" t="s">
        <v>117</v>
      </c>
      <c r="E3" s="156" t="s">
        <v>12</v>
      </c>
      <c r="F3" s="156" t="s">
        <v>44</v>
      </c>
      <c r="G3" s="12">
        <v>0.5</v>
      </c>
      <c r="H3" s="156" t="s">
        <v>118</v>
      </c>
      <c r="I3" s="12">
        <v>1</v>
      </c>
      <c r="J3" s="156" t="s">
        <v>17</v>
      </c>
      <c r="K3" s="156" t="s">
        <v>23</v>
      </c>
      <c r="L3" s="166"/>
      <c r="M3" s="166"/>
      <c r="N3" s="190">
        <v>0.38</v>
      </c>
      <c r="O3" s="41" t="s">
        <v>123</v>
      </c>
      <c r="P3" s="197" t="s">
        <v>261</v>
      </c>
      <c r="Q3" s="149"/>
      <c r="R3" s="34"/>
      <c r="S3" s="34"/>
      <c r="T3" s="34"/>
    </row>
    <row r="4" spans="1:20" ht="99" customHeight="1" x14ac:dyDescent="0.25">
      <c r="A4" s="204"/>
      <c r="B4" s="206"/>
      <c r="C4" s="143" t="s">
        <v>67</v>
      </c>
      <c r="D4" s="41" t="s">
        <v>119</v>
      </c>
      <c r="E4" s="156" t="s">
        <v>12</v>
      </c>
      <c r="F4" s="156" t="s">
        <v>44</v>
      </c>
      <c r="G4" s="12">
        <v>0.5</v>
      </c>
      <c r="H4" s="156" t="s">
        <v>118</v>
      </c>
      <c r="I4" s="12">
        <v>1</v>
      </c>
      <c r="J4" s="156" t="s">
        <v>17</v>
      </c>
      <c r="K4" s="156" t="s">
        <v>21</v>
      </c>
      <c r="L4" s="163"/>
      <c r="M4" s="163"/>
      <c r="N4" s="98">
        <v>1</v>
      </c>
      <c r="O4" s="41" t="s">
        <v>124</v>
      </c>
      <c r="P4" s="198"/>
      <c r="Q4" s="53"/>
      <c r="R4" s="30"/>
      <c r="S4" s="30"/>
      <c r="T4" s="30"/>
    </row>
    <row r="5" spans="1:20" ht="63.75" x14ac:dyDescent="0.25">
      <c r="A5" s="207" t="s">
        <v>37</v>
      </c>
      <c r="B5" s="202" t="s">
        <v>52</v>
      </c>
      <c r="C5" s="143" t="s">
        <v>68</v>
      </c>
      <c r="D5" s="41" t="s">
        <v>254</v>
      </c>
      <c r="E5" s="156" t="s">
        <v>12</v>
      </c>
      <c r="F5" s="1"/>
      <c r="G5" s="130">
        <v>0.01</v>
      </c>
      <c r="H5" s="156" t="s">
        <v>120</v>
      </c>
      <c r="I5" s="130">
        <v>0.03</v>
      </c>
      <c r="J5" s="156" t="s">
        <v>17</v>
      </c>
      <c r="K5" s="131" t="s">
        <v>121</v>
      </c>
      <c r="L5" s="67">
        <v>7.7999999999999996E-3</v>
      </c>
      <c r="M5" s="67">
        <v>3.8999999999999998E-3</v>
      </c>
      <c r="N5" s="98">
        <v>4.1000000000000003E-3</v>
      </c>
      <c r="O5" s="41" t="s">
        <v>125</v>
      </c>
      <c r="P5" s="202" t="s">
        <v>126</v>
      </c>
      <c r="Q5" s="53"/>
      <c r="R5" s="6"/>
      <c r="S5" s="6"/>
      <c r="T5" s="6"/>
    </row>
    <row r="6" spans="1:20" ht="63.75" x14ac:dyDescent="0.25">
      <c r="A6" s="204"/>
      <c r="B6" s="199"/>
      <c r="C6" s="143" t="s">
        <v>69</v>
      </c>
      <c r="D6" s="41" t="s">
        <v>122</v>
      </c>
      <c r="E6" s="156" t="s">
        <v>12</v>
      </c>
      <c r="F6" s="1"/>
      <c r="G6" s="12">
        <v>0.8</v>
      </c>
      <c r="H6" s="156" t="s">
        <v>26</v>
      </c>
      <c r="I6" s="12">
        <v>1</v>
      </c>
      <c r="J6" s="156" t="s">
        <v>17</v>
      </c>
      <c r="K6" s="156" t="s">
        <v>121</v>
      </c>
      <c r="L6" s="67">
        <v>1</v>
      </c>
      <c r="M6" s="67">
        <v>1</v>
      </c>
      <c r="N6" s="98">
        <v>1</v>
      </c>
      <c r="O6" s="41" t="s">
        <v>125</v>
      </c>
      <c r="P6" s="199"/>
      <c r="Q6" s="53"/>
      <c r="R6" s="6"/>
      <c r="S6" s="6"/>
      <c r="T6" s="6"/>
    </row>
    <row r="7" spans="1:20" ht="254.25" customHeight="1" x14ac:dyDescent="0.25">
      <c r="A7" s="220" t="s">
        <v>37</v>
      </c>
      <c r="B7" s="202" t="s">
        <v>53</v>
      </c>
      <c r="C7" s="156" t="s">
        <v>88</v>
      </c>
      <c r="D7" s="1" t="s">
        <v>179</v>
      </c>
      <c r="E7" s="156" t="s">
        <v>12</v>
      </c>
      <c r="F7" s="1"/>
      <c r="G7" s="12">
        <v>0.25</v>
      </c>
      <c r="H7" s="156" t="s">
        <v>180</v>
      </c>
      <c r="I7" s="12">
        <v>0.55000000000000004</v>
      </c>
      <c r="J7" s="52" t="s">
        <v>17</v>
      </c>
      <c r="K7" s="52" t="s">
        <v>21</v>
      </c>
      <c r="L7" s="38"/>
      <c r="M7" s="38"/>
      <c r="N7" s="192">
        <v>0.2402</v>
      </c>
      <c r="O7" s="41" t="s">
        <v>181</v>
      </c>
      <c r="P7" s="202" t="s">
        <v>182</v>
      </c>
      <c r="Q7" s="148"/>
      <c r="R7" s="148"/>
      <c r="S7" s="6"/>
      <c r="T7" s="6"/>
    </row>
    <row r="8" spans="1:20" ht="129" customHeight="1" x14ac:dyDescent="0.25">
      <c r="A8" s="221"/>
      <c r="B8" s="198"/>
      <c r="C8" s="156" t="s">
        <v>89</v>
      </c>
      <c r="D8" s="1" t="s">
        <v>183</v>
      </c>
      <c r="E8" s="156" t="s">
        <v>12</v>
      </c>
      <c r="F8" s="1"/>
      <c r="G8" s="12">
        <v>0.8</v>
      </c>
      <c r="H8" s="156" t="s">
        <v>184</v>
      </c>
      <c r="I8" s="12">
        <v>0.99</v>
      </c>
      <c r="J8" s="52" t="s">
        <v>17</v>
      </c>
      <c r="K8" s="52" t="s">
        <v>21</v>
      </c>
      <c r="L8" s="38"/>
      <c r="M8" s="38"/>
      <c r="N8" s="170">
        <v>0.98329999999999995</v>
      </c>
      <c r="O8" s="41" t="s">
        <v>185</v>
      </c>
      <c r="P8" s="198"/>
      <c r="Q8" s="149"/>
      <c r="R8" s="6"/>
      <c r="S8" s="6"/>
      <c r="T8" s="6"/>
    </row>
    <row r="9" spans="1:20" ht="82.5" customHeight="1" x14ac:dyDescent="0.25">
      <c r="A9" s="221"/>
      <c r="B9" s="198"/>
      <c r="C9" s="156" t="s">
        <v>90</v>
      </c>
      <c r="D9" s="1" t="s">
        <v>186</v>
      </c>
      <c r="E9" s="156" t="s">
        <v>12</v>
      </c>
      <c r="F9" s="1"/>
      <c r="G9" s="15">
        <v>0.1</v>
      </c>
      <c r="H9" s="15" t="s">
        <v>187</v>
      </c>
      <c r="I9" s="15">
        <v>0.2</v>
      </c>
      <c r="J9" s="52" t="s">
        <v>17</v>
      </c>
      <c r="K9" s="52" t="s">
        <v>21</v>
      </c>
      <c r="L9" s="38"/>
      <c r="M9" s="38"/>
      <c r="N9" s="68">
        <v>0.05</v>
      </c>
      <c r="O9" s="41" t="s">
        <v>188</v>
      </c>
      <c r="P9" s="198"/>
      <c r="Q9" s="149"/>
      <c r="R9" s="6"/>
      <c r="S9" s="6"/>
      <c r="T9" s="6"/>
    </row>
    <row r="10" spans="1:20" ht="76.5" customHeight="1" x14ac:dyDescent="0.25">
      <c r="A10" s="222"/>
      <c r="B10" s="199"/>
      <c r="C10" s="156" t="s">
        <v>91</v>
      </c>
      <c r="D10" s="1" t="s">
        <v>189</v>
      </c>
      <c r="E10" s="156" t="s">
        <v>12</v>
      </c>
      <c r="F10" s="1"/>
      <c r="G10" s="15">
        <v>0.1</v>
      </c>
      <c r="H10" s="15" t="s">
        <v>190</v>
      </c>
      <c r="I10" s="15">
        <v>0.3</v>
      </c>
      <c r="J10" s="52" t="s">
        <v>17</v>
      </c>
      <c r="K10" s="52" t="s">
        <v>21</v>
      </c>
      <c r="L10" s="38"/>
      <c r="M10" s="38"/>
      <c r="N10" s="68">
        <v>0.05</v>
      </c>
      <c r="O10" s="20" t="s">
        <v>191</v>
      </c>
      <c r="P10" s="199"/>
      <c r="Q10" s="149"/>
      <c r="R10" s="6"/>
      <c r="S10" s="6"/>
      <c r="T10" s="6"/>
    </row>
    <row r="11" spans="1:20" ht="63.75" customHeight="1" x14ac:dyDescent="0.25">
      <c r="A11" s="207" t="s">
        <v>38</v>
      </c>
      <c r="B11" s="202" t="s">
        <v>55</v>
      </c>
      <c r="C11" s="156" t="s">
        <v>73</v>
      </c>
      <c r="D11" s="1" t="s">
        <v>134</v>
      </c>
      <c r="E11" s="4" t="s">
        <v>11</v>
      </c>
      <c r="F11" s="1"/>
      <c r="G11" s="15">
        <v>0.5</v>
      </c>
      <c r="H11" s="15" t="s">
        <v>36</v>
      </c>
      <c r="I11" s="15">
        <v>0.8</v>
      </c>
      <c r="J11" s="52" t="s">
        <v>17</v>
      </c>
      <c r="K11" s="52" t="s">
        <v>23</v>
      </c>
      <c r="L11" s="38"/>
      <c r="M11" s="38"/>
      <c r="N11" s="66">
        <v>0.51480000000000004</v>
      </c>
      <c r="O11" s="149" t="s">
        <v>135</v>
      </c>
      <c r="P11" s="202" t="s">
        <v>136</v>
      </c>
      <c r="Q11" s="149"/>
      <c r="R11" s="149"/>
      <c r="S11" s="6"/>
      <c r="T11" s="6"/>
    </row>
    <row r="12" spans="1:20" ht="72" customHeight="1" x14ac:dyDescent="0.25">
      <c r="A12" s="204"/>
      <c r="B12" s="199"/>
      <c r="C12" s="156" t="s">
        <v>74</v>
      </c>
      <c r="D12" s="1" t="s">
        <v>134</v>
      </c>
      <c r="E12" s="157" t="s">
        <v>11</v>
      </c>
      <c r="F12" s="157" t="s">
        <v>44</v>
      </c>
      <c r="G12" s="15">
        <v>0.5</v>
      </c>
      <c r="H12" s="15" t="s">
        <v>36</v>
      </c>
      <c r="I12" s="15">
        <v>0.8</v>
      </c>
      <c r="J12" s="150" t="s">
        <v>17</v>
      </c>
      <c r="K12" s="150" t="s">
        <v>23</v>
      </c>
      <c r="L12" s="137"/>
      <c r="M12" s="137"/>
      <c r="N12" s="68">
        <v>0.2913</v>
      </c>
      <c r="O12" s="149" t="s">
        <v>137</v>
      </c>
      <c r="P12" s="199"/>
      <c r="Q12" s="149"/>
      <c r="R12" s="6"/>
      <c r="S12" s="6"/>
      <c r="T12" s="6"/>
    </row>
    <row r="13" spans="1:20" ht="63.75" x14ac:dyDescent="0.25">
      <c r="A13" s="207" t="s">
        <v>38</v>
      </c>
      <c r="B13" s="202" t="s">
        <v>56</v>
      </c>
      <c r="C13" s="156" t="s">
        <v>75</v>
      </c>
      <c r="D13" s="82" t="s">
        <v>138</v>
      </c>
      <c r="E13" s="149" t="s">
        <v>12</v>
      </c>
      <c r="F13" s="82"/>
      <c r="G13" s="8">
        <v>0.8</v>
      </c>
      <c r="H13" s="83" t="s">
        <v>139</v>
      </c>
      <c r="I13" s="84">
        <v>1</v>
      </c>
      <c r="J13" s="52" t="s">
        <v>17</v>
      </c>
      <c r="K13" s="52" t="s">
        <v>121</v>
      </c>
      <c r="L13" s="137"/>
      <c r="M13" s="38"/>
      <c r="N13" s="108"/>
      <c r="O13" s="149" t="s">
        <v>140</v>
      </c>
      <c r="P13" s="202" t="s">
        <v>141</v>
      </c>
      <c r="Q13" s="149"/>
      <c r="R13" s="149"/>
      <c r="S13" s="6"/>
      <c r="T13" s="6"/>
    </row>
    <row r="14" spans="1:20" ht="66" customHeight="1" x14ac:dyDescent="0.25">
      <c r="A14" s="208"/>
      <c r="B14" s="198"/>
      <c r="C14" s="156" t="s">
        <v>76</v>
      </c>
      <c r="D14" s="82" t="s">
        <v>142</v>
      </c>
      <c r="E14" s="149" t="s">
        <v>12</v>
      </c>
      <c r="F14" s="82"/>
      <c r="G14" s="8">
        <v>0.8</v>
      </c>
      <c r="H14" s="83" t="s">
        <v>139</v>
      </c>
      <c r="I14" s="84">
        <v>1</v>
      </c>
      <c r="J14" s="52" t="s">
        <v>17</v>
      </c>
      <c r="K14" s="52" t="s">
        <v>121</v>
      </c>
      <c r="L14" s="137"/>
      <c r="M14" s="38"/>
      <c r="N14" s="129"/>
      <c r="O14" s="149" t="s">
        <v>143</v>
      </c>
      <c r="P14" s="198"/>
      <c r="Q14" s="149"/>
      <c r="R14" s="6"/>
      <c r="S14" s="6"/>
      <c r="T14" s="6"/>
    </row>
    <row r="15" spans="1:20" ht="75.75" customHeight="1" x14ac:dyDescent="0.25">
      <c r="A15" s="208"/>
      <c r="B15" s="198"/>
      <c r="C15" s="156" t="s">
        <v>77</v>
      </c>
      <c r="D15" s="82" t="s">
        <v>144</v>
      </c>
      <c r="E15" s="149" t="s">
        <v>12</v>
      </c>
      <c r="F15" s="82"/>
      <c r="G15" s="8">
        <v>0.9</v>
      </c>
      <c r="H15" s="83" t="s">
        <v>147</v>
      </c>
      <c r="I15" s="84">
        <v>1</v>
      </c>
      <c r="J15" s="52" t="s">
        <v>17</v>
      </c>
      <c r="K15" s="151" t="s">
        <v>21</v>
      </c>
      <c r="L15" s="137"/>
      <c r="M15" s="38"/>
      <c r="N15" s="129"/>
      <c r="O15" s="149" t="s">
        <v>145</v>
      </c>
      <c r="P15" s="198"/>
      <c r="Q15" s="149"/>
      <c r="R15" s="6"/>
      <c r="S15" s="6"/>
      <c r="T15" s="6"/>
    </row>
    <row r="16" spans="1:20" ht="129.75" customHeight="1" x14ac:dyDescent="0.25">
      <c r="A16" s="204"/>
      <c r="B16" s="199"/>
      <c r="C16" s="156" t="s">
        <v>78</v>
      </c>
      <c r="D16" s="82" t="s">
        <v>146</v>
      </c>
      <c r="E16" s="149" t="s">
        <v>11</v>
      </c>
      <c r="F16" s="82"/>
      <c r="G16" s="8">
        <v>0.9</v>
      </c>
      <c r="H16" s="83" t="s">
        <v>147</v>
      </c>
      <c r="I16" s="84">
        <v>1</v>
      </c>
      <c r="J16" s="151" t="s">
        <v>17</v>
      </c>
      <c r="K16" s="151" t="s">
        <v>121</v>
      </c>
      <c r="L16" s="137"/>
      <c r="M16" s="38"/>
      <c r="N16" s="93"/>
      <c r="O16" s="149" t="s">
        <v>148</v>
      </c>
      <c r="P16" s="199"/>
      <c r="Q16" s="149"/>
      <c r="R16" s="6"/>
      <c r="S16" s="6"/>
      <c r="T16" s="6"/>
    </row>
    <row r="17" spans="1:20" ht="92.25" customHeight="1" x14ac:dyDescent="0.25">
      <c r="A17" s="220" t="s">
        <v>38</v>
      </c>
      <c r="B17" s="223" t="s">
        <v>57</v>
      </c>
      <c r="C17" s="156" t="s">
        <v>79</v>
      </c>
      <c r="D17" s="1" t="s">
        <v>149</v>
      </c>
      <c r="E17" s="157" t="s">
        <v>11</v>
      </c>
      <c r="F17" s="1"/>
      <c r="G17" s="8">
        <v>0.9</v>
      </c>
      <c r="H17" s="83" t="s">
        <v>147</v>
      </c>
      <c r="I17" s="84">
        <v>1</v>
      </c>
      <c r="J17" s="151" t="s">
        <v>17</v>
      </c>
      <c r="K17" s="151" t="s">
        <v>121</v>
      </c>
      <c r="L17" s="67">
        <v>1</v>
      </c>
      <c r="M17" s="67">
        <v>1</v>
      </c>
      <c r="N17" s="67">
        <v>1</v>
      </c>
      <c r="O17" s="149" t="s">
        <v>150</v>
      </c>
      <c r="P17" s="149" t="s">
        <v>151</v>
      </c>
      <c r="Q17" s="149"/>
      <c r="R17" s="149"/>
      <c r="S17" s="6"/>
      <c r="T17" s="6"/>
    </row>
    <row r="18" spans="1:20" ht="63.75" x14ac:dyDescent="0.25">
      <c r="A18" s="221"/>
      <c r="B18" s="224"/>
      <c r="C18" s="156" t="s">
        <v>80</v>
      </c>
      <c r="D18" s="1" t="s">
        <v>255</v>
      </c>
      <c r="E18" s="157" t="s">
        <v>129</v>
      </c>
      <c r="F18" s="1"/>
      <c r="G18" s="8">
        <v>0.7</v>
      </c>
      <c r="H18" s="83" t="s">
        <v>152</v>
      </c>
      <c r="I18" s="84">
        <v>1</v>
      </c>
      <c r="J18" s="151" t="s">
        <v>17</v>
      </c>
      <c r="K18" s="151" t="s">
        <v>121</v>
      </c>
      <c r="L18" s="67">
        <v>1</v>
      </c>
      <c r="M18" s="66">
        <v>0.98399999999999999</v>
      </c>
      <c r="N18" s="102">
        <v>1</v>
      </c>
      <c r="O18" s="149" t="s">
        <v>153</v>
      </c>
      <c r="P18" s="202" t="s">
        <v>154</v>
      </c>
      <c r="Q18" s="149"/>
      <c r="R18" s="149"/>
      <c r="S18" s="6"/>
      <c r="T18" s="6"/>
    </row>
    <row r="19" spans="1:20" ht="64.5" customHeight="1" x14ac:dyDescent="0.25">
      <c r="A19" s="221"/>
      <c r="B19" s="224"/>
      <c r="C19" s="156" t="s">
        <v>81</v>
      </c>
      <c r="D19" s="1" t="s">
        <v>256</v>
      </c>
      <c r="E19" s="157" t="s">
        <v>129</v>
      </c>
      <c r="F19" s="1"/>
      <c r="G19" s="8">
        <v>0.7</v>
      </c>
      <c r="H19" s="83" t="s">
        <v>152</v>
      </c>
      <c r="I19" s="84">
        <v>1</v>
      </c>
      <c r="J19" s="151" t="s">
        <v>17</v>
      </c>
      <c r="K19" s="151" t="s">
        <v>121</v>
      </c>
      <c r="L19" s="67">
        <v>1</v>
      </c>
      <c r="M19" s="67">
        <v>1</v>
      </c>
      <c r="N19" s="102">
        <v>1</v>
      </c>
      <c r="O19" s="149" t="s">
        <v>155</v>
      </c>
      <c r="P19" s="198"/>
      <c r="Q19" s="149"/>
      <c r="R19" s="6"/>
      <c r="S19" s="6"/>
      <c r="T19" s="6"/>
    </row>
    <row r="20" spans="1:20" ht="63.75" x14ac:dyDescent="0.25">
      <c r="A20" s="221"/>
      <c r="B20" s="224"/>
      <c r="C20" s="156" t="s">
        <v>82</v>
      </c>
      <c r="D20" s="1" t="s">
        <v>257</v>
      </c>
      <c r="E20" s="157" t="s">
        <v>129</v>
      </c>
      <c r="F20" s="1"/>
      <c r="G20" s="8">
        <v>0.7</v>
      </c>
      <c r="H20" s="83" t="s">
        <v>287</v>
      </c>
      <c r="I20" s="84">
        <v>0.9</v>
      </c>
      <c r="J20" s="151" t="s">
        <v>17</v>
      </c>
      <c r="K20" s="185" t="s">
        <v>121</v>
      </c>
      <c r="L20" s="38" t="s">
        <v>45</v>
      </c>
      <c r="M20" s="38" t="s">
        <v>45</v>
      </c>
      <c r="N20" s="102">
        <v>1</v>
      </c>
      <c r="O20" s="149" t="s">
        <v>156</v>
      </c>
      <c r="P20" s="199"/>
      <c r="Q20" s="149"/>
      <c r="R20" s="6"/>
      <c r="S20" s="6"/>
      <c r="T20" s="6"/>
    </row>
    <row r="21" spans="1:20" ht="66" customHeight="1" x14ac:dyDescent="0.25">
      <c r="A21" s="221"/>
      <c r="B21" s="224"/>
      <c r="C21" s="156" t="s">
        <v>157</v>
      </c>
      <c r="D21" s="1" t="s">
        <v>258</v>
      </c>
      <c r="E21" s="157" t="s">
        <v>12</v>
      </c>
      <c r="F21" s="1"/>
      <c r="G21" s="132">
        <v>84</v>
      </c>
      <c r="H21" s="132" t="s">
        <v>273</v>
      </c>
      <c r="I21" s="132">
        <v>173</v>
      </c>
      <c r="J21" s="151" t="s">
        <v>158</v>
      </c>
      <c r="K21" s="151" t="s">
        <v>121</v>
      </c>
      <c r="L21" s="174">
        <v>82</v>
      </c>
      <c r="M21" s="175">
        <v>139</v>
      </c>
      <c r="N21" s="175">
        <v>134</v>
      </c>
      <c r="O21" s="149" t="s">
        <v>159</v>
      </c>
      <c r="P21" s="149" t="s">
        <v>160</v>
      </c>
      <c r="Q21" s="149"/>
      <c r="R21" s="149"/>
      <c r="S21" s="6"/>
      <c r="T21" s="6"/>
    </row>
    <row r="22" spans="1:20" ht="128.25" customHeight="1" x14ac:dyDescent="0.25">
      <c r="A22" s="221"/>
      <c r="B22" s="224"/>
      <c r="C22" s="156" t="s">
        <v>83</v>
      </c>
      <c r="D22" s="1" t="s">
        <v>161</v>
      </c>
      <c r="E22" s="157" t="s">
        <v>129</v>
      </c>
      <c r="F22" s="1"/>
      <c r="G22" s="8">
        <v>0.5</v>
      </c>
      <c r="H22" s="83" t="s">
        <v>162</v>
      </c>
      <c r="I22" s="84">
        <v>1</v>
      </c>
      <c r="J22" s="151" t="s">
        <v>17</v>
      </c>
      <c r="K22" s="151" t="s">
        <v>23</v>
      </c>
      <c r="L22" s="38"/>
      <c r="M22" s="38"/>
      <c r="N22" s="93" t="s">
        <v>45</v>
      </c>
      <c r="O22" s="149" t="s">
        <v>163</v>
      </c>
      <c r="P22" s="202" t="s">
        <v>164</v>
      </c>
      <c r="Q22" s="149"/>
      <c r="R22" s="149"/>
      <c r="S22" s="6"/>
      <c r="T22" s="6"/>
    </row>
    <row r="23" spans="1:20" ht="90" customHeight="1" x14ac:dyDescent="0.25">
      <c r="A23" s="222"/>
      <c r="B23" s="225"/>
      <c r="C23" s="156" t="s">
        <v>84</v>
      </c>
      <c r="D23" s="1" t="s">
        <v>165</v>
      </c>
      <c r="E23" s="157" t="s">
        <v>129</v>
      </c>
      <c r="F23" s="1"/>
      <c r="G23" s="8">
        <v>0.5</v>
      </c>
      <c r="H23" s="83" t="s">
        <v>162</v>
      </c>
      <c r="I23" s="84">
        <v>1</v>
      </c>
      <c r="J23" s="52" t="s">
        <v>17</v>
      </c>
      <c r="K23" s="52" t="s">
        <v>23</v>
      </c>
      <c r="L23" s="38"/>
      <c r="M23" s="38"/>
      <c r="N23" s="67">
        <v>1</v>
      </c>
      <c r="O23" s="149" t="s">
        <v>166</v>
      </c>
      <c r="P23" s="199"/>
      <c r="Q23" s="149"/>
      <c r="R23" s="6"/>
      <c r="S23" s="6"/>
      <c r="T23" s="6"/>
    </row>
    <row r="24" spans="1:20" ht="63.75" x14ac:dyDescent="0.25">
      <c r="A24" s="220" t="s">
        <v>38</v>
      </c>
      <c r="B24" s="223" t="s">
        <v>58</v>
      </c>
      <c r="C24" s="156" t="s">
        <v>112</v>
      </c>
      <c r="D24" s="1" t="s">
        <v>240</v>
      </c>
      <c r="E24" s="157" t="s">
        <v>129</v>
      </c>
      <c r="F24" s="1"/>
      <c r="G24" s="8">
        <v>0.5</v>
      </c>
      <c r="H24" s="83" t="s">
        <v>241</v>
      </c>
      <c r="I24" s="84">
        <v>0.7</v>
      </c>
      <c r="J24" s="52" t="s">
        <v>17</v>
      </c>
      <c r="K24" s="52" t="s">
        <v>23</v>
      </c>
      <c r="L24" s="38"/>
      <c r="M24" s="38"/>
      <c r="N24" s="87"/>
      <c r="O24" s="149" t="s">
        <v>242</v>
      </c>
      <c r="P24" s="202" t="s">
        <v>248</v>
      </c>
      <c r="Q24" s="149"/>
      <c r="R24" s="149"/>
      <c r="S24" s="6"/>
      <c r="T24" s="6"/>
    </row>
    <row r="25" spans="1:20" ht="88.5" customHeight="1" x14ac:dyDescent="0.25">
      <c r="A25" s="221"/>
      <c r="B25" s="224"/>
      <c r="C25" s="156" t="s">
        <v>113</v>
      </c>
      <c r="D25" s="1" t="s">
        <v>243</v>
      </c>
      <c r="E25" s="157" t="s">
        <v>11</v>
      </c>
      <c r="F25" s="1"/>
      <c r="G25" s="8">
        <v>0.6</v>
      </c>
      <c r="H25" s="83" t="s">
        <v>244</v>
      </c>
      <c r="I25" s="84">
        <v>1</v>
      </c>
      <c r="J25" s="52" t="s">
        <v>17</v>
      </c>
      <c r="K25" s="52" t="s">
        <v>21</v>
      </c>
      <c r="L25" s="38"/>
      <c r="M25" s="38"/>
      <c r="N25" s="87"/>
      <c r="O25" s="149" t="s">
        <v>245</v>
      </c>
      <c r="P25" s="198"/>
      <c r="Q25" s="149"/>
      <c r="R25" s="6"/>
      <c r="S25" s="6"/>
      <c r="T25" s="6"/>
    </row>
    <row r="26" spans="1:20" ht="139.5" customHeight="1" x14ac:dyDescent="0.25">
      <c r="A26" s="222"/>
      <c r="B26" s="225"/>
      <c r="C26" s="156" t="s">
        <v>114</v>
      </c>
      <c r="D26" s="1" t="s">
        <v>246</v>
      </c>
      <c r="E26" s="157" t="s">
        <v>129</v>
      </c>
      <c r="F26" s="1"/>
      <c r="G26" s="15">
        <v>0</v>
      </c>
      <c r="H26" s="15">
        <v>0</v>
      </c>
      <c r="I26" s="134">
        <v>1E-3</v>
      </c>
      <c r="J26" s="52" t="s">
        <v>17</v>
      </c>
      <c r="K26" s="52" t="s">
        <v>23</v>
      </c>
      <c r="L26" s="38"/>
      <c r="M26" s="38"/>
      <c r="N26" s="87"/>
      <c r="O26" s="149" t="s">
        <v>247</v>
      </c>
      <c r="P26" s="199"/>
      <c r="Q26" s="149"/>
      <c r="R26" s="6"/>
      <c r="S26" s="6"/>
      <c r="T26" s="6"/>
    </row>
    <row r="27" spans="1:20" ht="105" customHeight="1" x14ac:dyDescent="0.25">
      <c r="A27" s="220" t="s">
        <v>39</v>
      </c>
      <c r="B27" s="202" t="s">
        <v>59</v>
      </c>
      <c r="C27" s="156" t="s">
        <v>86</v>
      </c>
      <c r="D27" s="1" t="s">
        <v>291</v>
      </c>
      <c r="E27" s="157" t="s">
        <v>12</v>
      </c>
      <c r="F27" s="1"/>
      <c r="G27" s="15">
        <v>0.4</v>
      </c>
      <c r="H27" s="15" t="s">
        <v>290</v>
      </c>
      <c r="I27" s="15">
        <v>1</v>
      </c>
      <c r="J27" s="52" t="s">
        <v>17</v>
      </c>
      <c r="K27" s="52" t="s">
        <v>21</v>
      </c>
      <c r="L27" s="66">
        <v>0.93500000000000005</v>
      </c>
      <c r="M27" s="66">
        <v>0.94379999999999997</v>
      </c>
      <c r="N27" s="66">
        <v>0.9446</v>
      </c>
      <c r="O27" s="149" t="s">
        <v>168</v>
      </c>
      <c r="P27" s="202" t="s">
        <v>169</v>
      </c>
      <c r="Q27" s="149"/>
      <c r="R27" s="149"/>
      <c r="S27" s="6"/>
      <c r="T27" s="6"/>
    </row>
    <row r="28" spans="1:20" ht="105" customHeight="1" x14ac:dyDescent="0.25">
      <c r="A28" s="221"/>
      <c r="B28" s="198"/>
      <c r="C28" s="156" t="s">
        <v>85</v>
      </c>
      <c r="D28" s="1" t="s">
        <v>167</v>
      </c>
      <c r="E28" s="157" t="s">
        <v>12</v>
      </c>
      <c r="F28" s="1"/>
      <c r="G28" s="15">
        <v>0.5</v>
      </c>
      <c r="H28" s="15" t="s">
        <v>118</v>
      </c>
      <c r="I28" s="15">
        <v>1</v>
      </c>
      <c r="J28" s="52" t="s">
        <v>17</v>
      </c>
      <c r="K28" s="52" t="s">
        <v>21</v>
      </c>
      <c r="L28" s="67">
        <v>1</v>
      </c>
      <c r="M28" s="67">
        <v>1</v>
      </c>
      <c r="N28" s="67">
        <v>1</v>
      </c>
      <c r="O28" s="184"/>
      <c r="P28" s="198"/>
      <c r="Q28" s="184"/>
      <c r="R28" s="184"/>
      <c r="S28" s="6"/>
      <c r="T28" s="6"/>
    </row>
    <row r="29" spans="1:20" ht="63.75" customHeight="1" x14ac:dyDescent="0.25">
      <c r="A29" s="222"/>
      <c r="B29" s="199"/>
      <c r="C29" s="156" t="s">
        <v>293</v>
      </c>
      <c r="D29" s="1" t="s">
        <v>170</v>
      </c>
      <c r="E29" s="157" t="s">
        <v>12</v>
      </c>
      <c r="F29" s="1"/>
      <c r="G29" s="15">
        <v>0.5</v>
      </c>
      <c r="H29" s="15" t="s">
        <v>118</v>
      </c>
      <c r="I29" s="15">
        <v>1</v>
      </c>
      <c r="J29" s="52" t="s">
        <v>17</v>
      </c>
      <c r="K29" s="52" t="s">
        <v>21</v>
      </c>
      <c r="L29" s="38"/>
      <c r="M29" s="38"/>
      <c r="N29" s="66">
        <v>0.8095</v>
      </c>
      <c r="O29" s="149" t="s">
        <v>171</v>
      </c>
      <c r="P29" s="198"/>
      <c r="Q29" s="149"/>
      <c r="R29" s="6"/>
      <c r="S29" s="6"/>
      <c r="T29" s="6"/>
    </row>
    <row r="30" spans="1:20" ht="114.75" x14ac:dyDescent="0.25">
      <c r="A30" s="220" t="s">
        <v>39</v>
      </c>
      <c r="B30" s="202" t="s">
        <v>61</v>
      </c>
      <c r="C30" s="147" t="s">
        <v>172</v>
      </c>
      <c r="D30" s="1" t="s">
        <v>173</v>
      </c>
      <c r="E30" s="157" t="s">
        <v>129</v>
      </c>
      <c r="F30" s="1"/>
      <c r="G30" s="15">
        <v>0.7</v>
      </c>
      <c r="H30" s="15" t="s">
        <v>22</v>
      </c>
      <c r="I30" s="15">
        <v>0.9</v>
      </c>
      <c r="J30" s="52" t="s">
        <v>17</v>
      </c>
      <c r="K30" s="52" t="s">
        <v>23</v>
      </c>
      <c r="L30" s="137"/>
      <c r="M30" s="137"/>
      <c r="N30" s="67">
        <v>1</v>
      </c>
      <c r="O30" s="149" t="s">
        <v>174</v>
      </c>
      <c r="P30" s="202" t="s">
        <v>175</v>
      </c>
      <c r="Q30" s="149"/>
      <c r="R30" s="149"/>
      <c r="S30" s="6"/>
      <c r="T30" s="6"/>
    </row>
    <row r="31" spans="1:20" ht="191.25" customHeight="1" x14ac:dyDescent="0.25">
      <c r="A31" s="222"/>
      <c r="B31" s="199"/>
      <c r="C31" s="147" t="s">
        <v>87</v>
      </c>
      <c r="D31" s="1" t="s">
        <v>176</v>
      </c>
      <c r="E31" s="157" t="s">
        <v>129</v>
      </c>
      <c r="F31" s="1"/>
      <c r="G31" s="15">
        <v>0.65</v>
      </c>
      <c r="H31" s="15" t="s">
        <v>177</v>
      </c>
      <c r="I31" s="15">
        <v>0.9</v>
      </c>
      <c r="J31" s="52" t="s">
        <v>17</v>
      </c>
      <c r="K31" s="52" t="s">
        <v>23</v>
      </c>
      <c r="L31" s="137"/>
      <c r="M31" s="137"/>
      <c r="N31" s="67">
        <v>1</v>
      </c>
      <c r="O31" s="149" t="s">
        <v>178</v>
      </c>
      <c r="P31" s="199"/>
      <c r="Q31" s="149"/>
      <c r="R31" s="6"/>
      <c r="S31" s="6"/>
      <c r="T31" s="6"/>
    </row>
    <row r="32" spans="1:20" ht="51" x14ac:dyDescent="0.25">
      <c r="A32" s="207" t="s">
        <v>39</v>
      </c>
      <c r="B32" s="202" t="s">
        <v>62</v>
      </c>
      <c r="C32" s="147" t="s">
        <v>107</v>
      </c>
      <c r="D32" s="1" t="s">
        <v>232</v>
      </c>
      <c r="E32" s="4" t="s">
        <v>129</v>
      </c>
      <c r="F32" s="1"/>
      <c r="G32" s="4">
        <v>0.5</v>
      </c>
      <c r="H32" s="23" t="s">
        <v>118</v>
      </c>
      <c r="I32" s="4">
        <v>1</v>
      </c>
      <c r="J32" s="23" t="s">
        <v>17</v>
      </c>
      <c r="K32" s="157" t="s">
        <v>23</v>
      </c>
      <c r="L32" s="137"/>
      <c r="M32" s="137"/>
      <c r="N32" s="67">
        <v>1</v>
      </c>
      <c r="O32" s="149" t="s">
        <v>233</v>
      </c>
      <c r="P32" s="202" t="s">
        <v>234</v>
      </c>
      <c r="Q32" s="149"/>
      <c r="R32" s="149"/>
      <c r="S32" s="6"/>
      <c r="T32" s="6"/>
    </row>
    <row r="33" spans="1:20" ht="80.25" customHeight="1" x14ac:dyDescent="0.25">
      <c r="A33" s="208"/>
      <c r="B33" s="198"/>
      <c r="C33" s="147" t="s">
        <v>108</v>
      </c>
      <c r="D33" s="1" t="s">
        <v>235</v>
      </c>
      <c r="E33" s="4" t="s">
        <v>129</v>
      </c>
      <c r="F33" s="1"/>
      <c r="G33" s="4">
        <v>0.5</v>
      </c>
      <c r="H33" s="23" t="s">
        <v>118</v>
      </c>
      <c r="I33" s="4">
        <v>1</v>
      </c>
      <c r="J33" s="23" t="s">
        <v>17</v>
      </c>
      <c r="K33" s="157" t="s">
        <v>23</v>
      </c>
      <c r="L33" s="137"/>
      <c r="M33" s="137"/>
      <c r="N33" s="67">
        <v>1</v>
      </c>
      <c r="O33" s="149" t="s">
        <v>233</v>
      </c>
      <c r="P33" s="198"/>
      <c r="Q33" s="149"/>
      <c r="R33" s="6"/>
      <c r="S33" s="6"/>
      <c r="T33" s="6"/>
    </row>
    <row r="34" spans="1:20" ht="63.75" x14ac:dyDescent="0.25">
      <c r="A34" s="208"/>
      <c r="B34" s="198"/>
      <c r="C34" s="147" t="s">
        <v>109</v>
      </c>
      <c r="D34" s="1" t="s">
        <v>236</v>
      </c>
      <c r="E34" s="4" t="s">
        <v>12</v>
      </c>
      <c r="F34" s="1"/>
      <c r="G34" s="4">
        <v>0.5</v>
      </c>
      <c r="H34" s="23" t="s">
        <v>118</v>
      </c>
      <c r="I34" s="4">
        <v>1</v>
      </c>
      <c r="J34" s="23" t="s">
        <v>17</v>
      </c>
      <c r="K34" s="157" t="s">
        <v>23</v>
      </c>
      <c r="L34" s="137"/>
      <c r="M34" s="137"/>
      <c r="N34" s="67">
        <v>1</v>
      </c>
      <c r="O34" s="149" t="s">
        <v>233</v>
      </c>
      <c r="P34" s="198"/>
      <c r="Q34" s="149"/>
      <c r="R34" s="6"/>
      <c r="S34" s="6"/>
      <c r="T34" s="6"/>
    </row>
    <row r="35" spans="1:20" ht="75.75" customHeight="1" x14ac:dyDescent="0.25">
      <c r="A35" s="208"/>
      <c r="B35" s="198"/>
      <c r="C35" s="147" t="s">
        <v>110</v>
      </c>
      <c r="D35" s="1" t="s">
        <v>237</v>
      </c>
      <c r="E35" s="4" t="s">
        <v>12</v>
      </c>
      <c r="F35" s="1"/>
      <c r="G35" s="4">
        <v>0.5</v>
      </c>
      <c r="H35" s="23" t="s">
        <v>118</v>
      </c>
      <c r="I35" s="4">
        <v>1</v>
      </c>
      <c r="J35" s="23" t="s">
        <v>17</v>
      </c>
      <c r="K35" s="157" t="s">
        <v>23</v>
      </c>
      <c r="L35" s="137"/>
      <c r="M35" s="137"/>
      <c r="N35" s="67">
        <v>1</v>
      </c>
      <c r="O35" s="149" t="s">
        <v>238</v>
      </c>
      <c r="P35" s="198"/>
      <c r="Q35" s="149"/>
      <c r="R35" s="6"/>
      <c r="S35" s="6"/>
      <c r="T35" s="6"/>
    </row>
    <row r="36" spans="1:20" ht="63.75" x14ac:dyDescent="0.25">
      <c r="A36" s="204"/>
      <c r="B36" s="199"/>
      <c r="C36" s="147" t="s">
        <v>266</v>
      </c>
      <c r="D36" s="1" t="s">
        <v>239</v>
      </c>
      <c r="E36" s="4" t="s">
        <v>12</v>
      </c>
      <c r="F36" s="1"/>
      <c r="G36" s="4">
        <v>0.5</v>
      </c>
      <c r="H36" s="23" t="s">
        <v>118</v>
      </c>
      <c r="I36" s="4">
        <v>1</v>
      </c>
      <c r="J36" s="23" t="s">
        <v>17</v>
      </c>
      <c r="K36" s="157" t="s">
        <v>121</v>
      </c>
      <c r="L36" s="101">
        <v>1</v>
      </c>
      <c r="M36" s="101">
        <v>1</v>
      </c>
      <c r="N36" s="194">
        <v>0.7</v>
      </c>
      <c r="O36" s="149" t="s">
        <v>238</v>
      </c>
      <c r="P36" s="199"/>
      <c r="Q36" s="149"/>
      <c r="R36" s="6"/>
      <c r="S36" s="6"/>
      <c r="T36" s="6"/>
    </row>
    <row r="37" spans="1:20" ht="138" customHeight="1" x14ac:dyDescent="0.25">
      <c r="A37" s="220" t="s">
        <v>39</v>
      </c>
      <c r="B37" s="202" t="s">
        <v>63</v>
      </c>
      <c r="C37" s="147" t="s">
        <v>92</v>
      </c>
      <c r="D37" s="1" t="s">
        <v>192</v>
      </c>
      <c r="E37" s="52" t="s">
        <v>12</v>
      </c>
      <c r="F37" s="1"/>
      <c r="G37" s="23"/>
      <c r="H37" s="23"/>
      <c r="I37" s="37">
        <v>1</v>
      </c>
      <c r="J37" s="23" t="s">
        <v>17</v>
      </c>
      <c r="K37" s="157" t="s">
        <v>21</v>
      </c>
      <c r="L37" s="101">
        <v>1</v>
      </c>
      <c r="M37" s="101">
        <v>1</v>
      </c>
      <c r="N37" s="101">
        <v>1</v>
      </c>
      <c r="O37" s="149" t="s">
        <v>193</v>
      </c>
      <c r="P37" s="202" t="s">
        <v>194</v>
      </c>
      <c r="Q37" s="149"/>
      <c r="R37" s="149"/>
      <c r="S37" s="6"/>
      <c r="T37" s="6"/>
    </row>
    <row r="38" spans="1:20" ht="105.75" customHeight="1" x14ac:dyDescent="0.25">
      <c r="A38" s="221"/>
      <c r="B38" s="198"/>
      <c r="C38" s="147" t="s">
        <v>93</v>
      </c>
      <c r="D38" s="1" t="s">
        <v>195</v>
      </c>
      <c r="E38" s="52" t="s">
        <v>12</v>
      </c>
      <c r="F38" s="1"/>
      <c r="G38" s="37">
        <v>0.8</v>
      </c>
      <c r="H38" s="52" t="s">
        <v>26</v>
      </c>
      <c r="I38" s="37">
        <v>1</v>
      </c>
      <c r="J38" s="23" t="s">
        <v>17</v>
      </c>
      <c r="K38" s="157" t="s">
        <v>121</v>
      </c>
      <c r="L38" s="101">
        <v>1</v>
      </c>
      <c r="M38" s="101">
        <v>1</v>
      </c>
      <c r="N38" s="101">
        <v>1</v>
      </c>
      <c r="O38" s="149" t="s">
        <v>196</v>
      </c>
      <c r="P38" s="199"/>
      <c r="Q38" s="149"/>
      <c r="R38" s="149"/>
      <c r="S38" s="6"/>
      <c r="T38" s="6"/>
    </row>
    <row r="39" spans="1:20" ht="63.75" x14ac:dyDescent="0.25">
      <c r="A39" s="221"/>
      <c r="B39" s="198"/>
      <c r="C39" s="147" t="s">
        <v>94</v>
      </c>
      <c r="D39" s="1" t="s">
        <v>197</v>
      </c>
      <c r="E39" s="52" t="s">
        <v>129</v>
      </c>
      <c r="F39" s="1"/>
      <c r="G39" s="37">
        <v>0.05</v>
      </c>
      <c r="H39" s="52" t="s">
        <v>198</v>
      </c>
      <c r="I39" s="37">
        <v>0</v>
      </c>
      <c r="J39" s="23" t="s">
        <v>17</v>
      </c>
      <c r="K39" s="157" t="s">
        <v>121</v>
      </c>
      <c r="L39" s="157"/>
      <c r="M39" s="137"/>
      <c r="N39" s="101">
        <v>0</v>
      </c>
      <c r="O39" s="149" t="s">
        <v>199</v>
      </c>
      <c r="P39" s="202" t="s">
        <v>214</v>
      </c>
      <c r="Q39" s="149"/>
      <c r="R39" s="6"/>
      <c r="S39" s="6"/>
      <c r="T39" s="6"/>
    </row>
    <row r="40" spans="1:20" ht="76.5" customHeight="1" x14ac:dyDescent="0.25">
      <c r="A40" s="221"/>
      <c r="B40" s="198"/>
      <c r="C40" s="147" t="s">
        <v>95</v>
      </c>
      <c r="D40" s="1" t="s">
        <v>200</v>
      </c>
      <c r="E40" s="52" t="s">
        <v>129</v>
      </c>
      <c r="F40" s="1"/>
      <c r="G40" s="37">
        <v>0.05</v>
      </c>
      <c r="H40" s="52" t="s">
        <v>198</v>
      </c>
      <c r="I40" s="37">
        <v>0</v>
      </c>
      <c r="J40" s="23" t="s">
        <v>17</v>
      </c>
      <c r="K40" s="157" t="s">
        <v>121</v>
      </c>
      <c r="L40" s="101">
        <v>0</v>
      </c>
      <c r="M40" s="101">
        <v>0</v>
      </c>
      <c r="N40" s="101">
        <v>0</v>
      </c>
      <c r="O40" s="149" t="s">
        <v>201</v>
      </c>
      <c r="P40" s="198"/>
      <c r="Q40" s="149"/>
      <c r="R40" s="6"/>
      <c r="S40" s="6"/>
      <c r="T40" s="6"/>
    </row>
    <row r="41" spans="1:20" ht="77.25" customHeight="1" x14ac:dyDescent="0.25">
      <c r="A41" s="221"/>
      <c r="B41" s="198"/>
      <c r="C41" s="147" t="s">
        <v>96</v>
      </c>
      <c r="D41" s="1" t="s">
        <v>202</v>
      </c>
      <c r="E41" s="52" t="s">
        <v>129</v>
      </c>
      <c r="F41" s="1"/>
      <c r="G41" s="37">
        <v>0.05</v>
      </c>
      <c r="H41" s="52" t="s">
        <v>198</v>
      </c>
      <c r="I41" s="37">
        <v>0</v>
      </c>
      <c r="J41" s="23" t="s">
        <v>17</v>
      </c>
      <c r="K41" s="157" t="s">
        <v>121</v>
      </c>
      <c r="L41" s="101">
        <v>0</v>
      </c>
      <c r="M41" s="101">
        <v>0</v>
      </c>
      <c r="N41" s="101">
        <v>0</v>
      </c>
      <c r="O41" s="149" t="s">
        <v>203</v>
      </c>
      <c r="P41" s="198"/>
      <c r="Q41" s="149"/>
      <c r="R41" s="6"/>
      <c r="S41" s="6"/>
      <c r="T41" s="6"/>
    </row>
    <row r="42" spans="1:20" ht="76.5" x14ac:dyDescent="0.25">
      <c r="A42" s="221"/>
      <c r="B42" s="198"/>
      <c r="C42" s="147" t="s">
        <v>97</v>
      </c>
      <c r="D42" s="1" t="s">
        <v>204</v>
      </c>
      <c r="E42" s="52" t="s">
        <v>129</v>
      </c>
      <c r="F42" s="1"/>
      <c r="G42" s="37">
        <v>0.05</v>
      </c>
      <c r="H42" s="52" t="s">
        <v>198</v>
      </c>
      <c r="I42" s="37">
        <v>0</v>
      </c>
      <c r="J42" s="23" t="s">
        <v>17</v>
      </c>
      <c r="K42" s="157" t="s">
        <v>121</v>
      </c>
      <c r="L42" s="101">
        <v>0</v>
      </c>
      <c r="M42" s="101">
        <v>0</v>
      </c>
      <c r="N42" s="101">
        <v>0</v>
      </c>
      <c r="O42" s="149" t="s">
        <v>205</v>
      </c>
      <c r="P42" s="198"/>
      <c r="Q42" s="149"/>
      <c r="R42" s="149"/>
      <c r="S42" s="6"/>
      <c r="T42" s="6"/>
    </row>
    <row r="43" spans="1:20" ht="107.25" customHeight="1" x14ac:dyDescent="0.25">
      <c r="A43" s="221"/>
      <c r="B43" s="198"/>
      <c r="C43" s="147" t="s">
        <v>98</v>
      </c>
      <c r="D43" s="1" t="s">
        <v>206</v>
      </c>
      <c r="E43" s="52" t="s">
        <v>12</v>
      </c>
      <c r="F43" s="1"/>
      <c r="G43" s="23">
        <v>3</v>
      </c>
      <c r="H43" s="23">
        <v>2</v>
      </c>
      <c r="I43" s="23">
        <v>1</v>
      </c>
      <c r="J43" s="23" t="s">
        <v>158</v>
      </c>
      <c r="K43" s="157" t="s">
        <v>121</v>
      </c>
      <c r="L43" s="138">
        <v>1</v>
      </c>
      <c r="M43" s="138">
        <v>1</v>
      </c>
      <c r="N43" s="138">
        <v>1</v>
      </c>
      <c r="O43" s="149" t="s">
        <v>207</v>
      </c>
      <c r="P43" s="199"/>
      <c r="Q43" s="149"/>
      <c r="R43" s="149"/>
      <c r="S43" s="6"/>
      <c r="T43" s="6"/>
    </row>
    <row r="44" spans="1:20" ht="63.75" x14ac:dyDescent="0.25">
      <c r="A44" s="221"/>
      <c r="B44" s="198"/>
      <c r="C44" s="147" t="s">
        <v>99</v>
      </c>
      <c r="D44" s="1" t="s">
        <v>208</v>
      </c>
      <c r="E44" s="52" t="s">
        <v>12</v>
      </c>
      <c r="F44" s="1"/>
      <c r="G44" s="37">
        <v>0.95</v>
      </c>
      <c r="H44" s="23" t="s">
        <v>289</v>
      </c>
      <c r="I44" s="37">
        <v>1</v>
      </c>
      <c r="J44" s="23" t="s">
        <v>17</v>
      </c>
      <c r="K44" s="157" t="s">
        <v>121</v>
      </c>
      <c r="L44" s="101">
        <v>1</v>
      </c>
      <c r="M44" s="101">
        <v>1</v>
      </c>
      <c r="N44" s="101">
        <v>1</v>
      </c>
      <c r="O44" s="149" t="s">
        <v>263</v>
      </c>
      <c r="P44" s="202" t="s">
        <v>213</v>
      </c>
      <c r="Q44" s="149"/>
      <c r="R44" s="149"/>
      <c r="S44" s="6"/>
      <c r="T44" s="6"/>
    </row>
    <row r="45" spans="1:20" ht="77.25" customHeight="1" x14ac:dyDescent="0.25">
      <c r="A45" s="222"/>
      <c r="B45" s="199"/>
      <c r="C45" s="147" t="s">
        <v>100</v>
      </c>
      <c r="D45" s="1" t="s">
        <v>210</v>
      </c>
      <c r="E45" s="52" t="s">
        <v>129</v>
      </c>
      <c r="F45" s="1"/>
      <c r="G45" s="37">
        <v>0.8</v>
      </c>
      <c r="H45" s="52" t="s">
        <v>211</v>
      </c>
      <c r="I45" s="37">
        <v>1</v>
      </c>
      <c r="J45" s="23" t="s">
        <v>17</v>
      </c>
      <c r="K45" s="157" t="s">
        <v>121</v>
      </c>
      <c r="L45" s="101">
        <v>1</v>
      </c>
      <c r="M45" s="101">
        <v>1</v>
      </c>
      <c r="N45" s="101">
        <v>1</v>
      </c>
      <c r="O45" s="149" t="s">
        <v>212</v>
      </c>
      <c r="P45" s="199"/>
      <c r="Q45" s="149"/>
      <c r="R45" s="149"/>
      <c r="S45" s="6"/>
      <c r="T45" s="6"/>
    </row>
    <row r="46" spans="1:20" ht="64.5" customHeight="1" x14ac:dyDescent="0.25">
      <c r="A46" s="207" t="s">
        <v>39</v>
      </c>
      <c r="B46" s="202" t="s">
        <v>13</v>
      </c>
      <c r="C46" s="147" t="s">
        <v>281</v>
      </c>
      <c r="D46" s="1" t="s">
        <v>282</v>
      </c>
      <c r="E46" s="52" t="s">
        <v>12</v>
      </c>
      <c r="F46" s="1"/>
      <c r="G46" s="37">
        <v>0.5</v>
      </c>
      <c r="H46" s="52" t="s">
        <v>118</v>
      </c>
      <c r="I46" s="37">
        <v>1</v>
      </c>
      <c r="J46" s="52" t="s">
        <v>17</v>
      </c>
      <c r="K46" s="52" t="s">
        <v>121</v>
      </c>
      <c r="L46" s="66">
        <v>0.9</v>
      </c>
      <c r="M46" s="66">
        <v>0.9</v>
      </c>
      <c r="N46" s="66">
        <v>0.9</v>
      </c>
      <c r="O46" s="191" t="s">
        <v>294</v>
      </c>
      <c r="P46" s="202" t="s">
        <v>217</v>
      </c>
      <c r="Q46" s="149"/>
      <c r="R46" s="6"/>
      <c r="S46" s="6"/>
      <c r="T46" s="6"/>
    </row>
    <row r="47" spans="1:20" ht="56.25" customHeight="1" x14ac:dyDescent="0.25">
      <c r="A47" s="204"/>
      <c r="B47" s="199"/>
      <c r="C47" s="147" t="s">
        <v>280</v>
      </c>
      <c r="D47" s="1" t="s">
        <v>283</v>
      </c>
      <c r="E47" s="52" t="s">
        <v>12</v>
      </c>
      <c r="F47" s="1"/>
      <c r="G47" s="37">
        <v>0.5</v>
      </c>
      <c r="H47" s="52" t="s">
        <v>118</v>
      </c>
      <c r="I47" s="37">
        <v>1</v>
      </c>
      <c r="J47" s="52" t="s">
        <v>17</v>
      </c>
      <c r="K47" s="52" t="s">
        <v>121</v>
      </c>
      <c r="L47" s="66">
        <v>0.95</v>
      </c>
      <c r="M47" s="66">
        <v>0.96</v>
      </c>
      <c r="N47" s="66">
        <v>0.96</v>
      </c>
      <c r="O47" s="191" t="s">
        <v>295</v>
      </c>
      <c r="P47" s="199"/>
      <c r="Q47" s="149"/>
      <c r="R47" s="6"/>
      <c r="S47" s="6"/>
      <c r="T47" s="6"/>
    </row>
    <row r="48" spans="1:20" ht="96" customHeight="1" x14ac:dyDescent="0.25">
      <c r="A48" s="150" t="s">
        <v>39</v>
      </c>
      <c r="B48" s="148" t="s">
        <v>64</v>
      </c>
      <c r="C48" s="147" t="s">
        <v>105</v>
      </c>
      <c r="D48" s="5" t="s">
        <v>226</v>
      </c>
      <c r="E48" s="52" t="s">
        <v>12</v>
      </c>
      <c r="F48" s="5"/>
      <c r="G48" s="16">
        <v>0.5</v>
      </c>
      <c r="H48" s="16" t="s">
        <v>227</v>
      </c>
      <c r="I48" s="16">
        <v>1</v>
      </c>
      <c r="J48" s="52" t="s">
        <v>17</v>
      </c>
      <c r="K48" s="52" t="s">
        <v>23</v>
      </c>
      <c r="L48" s="38"/>
      <c r="M48" s="38"/>
      <c r="N48" s="67">
        <v>1.1000000000000001</v>
      </c>
      <c r="O48" s="149" t="s">
        <v>228</v>
      </c>
      <c r="P48" s="165" t="s">
        <v>225</v>
      </c>
      <c r="Q48" s="149"/>
      <c r="R48" s="6"/>
      <c r="S48" s="6"/>
      <c r="T48" s="6"/>
    </row>
    <row r="49" spans="1:22" ht="82.5" customHeight="1" x14ac:dyDescent="0.25">
      <c r="A49" s="207" t="s">
        <v>48</v>
      </c>
      <c r="B49" s="202" t="s">
        <v>65</v>
      </c>
      <c r="C49" s="147" t="s">
        <v>115</v>
      </c>
      <c r="D49" s="5" t="s">
        <v>262</v>
      </c>
      <c r="E49" s="52" t="s">
        <v>12</v>
      </c>
      <c r="F49" s="5"/>
      <c r="G49" s="12">
        <v>0.5</v>
      </c>
      <c r="H49" s="12" t="s">
        <v>118</v>
      </c>
      <c r="I49" s="12">
        <v>1</v>
      </c>
      <c r="J49" s="52" t="s">
        <v>17</v>
      </c>
      <c r="K49" s="52" t="s">
        <v>21</v>
      </c>
      <c r="L49" s="38"/>
      <c r="M49" s="38"/>
      <c r="N49" s="66">
        <v>0.93</v>
      </c>
      <c r="O49" s="149" t="s">
        <v>250</v>
      </c>
      <c r="P49" s="202" t="s">
        <v>251</v>
      </c>
      <c r="Q49" s="148"/>
      <c r="R49" s="148"/>
      <c r="S49" s="6"/>
      <c r="T49" s="6"/>
    </row>
    <row r="50" spans="1:22" ht="63.75" x14ac:dyDescent="0.25">
      <c r="A50" s="204"/>
      <c r="B50" s="199"/>
      <c r="C50" s="147" t="s">
        <v>116</v>
      </c>
      <c r="D50" s="5" t="s">
        <v>252</v>
      </c>
      <c r="E50" s="52" t="s">
        <v>129</v>
      </c>
      <c r="F50" s="5"/>
      <c r="G50" s="12">
        <v>0.5</v>
      </c>
      <c r="H50" s="12" t="s">
        <v>118</v>
      </c>
      <c r="I50" s="12">
        <v>1</v>
      </c>
      <c r="J50" s="52" t="s">
        <v>17</v>
      </c>
      <c r="K50" s="52" t="s">
        <v>21</v>
      </c>
      <c r="L50" s="38"/>
      <c r="M50" s="38"/>
      <c r="N50" s="68">
        <v>0.5</v>
      </c>
      <c r="O50" s="149" t="s">
        <v>253</v>
      </c>
      <c r="P50" s="199"/>
      <c r="Q50" s="149"/>
      <c r="R50" s="6"/>
      <c r="S50" s="6"/>
      <c r="T50" s="6"/>
    </row>
    <row r="54" spans="1:22" ht="15" customHeight="1" x14ac:dyDescent="0.25">
      <c r="C54" s="27"/>
      <c r="E54" s="27"/>
    </row>
    <row r="55" spans="1:22" ht="15" customHeight="1" x14ac:dyDescent="0.25">
      <c r="C55" s="27"/>
      <c r="D55" s="70"/>
    </row>
    <row r="56" spans="1:22" x14ac:dyDescent="0.25">
      <c r="C56" s="27"/>
    </row>
    <row r="57" spans="1:22" x14ac:dyDescent="0.25">
      <c r="C57" s="27"/>
    </row>
    <row r="58" spans="1:22" x14ac:dyDescent="0.25">
      <c r="C58" s="27"/>
    </row>
    <row r="62" spans="1:22" x14ac:dyDescent="0.25">
      <c r="V62" s="27"/>
    </row>
    <row r="63" spans="1:22" x14ac:dyDescent="0.25">
      <c r="V63" s="27"/>
    </row>
    <row r="64" spans="1:22" x14ac:dyDescent="0.25">
      <c r="V64" s="27"/>
    </row>
    <row r="67" spans="3:19" ht="49.5" customHeight="1" x14ac:dyDescent="0.25"/>
    <row r="79" spans="3:19" x14ac:dyDescent="0.25">
      <c r="C79" s="42"/>
      <c r="D79" s="27"/>
    </row>
    <row r="80" spans="3:19" x14ac:dyDescent="0.25">
      <c r="C80" s="42"/>
      <c r="D80" s="27"/>
      <c r="J80" s="70"/>
      <c r="O80" s="71"/>
      <c r="R80" s="61"/>
      <c r="S80" s="71" t="s">
        <v>47</v>
      </c>
    </row>
    <row r="81" spans="3:20" x14ac:dyDescent="0.25">
      <c r="C81" s="42"/>
      <c r="D81" s="27"/>
      <c r="O81" s="97"/>
      <c r="T81" s="72" t="s">
        <v>46</v>
      </c>
    </row>
    <row r="82" spans="3:20" x14ac:dyDescent="0.25">
      <c r="C82" s="31"/>
      <c r="D82" s="51"/>
      <c r="O82" s="97"/>
      <c r="T82" s="72" t="s">
        <v>32</v>
      </c>
    </row>
    <row r="83" spans="3:20" x14ac:dyDescent="0.25">
      <c r="O83" s="97"/>
      <c r="T83" s="72" t="s">
        <v>33</v>
      </c>
    </row>
    <row r="139" spans="24:25" x14ac:dyDescent="0.25">
      <c r="X139" s="71"/>
    </row>
    <row r="143" spans="24:25" x14ac:dyDescent="0.25">
      <c r="Y143" s="72"/>
    </row>
  </sheetData>
  <mergeCells count="48">
    <mergeCell ref="P37:P38"/>
    <mergeCell ref="P39:P43"/>
    <mergeCell ref="P44:P45"/>
    <mergeCell ref="A27:A29"/>
    <mergeCell ref="A30:A31"/>
    <mergeCell ref="B30:B31"/>
    <mergeCell ref="P30:P31"/>
    <mergeCell ref="A49:A50"/>
    <mergeCell ref="B49:B50"/>
    <mergeCell ref="P49:P50"/>
    <mergeCell ref="A24:A26"/>
    <mergeCell ref="B24:B26"/>
    <mergeCell ref="P24:P26"/>
    <mergeCell ref="B27:B29"/>
    <mergeCell ref="P27:P29"/>
    <mergeCell ref="P46:P47"/>
    <mergeCell ref="A46:A47"/>
    <mergeCell ref="B46:B47"/>
    <mergeCell ref="A32:A36"/>
    <mergeCell ref="B32:B36"/>
    <mergeCell ref="P32:P36"/>
    <mergeCell ref="A37:A45"/>
    <mergeCell ref="B37:B45"/>
    <mergeCell ref="A17:A23"/>
    <mergeCell ref="B17:B23"/>
    <mergeCell ref="P18:P20"/>
    <mergeCell ref="B5:B6"/>
    <mergeCell ref="P5:P6"/>
    <mergeCell ref="A11:A12"/>
    <mergeCell ref="B11:B12"/>
    <mergeCell ref="P11:P12"/>
    <mergeCell ref="P22:P23"/>
    <mergeCell ref="A7:A10"/>
    <mergeCell ref="B7:B10"/>
    <mergeCell ref="P7:P10"/>
    <mergeCell ref="A13:A16"/>
    <mergeCell ref="B13:B16"/>
    <mergeCell ref="P13:P16"/>
    <mergeCell ref="A3:A4"/>
    <mergeCell ref="B3:B4"/>
    <mergeCell ref="P3:P4"/>
    <mergeCell ref="A5:A6"/>
    <mergeCell ref="A1:F1"/>
    <mergeCell ref="G1:I1"/>
    <mergeCell ref="J1:K1"/>
    <mergeCell ref="O1:O2"/>
    <mergeCell ref="P1:P2"/>
    <mergeCell ref="L1:N1"/>
  </mergeCells>
  <dataValidations count="1">
    <dataValidation type="textLength" allowBlank="1" showInputMessage="1" error="Escriba un texto  Maximo 390 Caracteres" promptTitle="Cualquier contenido Maximo 390 Caracteres" prompt=" Describa brevemente el indicador y qué pretende medir. Para mayor información ver el bloque de ayuda F6 INDICADORES DE GESTIÓN" sqref="Q8 Q5:Q6 Q10">
      <formula1>0</formula1>
      <formula2>390</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82920CCA-FD16-49D1-A07B-954F4E641909}">
            <xm:f>NOT(ISERROR(SEARCH("OK",Y143)))</xm:f>
            <xm:f>"OK"</xm:f>
            <x14:dxf>
              <fill>
                <patternFill>
                  <bgColor rgb="FF92D050"/>
                </patternFill>
              </fill>
            </x14:dxf>
          </x14:cfRule>
          <xm:sqref>Y143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9"/>
  <sheetViews>
    <sheetView topLeftCell="A28" zoomScaleNormal="100" workbookViewId="0">
      <selection activeCell="E31" sqref="E31:K32"/>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11.7109375" hidden="1" customWidth="1"/>
    <col min="7" max="7" width="8.85546875" customWidth="1"/>
    <col min="8" max="8" width="16.140625" customWidth="1"/>
    <col min="9" max="9" width="7.85546875" customWidth="1"/>
    <col min="10" max="10" width="9.28515625" customWidth="1"/>
    <col min="11" max="11" width="13.42578125" customWidth="1"/>
    <col min="12" max="12" width="7.7109375" bestFit="1" customWidth="1"/>
    <col min="13" max="13" width="9.140625" customWidth="1"/>
    <col min="14" max="14" width="7.7109375" customWidth="1"/>
    <col min="15" max="15" width="24.42578125" customWidth="1"/>
    <col min="16" max="16" width="24.85546875" customWidth="1"/>
    <col min="17" max="17" width="15.7109375" hidden="1" customWidth="1"/>
    <col min="18" max="18" width="16.28515625" hidden="1" customWidth="1"/>
    <col min="19" max="20" width="0" hidden="1" customWidth="1"/>
  </cols>
  <sheetData>
    <row r="1" spans="1:20" ht="33" customHeight="1" thickTop="1" thickBot="1" x14ac:dyDescent="0.3">
      <c r="A1" s="226" t="s">
        <v>0</v>
      </c>
      <c r="B1" s="227"/>
      <c r="C1" s="227"/>
      <c r="D1" s="227"/>
      <c r="E1" s="227"/>
      <c r="F1" s="228"/>
      <c r="G1" s="229" t="s">
        <v>28</v>
      </c>
      <c r="H1" s="230"/>
      <c r="I1" s="231"/>
      <c r="J1" s="232" t="s">
        <v>18</v>
      </c>
      <c r="K1" s="232"/>
      <c r="L1" s="233" t="s">
        <v>264</v>
      </c>
      <c r="M1" s="234"/>
      <c r="N1" s="235"/>
      <c r="O1" s="200" t="s">
        <v>259</v>
      </c>
      <c r="P1" s="200" t="s">
        <v>260</v>
      </c>
      <c r="Q1" s="135"/>
      <c r="R1" s="135"/>
      <c r="S1" s="135"/>
      <c r="T1" s="136"/>
    </row>
    <row r="2" spans="1:20" ht="48.75" customHeight="1" thickTop="1" thickBot="1" x14ac:dyDescent="0.3">
      <c r="A2" s="140" t="s">
        <v>265</v>
      </c>
      <c r="B2" s="141" t="s">
        <v>1</v>
      </c>
      <c r="C2" s="142" t="s">
        <v>2</v>
      </c>
      <c r="D2" s="142" t="s">
        <v>29</v>
      </c>
      <c r="E2" s="142" t="s">
        <v>27</v>
      </c>
      <c r="F2" s="142" t="s">
        <v>43</v>
      </c>
      <c r="G2" s="10" t="s">
        <v>15</v>
      </c>
      <c r="H2" s="11" t="s">
        <v>16</v>
      </c>
      <c r="I2" s="9" t="s">
        <v>14</v>
      </c>
      <c r="J2" s="144" t="s">
        <v>19</v>
      </c>
      <c r="K2" s="144" t="s">
        <v>20</v>
      </c>
      <c r="L2" s="160" t="s">
        <v>274</v>
      </c>
      <c r="M2" s="161" t="s">
        <v>275</v>
      </c>
      <c r="N2" s="161" t="s">
        <v>276</v>
      </c>
      <c r="O2" s="201"/>
      <c r="P2" s="201"/>
      <c r="Q2" s="29" t="s">
        <v>40</v>
      </c>
      <c r="R2" s="22" t="s">
        <v>8</v>
      </c>
      <c r="S2" s="22" t="s">
        <v>9</v>
      </c>
      <c r="T2" s="22" t="s">
        <v>10</v>
      </c>
    </row>
    <row r="3" spans="1:20" ht="99" customHeight="1" thickTop="1" x14ac:dyDescent="0.25">
      <c r="A3" s="162" t="s">
        <v>37</v>
      </c>
      <c r="B3" s="155" t="s">
        <v>50</v>
      </c>
      <c r="C3" s="143" t="s">
        <v>67</v>
      </c>
      <c r="D3" s="41" t="s">
        <v>119</v>
      </c>
      <c r="E3" s="156" t="s">
        <v>12</v>
      </c>
      <c r="F3" s="156" t="s">
        <v>44</v>
      </c>
      <c r="G3" s="12">
        <v>0.5</v>
      </c>
      <c r="H3" s="156" t="s">
        <v>118</v>
      </c>
      <c r="I3" s="12">
        <v>1</v>
      </c>
      <c r="J3" s="156" t="s">
        <v>17</v>
      </c>
      <c r="K3" s="156" t="s">
        <v>21</v>
      </c>
      <c r="L3" s="163"/>
      <c r="M3" s="89"/>
      <c r="N3" s="24">
        <v>1</v>
      </c>
      <c r="O3" s="41" t="s">
        <v>124</v>
      </c>
      <c r="P3" s="154" t="s">
        <v>261</v>
      </c>
      <c r="Q3" s="53"/>
      <c r="R3" s="30"/>
      <c r="S3" s="30"/>
      <c r="T3" s="30"/>
    </row>
    <row r="4" spans="1:20" ht="63.75" x14ac:dyDescent="0.25">
      <c r="A4" s="207" t="s">
        <v>37</v>
      </c>
      <c r="B4" s="202" t="s">
        <v>52</v>
      </c>
      <c r="C4" s="143" t="s">
        <v>68</v>
      </c>
      <c r="D4" s="41" t="s">
        <v>254</v>
      </c>
      <c r="E4" s="156" t="s">
        <v>12</v>
      </c>
      <c r="F4" s="1"/>
      <c r="G4" s="130">
        <v>0.01</v>
      </c>
      <c r="H4" s="156" t="s">
        <v>120</v>
      </c>
      <c r="I4" s="130">
        <v>0.03</v>
      </c>
      <c r="J4" s="156" t="s">
        <v>17</v>
      </c>
      <c r="K4" s="131" t="s">
        <v>121</v>
      </c>
      <c r="L4" s="24">
        <v>3.0000000000000001E-3</v>
      </c>
      <c r="M4" s="192">
        <v>-1E-4</v>
      </c>
      <c r="N4" s="98">
        <v>7.7999999999999996E-3</v>
      </c>
      <c r="O4" s="41" t="s">
        <v>125</v>
      </c>
      <c r="P4" s="202" t="s">
        <v>126</v>
      </c>
      <c r="Q4" s="53"/>
      <c r="R4" s="6"/>
      <c r="S4" s="6"/>
      <c r="T4" s="6"/>
    </row>
    <row r="5" spans="1:20" ht="63.75" x14ac:dyDescent="0.25">
      <c r="A5" s="208"/>
      <c r="B5" s="198"/>
      <c r="C5" s="143" t="s">
        <v>69</v>
      </c>
      <c r="D5" s="41" t="s">
        <v>122</v>
      </c>
      <c r="E5" s="156" t="s">
        <v>12</v>
      </c>
      <c r="F5" s="1"/>
      <c r="G5" s="12">
        <v>0.8</v>
      </c>
      <c r="H5" s="156" t="s">
        <v>26</v>
      </c>
      <c r="I5" s="12">
        <v>1</v>
      </c>
      <c r="J5" s="156" t="s">
        <v>17</v>
      </c>
      <c r="K5" s="156" t="s">
        <v>121</v>
      </c>
      <c r="L5" s="24">
        <v>1</v>
      </c>
      <c r="M5" s="98">
        <v>1</v>
      </c>
      <c r="N5" s="98">
        <v>1</v>
      </c>
      <c r="O5" s="41" t="s">
        <v>125</v>
      </c>
      <c r="P5" s="198"/>
      <c r="Q5" s="53"/>
      <c r="R5" s="6"/>
      <c r="S5" s="6"/>
      <c r="T5" s="6"/>
    </row>
    <row r="6" spans="1:20" ht="63.75" x14ac:dyDescent="0.25">
      <c r="A6" s="204"/>
      <c r="B6" s="199"/>
      <c r="C6" s="143" t="s">
        <v>70</v>
      </c>
      <c r="D6" s="41" t="s">
        <v>127</v>
      </c>
      <c r="E6" s="156" t="s">
        <v>12</v>
      </c>
      <c r="F6" s="1"/>
      <c r="G6" s="12">
        <v>0.5</v>
      </c>
      <c r="H6" s="156" t="s">
        <v>118</v>
      </c>
      <c r="I6" s="12">
        <v>1</v>
      </c>
      <c r="J6" s="52" t="s">
        <v>17</v>
      </c>
      <c r="K6" s="52" t="s">
        <v>21</v>
      </c>
      <c r="L6" s="163"/>
      <c r="M6" s="91"/>
      <c r="N6" s="98">
        <v>1</v>
      </c>
      <c r="O6" s="41" t="s">
        <v>125</v>
      </c>
      <c r="P6" s="199"/>
      <c r="Q6" s="53"/>
      <c r="R6" s="6"/>
      <c r="S6" s="6"/>
      <c r="T6" s="6"/>
    </row>
    <row r="7" spans="1:20" ht="254.25" customHeight="1" x14ac:dyDescent="0.25">
      <c r="A7" s="220" t="s">
        <v>37</v>
      </c>
      <c r="B7" s="202" t="s">
        <v>53</v>
      </c>
      <c r="C7" s="156" t="s">
        <v>88</v>
      </c>
      <c r="D7" s="1" t="s">
        <v>179</v>
      </c>
      <c r="E7" s="156" t="s">
        <v>12</v>
      </c>
      <c r="F7" s="1"/>
      <c r="G7" s="12">
        <v>0.25</v>
      </c>
      <c r="H7" s="156" t="s">
        <v>180</v>
      </c>
      <c r="I7" s="12">
        <v>0.55000000000000004</v>
      </c>
      <c r="J7" s="52" t="s">
        <v>17</v>
      </c>
      <c r="K7" s="52" t="s">
        <v>21</v>
      </c>
      <c r="L7" s="163"/>
      <c r="M7" s="91"/>
      <c r="N7" s="170">
        <v>0.24179999999999999</v>
      </c>
      <c r="O7" s="41" t="s">
        <v>181</v>
      </c>
      <c r="P7" s="202" t="s">
        <v>182</v>
      </c>
      <c r="Q7" s="148"/>
      <c r="R7" s="148"/>
      <c r="S7" s="6"/>
      <c r="T7" s="6"/>
    </row>
    <row r="8" spans="1:20" ht="129" customHeight="1" x14ac:dyDescent="0.25">
      <c r="A8" s="221"/>
      <c r="B8" s="198"/>
      <c r="C8" s="156" t="s">
        <v>89</v>
      </c>
      <c r="D8" s="1" t="s">
        <v>183</v>
      </c>
      <c r="E8" s="156" t="s">
        <v>12</v>
      </c>
      <c r="F8" s="1"/>
      <c r="G8" s="12">
        <v>0.8</v>
      </c>
      <c r="H8" s="156" t="s">
        <v>184</v>
      </c>
      <c r="I8" s="12">
        <v>0.99</v>
      </c>
      <c r="J8" s="52" t="s">
        <v>17</v>
      </c>
      <c r="K8" s="52" t="s">
        <v>21</v>
      </c>
      <c r="L8" s="163"/>
      <c r="M8" s="91"/>
      <c r="N8" s="170">
        <v>0.98870000000000002</v>
      </c>
      <c r="O8" s="41" t="s">
        <v>185</v>
      </c>
      <c r="P8" s="198"/>
      <c r="Q8" s="149"/>
      <c r="R8" s="6"/>
      <c r="S8" s="6"/>
      <c r="T8" s="6"/>
    </row>
    <row r="9" spans="1:20" ht="84" customHeight="1" x14ac:dyDescent="0.25">
      <c r="A9" s="221"/>
      <c r="B9" s="198"/>
      <c r="C9" s="156" t="s">
        <v>90</v>
      </c>
      <c r="D9" s="1" t="s">
        <v>186</v>
      </c>
      <c r="E9" s="156" t="s">
        <v>12</v>
      </c>
      <c r="F9" s="1"/>
      <c r="G9" s="15">
        <v>0.1</v>
      </c>
      <c r="H9" s="15" t="s">
        <v>187</v>
      </c>
      <c r="I9" s="15">
        <v>0.2</v>
      </c>
      <c r="J9" s="52" t="s">
        <v>17</v>
      </c>
      <c r="K9" s="52" t="s">
        <v>21</v>
      </c>
      <c r="L9" s="163"/>
      <c r="M9" s="87"/>
      <c r="N9" s="68">
        <v>0.06</v>
      </c>
      <c r="O9" s="41" t="s">
        <v>188</v>
      </c>
      <c r="P9" s="198"/>
      <c r="Q9" s="149"/>
      <c r="R9" s="6"/>
      <c r="S9" s="6"/>
      <c r="T9" s="6"/>
    </row>
    <row r="10" spans="1:20" ht="76.5" customHeight="1" x14ac:dyDescent="0.25">
      <c r="A10" s="222"/>
      <c r="B10" s="199"/>
      <c r="C10" s="156" t="s">
        <v>91</v>
      </c>
      <c r="D10" s="1" t="s">
        <v>189</v>
      </c>
      <c r="E10" s="156" t="s">
        <v>12</v>
      </c>
      <c r="F10" s="1"/>
      <c r="G10" s="15">
        <v>0.1</v>
      </c>
      <c r="H10" s="15" t="s">
        <v>190</v>
      </c>
      <c r="I10" s="15">
        <v>0.3</v>
      </c>
      <c r="J10" s="52" t="s">
        <v>17</v>
      </c>
      <c r="K10" s="52" t="s">
        <v>21</v>
      </c>
      <c r="L10" s="163"/>
      <c r="M10" s="87"/>
      <c r="N10" s="68">
        <v>0.05</v>
      </c>
      <c r="O10" s="20" t="s">
        <v>191</v>
      </c>
      <c r="P10" s="199"/>
      <c r="Q10" s="149"/>
      <c r="R10" s="6"/>
      <c r="S10" s="6"/>
      <c r="T10" s="6"/>
    </row>
    <row r="11" spans="1:20" ht="63.75" x14ac:dyDescent="0.25">
      <c r="A11" s="207" t="s">
        <v>38</v>
      </c>
      <c r="B11" s="202" t="s">
        <v>56</v>
      </c>
      <c r="C11" s="156" t="s">
        <v>75</v>
      </c>
      <c r="D11" s="82" t="s">
        <v>138</v>
      </c>
      <c r="E11" s="149" t="s">
        <v>12</v>
      </c>
      <c r="F11" s="82"/>
      <c r="G11" s="8">
        <v>0.8</v>
      </c>
      <c r="H11" s="83" t="s">
        <v>139</v>
      </c>
      <c r="I11" s="84">
        <v>1</v>
      </c>
      <c r="J11" s="52" t="s">
        <v>17</v>
      </c>
      <c r="K11" s="52" t="s">
        <v>121</v>
      </c>
      <c r="L11" s="163"/>
      <c r="M11" s="108"/>
      <c r="N11" s="129"/>
      <c r="O11" s="149" t="s">
        <v>140</v>
      </c>
      <c r="P11" s="202" t="s">
        <v>141</v>
      </c>
      <c r="Q11" s="149"/>
      <c r="R11" s="149"/>
      <c r="S11" s="6"/>
      <c r="T11" s="6"/>
    </row>
    <row r="12" spans="1:20" ht="66" customHeight="1" x14ac:dyDescent="0.25">
      <c r="A12" s="208"/>
      <c r="B12" s="198"/>
      <c r="C12" s="156" t="s">
        <v>76</v>
      </c>
      <c r="D12" s="82" t="s">
        <v>142</v>
      </c>
      <c r="E12" s="149" t="s">
        <v>12</v>
      </c>
      <c r="F12" s="82"/>
      <c r="G12" s="8">
        <v>0.8</v>
      </c>
      <c r="H12" s="83" t="s">
        <v>139</v>
      </c>
      <c r="I12" s="84">
        <v>1</v>
      </c>
      <c r="J12" s="52" t="s">
        <v>17</v>
      </c>
      <c r="K12" s="52" t="s">
        <v>121</v>
      </c>
      <c r="L12" s="163"/>
      <c r="M12" s="129"/>
      <c r="N12" s="129"/>
      <c r="O12" s="149" t="s">
        <v>143</v>
      </c>
      <c r="P12" s="198"/>
      <c r="Q12" s="149"/>
      <c r="R12" s="6"/>
      <c r="S12" s="6"/>
      <c r="T12" s="6"/>
    </row>
    <row r="13" spans="1:20" ht="78" customHeight="1" x14ac:dyDescent="0.25">
      <c r="A13" s="208"/>
      <c r="B13" s="198"/>
      <c r="C13" s="156" t="s">
        <v>77</v>
      </c>
      <c r="D13" s="82" t="s">
        <v>144</v>
      </c>
      <c r="E13" s="149" t="s">
        <v>12</v>
      </c>
      <c r="F13" s="82"/>
      <c r="G13" s="8">
        <v>0.9</v>
      </c>
      <c r="H13" s="83" t="s">
        <v>147</v>
      </c>
      <c r="I13" s="84">
        <v>1</v>
      </c>
      <c r="J13" s="52" t="s">
        <v>17</v>
      </c>
      <c r="K13" s="151" t="s">
        <v>21</v>
      </c>
      <c r="L13" s="163"/>
      <c r="M13" s="129"/>
      <c r="N13" s="129"/>
      <c r="O13" s="149" t="s">
        <v>145</v>
      </c>
      <c r="P13" s="198"/>
      <c r="Q13" s="149"/>
      <c r="R13" s="6"/>
      <c r="S13" s="6"/>
      <c r="T13" s="6"/>
    </row>
    <row r="14" spans="1:20" ht="129.75" customHeight="1" x14ac:dyDescent="0.25">
      <c r="A14" s="204"/>
      <c r="B14" s="199"/>
      <c r="C14" s="156" t="s">
        <v>78</v>
      </c>
      <c r="D14" s="82" t="s">
        <v>146</v>
      </c>
      <c r="E14" s="149" t="s">
        <v>11</v>
      </c>
      <c r="F14" s="82"/>
      <c r="G14" s="8">
        <v>0.9</v>
      </c>
      <c r="H14" s="83" t="s">
        <v>147</v>
      </c>
      <c r="I14" s="84">
        <v>1</v>
      </c>
      <c r="J14" s="151" t="s">
        <v>17</v>
      </c>
      <c r="K14" s="151" t="s">
        <v>121</v>
      </c>
      <c r="L14" s="163"/>
      <c r="M14" s="93"/>
      <c r="N14" s="93"/>
      <c r="O14" s="149" t="s">
        <v>148</v>
      </c>
      <c r="P14" s="199"/>
      <c r="Q14" s="149"/>
      <c r="R14" s="6"/>
      <c r="S14" s="6"/>
      <c r="T14" s="6"/>
    </row>
    <row r="15" spans="1:20" ht="92.25" customHeight="1" x14ac:dyDescent="0.25">
      <c r="A15" s="220" t="s">
        <v>38</v>
      </c>
      <c r="B15" s="223" t="s">
        <v>57</v>
      </c>
      <c r="C15" s="156" t="s">
        <v>79</v>
      </c>
      <c r="D15" s="1" t="s">
        <v>149</v>
      </c>
      <c r="E15" s="157" t="s">
        <v>11</v>
      </c>
      <c r="F15" s="1"/>
      <c r="G15" s="8">
        <v>0.9</v>
      </c>
      <c r="H15" s="83" t="s">
        <v>147</v>
      </c>
      <c r="I15" s="84">
        <v>1</v>
      </c>
      <c r="J15" s="151" t="s">
        <v>17</v>
      </c>
      <c r="K15" s="151" t="s">
        <v>121</v>
      </c>
      <c r="L15" s="24">
        <v>1</v>
      </c>
      <c r="M15" s="102">
        <v>1</v>
      </c>
      <c r="N15" s="102">
        <v>1</v>
      </c>
      <c r="O15" s="149" t="s">
        <v>150</v>
      </c>
      <c r="P15" s="149" t="s">
        <v>151</v>
      </c>
      <c r="Q15" s="149"/>
      <c r="R15" s="149"/>
      <c r="S15" s="6"/>
      <c r="T15" s="6"/>
    </row>
    <row r="16" spans="1:20" ht="63.75" x14ac:dyDescent="0.25">
      <c r="A16" s="221"/>
      <c r="B16" s="224"/>
      <c r="C16" s="156" t="s">
        <v>80</v>
      </c>
      <c r="D16" s="1" t="s">
        <v>255</v>
      </c>
      <c r="E16" s="157" t="s">
        <v>129</v>
      </c>
      <c r="F16" s="1"/>
      <c r="G16" s="8">
        <v>0.7</v>
      </c>
      <c r="H16" s="83" t="s">
        <v>152</v>
      </c>
      <c r="I16" s="84">
        <v>1</v>
      </c>
      <c r="J16" s="151" t="s">
        <v>17</v>
      </c>
      <c r="K16" s="151" t="s">
        <v>121</v>
      </c>
      <c r="L16" s="24">
        <v>1</v>
      </c>
      <c r="M16" s="102">
        <v>1</v>
      </c>
      <c r="N16" s="188">
        <v>0.84099999999999997</v>
      </c>
      <c r="O16" s="149" t="s">
        <v>153</v>
      </c>
      <c r="P16" s="239" t="s">
        <v>154</v>
      </c>
      <c r="Q16" s="149"/>
      <c r="R16" s="149"/>
      <c r="S16" s="6"/>
      <c r="T16" s="6"/>
    </row>
    <row r="17" spans="1:20" ht="64.5" customHeight="1" x14ac:dyDescent="0.25">
      <c r="A17" s="221"/>
      <c r="B17" s="224"/>
      <c r="C17" s="156" t="s">
        <v>81</v>
      </c>
      <c r="D17" s="1" t="s">
        <v>256</v>
      </c>
      <c r="E17" s="157" t="s">
        <v>129</v>
      </c>
      <c r="F17" s="1"/>
      <c r="G17" s="8">
        <v>0.7</v>
      </c>
      <c r="H17" s="83" t="s">
        <v>152</v>
      </c>
      <c r="I17" s="84">
        <v>1</v>
      </c>
      <c r="J17" s="151" t="s">
        <v>17</v>
      </c>
      <c r="K17" s="151" t="s">
        <v>121</v>
      </c>
      <c r="L17" s="24">
        <v>1</v>
      </c>
      <c r="M17" s="102">
        <v>1</v>
      </c>
      <c r="N17" s="188">
        <v>0.73</v>
      </c>
      <c r="O17" s="149" t="s">
        <v>155</v>
      </c>
      <c r="P17" s="239"/>
      <c r="Q17" s="149"/>
      <c r="R17" s="6"/>
      <c r="S17" s="6"/>
      <c r="T17" s="6"/>
    </row>
    <row r="18" spans="1:20" ht="64.5" customHeight="1" x14ac:dyDescent="0.25">
      <c r="A18" s="221"/>
      <c r="B18" s="224"/>
      <c r="C18" s="156" t="s">
        <v>82</v>
      </c>
      <c r="D18" s="1" t="s">
        <v>257</v>
      </c>
      <c r="E18" s="157" t="s">
        <v>129</v>
      </c>
      <c r="F18" s="1"/>
      <c r="G18" s="8">
        <v>0.7</v>
      </c>
      <c r="H18" s="83" t="s">
        <v>287</v>
      </c>
      <c r="I18" s="84">
        <v>0.9</v>
      </c>
      <c r="J18" s="185" t="s">
        <v>17</v>
      </c>
      <c r="K18" s="185" t="s">
        <v>121</v>
      </c>
      <c r="L18" s="163" t="s">
        <v>45</v>
      </c>
      <c r="M18" s="163" t="s">
        <v>45</v>
      </c>
      <c r="N18" s="163" t="s">
        <v>45</v>
      </c>
      <c r="O18" s="184" t="s">
        <v>156</v>
      </c>
      <c r="P18" s="239"/>
      <c r="Q18" s="184"/>
      <c r="R18" s="187"/>
      <c r="S18" s="6"/>
      <c r="T18" s="6"/>
    </row>
    <row r="19" spans="1:20" ht="66" customHeight="1" x14ac:dyDescent="0.25">
      <c r="A19" s="221"/>
      <c r="B19" s="224"/>
      <c r="C19" s="156" t="s">
        <v>157</v>
      </c>
      <c r="D19" s="1" t="s">
        <v>258</v>
      </c>
      <c r="E19" s="157" t="s">
        <v>12</v>
      </c>
      <c r="F19" s="1"/>
      <c r="G19" s="132">
        <v>84</v>
      </c>
      <c r="H19" s="132">
        <v>159</v>
      </c>
      <c r="I19" s="132">
        <v>173</v>
      </c>
      <c r="J19" s="151" t="s">
        <v>158</v>
      </c>
      <c r="K19" s="151" t="s">
        <v>121</v>
      </c>
      <c r="L19" s="193">
        <v>203</v>
      </c>
      <c r="M19" s="173" t="s">
        <v>296</v>
      </c>
      <c r="N19" s="173">
        <v>190</v>
      </c>
      <c r="O19" s="149" t="s">
        <v>159</v>
      </c>
      <c r="P19" s="149" t="s">
        <v>160</v>
      </c>
      <c r="Q19" s="149"/>
      <c r="R19" s="149"/>
      <c r="S19" s="6"/>
      <c r="T19" s="6"/>
    </row>
    <row r="20" spans="1:20" ht="88.5" customHeight="1" x14ac:dyDescent="0.25">
      <c r="A20" s="152" t="s">
        <v>38</v>
      </c>
      <c r="B20" s="153" t="s">
        <v>58</v>
      </c>
      <c r="C20" s="156" t="s">
        <v>113</v>
      </c>
      <c r="D20" s="1" t="s">
        <v>243</v>
      </c>
      <c r="E20" s="157" t="s">
        <v>11</v>
      </c>
      <c r="F20" s="1"/>
      <c r="G20" s="8">
        <v>0.6</v>
      </c>
      <c r="H20" s="83" t="s">
        <v>244</v>
      </c>
      <c r="I20" s="84">
        <v>1</v>
      </c>
      <c r="J20" s="52" t="s">
        <v>17</v>
      </c>
      <c r="K20" s="52" t="s">
        <v>21</v>
      </c>
      <c r="L20" s="163"/>
      <c r="M20" s="87"/>
      <c r="N20" s="125"/>
      <c r="O20" s="149" t="s">
        <v>245</v>
      </c>
      <c r="P20" s="148" t="s">
        <v>248</v>
      </c>
      <c r="Q20" s="149"/>
      <c r="R20" s="6"/>
      <c r="S20" s="6"/>
      <c r="T20" s="6"/>
    </row>
    <row r="21" spans="1:20" ht="105" customHeight="1" x14ac:dyDescent="0.25">
      <c r="A21" s="220" t="s">
        <v>39</v>
      </c>
      <c r="B21" s="202" t="s">
        <v>59</v>
      </c>
      <c r="C21" s="156" t="s">
        <v>85</v>
      </c>
      <c r="D21" s="1" t="s">
        <v>167</v>
      </c>
      <c r="E21" s="157" t="s">
        <v>12</v>
      </c>
      <c r="F21" s="1"/>
      <c r="G21" s="15">
        <v>0.5</v>
      </c>
      <c r="H21" s="15" t="s">
        <v>118</v>
      </c>
      <c r="I21" s="15">
        <v>1</v>
      </c>
      <c r="J21" s="52" t="s">
        <v>17</v>
      </c>
      <c r="K21" s="52" t="s">
        <v>21</v>
      </c>
      <c r="L21" s="24">
        <v>1</v>
      </c>
      <c r="M21" s="24">
        <v>1</v>
      </c>
      <c r="N21" s="24">
        <v>1</v>
      </c>
      <c r="O21" s="149" t="s">
        <v>168</v>
      </c>
      <c r="P21" s="202" t="s">
        <v>169</v>
      </c>
      <c r="Q21" s="149"/>
      <c r="R21" s="149"/>
      <c r="S21" s="6"/>
      <c r="T21" s="6"/>
    </row>
    <row r="22" spans="1:20" ht="63.75" customHeight="1" x14ac:dyDescent="0.25">
      <c r="A22" s="222"/>
      <c r="B22" s="199"/>
      <c r="C22" s="156" t="s">
        <v>86</v>
      </c>
      <c r="D22" s="1" t="s">
        <v>170</v>
      </c>
      <c r="E22" s="157" t="s">
        <v>12</v>
      </c>
      <c r="F22" s="1"/>
      <c r="G22" s="15">
        <v>0.5</v>
      </c>
      <c r="H22" s="15" t="s">
        <v>118</v>
      </c>
      <c r="I22" s="15">
        <v>1</v>
      </c>
      <c r="J22" s="52" t="s">
        <v>17</v>
      </c>
      <c r="K22" s="52" t="s">
        <v>21</v>
      </c>
      <c r="L22" s="25">
        <v>0.94610000000000005</v>
      </c>
      <c r="M22" s="66">
        <v>0.95899999999999996</v>
      </c>
      <c r="N22" s="171">
        <v>0.97299999999999998</v>
      </c>
      <c r="O22" s="149" t="s">
        <v>171</v>
      </c>
      <c r="P22" s="198"/>
      <c r="Q22" s="149"/>
      <c r="R22" s="6"/>
      <c r="S22" s="6"/>
      <c r="T22" s="6"/>
    </row>
    <row r="23" spans="1:20" ht="63.75" x14ac:dyDescent="0.25">
      <c r="A23" s="164" t="s">
        <v>39</v>
      </c>
      <c r="B23" s="189" t="s">
        <v>62</v>
      </c>
      <c r="C23" s="147" t="s">
        <v>266</v>
      </c>
      <c r="D23" s="1" t="s">
        <v>239</v>
      </c>
      <c r="E23" s="4" t="s">
        <v>12</v>
      </c>
      <c r="F23" s="1"/>
      <c r="G23" s="4">
        <v>0.5</v>
      </c>
      <c r="H23" s="23" t="s">
        <v>118</v>
      </c>
      <c r="I23" s="4">
        <v>1</v>
      </c>
      <c r="J23" s="23" t="s">
        <v>17</v>
      </c>
      <c r="K23" s="157" t="s">
        <v>121</v>
      </c>
      <c r="L23" s="24">
        <v>1</v>
      </c>
      <c r="M23" s="24">
        <v>1</v>
      </c>
      <c r="N23" s="24">
        <v>1</v>
      </c>
      <c r="O23" s="149" t="s">
        <v>238</v>
      </c>
      <c r="P23" s="165" t="s">
        <v>234</v>
      </c>
      <c r="Q23" s="149"/>
      <c r="R23" s="6"/>
      <c r="S23" s="6"/>
      <c r="T23" s="6"/>
    </row>
    <row r="24" spans="1:20" ht="138" customHeight="1" x14ac:dyDescent="0.25">
      <c r="A24" s="220" t="s">
        <v>39</v>
      </c>
      <c r="B24" s="202" t="s">
        <v>63</v>
      </c>
      <c r="C24" s="147" t="s">
        <v>92</v>
      </c>
      <c r="D24" s="1" t="s">
        <v>192</v>
      </c>
      <c r="E24" s="52" t="s">
        <v>12</v>
      </c>
      <c r="F24" s="1"/>
      <c r="G24" s="23"/>
      <c r="H24" s="23"/>
      <c r="I24" s="37">
        <v>1</v>
      </c>
      <c r="J24" s="23" t="s">
        <v>17</v>
      </c>
      <c r="K24" s="157" t="s">
        <v>21</v>
      </c>
      <c r="L24" s="24">
        <v>1</v>
      </c>
      <c r="M24" s="24">
        <v>1</v>
      </c>
      <c r="N24" s="24">
        <v>1</v>
      </c>
      <c r="O24" s="149" t="s">
        <v>193</v>
      </c>
      <c r="P24" s="202" t="s">
        <v>194</v>
      </c>
      <c r="Q24" s="149"/>
      <c r="R24" s="149"/>
      <c r="S24" s="6"/>
      <c r="T24" s="6"/>
    </row>
    <row r="25" spans="1:20" ht="105.75" customHeight="1" x14ac:dyDescent="0.25">
      <c r="A25" s="221"/>
      <c r="B25" s="198"/>
      <c r="C25" s="147" t="s">
        <v>93</v>
      </c>
      <c r="D25" s="1" t="s">
        <v>195</v>
      </c>
      <c r="E25" s="52" t="s">
        <v>12</v>
      </c>
      <c r="F25" s="1"/>
      <c r="G25" s="37">
        <v>0.8</v>
      </c>
      <c r="H25" s="52" t="s">
        <v>26</v>
      </c>
      <c r="I25" s="37">
        <v>1</v>
      </c>
      <c r="J25" s="23" t="s">
        <v>17</v>
      </c>
      <c r="K25" s="157" t="s">
        <v>121</v>
      </c>
      <c r="L25" s="24">
        <v>1</v>
      </c>
      <c r="M25" s="24">
        <v>1</v>
      </c>
      <c r="N25" s="24">
        <v>1</v>
      </c>
      <c r="O25" s="149" t="s">
        <v>196</v>
      </c>
      <c r="P25" s="199"/>
      <c r="Q25" s="149"/>
      <c r="R25" s="149"/>
      <c r="S25" s="6"/>
      <c r="T25" s="6"/>
    </row>
    <row r="26" spans="1:20" ht="63.75" x14ac:dyDescent="0.25">
      <c r="A26" s="221"/>
      <c r="B26" s="198"/>
      <c r="C26" s="147" t="s">
        <v>94</v>
      </c>
      <c r="D26" s="1" t="s">
        <v>197</v>
      </c>
      <c r="E26" s="52" t="s">
        <v>129</v>
      </c>
      <c r="F26" s="1"/>
      <c r="G26" s="37">
        <v>0.05</v>
      </c>
      <c r="H26" s="52" t="s">
        <v>198</v>
      </c>
      <c r="I26" s="37">
        <v>0</v>
      </c>
      <c r="J26" s="23" t="s">
        <v>17</v>
      </c>
      <c r="K26" s="157" t="s">
        <v>121</v>
      </c>
      <c r="L26" s="24">
        <v>0</v>
      </c>
      <c r="M26" s="24">
        <v>0</v>
      </c>
      <c r="N26" s="24">
        <v>0</v>
      </c>
      <c r="O26" s="149" t="s">
        <v>199</v>
      </c>
      <c r="P26" s="202" t="s">
        <v>214</v>
      </c>
      <c r="Q26" s="149"/>
      <c r="R26" s="6"/>
      <c r="S26" s="6"/>
      <c r="T26" s="6"/>
    </row>
    <row r="27" spans="1:20" ht="76.5" customHeight="1" x14ac:dyDescent="0.25">
      <c r="A27" s="221"/>
      <c r="B27" s="198"/>
      <c r="C27" s="147" t="s">
        <v>95</v>
      </c>
      <c r="D27" s="1" t="s">
        <v>200</v>
      </c>
      <c r="E27" s="52" t="s">
        <v>129</v>
      </c>
      <c r="F27" s="1"/>
      <c r="G27" s="37">
        <v>0.05</v>
      </c>
      <c r="H27" s="52" t="s">
        <v>198</v>
      </c>
      <c r="I27" s="37">
        <v>0</v>
      </c>
      <c r="J27" s="23" t="s">
        <v>17</v>
      </c>
      <c r="K27" s="157" t="s">
        <v>121</v>
      </c>
      <c r="L27" s="24">
        <v>0</v>
      </c>
      <c r="M27" s="24">
        <v>0</v>
      </c>
      <c r="N27" s="24">
        <v>0</v>
      </c>
      <c r="O27" s="149" t="s">
        <v>201</v>
      </c>
      <c r="P27" s="198"/>
      <c r="Q27" s="149"/>
      <c r="R27" s="6"/>
      <c r="S27" s="6"/>
      <c r="T27" s="6"/>
    </row>
    <row r="28" spans="1:20" ht="77.25" customHeight="1" x14ac:dyDescent="0.25">
      <c r="A28" s="221"/>
      <c r="B28" s="198"/>
      <c r="C28" s="147" t="s">
        <v>96</v>
      </c>
      <c r="D28" s="1" t="s">
        <v>202</v>
      </c>
      <c r="E28" s="52" t="s">
        <v>129</v>
      </c>
      <c r="F28" s="1"/>
      <c r="G28" s="37">
        <v>0.05</v>
      </c>
      <c r="H28" s="52" t="s">
        <v>198</v>
      </c>
      <c r="I28" s="37">
        <v>0</v>
      </c>
      <c r="J28" s="23" t="s">
        <v>17</v>
      </c>
      <c r="K28" s="157" t="s">
        <v>121</v>
      </c>
      <c r="L28" s="25">
        <v>5.7999999999999996E-3</v>
      </c>
      <c r="M28" s="24">
        <v>0</v>
      </c>
      <c r="N28" s="24">
        <v>0</v>
      </c>
      <c r="O28" s="149" t="s">
        <v>203</v>
      </c>
      <c r="P28" s="198"/>
      <c r="Q28" s="149"/>
      <c r="R28" s="6"/>
      <c r="S28" s="6"/>
      <c r="T28" s="6"/>
    </row>
    <row r="29" spans="1:20" ht="76.5" x14ac:dyDescent="0.25">
      <c r="A29" s="221"/>
      <c r="B29" s="198"/>
      <c r="C29" s="147" t="s">
        <v>97</v>
      </c>
      <c r="D29" s="1" t="s">
        <v>204</v>
      </c>
      <c r="E29" s="52" t="s">
        <v>129</v>
      </c>
      <c r="F29" s="1"/>
      <c r="G29" s="37">
        <v>0.05</v>
      </c>
      <c r="H29" s="52" t="s">
        <v>198</v>
      </c>
      <c r="I29" s="37">
        <v>0</v>
      </c>
      <c r="J29" s="23" t="s">
        <v>17</v>
      </c>
      <c r="K29" s="157" t="s">
        <v>121</v>
      </c>
      <c r="L29" s="24">
        <v>0</v>
      </c>
      <c r="M29" s="24">
        <v>0</v>
      </c>
      <c r="N29" s="24">
        <v>0</v>
      </c>
      <c r="O29" s="149" t="s">
        <v>205</v>
      </c>
      <c r="P29" s="198"/>
      <c r="Q29" s="149"/>
      <c r="R29" s="149"/>
      <c r="S29" s="6"/>
      <c r="T29" s="6"/>
    </row>
    <row r="30" spans="1:20" ht="107.25" customHeight="1" x14ac:dyDescent="0.25">
      <c r="A30" s="221"/>
      <c r="B30" s="198"/>
      <c r="C30" s="147" t="s">
        <v>98</v>
      </c>
      <c r="D30" s="1" t="s">
        <v>206</v>
      </c>
      <c r="E30" s="52" t="s">
        <v>12</v>
      </c>
      <c r="F30" s="1"/>
      <c r="G30" s="23">
        <v>3</v>
      </c>
      <c r="H30" s="23">
        <v>2</v>
      </c>
      <c r="I30" s="23">
        <v>1</v>
      </c>
      <c r="J30" s="23" t="s">
        <v>158</v>
      </c>
      <c r="K30" s="157" t="s">
        <v>121</v>
      </c>
      <c r="L30" s="186">
        <v>1</v>
      </c>
      <c r="M30" s="186">
        <v>1</v>
      </c>
      <c r="N30" s="186">
        <v>1</v>
      </c>
      <c r="O30" s="149" t="s">
        <v>207</v>
      </c>
      <c r="P30" s="199"/>
      <c r="Q30" s="149"/>
      <c r="R30" s="149"/>
      <c r="S30" s="6"/>
      <c r="T30" s="6"/>
    </row>
    <row r="31" spans="1:20" ht="63.75" x14ac:dyDescent="0.25">
      <c r="A31" s="221"/>
      <c r="B31" s="198"/>
      <c r="C31" s="147" t="s">
        <v>99</v>
      </c>
      <c r="D31" s="1" t="s">
        <v>208</v>
      </c>
      <c r="E31" s="52" t="s">
        <v>12</v>
      </c>
      <c r="F31" s="1"/>
      <c r="G31" s="37">
        <v>0.95</v>
      </c>
      <c r="H31" s="23" t="s">
        <v>289</v>
      </c>
      <c r="I31" s="37">
        <v>1</v>
      </c>
      <c r="J31" s="23" t="s">
        <v>17</v>
      </c>
      <c r="K31" s="157" t="s">
        <v>121</v>
      </c>
      <c r="L31" s="24">
        <v>1</v>
      </c>
      <c r="M31" s="24">
        <v>1</v>
      </c>
      <c r="N31" s="24">
        <v>1</v>
      </c>
      <c r="O31" s="149" t="s">
        <v>263</v>
      </c>
      <c r="P31" s="202" t="s">
        <v>213</v>
      </c>
      <c r="Q31" s="149"/>
      <c r="R31" s="149"/>
      <c r="S31" s="6"/>
      <c r="T31" s="6"/>
    </row>
    <row r="32" spans="1:20" ht="77.25" customHeight="1" x14ac:dyDescent="0.25">
      <c r="A32" s="222"/>
      <c r="B32" s="199"/>
      <c r="C32" s="147" t="s">
        <v>100</v>
      </c>
      <c r="D32" s="1" t="s">
        <v>210</v>
      </c>
      <c r="E32" s="52" t="s">
        <v>129</v>
      </c>
      <c r="F32" s="1"/>
      <c r="G32" s="37">
        <v>0.8</v>
      </c>
      <c r="H32" s="52" t="s">
        <v>211</v>
      </c>
      <c r="I32" s="37">
        <v>1</v>
      </c>
      <c r="J32" s="23" t="s">
        <v>17</v>
      </c>
      <c r="K32" s="157" t="s">
        <v>121</v>
      </c>
      <c r="L32" s="24">
        <v>1</v>
      </c>
      <c r="M32" s="25">
        <v>0.96089999999999998</v>
      </c>
      <c r="N32" s="24">
        <v>1</v>
      </c>
      <c r="O32" s="149" t="s">
        <v>212</v>
      </c>
      <c r="P32" s="199"/>
      <c r="Q32" s="149"/>
      <c r="R32" s="149"/>
      <c r="S32" s="6"/>
      <c r="T32" s="6"/>
    </row>
    <row r="33" spans="1:22" ht="63.75" customHeight="1" x14ac:dyDescent="0.25">
      <c r="A33" s="207" t="s">
        <v>39</v>
      </c>
      <c r="B33" s="202" t="s">
        <v>13</v>
      </c>
      <c r="C33" s="147" t="s">
        <v>281</v>
      </c>
      <c r="D33" s="1" t="s">
        <v>282</v>
      </c>
      <c r="E33" s="52" t="s">
        <v>12</v>
      </c>
      <c r="F33" s="1"/>
      <c r="G33" s="37">
        <v>0.5</v>
      </c>
      <c r="H33" s="52" t="s">
        <v>118</v>
      </c>
      <c r="I33" s="37">
        <v>1</v>
      </c>
      <c r="J33" s="52" t="s">
        <v>17</v>
      </c>
      <c r="K33" s="52" t="s">
        <v>121</v>
      </c>
      <c r="L33" s="25">
        <v>0.9</v>
      </c>
      <c r="M33" s="66">
        <v>0.86</v>
      </c>
      <c r="N33" s="171">
        <v>0.9</v>
      </c>
      <c r="O33" s="191" t="s">
        <v>294</v>
      </c>
      <c r="P33" s="202" t="s">
        <v>217</v>
      </c>
      <c r="Q33" s="149"/>
      <c r="R33" s="6"/>
      <c r="S33" s="6"/>
      <c r="T33" s="6"/>
    </row>
    <row r="34" spans="1:22" ht="51.75" customHeight="1" x14ac:dyDescent="0.25">
      <c r="A34" s="204"/>
      <c r="B34" s="199"/>
      <c r="C34" s="147" t="s">
        <v>280</v>
      </c>
      <c r="D34" s="1" t="s">
        <v>283</v>
      </c>
      <c r="E34" s="52" t="s">
        <v>12</v>
      </c>
      <c r="F34" s="1"/>
      <c r="G34" s="37">
        <v>0.5</v>
      </c>
      <c r="H34" s="52" t="s">
        <v>118</v>
      </c>
      <c r="I34" s="37">
        <v>1</v>
      </c>
      <c r="J34" s="52" t="s">
        <v>17</v>
      </c>
      <c r="K34" s="52" t="s">
        <v>121</v>
      </c>
      <c r="L34" s="25">
        <v>0.95</v>
      </c>
      <c r="M34" s="66">
        <v>0.9</v>
      </c>
      <c r="N34" s="171">
        <v>0.94</v>
      </c>
      <c r="O34" s="191" t="s">
        <v>295</v>
      </c>
      <c r="P34" s="199"/>
      <c r="Q34" s="149"/>
      <c r="R34" s="6"/>
      <c r="S34" s="6"/>
      <c r="T34" s="6"/>
    </row>
    <row r="35" spans="1:22" ht="82.5" customHeight="1" x14ac:dyDescent="0.25">
      <c r="A35" s="207" t="s">
        <v>48</v>
      </c>
      <c r="B35" s="202" t="s">
        <v>65</v>
      </c>
      <c r="C35" s="147" t="s">
        <v>115</v>
      </c>
      <c r="D35" s="5" t="s">
        <v>262</v>
      </c>
      <c r="E35" s="52" t="s">
        <v>12</v>
      </c>
      <c r="F35" s="5"/>
      <c r="G35" s="12">
        <v>0.5</v>
      </c>
      <c r="H35" s="12" t="s">
        <v>118</v>
      </c>
      <c r="I35" s="12">
        <v>1</v>
      </c>
      <c r="J35" s="52" t="s">
        <v>17</v>
      </c>
      <c r="K35" s="52" t="s">
        <v>21</v>
      </c>
      <c r="L35" s="163"/>
      <c r="M35" s="87"/>
      <c r="N35" s="103">
        <v>1</v>
      </c>
      <c r="O35" s="149" t="s">
        <v>250</v>
      </c>
      <c r="P35" s="202" t="s">
        <v>251</v>
      </c>
      <c r="Q35" s="148"/>
      <c r="R35" s="148"/>
      <c r="S35" s="6"/>
      <c r="T35" s="6"/>
    </row>
    <row r="36" spans="1:22" ht="63.75" x14ac:dyDescent="0.25">
      <c r="A36" s="204"/>
      <c r="B36" s="199"/>
      <c r="C36" s="147" t="s">
        <v>116</v>
      </c>
      <c r="D36" s="5" t="s">
        <v>252</v>
      </c>
      <c r="E36" s="52" t="s">
        <v>129</v>
      </c>
      <c r="F36" s="5"/>
      <c r="G36" s="12">
        <v>0.5</v>
      </c>
      <c r="H36" s="12" t="s">
        <v>118</v>
      </c>
      <c r="I36" s="12">
        <v>1</v>
      </c>
      <c r="J36" s="52" t="s">
        <v>17</v>
      </c>
      <c r="K36" s="52" t="s">
        <v>21</v>
      </c>
      <c r="L36" s="163"/>
      <c r="M36" s="87"/>
      <c r="N36" s="171">
        <v>0.53849999999999998</v>
      </c>
      <c r="O36" s="149" t="s">
        <v>253</v>
      </c>
      <c r="P36" s="199"/>
      <c r="Q36" s="149"/>
      <c r="R36" s="6"/>
      <c r="S36" s="6"/>
      <c r="T36" s="6"/>
    </row>
    <row r="40" spans="1:22" ht="15" customHeight="1" x14ac:dyDescent="0.25">
      <c r="C40" s="27"/>
      <c r="E40" s="27"/>
    </row>
    <row r="41" spans="1:22" ht="15" customHeight="1" x14ac:dyDescent="0.25">
      <c r="C41" s="27"/>
      <c r="D41" s="70"/>
    </row>
    <row r="42" spans="1:22" x14ac:dyDescent="0.25">
      <c r="C42" s="27"/>
    </row>
    <row r="43" spans="1:22" x14ac:dyDescent="0.25">
      <c r="C43" s="27"/>
    </row>
    <row r="44" spans="1:22" x14ac:dyDescent="0.25">
      <c r="C44" s="27"/>
    </row>
    <row r="48" spans="1:22" x14ac:dyDescent="0.25">
      <c r="V48" s="27"/>
    </row>
    <row r="49" spans="22:22" x14ac:dyDescent="0.25">
      <c r="V49" s="27"/>
    </row>
    <row r="50" spans="22:22" x14ac:dyDescent="0.25">
      <c r="V50" s="27"/>
    </row>
    <row r="53" spans="22:22" ht="49.5" customHeight="1" x14ac:dyDescent="0.25"/>
    <row r="65" spans="3:20" x14ac:dyDescent="0.25">
      <c r="C65" s="42"/>
      <c r="D65" s="27"/>
    </row>
    <row r="66" spans="3:20" x14ac:dyDescent="0.25">
      <c r="C66" s="42"/>
      <c r="D66" s="27"/>
      <c r="J66" s="70"/>
      <c r="O66" s="71"/>
      <c r="R66" s="61"/>
      <c r="S66" s="71" t="s">
        <v>47</v>
      </c>
    </row>
    <row r="67" spans="3:20" x14ac:dyDescent="0.25">
      <c r="C67" s="42"/>
      <c r="D67" s="27"/>
      <c r="O67" s="97"/>
      <c r="T67" s="72" t="s">
        <v>46</v>
      </c>
    </row>
    <row r="68" spans="3:20" x14ac:dyDescent="0.25">
      <c r="C68" s="31"/>
      <c r="D68" s="51"/>
      <c r="O68" s="97"/>
      <c r="T68" s="72" t="s">
        <v>32</v>
      </c>
    </row>
    <row r="69" spans="3:20" x14ac:dyDescent="0.25">
      <c r="O69" s="97"/>
      <c r="T69" s="72" t="s">
        <v>33</v>
      </c>
    </row>
    <row r="125" spans="24:24" x14ac:dyDescent="0.25">
      <c r="X125" s="71"/>
    </row>
    <row r="129" spans="25:25" x14ac:dyDescent="0.25">
      <c r="Y129" s="72"/>
    </row>
  </sheetData>
  <mergeCells count="32">
    <mergeCell ref="A35:A36"/>
    <mergeCell ref="B35:B36"/>
    <mergeCell ref="P35:P36"/>
    <mergeCell ref="P33:P34"/>
    <mergeCell ref="A33:A34"/>
    <mergeCell ref="B33:B34"/>
    <mergeCell ref="A21:A22"/>
    <mergeCell ref="B21:B22"/>
    <mergeCell ref="P21:P22"/>
    <mergeCell ref="A24:A32"/>
    <mergeCell ref="B24:B32"/>
    <mergeCell ref="P24:P25"/>
    <mergeCell ref="P26:P30"/>
    <mergeCell ref="P31:P32"/>
    <mergeCell ref="A11:A14"/>
    <mergeCell ref="B11:B14"/>
    <mergeCell ref="P11:P14"/>
    <mergeCell ref="A15:A19"/>
    <mergeCell ref="B15:B19"/>
    <mergeCell ref="P16:P18"/>
    <mergeCell ref="A4:A6"/>
    <mergeCell ref="B4:B6"/>
    <mergeCell ref="P4:P6"/>
    <mergeCell ref="A7:A10"/>
    <mergeCell ref="B7:B10"/>
    <mergeCell ref="P7:P10"/>
    <mergeCell ref="P1:P2"/>
    <mergeCell ref="A1:F1"/>
    <mergeCell ref="G1:I1"/>
    <mergeCell ref="J1:K1"/>
    <mergeCell ref="L1:N1"/>
    <mergeCell ref="O1:O2"/>
  </mergeCells>
  <dataValidations count="1">
    <dataValidation type="textLength" allowBlank="1" showInputMessage="1" error="Escriba un texto  Maximo 390 Caracteres" promptTitle="Cualquier contenido Maximo 390 Caracteres" prompt=" Describa brevemente el indicador y qué pretende medir. Para mayor información ver el bloque de ayuda F6 INDICADORES DE GESTIÓN" sqref="Q8 Q4:Q6 Q10">
      <formula1>0</formula1>
      <formula2>390</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23701317-CF1F-4636-8B58-E8A5BE2E21D6}">
            <xm:f>NOT(ISERROR(SEARCH("OK",Y129)))</xm:f>
            <xm:f>"OK"</xm:f>
            <x14:dxf>
              <fill>
                <patternFill>
                  <bgColor rgb="FF92D050"/>
                </patternFill>
              </fill>
            </x14:dxf>
          </x14:cfRule>
          <xm:sqref>Y129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Z147"/>
  <sheetViews>
    <sheetView tabSelected="1" zoomScale="115" zoomScaleNormal="115" workbookViewId="0">
      <pane xSplit="2" ySplit="3" topLeftCell="D31" activePane="bottomRight" state="frozen"/>
      <selection pane="topRight" activeCell="C1" sqref="C1"/>
      <selection pane="bottomLeft" activeCell="A4" sqref="A4"/>
      <selection pane="bottomRight" activeCell="P47" sqref="P47"/>
    </sheetView>
  </sheetViews>
  <sheetFormatPr baseColWidth="10" defaultRowHeight="15" x14ac:dyDescent="0.25"/>
  <cols>
    <col min="1" max="1" width="11.5703125" customWidth="1"/>
    <col min="2" max="2" width="19" customWidth="1"/>
    <col min="3" max="3" width="15.42578125" customWidth="1"/>
    <col min="4" max="4" width="19.5703125" customWidth="1"/>
    <col min="5" max="5" width="10.5703125" customWidth="1"/>
    <col min="6" max="6" width="11.7109375" customWidth="1"/>
    <col min="7" max="7" width="8.85546875" customWidth="1"/>
    <col min="8" max="8" width="16.140625" customWidth="1"/>
    <col min="9" max="9" width="7.85546875" customWidth="1"/>
    <col min="10" max="10" width="9.28515625" customWidth="1"/>
    <col min="11" max="11" width="13.42578125" customWidth="1"/>
    <col min="12" max="12" width="11.85546875" customWidth="1"/>
    <col min="13" max="13" width="13.28515625" customWidth="1"/>
    <col min="14" max="14" width="15" customWidth="1"/>
    <col min="15" max="15" width="13.85546875" bestFit="1" customWidth="1"/>
    <col min="16" max="16" width="24.42578125" customWidth="1"/>
    <col min="17" max="17" width="24.85546875" customWidth="1"/>
    <col min="18" max="18" width="15.7109375" hidden="1" customWidth="1"/>
    <col min="19" max="19" width="16.28515625" hidden="1" customWidth="1"/>
    <col min="20" max="21" width="0" hidden="1" customWidth="1"/>
  </cols>
  <sheetData>
    <row r="1" spans="1:21" ht="33" customHeight="1" thickTop="1" thickBot="1" x14ac:dyDescent="0.3">
      <c r="A1" s="226" t="s">
        <v>0</v>
      </c>
      <c r="B1" s="227"/>
      <c r="C1" s="227"/>
      <c r="D1" s="227"/>
      <c r="E1" s="227"/>
      <c r="F1" s="228"/>
      <c r="G1" s="229" t="s">
        <v>28</v>
      </c>
      <c r="H1" s="230"/>
      <c r="I1" s="231"/>
      <c r="J1" s="232" t="s">
        <v>18</v>
      </c>
      <c r="K1" s="232"/>
      <c r="L1" s="233" t="s">
        <v>264</v>
      </c>
      <c r="M1" s="234"/>
      <c r="N1" s="235"/>
      <c r="O1" s="242" t="s">
        <v>7</v>
      </c>
      <c r="P1" s="200" t="s">
        <v>259</v>
      </c>
      <c r="Q1" s="200" t="s">
        <v>260</v>
      </c>
      <c r="R1" s="135"/>
      <c r="S1" s="135"/>
      <c r="T1" s="135"/>
      <c r="U1" s="136"/>
    </row>
    <row r="2" spans="1:21" ht="48.75" customHeight="1" thickTop="1" thickBot="1" x14ac:dyDescent="0.3">
      <c r="A2" s="140" t="s">
        <v>265</v>
      </c>
      <c r="B2" s="141" t="s">
        <v>1</v>
      </c>
      <c r="C2" s="142" t="s">
        <v>2</v>
      </c>
      <c r="D2" s="142" t="s">
        <v>29</v>
      </c>
      <c r="E2" s="142" t="s">
        <v>27</v>
      </c>
      <c r="F2" s="142" t="s">
        <v>43</v>
      </c>
      <c r="G2" s="10" t="s">
        <v>15</v>
      </c>
      <c r="H2" s="11" t="s">
        <v>16</v>
      </c>
      <c r="I2" s="9" t="s">
        <v>14</v>
      </c>
      <c r="J2" s="144" t="s">
        <v>19</v>
      </c>
      <c r="K2" s="144" t="s">
        <v>20</v>
      </c>
      <c r="L2" s="145" t="s">
        <v>277</v>
      </c>
      <c r="M2" s="158" t="s">
        <v>278</v>
      </c>
      <c r="N2" s="158" t="s">
        <v>279</v>
      </c>
      <c r="O2" s="243"/>
      <c r="P2" s="201"/>
      <c r="Q2" s="201"/>
      <c r="R2" s="29" t="s">
        <v>40</v>
      </c>
      <c r="S2" s="22" t="s">
        <v>8</v>
      </c>
      <c r="T2" s="22" t="s">
        <v>9</v>
      </c>
      <c r="U2" s="22" t="s">
        <v>10</v>
      </c>
    </row>
    <row r="3" spans="1:21" ht="68.25" customHeight="1" thickTop="1" x14ac:dyDescent="0.25">
      <c r="A3" s="203" t="s">
        <v>37</v>
      </c>
      <c r="B3" s="205" t="s">
        <v>50</v>
      </c>
      <c r="C3" s="143" t="s">
        <v>66</v>
      </c>
      <c r="D3" s="41" t="s">
        <v>117</v>
      </c>
      <c r="E3" s="123" t="s">
        <v>12</v>
      </c>
      <c r="F3" s="123" t="s">
        <v>44</v>
      </c>
      <c r="G3" s="12">
        <v>0.5</v>
      </c>
      <c r="H3" s="123" t="s">
        <v>118</v>
      </c>
      <c r="I3" s="12">
        <v>1</v>
      </c>
      <c r="J3" s="123" t="s">
        <v>17</v>
      </c>
      <c r="K3" s="123" t="s">
        <v>23</v>
      </c>
      <c r="L3" s="166"/>
      <c r="M3" s="166"/>
      <c r="N3" s="166">
        <v>0.93</v>
      </c>
      <c r="O3" s="171">
        <v>0.93</v>
      </c>
      <c r="P3" s="41" t="s">
        <v>123</v>
      </c>
      <c r="Q3" s="197" t="s">
        <v>261</v>
      </c>
      <c r="R3" s="122"/>
      <c r="S3" s="34"/>
      <c r="T3" s="34"/>
      <c r="U3" s="34"/>
    </row>
    <row r="4" spans="1:21" ht="99" customHeight="1" x14ac:dyDescent="0.25">
      <c r="A4" s="204"/>
      <c r="B4" s="206"/>
      <c r="C4" s="143" t="s">
        <v>67</v>
      </c>
      <c r="D4" s="41" t="s">
        <v>119</v>
      </c>
      <c r="E4" s="123" t="s">
        <v>12</v>
      </c>
      <c r="F4" s="123" t="s">
        <v>44</v>
      </c>
      <c r="G4" s="12">
        <v>0.5</v>
      </c>
      <c r="H4" s="123" t="s">
        <v>118</v>
      </c>
      <c r="I4" s="12">
        <v>1</v>
      </c>
      <c r="J4" s="123" t="s">
        <v>17</v>
      </c>
      <c r="K4" s="123" t="s">
        <v>21</v>
      </c>
      <c r="L4" s="163"/>
      <c r="M4" s="163"/>
      <c r="N4" s="163">
        <v>1</v>
      </c>
      <c r="O4" s="24">
        <v>1</v>
      </c>
      <c r="P4" s="41" t="s">
        <v>124</v>
      </c>
      <c r="Q4" s="198"/>
      <c r="R4" s="53"/>
      <c r="S4" s="30"/>
      <c r="T4" s="30"/>
      <c r="U4" s="30"/>
    </row>
    <row r="5" spans="1:21" ht="63.75" x14ac:dyDescent="0.25">
      <c r="A5" s="207" t="s">
        <v>37</v>
      </c>
      <c r="B5" s="202" t="s">
        <v>52</v>
      </c>
      <c r="C5" s="143" t="s">
        <v>68</v>
      </c>
      <c r="D5" s="41" t="s">
        <v>254</v>
      </c>
      <c r="E5" s="123" t="s">
        <v>12</v>
      </c>
      <c r="F5" s="1"/>
      <c r="G5" s="130">
        <v>0.01</v>
      </c>
      <c r="H5" s="123" t="s">
        <v>120</v>
      </c>
      <c r="I5" s="130">
        <v>0.03</v>
      </c>
      <c r="J5" s="123" t="s">
        <v>17</v>
      </c>
      <c r="K5" s="131" t="s">
        <v>121</v>
      </c>
      <c r="L5" s="38">
        <v>5.0000000000000001E-3</v>
      </c>
      <c r="M5" s="38">
        <v>3.2000000000000002E-3</v>
      </c>
      <c r="N5" s="38">
        <v>1.0699999999999999E-2</v>
      </c>
      <c r="O5" s="98">
        <v>7.0599999999999996E-2</v>
      </c>
      <c r="P5" s="41" t="s">
        <v>125</v>
      </c>
      <c r="Q5" s="202" t="s">
        <v>126</v>
      </c>
      <c r="R5" s="53"/>
      <c r="S5" s="6"/>
      <c r="T5" s="6"/>
      <c r="U5" s="6"/>
    </row>
    <row r="6" spans="1:21" ht="63.75" x14ac:dyDescent="0.25">
      <c r="A6" s="208"/>
      <c r="B6" s="198"/>
      <c r="C6" s="143" t="s">
        <v>69</v>
      </c>
      <c r="D6" s="41" t="s">
        <v>122</v>
      </c>
      <c r="E6" s="123" t="s">
        <v>12</v>
      </c>
      <c r="F6" s="1"/>
      <c r="G6" s="12">
        <v>0.8</v>
      </c>
      <c r="H6" s="123" t="s">
        <v>26</v>
      </c>
      <c r="I6" s="12">
        <v>1</v>
      </c>
      <c r="J6" s="123" t="s">
        <v>17</v>
      </c>
      <c r="K6" s="123" t="s">
        <v>121</v>
      </c>
      <c r="L6" s="91">
        <v>1</v>
      </c>
      <c r="M6" s="91">
        <v>1</v>
      </c>
      <c r="N6" s="91">
        <v>1</v>
      </c>
      <c r="O6" s="98">
        <v>1</v>
      </c>
      <c r="P6" s="41" t="s">
        <v>125</v>
      </c>
      <c r="Q6" s="198"/>
      <c r="R6" s="53"/>
      <c r="S6" s="6"/>
      <c r="T6" s="6"/>
      <c r="U6" s="6"/>
    </row>
    <row r="7" spans="1:21" ht="63.75" x14ac:dyDescent="0.25">
      <c r="A7" s="204"/>
      <c r="B7" s="199"/>
      <c r="C7" s="143" t="s">
        <v>70</v>
      </c>
      <c r="D7" s="41" t="s">
        <v>127</v>
      </c>
      <c r="E7" s="123" t="s">
        <v>12</v>
      </c>
      <c r="F7" s="1"/>
      <c r="G7" s="12">
        <v>0.5</v>
      </c>
      <c r="H7" s="123" t="s">
        <v>118</v>
      </c>
      <c r="I7" s="12">
        <v>1</v>
      </c>
      <c r="J7" s="52" t="s">
        <v>17</v>
      </c>
      <c r="K7" s="52" t="s">
        <v>21</v>
      </c>
      <c r="L7" s="91">
        <v>1</v>
      </c>
      <c r="M7" s="91">
        <v>1</v>
      </c>
      <c r="N7" s="91">
        <v>1</v>
      </c>
      <c r="O7" s="98">
        <v>1</v>
      </c>
      <c r="P7" s="41" t="s">
        <v>125</v>
      </c>
      <c r="Q7" s="199"/>
      <c r="R7" s="53"/>
      <c r="S7" s="6"/>
      <c r="T7" s="6"/>
      <c r="U7" s="6"/>
    </row>
    <row r="8" spans="1:21" ht="254.25" customHeight="1" x14ac:dyDescent="0.25">
      <c r="A8" s="220" t="s">
        <v>37</v>
      </c>
      <c r="B8" s="202" t="s">
        <v>53</v>
      </c>
      <c r="C8" s="139" t="s">
        <v>88</v>
      </c>
      <c r="D8" s="1" t="s">
        <v>179</v>
      </c>
      <c r="E8" s="123" t="s">
        <v>12</v>
      </c>
      <c r="F8" s="1"/>
      <c r="G8" s="12">
        <v>0.25</v>
      </c>
      <c r="H8" s="123" t="s">
        <v>180</v>
      </c>
      <c r="I8" s="12">
        <v>0.55000000000000004</v>
      </c>
      <c r="J8" s="52" t="s">
        <v>17</v>
      </c>
      <c r="K8" s="52" t="s">
        <v>21</v>
      </c>
      <c r="L8" s="38"/>
      <c r="M8" s="38"/>
      <c r="N8" s="38">
        <v>0.24349999999999999</v>
      </c>
      <c r="O8" s="195">
        <v>0.24</v>
      </c>
      <c r="P8" s="41" t="s">
        <v>181</v>
      </c>
      <c r="Q8" s="240" t="s">
        <v>182</v>
      </c>
      <c r="R8" s="121"/>
      <c r="S8" s="121"/>
      <c r="T8" s="6"/>
      <c r="U8" s="6"/>
    </row>
    <row r="9" spans="1:21" ht="129" customHeight="1" x14ac:dyDescent="0.25">
      <c r="A9" s="221"/>
      <c r="B9" s="198"/>
      <c r="C9" s="139" t="s">
        <v>89</v>
      </c>
      <c r="D9" s="1" t="s">
        <v>183</v>
      </c>
      <c r="E9" s="123" t="s">
        <v>12</v>
      </c>
      <c r="F9" s="1"/>
      <c r="G9" s="12">
        <v>0.8</v>
      </c>
      <c r="H9" s="123" t="s">
        <v>184</v>
      </c>
      <c r="I9" s="12">
        <v>0.99</v>
      </c>
      <c r="J9" s="52" t="s">
        <v>17</v>
      </c>
      <c r="K9" s="52" t="s">
        <v>21</v>
      </c>
      <c r="L9" s="38"/>
      <c r="M9" s="38"/>
      <c r="N9" s="38">
        <v>0.98360000000000003</v>
      </c>
      <c r="O9" s="98">
        <v>0.99</v>
      </c>
      <c r="P9" s="41" t="s">
        <v>185</v>
      </c>
      <c r="Q9" s="241"/>
      <c r="R9" s="122"/>
      <c r="S9" s="6"/>
      <c r="T9" s="6"/>
      <c r="U9" s="6"/>
    </row>
    <row r="10" spans="1:21" ht="63.75" x14ac:dyDescent="0.25">
      <c r="A10" s="221"/>
      <c r="B10" s="198"/>
      <c r="C10" s="139" t="s">
        <v>90</v>
      </c>
      <c r="D10" s="1" t="s">
        <v>186</v>
      </c>
      <c r="E10" s="123" t="s">
        <v>12</v>
      </c>
      <c r="F10" s="1"/>
      <c r="G10" s="15">
        <v>0.1</v>
      </c>
      <c r="H10" s="15" t="s">
        <v>187</v>
      </c>
      <c r="I10" s="15">
        <v>0.2</v>
      </c>
      <c r="J10" s="52" t="s">
        <v>17</v>
      </c>
      <c r="K10" s="52" t="s">
        <v>21</v>
      </c>
      <c r="L10" s="38"/>
      <c r="M10" s="38"/>
      <c r="N10" s="38">
        <v>0.05</v>
      </c>
      <c r="O10" s="67">
        <v>0.2</v>
      </c>
      <c r="P10" s="41" t="s">
        <v>188</v>
      </c>
      <c r="Q10" s="241"/>
      <c r="R10" s="122"/>
      <c r="S10" s="6"/>
      <c r="T10" s="6"/>
      <c r="U10" s="6"/>
    </row>
    <row r="11" spans="1:21" ht="76.5" customHeight="1" x14ac:dyDescent="0.25">
      <c r="A11" s="222"/>
      <c r="B11" s="199"/>
      <c r="C11" s="139" t="s">
        <v>91</v>
      </c>
      <c r="D11" s="1" t="s">
        <v>189</v>
      </c>
      <c r="E11" s="123" t="s">
        <v>12</v>
      </c>
      <c r="F11" s="1"/>
      <c r="G11" s="112">
        <v>0.1</v>
      </c>
      <c r="H11" s="112" t="s">
        <v>190</v>
      </c>
      <c r="I11" s="112">
        <v>0.3</v>
      </c>
      <c r="J11" s="52" t="s">
        <v>17</v>
      </c>
      <c r="K11" s="52" t="s">
        <v>21</v>
      </c>
      <c r="L11" s="38"/>
      <c r="M11" s="38"/>
      <c r="N11" s="38">
        <v>0.05</v>
      </c>
      <c r="O11" s="66">
        <v>0.2</v>
      </c>
      <c r="P11" s="20" t="s">
        <v>191</v>
      </c>
      <c r="Q11" s="206"/>
      <c r="R11" s="122"/>
      <c r="S11" s="6"/>
      <c r="T11" s="6"/>
      <c r="U11" s="6"/>
    </row>
    <row r="12" spans="1:21" ht="76.5" x14ac:dyDescent="0.25">
      <c r="A12" s="207" t="s">
        <v>37</v>
      </c>
      <c r="B12" s="202" t="s">
        <v>54</v>
      </c>
      <c r="C12" s="139" t="s">
        <v>71</v>
      </c>
      <c r="D12" s="1" t="s">
        <v>128</v>
      </c>
      <c r="E12" s="4" t="s">
        <v>129</v>
      </c>
      <c r="F12" s="1"/>
      <c r="G12" s="13">
        <v>0.5</v>
      </c>
      <c r="H12" s="13" t="s">
        <v>118</v>
      </c>
      <c r="I12" s="8">
        <v>1</v>
      </c>
      <c r="J12" s="52" t="s">
        <v>17</v>
      </c>
      <c r="K12" s="52" t="s">
        <v>24</v>
      </c>
      <c r="L12" s="38"/>
      <c r="M12" s="38"/>
      <c r="N12" s="38">
        <v>1</v>
      </c>
      <c r="O12" s="67">
        <v>1</v>
      </c>
      <c r="P12" s="122" t="s">
        <v>130</v>
      </c>
      <c r="Q12" s="202" t="s">
        <v>131</v>
      </c>
      <c r="R12" s="122"/>
      <c r="S12" s="122"/>
      <c r="T12" s="6"/>
      <c r="U12" s="6"/>
    </row>
    <row r="13" spans="1:21" ht="78" customHeight="1" x14ac:dyDescent="0.25">
      <c r="A13" s="204"/>
      <c r="B13" s="199"/>
      <c r="C13" s="139" t="s">
        <v>72</v>
      </c>
      <c r="D13" s="1" t="s">
        <v>132</v>
      </c>
      <c r="E13" s="4" t="s">
        <v>129</v>
      </c>
      <c r="F13" s="1"/>
      <c r="G13" s="13">
        <v>0.5</v>
      </c>
      <c r="H13" s="13" t="s">
        <v>118</v>
      </c>
      <c r="I13" s="8">
        <v>1</v>
      </c>
      <c r="J13" s="52" t="s">
        <v>17</v>
      </c>
      <c r="K13" s="52" t="s">
        <v>24</v>
      </c>
      <c r="L13" s="38">
        <v>0.5</v>
      </c>
      <c r="M13" s="38">
        <v>0.13</v>
      </c>
      <c r="N13" s="38">
        <v>0.75</v>
      </c>
      <c r="O13" s="66">
        <v>0.57999999999999996</v>
      </c>
      <c r="P13" s="122" t="s">
        <v>133</v>
      </c>
      <c r="Q13" s="199"/>
      <c r="R13" s="122"/>
      <c r="S13" s="6"/>
      <c r="T13" s="6"/>
      <c r="U13" s="6"/>
    </row>
    <row r="14" spans="1:21" ht="63.75" customHeight="1" x14ac:dyDescent="0.25">
      <c r="A14" s="207" t="s">
        <v>38</v>
      </c>
      <c r="B14" s="202" t="s">
        <v>55</v>
      </c>
      <c r="C14" s="139" t="s">
        <v>73</v>
      </c>
      <c r="D14" s="1" t="s">
        <v>134</v>
      </c>
      <c r="E14" s="4" t="s">
        <v>11</v>
      </c>
      <c r="F14" s="1"/>
      <c r="G14" s="15">
        <v>0.5</v>
      </c>
      <c r="H14" s="15" t="s">
        <v>36</v>
      </c>
      <c r="I14" s="15">
        <v>0.8</v>
      </c>
      <c r="J14" s="52" t="s">
        <v>17</v>
      </c>
      <c r="K14" s="52" t="s">
        <v>23</v>
      </c>
      <c r="L14" s="38">
        <v>0.54</v>
      </c>
      <c r="M14" s="38">
        <v>0.6</v>
      </c>
      <c r="N14" s="38">
        <v>0.65</v>
      </c>
      <c r="O14" s="188">
        <f t="shared" ref="O14:O29" si="0">AVERAGE(L14:N14)</f>
        <v>0.59666666666666668</v>
      </c>
      <c r="P14" s="122" t="s">
        <v>135</v>
      </c>
      <c r="Q14" s="240" t="s">
        <v>136</v>
      </c>
      <c r="R14" s="122"/>
      <c r="S14" s="122"/>
      <c r="T14" s="6"/>
      <c r="U14" s="6"/>
    </row>
    <row r="15" spans="1:21" ht="72" customHeight="1" x14ac:dyDescent="0.25">
      <c r="A15" s="204"/>
      <c r="B15" s="199"/>
      <c r="C15" s="139" t="s">
        <v>74</v>
      </c>
      <c r="D15" s="1" t="s">
        <v>134</v>
      </c>
      <c r="E15" s="133" t="s">
        <v>11</v>
      </c>
      <c r="F15" s="133" t="s">
        <v>44</v>
      </c>
      <c r="G15" s="15">
        <v>0.5</v>
      </c>
      <c r="H15" s="15" t="s">
        <v>36</v>
      </c>
      <c r="I15" s="15">
        <v>0.8</v>
      </c>
      <c r="J15" s="120" t="s">
        <v>17</v>
      </c>
      <c r="K15" s="120" t="s">
        <v>23</v>
      </c>
      <c r="L15" s="38">
        <v>0.371</v>
      </c>
      <c r="M15" s="38">
        <v>0.41399999999999998</v>
      </c>
      <c r="N15" s="38">
        <v>0.51600000000000001</v>
      </c>
      <c r="O15" s="196">
        <f t="shared" si="0"/>
        <v>0.43366666666666664</v>
      </c>
      <c r="P15" s="122" t="s">
        <v>137</v>
      </c>
      <c r="Q15" s="206"/>
      <c r="R15" s="122"/>
      <c r="S15" s="6"/>
      <c r="T15" s="6"/>
      <c r="U15" s="6"/>
    </row>
    <row r="16" spans="1:21" ht="63.75" x14ac:dyDescent="0.25">
      <c r="A16" s="207" t="s">
        <v>38</v>
      </c>
      <c r="B16" s="202" t="s">
        <v>56</v>
      </c>
      <c r="C16" s="139" t="s">
        <v>75</v>
      </c>
      <c r="D16" s="82" t="s">
        <v>138</v>
      </c>
      <c r="E16" s="122" t="s">
        <v>12</v>
      </c>
      <c r="F16" s="82"/>
      <c r="G16" s="8">
        <v>0.8</v>
      </c>
      <c r="H16" s="83" t="s">
        <v>139</v>
      </c>
      <c r="I16" s="84">
        <v>1</v>
      </c>
      <c r="J16" s="52" t="s">
        <v>17</v>
      </c>
      <c r="K16" s="52" t="s">
        <v>121</v>
      </c>
      <c r="L16" s="38">
        <v>1</v>
      </c>
      <c r="M16" s="38">
        <v>1</v>
      </c>
      <c r="N16" s="38">
        <v>1</v>
      </c>
      <c r="O16" s="102">
        <f t="shared" si="0"/>
        <v>1</v>
      </c>
      <c r="P16" s="122" t="s">
        <v>140</v>
      </c>
      <c r="Q16" s="202" t="s">
        <v>298</v>
      </c>
      <c r="R16" s="122"/>
      <c r="S16" s="122"/>
      <c r="T16" s="6"/>
      <c r="U16" s="6"/>
    </row>
    <row r="17" spans="1:21" ht="66" customHeight="1" x14ac:dyDescent="0.25">
      <c r="A17" s="208"/>
      <c r="B17" s="198"/>
      <c r="C17" s="139" t="s">
        <v>76</v>
      </c>
      <c r="D17" s="82" t="s">
        <v>142</v>
      </c>
      <c r="E17" s="122" t="s">
        <v>12</v>
      </c>
      <c r="F17" s="82"/>
      <c r="G17" s="8">
        <v>0.8</v>
      </c>
      <c r="H17" s="83" t="s">
        <v>139</v>
      </c>
      <c r="I17" s="84">
        <v>1</v>
      </c>
      <c r="J17" s="52" t="s">
        <v>17</v>
      </c>
      <c r="K17" s="52" t="s">
        <v>121</v>
      </c>
      <c r="L17" s="38">
        <v>1</v>
      </c>
      <c r="M17" s="38">
        <v>1</v>
      </c>
      <c r="N17" s="38">
        <v>1</v>
      </c>
      <c r="O17" s="102">
        <f t="shared" si="0"/>
        <v>1</v>
      </c>
      <c r="P17" s="122" t="s">
        <v>143</v>
      </c>
      <c r="Q17" s="198"/>
      <c r="R17" s="122"/>
      <c r="S17" s="6"/>
      <c r="T17" s="6"/>
      <c r="U17" s="6"/>
    </row>
    <row r="18" spans="1:21" ht="63.75" x14ac:dyDescent="0.25">
      <c r="A18" s="208"/>
      <c r="B18" s="198"/>
      <c r="C18" s="139" t="s">
        <v>77</v>
      </c>
      <c r="D18" s="82" t="s">
        <v>144</v>
      </c>
      <c r="E18" s="122" t="s">
        <v>12</v>
      </c>
      <c r="F18" s="82"/>
      <c r="G18" s="8">
        <v>0.9</v>
      </c>
      <c r="H18" s="83" t="s">
        <v>147</v>
      </c>
      <c r="I18" s="84">
        <v>1</v>
      </c>
      <c r="J18" s="52" t="s">
        <v>17</v>
      </c>
      <c r="K18" s="119" t="s">
        <v>21</v>
      </c>
      <c r="L18" s="38">
        <v>1</v>
      </c>
      <c r="M18" s="38">
        <v>1</v>
      </c>
      <c r="N18" s="38">
        <v>1</v>
      </c>
      <c r="O18" s="102">
        <f t="shared" si="0"/>
        <v>1</v>
      </c>
      <c r="P18" s="122" t="s">
        <v>145</v>
      </c>
      <c r="Q18" s="198"/>
      <c r="R18" s="122"/>
      <c r="S18" s="6"/>
      <c r="T18" s="6"/>
      <c r="U18" s="6"/>
    </row>
    <row r="19" spans="1:21" ht="129.75" customHeight="1" x14ac:dyDescent="0.25">
      <c r="A19" s="204"/>
      <c r="B19" s="199"/>
      <c r="C19" s="139" t="s">
        <v>78</v>
      </c>
      <c r="D19" s="82" t="s">
        <v>146</v>
      </c>
      <c r="E19" s="122" t="s">
        <v>11</v>
      </c>
      <c r="F19" s="82"/>
      <c r="G19" s="8">
        <v>0.9</v>
      </c>
      <c r="H19" s="83" t="s">
        <v>147</v>
      </c>
      <c r="I19" s="84">
        <v>1</v>
      </c>
      <c r="J19" s="119" t="s">
        <v>17</v>
      </c>
      <c r="K19" s="119" t="s">
        <v>121</v>
      </c>
      <c r="L19" s="38">
        <v>1</v>
      </c>
      <c r="M19" s="38">
        <v>1</v>
      </c>
      <c r="N19" s="38">
        <v>1</v>
      </c>
      <c r="O19" s="102">
        <f>AVERAGE(L19:N19)</f>
        <v>1</v>
      </c>
      <c r="P19" s="122" t="s">
        <v>148</v>
      </c>
      <c r="Q19" s="199"/>
      <c r="R19" s="122"/>
      <c r="S19" s="6"/>
      <c r="T19" s="6"/>
      <c r="U19" s="6"/>
    </row>
    <row r="20" spans="1:21" ht="92.25" customHeight="1" x14ac:dyDescent="0.25">
      <c r="A20" s="220" t="s">
        <v>38</v>
      </c>
      <c r="B20" s="223" t="s">
        <v>57</v>
      </c>
      <c r="C20" s="139" t="s">
        <v>79</v>
      </c>
      <c r="D20" s="1" t="s">
        <v>149</v>
      </c>
      <c r="E20" s="124" t="s">
        <v>11</v>
      </c>
      <c r="F20" s="1"/>
      <c r="G20" s="8">
        <v>0.9</v>
      </c>
      <c r="H20" s="83" t="s">
        <v>147</v>
      </c>
      <c r="I20" s="84">
        <v>1</v>
      </c>
      <c r="J20" s="119" t="s">
        <v>17</v>
      </c>
      <c r="K20" s="119" t="s">
        <v>121</v>
      </c>
      <c r="L20" s="38">
        <v>1</v>
      </c>
      <c r="M20" s="38">
        <v>1</v>
      </c>
      <c r="N20" s="38">
        <v>1</v>
      </c>
      <c r="O20" s="102">
        <f t="shared" si="0"/>
        <v>1</v>
      </c>
      <c r="P20" s="122" t="s">
        <v>150</v>
      </c>
      <c r="Q20" s="122" t="s">
        <v>151</v>
      </c>
      <c r="R20" s="122"/>
      <c r="S20" s="122"/>
      <c r="T20" s="6"/>
      <c r="U20" s="6"/>
    </row>
    <row r="21" spans="1:21" ht="63.75" x14ac:dyDescent="0.25">
      <c r="A21" s="221"/>
      <c r="B21" s="224"/>
      <c r="C21" s="139" t="s">
        <v>80</v>
      </c>
      <c r="D21" s="1" t="s">
        <v>255</v>
      </c>
      <c r="E21" s="124" t="s">
        <v>129</v>
      </c>
      <c r="F21" s="1"/>
      <c r="G21" s="8">
        <v>0.7</v>
      </c>
      <c r="H21" s="83" t="s">
        <v>152</v>
      </c>
      <c r="I21" s="84">
        <v>1</v>
      </c>
      <c r="J21" s="119" t="s">
        <v>17</v>
      </c>
      <c r="K21" s="119" t="s">
        <v>121</v>
      </c>
      <c r="L21" s="38">
        <v>1</v>
      </c>
      <c r="M21" s="38">
        <v>1</v>
      </c>
      <c r="N21" s="38">
        <v>1</v>
      </c>
      <c r="O21" s="102">
        <f t="shared" si="0"/>
        <v>1</v>
      </c>
      <c r="P21" s="122" t="s">
        <v>153</v>
      </c>
      <c r="Q21" s="202" t="s">
        <v>154</v>
      </c>
      <c r="R21" s="122"/>
      <c r="S21" s="122"/>
      <c r="T21" s="6"/>
      <c r="U21" s="6"/>
    </row>
    <row r="22" spans="1:21" ht="64.5" customHeight="1" x14ac:dyDescent="0.25">
      <c r="A22" s="221"/>
      <c r="B22" s="224"/>
      <c r="C22" s="139" t="s">
        <v>81</v>
      </c>
      <c r="D22" s="1" t="s">
        <v>256</v>
      </c>
      <c r="E22" s="124" t="s">
        <v>129</v>
      </c>
      <c r="F22" s="1"/>
      <c r="G22" s="8">
        <v>0.7</v>
      </c>
      <c r="H22" s="83" t="s">
        <v>152</v>
      </c>
      <c r="I22" s="84">
        <v>1</v>
      </c>
      <c r="J22" s="119" t="s">
        <v>17</v>
      </c>
      <c r="K22" s="119" t="s">
        <v>121</v>
      </c>
      <c r="L22" s="38">
        <v>1</v>
      </c>
      <c r="M22" s="38">
        <v>0.97</v>
      </c>
      <c r="N22" s="38">
        <v>1</v>
      </c>
      <c r="O22" s="188">
        <f t="shared" si="0"/>
        <v>0.98999999999999988</v>
      </c>
      <c r="P22" s="122" t="s">
        <v>155</v>
      </c>
      <c r="Q22" s="198"/>
      <c r="R22" s="122"/>
      <c r="S22" s="6"/>
      <c r="T22" s="6"/>
      <c r="U22" s="6"/>
    </row>
    <row r="23" spans="1:21" ht="63.75" x14ac:dyDescent="0.25">
      <c r="A23" s="221"/>
      <c r="B23" s="224"/>
      <c r="C23" s="139" t="s">
        <v>82</v>
      </c>
      <c r="D23" s="1" t="s">
        <v>257</v>
      </c>
      <c r="E23" s="124" t="s">
        <v>129</v>
      </c>
      <c r="F23" s="1"/>
      <c r="G23" s="8">
        <v>0.7</v>
      </c>
      <c r="H23" s="83" t="s">
        <v>152</v>
      </c>
      <c r="I23" s="84">
        <v>1</v>
      </c>
      <c r="J23" s="119" t="s">
        <v>17</v>
      </c>
      <c r="K23" s="119" t="s">
        <v>23</v>
      </c>
      <c r="L23" s="38" t="s">
        <v>297</v>
      </c>
      <c r="M23" s="38">
        <v>0.96</v>
      </c>
      <c r="N23" s="38" t="s">
        <v>297</v>
      </c>
      <c r="O23" s="188">
        <f t="shared" si="0"/>
        <v>0.96</v>
      </c>
      <c r="P23" s="122" t="s">
        <v>156</v>
      </c>
      <c r="Q23" s="199"/>
      <c r="R23" s="122"/>
      <c r="S23" s="6"/>
      <c r="T23" s="6"/>
      <c r="U23" s="6"/>
    </row>
    <row r="24" spans="1:21" ht="66" customHeight="1" x14ac:dyDescent="0.25">
      <c r="A24" s="221"/>
      <c r="B24" s="224"/>
      <c r="C24" s="139" t="s">
        <v>157</v>
      </c>
      <c r="D24" s="1" t="s">
        <v>258</v>
      </c>
      <c r="E24" s="124" t="s">
        <v>12</v>
      </c>
      <c r="F24" s="1"/>
      <c r="G24" s="132">
        <v>84</v>
      </c>
      <c r="H24" s="132">
        <v>159</v>
      </c>
      <c r="I24" s="132">
        <v>173</v>
      </c>
      <c r="J24" s="119" t="s">
        <v>158</v>
      </c>
      <c r="K24" s="119" t="s">
        <v>121</v>
      </c>
      <c r="L24" s="183">
        <v>277</v>
      </c>
      <c r="M24" s="183">
        <v>179</v>
      </c>
      <c r="N24" s="183">
        <v>192</v>
      </c>
      <c r="O24" s="105">
        <v>216</v>
      </c>
      <c r="P24" s="122" t="s">
        <v>159</v>
      </c>
      <c r="Q24" s="122" t="s">
        <v>160</v>
      </c>
      <c r="R24" s="122"/>
      <c r="S24" s="122"/>
      <c r="T24" s="6"/>
      <c r="U24" s="6"/>
    </row>
    <row r="25" spans="1:21" ht="128.25" customHeight="1" x14ac:dyDescent="0.25">
      <c r="A25" s="221"/>
      <c r="B25" s="224"/>
      <c r="C25" s="139" t="s">
        <v>83</v>
      </c>
      <c r="D25" s="1" t="s">
        <v>161</v>
      </c>
      <c r="E25" s="124" t="s">
        <v>129</v>
      </c>
      <c r="F25" s="1"/>
      <c r="G25" s="8">
        <v>0.5</v>
      </c>
      <c r="H25" s="83" t="s">
        <v>162</v>
      </c>
      <c r="I25" s="84">
        <v>1</v>
      </c>
      <c r="J25" s="119" t="s">
        <v>17</v>
      </c>
      <c r="K25" s="119" t="s">
        <v>23</v>
      </c>
      <c r="L25" s="38"/>
      <c r="M25" s="38"/>
      <c r="N25" s="38">
        <v>1</v>
      </c>
      <c r="O25" s="102">
        <f t="shared" si="0"/>
        <v>1</v>
      </c>
      <c r="P25" s="122" t="s">
        <v>163</v>
      </c>
      <c r="Q25" s="122" t="s">
        <v>164</v>
      </c>
      <c r="R25" s="122"/>
      <c r="S25" s="122"/>
      <c r="T25" s="6"/>
      <c r="U25" s="6"/>
    </row>
    <row r="26" spans="1:21" ht="90" customHeight="1" x14ac:dyDescent="0.25">
      <c r="A26" s="222"/>
      <c r="B26" s="225"/>
      <c r="C26" s="139" t="s">
        <v>84</v>
      </c>
      <c r="D26" s="1" t="s">
        <v>165</v>
      </c>
      <c r="E26" s="124" t="s">
        <v>129</v>
      </c>
      <c r="F26" s="1"/>
      <c r="G26" s="8">
        <v>0.5</v>
      </c>
      <c r="H26" s="83" t="s">
        <v>162</v>
      </c>
      <c r="I26" s="84">
        <v>1</v>
      </c>
      <c r="J26" s="52" t="s">
        <v>17</v>
      </c>
      <c r="K26" s="52" t="s">
        <v>23</v>
      </c>
      <c r="L26" s="38"/>
      <c r="M26" s="38"/>
      <c r="N26" s="38">
        <v>1</v>
      </c>
      <c r="O26" s="102">
        <f t="shared" si="0"/>
        <v>1</v>
      </c>
      <c r="P26" s="122" t="s">
        <v>166</v>
      </c>
      <c r="Q26" s="122" t="s">
        <v>164</v>
      </c>
      <c r="R26" s="122"/>
      <c r="S26" s="6"/>
      <c r="T26" s="6"/>
      <c r="U26" s="6"/>
    </row>
    <row r="27" spans="1:21" ht="63.75" x14ac:dyDescent="0.25">
      <c r="A27" s="220" t="s">
        <v>38</v>
      </c>
      <c r="B27" s="223" t="s">
        <v>58</v>
      </c>
      <c r="C27" s="139" t="s">
        <v>112</v>
      </c>
      <c r="D27" s="1" t="s">
        <v>240</v>
      </c>
      <c r="E27" s="124" t="s">
        <v>129</v>
      </c>
      <c r="F27" s="1"/>
      <c r="G27" s="8">
        <v>0.5</v>
      </c>
      <c r="H27" s="83" t="s">
        <v>241</v>
      </c>
      <c r="I27" s="84">
        <v>0.7</v>
      </c>
      <c r="J27" s="52" t="s">
        <v>17</v>
      </c>
      <c r="K27" s="52" t="s">
        <v>23</v>
      </c>
      <c r="L27" s="38"/>
      <c r="M27" s="38"/>
      <c r="N27" s="38">
        <v>0.82850000000000001</v>
      </c>
      <c r="O27" s="102">
        <f t="shared" si="0"/>
        <v>0.82850000000000001</v>
      </c>
      <c r="P27" s="122" t="s">
        <v>242</v>
      </c>
      <c r="Q27" s="202" t="s">
        <v>248</v>
      </c>
      <c r="R27" s="122"/>
      <c r="S27" s="122"/>
      <c r="T27" s="6"/>
      <c r="U27" s="6"/>
    </row>
    <row r="28" spans="1:21" ht="88.5" customHeight="1" x14ac:dyDescent="0.25">
      <c r="A28" s="221"/>
      <c r="B28" s="224"/>
      <c r="C28" s="139" t="s">
        <v>113</v>
      </c>
      <c r="D28" s="1" t="s">
        <v>243</v>
      </c>
      <c r="E28" s="124" t="s">
        <v>11</v>
      </c>
      <c r="F28" s="1"/>
      <c r="G28" s="8">
        <v>0.6</v>
      </c>
      <c r="H28" s="83" t="s">
        <v>244</v>
      </c>
      <c r="I28" s="84">
        <v>1</v>
      </c>
      <c r="J28" s="52" t="s">
        <v>17</v>
      </c>
      <c r="K28" s="52" t="s">
        <v>21</v>
      </c>
      <c r="L28" s="38"/>
      <c r="M28" s="38"/>
      <c r="N28" s="38">
        <v>0.98629999999999995</v>
      </c>
      <c r="O28" s="188">
        <f t="shared" si="0"/>
        <v>0.98629999999999995</v>
      </c>
      <c r="P28" s="122" t="s">
        <v>245</v>
      </c>
      <c r="Q28" s="198"/>
      <c r="R28" s="122"/>
      <c r="S28" s="6"/>
      <c r="T28" s="6"/>
      <c r="U28" s="6"/>
    </row>
    <row r="29" spans="1:21" ht="139.5" customHeight="1" x14ac:dyDescent="0.25">
      <c r="A29" s="222"/>
      <c r="B29" s="225"/>
      <c r="C29" s="139" t="s">
        <v>114</v>
      </c>
      <c r="D29" s="1" t="s">
        <v>246</v>
      </c>
      <c r="E29" s="124" t="s">
        <v>129</v>
      </c>
      <c r="F29" s="1"/>
      <c r="G29" s="15">
        <v>0</v>
      </c>
      <c r="H29" s="15">
        <v>0</v>
      </c>
      <c r="I29" s="134">
        <v>1E-3</v>
      </c>
      <c r="J29" s="52" t="s">
        <v>17</v>
      </c>
      <c r="K29" s="52" t="s">
        <v>23</v>
      </c>
      <c r="L29" s="38"/>
      <c r="M29" s="38"/>
      <c r="N29" s="38">
        <v>0</v>
      </c>
      <c r="O29" s="102">
        <f t="shared" si="0"/>
        <v>0</v>
      </c>
      <c r="P29" s="122" t="s">
        <v>247</v>
      </c>
      <c r="Q29" s="199"/>
      <c r="R29" s="122"/>
      <c r="S29" s="6"/>
      <c r="T29" s="6"/>
      <c r="U29" s="6"/>
    </row>
    <row r="30" spans="1:21" ht="105" customHeight="1" x14ac:dyDescent="0.25">
      <c r="A30" s="220" t="s">
        <v>39</v>
      </c>
      <c r="B30" s="202" t="s">
        <v>59</v>
      </c>
      <c r="C30" s="139" t="s">
        <v>85</v>
      </c>
      <c r="D30" s="1" t="s">
        <v>167</v>
      </c>
      <c r="E30" s="124" t="s">
        <v>12</v>
      </c>
      <c r="F30" s="1"/>
      <c r="G30" s="15">
        <v>0.5</v>
      </c>
      <c r="H30" s="15" t="s">
        <v>118</v>
      </c>
      <c r="I30" s="15">
        <v>1</v>
      </c>
      <c r="J30" s="52" t="s">
        <v>17</v>
      </c>
      <c r="K30" s="52" t="s">
        <v>21</v>
      </c>
      <c r="L30" s="38">
        <v>1</v>
      </c>
      <c r="M30" s="38">
        <v>1</v>
      </c>
      <c r="N30" s="38">
        <v>1</v>
      </c>
      <c r="O30" s="67">
        <v>1</v>
      </c>
      <c r="P30" s="122" t="s">
        <v>168</v>
      </c>
      <c r="Q30" s="202" t="s">
        <v>169</v>
      </c>
      <c r="R30" s="122"/>
      <c r="S30" s="122"/>
      <c r="T30" s="6"/>
      <c r="U30" s="6"/>
    </row>
    <row r="31" spans="1:21" ht="63.75" customHeight="1" x14ac:dyDescent="0.25">
      <c r="A31" s="222"/>
      <c r="B31" s="199"/>
      <c r="C31" s="139" t="s">
        <v>86</v>
      </c>
      <c r="D31" s="1" t="s">
        <v>170</v>
      </c>
      <c r="E31" s="124" t="s">
        <v>12</v>
      </c>
      <c r="F31" s="1"/>
      <c r="G31" s="15">
        <v>0.5</v>
      </c>
      <c r="H31" s="15" t="s">
        <v>118</v>
      </c>
      <c r="I31" s="15">
        <v>1</v>
      </c>
      <c r="J31" s="52" t="s">
        <v>17</v>
      </c>
      <c r="K31" s="52" t="s">
        <v>21</v>
      </c>
      <c r="L31" s="38">
        <v>0.98980000000000001</v>
      </c>
      <c r="M31" s="38">
        <v>0.9929</v>
      </c>
      <c r="N31" s="38">
        <v>1.0221</v>
      </c>
      <c r="O31" s="66">
        <v>0.98980000000000001</v>
      </c>
      <c r="P31" s="122" t="s">
        <v>171</v>
      </c>
      <c r="Q31" s="198"/>
      <c r="R31" s="122"/>
      <c r="S31" s="6"/>
      <c r="T31" s="6"/>
      <c r="U31" s="6"/>
    </row>
    <row r="32" spans="1:21" ht="114.75" x14ac:dyDescent="0.25">
      <c r="A32" s="220" t="s">
        <v>39</v>
      </c>
      <c r="B32" s="202" t="s">
        <v>61</v>
      </c>
      <c r="C32" s="147" t="s">
        <v>172</v>
      </c>
      <c r="D32" s="1" t="s">
        <v>173</v>
      </c>
      <c r="E32" s="124" t="s">
        <v>129</v>
      </c>
      <c r="F32" s="1"/>
      <c r="G32" s="15">
        <v>0.7</v>
      </c>
      <c r="H32" s="15" t="s">
        <v>22</v>
      </c>
      <c r="I32" s="15">
        <v>0.9</v>
      </c>
      <c r="J32" s="52" t="s">
        <v>17</v>
      </c>
      <c r="K32" s="52" t="s">
        <v>23</v>
      </c>
      <c r="L32" s="137">
        <v>1</v>
      </c>
      <c r="M32" s="137">
        <v>1</v>
      </c>
      <c r="N32" s="137">
        <v>0.96699999999999997</v>
      </c>
      <c r="O32" s="67">
        <v>0.98980000000000001</v>
      </c>
      <c r="P32" s="122" t="s">
        <v>174</v>
      </c>
      <c r="Q32" s="202" t="s">
        <v>175</v>
      </c>
      <c r="R32" s="122"/>
      <c r="S32" s="122"/>
      <c r="T32" s="6"/>
      <c r="U32" s="6"/>
    </row>
    <row r="33" spans="1:21" ht="191.25" customHeight="1" x14ac:dyDescent="0.25">
      <c r="A33" s="222"/>
      <c r="B33" s="199"/>
      <c r="C33" s="147" t="s">
        <v>87</v>
      </c>
      <c r="D33" s="1" t="s">
        <v>176</v>
      </c>
      <c r="E33" s="124" t="s">
        <v>129</v>
      </c>
      <c r="F33" s="1"/>
      <c r="G33" s="15">
        <v>0.65</v>
      </c>
      <c r="H33" s="15" t="s">
        <v>177</v>
      </c>
      <c r="I33" s="15">
        <v>0.9</v>
      </c>
      <c r="J33" s="52" t="s">
        <v>17</v>
      </c>
      <c r="K33" s="52" t="s">
        <v>23</v>
      </c>
      <c r="L33" s="137">
        <v>1</v>
      </c>
      <c r="M33" s="137">
        <v>1</v>
      </c>
      <c r="N33" s="137">
        <v>1</v>
      </c>
      <c r="O33" s="67">
        <v>1</v>
      </c>
      <c r="P33" s="122" t="s">
        <v>178</v>
      </c>
      <c r="Q33" s="199"/>
      <c r="R33" s="122"/>
      <c r="S33" s="6"/>
      <c r="T33" s="6"/>
      <c r="U33" s="6"/>
    </row>
    <row r="34" spans="1:21" ht="51" x14ac:dyDescent="0.25">
      <c r="A34" s="207" t="s">
        <v>39</v>
      </c>
      <c r="B34" s="202" t="s">
        <v>62</v>
      </c>
      <c r="C34" s="147" t="s">
        <v>107</v>
      </c>
      <c r="D34" s="1" t="s">
        <v>232</v>
      </c>
      <c r="E34" s="4" t="s">
        <v>129</v>
      </c>
      <c r="F34" s="1"/>
      <c r="G34" s="4">
        <v>0.5</v>
      </c>
      <c r="H34" s="23" t="s">
        <v>118</v>
      </c>
      <c r="I34" s="4">
        <v>1</v>
      </c>
      <c r="J34" s="23" t="s">
        <v>17</v>
      </c>
      <c r="K34" s="124" t="s">
        <v>23</v>
      </c>
      <c r="L34" s="137"/>
      <c r="M34" s="137"/>
      <c r="N34" s="137">
        <v>1</v>
      </c>
      <c r="O34" s="102">
        <f t="shared" ref="O34:O38" si="1">AVERAGE(L34:N34)</f>
        <v>1</v>
      </c>
      <c r="P34" s="122" t="s">
        <v>233</v>
      </c>
      <c r="Q34" s="202" t="s">
        <v>234</v>
      </c>
      <c r="R34" s="122"/>
      <c r="S34" s="122"/>
      <c r="T34" s="6"/>
      <c r="U34" s="6"/>
    </row>
    <row r="35" spans="1:21" ht="80.25" customHeight="1" x14ac:dyDescent="0.25">
      <c r="A35" s="208"/>
      <c r="B35" s="198"/>
      <c r="C35" s="147" t="s">
        <v>108</v>
      </c>
      <c r="D35" s="1" t="s">
        <v>235</v>
      </c>
      <c r="E35" s="4" t="s">
        <v>129</v>
      </c>
      <c r="F35" s="1"/>
      <c r="G35" s="4">
        <v>0.5</v>
      </c>
      <c r="H35" s="23" t="s">
        <v>118</v>
      </c>
      <c r="I35" s="4">
        <v>1</v>
      </c>
      <c r="J35" s="23" t="s">
        <v>17</v>
      </c>
      <c r="K35" s="124" t="s">
        <v>23</v>
      </c>
      <c r="L35" s="137"/>
      <c r="M35" s="137"/>
      <c r="N35" s="137">
        <v>1</v>
      </c>
      <c r="O35" s="102">
        <f t="shared" si="1"/>
        <v>1</v>
      </c>
      <c r="P35" s="122" t="s">
        <v>233</v>
      </c>
      <c r="Q35" s="198"/>
      <c r="R35" s="122"/>
      <c r="S35" s="6"/>
      <c r="T35" s="6"/>
      <c r="U35" s="6"/>
    </row>
    <row r="36" spans="1:21" ht="63.75" x14ac:dyDescent="0.25">
      <c r="A36" s="208"/>
      <c r="B36" s="198"/>
      <c r="C36" s="147" t="s">
        <v>109</v>
      </c>
      <c r="D36" s="1" t="s">
        <v>236</v>
      </c>
      <c r="E36" s="4" t="s">
        <v>12</v>
      </c>
      <c r="F36" s="1"/>
      <c r="G36" s="4">
        <v>0.5</v>
      </c>
      <c r="H36" s="23" t="s">
        <v>118</v>
      </c>
      <c r="I36" s="4">
        <v>1</v>
      </c>
      <c r="J36" s="23" t="s">
        <v>17</v>
      </c>
      <c r="K36" s="124" t="s">
        <v>23</v>
      </c>
      <c r="L36" s="137"/>
      <c r="M36" s="137"/>
      <c r="N36" s="137">
        <v>1</v>
      </c>
      <c r="O36" s="102">
        <f t="shared" si="1"/>
        <v>1</v>
      </c>
      <c r="P36" s="122" t="s">
        <v>233</v>
      </c>
      <c r="Q36" s="198"/>
      <c r="R36" s="122"/>
      <c r="S36" s="6"/>
      <c r="T36" s="6"/>
      <c r="U36" s="6"/>
    </row>
    <row r="37" spans="1:21" ht="75.75" customHeight="1" x14ac:dyDescent="0.25">
      <c r="A37" s="208"/>
      <c r="B37" s="198"/>
      <c r="C37" s="147" t="s">
        <v>110</v>
      </c>
      <c r="D37" s="1" t="s">
        <v>237</v>
      </c>
      <c r="E37" s="4" t="s">
        <v>12</v>
      </c>
      <c r="F37" s="1"/>
      <c r="G37" s="4">
        <v>0.5</v>
      </c>
      <c r="H37" s="23" t="s">
        <v>118</v>
      </c>
      <c r="I37" s="4">
        <v>1</v>
      </c>
      <c r="J37" s="23" t="s">
        <v>17</v>
      </c>
      <c r="K37" s="124" t="s">
        <v>23</v>
      </c>
      <c r="L37" s="137"/>
      <c r="M37" s="137"/>
      <c r="N37" s="137">
        <v>1</v>
      </c>
      <c r="O37" s="102">
        <f t="shared" si="1"/>
        <v>1</v>
      </c>
      <c r="P37" s="122" t="s">
        <v>238</v>
      </c>
      <c r="Q37" s="198"/>
      <c r="R37" s="122"/>
      <c r="S37" s="6"/>
      <c r="T37" s="6"/>
      <c r="U37" s="6"/>
    </row>
    <row r="38" spans="1:21" ht="63.75" x14ac:dyDescent="0.25">
      <c r="A38" s="204"/>
      <c r="B38" s="199"/>
      <c r="C38" s="147" t="s">
        <v>266</v>
      </c>
      <c r="D38" s="1" t="s">
        <v>239</v>
      </c>
      <c r="E38" s="4" t="s">
        <v>12</v>
      </c>
      <c r="F38" s="1"/>
      <c r="G38" s="4">
        <v>0.5</v>
      </c>
      <c r="H38" s="23" t="s">
        <v>118</v>
      </c>
      <c r="I38" s="4">
        <v>1</v>
      </c>
      <c r="J38" s="23" t="s">
        <v>17</v>
      </c>
      <c r="K38" s="124" t="s">
        <v>121</v>
      </c>
      <c r="L38" s="137">
        <v>1</v>
      </c>
      <c r="M38" s="137">
        <v>0.85</v>
      </c>
      <c r="N38" s="137">
        <v>1</v>
      </c>
      <c r="O38" s="188">
        <f t="shared" si="1"/>
        <v>0.95000000000000007</v>
      </c>
      <c r="P38" s="122" t="s">
        <v>238</v>
      </c>
      <c r="Q38" s="199"/>
      <c r="R38" s="122"/>
      <c r="S38" s="6"/>
      <c r="T38" s="6"/>
      <c r="U38" s="6"/>
    </row>
    <row r="39" spans="1:21" ht="138" customHeight="1" x14ac:dyDescent="0.25">
      <c r="A39" s="220" t="s">
        <v>39</v>
      </c>
      <c r="B39" s="202" t="s">
        <v>63</v>
      </c>
      <c r="C39" s="147" t="s">
        <v>92</v>
      </c>
      <c r="D39" s="1" t="s">
        <v>192</v>
      </c>
      <c r="E39" s="52" t="s">
        <v>12</v>
      </c>
      <c r="F39" s="1"/>
      <c r="G39" s="23"/>
      <c r="H39" s="23"/>
      <c r="I39" s="37">
        <v>1</v>
      </c>
      <c r="J39" s="23" t="s">
        <v>17</v>
      </c>
      <c r="K39" s="124" t="s">
        <v>21</v>
      </c>
      <c r="L39" s="137"/>
      <c r="M39" s="137"/>
      <c r="N39" s="137">
        <v>1</v>
      </c>
      <c r="O39" s="67">
        <v>1</v>
      </c>
      <c r="P39" s="122" t="s">
        <v>193</v>
      </c>
      <c r="Q39" s="202" t="s">
        <v>194</v>
      </c>
      <c r="R39" s="122"/>
      <c r="S39" s="122"/>
      <c r="T39" s="6"/>
      <c r="U39" s="6"/>
    </row>
    <row r="40" spans="1:21" ht="105.75" customHeight="1" x14ac:dyDescent="0.25">
      <c r="A40" s="221"/>
      <c r="B40" s="198"/>
      <c r="C40" s="147" t="s">
        <v>93</v>
      </c>
      <c r="D40" s="1" t="s">
        <v>195</v>
      </c>
      <c r="E40" s="52" t="s">
        <v>12</v>
      </c>
      <c r="F40" s="1"/>
      <c r="G40" s="37">
        <v>0.8</v>
      </c>
      <c r="H40" s="52" t="s">
        <v>26</v>
      </c>
      <c r="I40" s="37">
        <v>1</v>
      </c>
      <c r="J40" s="23" t="s">
        <v>17</v>
      </c>
      <c r="K40" s="124" t="s">
        <v>121</v>
      </c>
      <c r="L40" s="137">
        <v>0.92</v>
      </c>
      <c r="M40" s="137">
        <v>0.1</v>
      </c>
      <c r="N40" s="137">
        <v>1</v>
      </c>
      <c r="O40" s="66">
        <v>0.98699999999999999</v>
      </c>
      <c r="P40" s="122" t="s">
        <v>196</v>
      </c>
      <c r="Q40" s="199"/>
      <c r="R40" s="122"/>
      <c r="S40" s="122"/>
      <c r="T40" s="6"/>
      <c r="U40" s="6"/>
    </row>
    <row r="41" spans="1:21" ht="63.75" x14ac:dyDescent="0.25">
      <c r="A41" s="221"/>
      <c r="B41" s="198"/>
      <c r="C41" s="147" t="s">
        <v>94</v>
      </c>
      <c r="D41" s="1" t="s">
        <v>197</v>
      </c>
      <c r="E41" s="52" t="s">
        <v>129</v>
      </c>
      <c r="F41" s="1"/>
      <c r="G41" s="37">
        <v>0.05</v>
      </c>
      <c r="H41" s="52" t="s">
        <v>198</v>
      </c>
      <c r="I41" s="37">
        <v>0</v>
      </c>
      <c r="J41" s="23" t="s">
        <v>17</v>
      </c>
      <c r="K41" s="124" t="s">
        <v>121</v>
      </c>
      <c r="L41" s="137">
        <v>0</v>
      </c>
      <c r="M41" s="137">
        <v>0</v>
      </c>
      <c r="N41" s="137">
        <v>0</v>
      </c>
      <c r="O41" s="194">
        <v>8.0000000000000004E-4</v>
      </c>
      <c r="P41" s="122" t="s">
        <v>199</v>
      </c>
      <c r="Q41" s="202" t="s">
        <v>214</v>
      </c>
      <c r="R41" s="122"/>
      <c r="S41" s="6"/>
      <c r="T41" s="6"/>
      <c r="U41" s="6"/>
    </row>
    <row r="42" spans="1:21" ht="76.5" customHeight="1" x14ac:dyDescent="0.25">
      <c r="A42" s="221"/>
      <c r="B42" s="198"/>
      <c r="C42" s="147" t="s">
        <v>95</v>
      </c>
      <c r="D42" s="1" t="s">
        <v>200</v>
      </c>
      <c r="E42" s="52" t="s">
        <v>129</v>
      </c>
      <c r="F42" s="1"/>
      <c r="G42" s="37">
        <v>0.05</v>
      </c>
      <c r="H42" s="52" t="s">
        <v>198</v>
      </c>
      <c r="I42" s="37">
        <v>0</v>
      </c>
      <c r="J42" s="23" t="s">
        <v>17</v>
      </c>
      <c r="K42" s="124" t="s">
        <v>121</v>
      </c>
      <c r="L42" s="137">
        <v>0</v>
      </c>
      <c r="M42" s="137">
        <v>0</v>
      </c>
      <c r="N42" s="137">
        <v>0</v>
      </c>
      <c r="O42" s="101">
        <v>0</v>
      </c>
      <c r="P42" s="122" t="s">
        <v>201</v>
      </c>
      <c r="Q42" s="198"/>
      <c r="R42" s="122"/>
      <c r="S42" s="6"/>
      <c r="T42" s="6"/>
      <c r="U42" s="6"/>
    </row>
    <row r="43" spans="1:21" ht="77.25" customHeight="1" x14ac:dyDescent="0.25">
      <c r="A43" s="221"/>
      <c r="B43" s="198"/>
      <c r="C43" s="147" t="s">
        <v>96</v>
      </c>
      <c r="D43" s="1" t="s">
        <v>202</v>
      </c>
      <c r="E43" s="52" t="s">
        <v>129</v>
      </c>
      <c r="F43" s="1"/>
      <c r="G43" s="37">
        <v>0.05</v>
      </c>
      <c r="H43" s="52" t="s">
        <v>198</v>
      </c>
      <c r="I43" s="37">
        <v>0</v>
      </c>
      <c r="J43" s="23" t="s">
        <v>17</v>
      </c>
      <c r="K43" s="124" t="s">
        <v>121</v>
      </c>
      <c r="L43" s="137">
        <v>0</v>
      </c>
      <c r="M43" s="137">
        <v>0</v>
      </c>
      <c r="N43" s="137">
        <v>0</v>
      </c>
      <c r="O43" s="101">
        <v>0</v>
      </c>
      <c r="P43" s="122" t="s">
        <v>203</v>
      </c>
      <c r="Q43" s="198"/>
      <c r="R43" s="122"/>
      <c r="S43" s="6"/>
      <c r="T43" s="6"/>
      <c r="U43" s="6"/>
    </row>
    <row r="44" spans="1:21" ht="76.5" x14ac:dyDescent="0.25">
      <c r="A44" s="221"/>
      <c r="B44" s="198"/>
      <c r="C44" s="147" t="s">
        <v>97</v>
      </c>
      <c r="D44" s="1" t="s">
        <v>204</v>
      </c>
      <c r="E44" s="52" t="s">
        <v>129</v>
      </c>
      <c r="F44" s="1"/>
      <c r="G44" s="37">
        <v>0.05</v>
      </c>
      <c r="H44" s="52" t="s">
        <v>198</v>
      </c>
      <c r="I44" s="37">
        <v>0</v>
      </c>
      <c r="J44" s="23" t="s">
        <v>17</v>
      </c>
      <c r="K44" s="124" t="s">
        <v>121</v>
      </c>
      <c r="L44" s="137">
        <v>0</v>
      </c>
      <c r="M44" s="137">
        <v>0</v>
      </c>
      <c r="N44" s="137">
        <v>0</v>
      </c>
      <c r="O44" s="101">
        <v>0</v>
      </c>
      <c r="P44" s="122" t="s">
        <v>205</v>
      </c>
      <c r="Q44" s="198"/>
      <c r="R44" s="122"/>
      <c r="S44" s="122"/>
      <c r="T44" s="6"/>
      <c r="U44" s="6"/>
    </row>
    <row r="45" spans="1:21" ht="107.25" customHeight="1" x14ac:dyDescent="0.25">
      <c r="A45" s="221"/>
      <c r="B45" s="198"/>
      <c r="C45" s="147" t="s">
        <v>98</v>
      </c>
      <c r="D45" s="1" t="s">
        <v>206</v>
      </c>
      <c r="E45" s="52" t="s">
        <v>12</v>
      </c>
      <c r="F45" s="1"/>
      <c r="G45" s="37">
        <v>0.95</v>
      </c>
      <c r="H45" s="23" t="s">
        <v>289</v>
      </c>
      <c r="I45" s="37">
        <v>1</v>
      </c>
      <c r="J45" s="23" t="s">
        <v>17</v>
      </c>
      <c r="K45" s="157" t="s">
        <v>121</v>
      </c>
      <c r="L45" s="137">
        <v>1</v>
      </c>
      <c r="M45" s="137">
        <v>1</v>
      </c>
      <c r="N45" s="137">
        <v>1</v>
      </c>
      <c r="O45" s="101">
        <v>1</v>
      </c>
      <c r="P45" s="122" t="s">
        <v>207</v>
      </c>
      <c r="Q45" s="199"/>
      <c r="R45" s="122"/>
      <c r="S45" s="122"/>
      <c r="T45" s="6"/>
      <c r="U45" s="6"/>
    </row>
    <row r="46" spans="1:21" ht="63.75" x14ac:dyDescent="0.25">
      <c r="A46" s="221"/>
      <c r="B46" s="198"/>
      <c r="C46" s="147" t="s">
        <v>99</v>
      </c>
      <c r="D46" s="1" t="s">
        <v>208</v>
      </c>
      <c r="E46" s="52" t="s">
        <v>129</v>
      </c>
      <c r="F46" s="1"/>
      <c r="G46" s="37">
        <v>0.8</v>
      </c>
      <c r="H46" s="52" t="s">
        <v>211</v>
      </c>
      <c r="I46" s="37">
        <v>1</v>
      </c>
      <c r="J46" s="23" t="s">
        <v>17</v>
      </c>
      <c r="K46" s="157" t="s">
        <v>121</v>
      </c>
      <c r="L46" s="137">
        <v>1</v>
      </c>
      <c r="M46" s="137">
        <v>1</v>
      </c>
      <c r="N46" s="137">
        <v>1</v>
      </c>
      <c r="O46" s="101">
        <v>1</v>
      </c>
      <c r="P46" s="122" t="s">
        <v>263</v>
      </c>
      <c r="Q46" s="202" t="s">
        <v>213</v>
      </c>
      <c r="R46" s="122"/>
      <c r="S46" s="122"/>
      <c r="T46" s="6"/>
      <c r="U46" s="6"/>
    </row>
    <row r="47" spans="1:21" ht="77.25" customHeight="1" x14ac:dyDescent="0.25">
      <c r="A47" s="222"/>
      <c r="B47" s="199"/>
      <c r="C47" s="147" t="s">
        <v>100</v>
      </c>
      <c r="D47" s="1" t="s">
        <v>210</v>
      </c>
      <c r="E47" s="52" t="s">
        <v>129</v>
      </c>
      <c r="F47" s="1"/>
      <c r="G47" s="37">
        <v>0.8</v>
      </c>
      <c r="H47" s="52" t="s">
        <v>211</v>
      </c>
      <c r="I47" s="37">
        <v>1</v>
      </c>
      <c r="J47" s="23" t="s">
        <v>17</v>
      </c>
      <c r="K47" s="124" t="s">
        <v>121</v>
      </c>
      <c r="L47" s="137">
        <v>1</v>
      </c>
      <c r="M47" s="137">
        <v>1</v>
      </c>
      <c r="N47" s="137">
        <v>0.99</v>
      </c>
      <c r="O47" s="188">
        <f t="shared" ref="O47" si="2">AVERAGE(L47:N47)</f>
        <v>0.9966666666666667</v>
      </c>
      <c r="P47" s="122" t="s">
        <v>299</v>
      </c>
      <c r="Q47" s="199"/>
      <c r="R47" s="122"/>
      <c r="S47" s="122"/>
      <c r="T47" s="6"/>
      <c r="U47" s="6"/>
    </row>
    <row r="48" spans="1:21" ht="61.5" customHeight="1" x14ac:dyDescent="0.25">
      <c r="A48" s="207" t="s">
        <v>39</v>
      </c>
      <c r="B48" s="202" t="s">
        <v>13</v>
      </c>
      <c r="C48" s="147" t="s">
        <v>281</v>
      </c>
      <c r="D48" s="1" t="s">
        <v>282</v>
      </c>
      <c r="E48" s="52" t="s">
        <v>12</v>
      </c>
      <c r="F48" s="1"/>
      <c r="G48" s="37">
        <v>0.5</v>
      </c>
      <c r="H48" s="52" t="s">
        <v>118</v>
      </c>
      <c r="I48" s="37">
        <v>1</v>
      </c>
      <c r="J48" s="52" t="s">
        <v>17</v>
      </c>
      <c r="K48" s="52" t="s">
        <v>121</v>
      </c>
      <c r="L48" s="38">
        <v>0.9</v>
      </c>
      <c r="M48" s="38">
        <v>0.9</v>
      </c>
      <c r="N48" s="38">
        <v>1</v>
      </c>
      <c r="O48" s="66">
        <v>0.9</v>
      </c>
      <c r="P48" s="122" t="s">
        <v>219</v>
      </c>
      <c r="Q48" s="202" t="s">
        <v>217</v>
      </c>
      <c r="R48" s="122"/>
      <c r="S48" s="6"/>
      <c r="T48" s="6"/>
      <c r="U48" s="6"/>
    </row>
    <row r="49" spans="1:21" ht="56.25" customHeight="1" x14ac:dyDescent="0.25">
      <c r="A49" s="204"/>
      <c r="B49" s="199"/>
      <c r="C49" s="147" t="s">
        <v>280</v>
      </c>
      <c r="D49" s="1" t="s">
        <v>283</v>
      </c>
      <c r="E49" s="52" t="s">
        <v>12</v>
      </c>
      <c r="F49" s="1"/>
      <c r="G49" s="37">
        <v>0.5</v>
      </c>
      <c r="H49" s="52" t="s">
        <v>118</v>
      </c>
      <c r="I49" s="37">
        <v>1</v>
      </c>
      <c r="J49" s="52" t="s">
        <v>17</v>
      </c>
      <c r="K49" s="52" t="s">
        <v>121</v>
      </c>
      <c r="L49" s="38">
        <v>0.99</v>
      </c>
      <c r="M49" s="38">
        <v>0.99</v>
      </c>
      <c r="N49" s="38">
        <v>0.99</v>
      </c>
      <c r="O49" s="66">
        <v>0.96</v>
      </c>
      <c r="P49" s="122" t="s">
        <v>221</v>
      </c>
      <c r="Q49" s="199"/>
      <c r="R49" s="122"/>
      <c r="S49" s="6"/>
      <c r="T49" s="6"/>
      <c r="U49" s="6"/>
    </row>
    <row r="50" spans="1:21" ht="51" x14ac:dyDescent="0.25">
      <c r="A50" s="207" t="s">
        <v>39</v>
      </c>
      <c r="B50" s="202" t="s">
        <v>64</v>
      </c>
      <c r="C50" s="147" t="s">
        <v>104</v>
      </c>
      <c r="D50" s="5" t="s">
        <v>222</v>
      </c>
      <c r="E50" s="52" t="s">
        <v>11</v>
      </c>
      <c r="F50" s="5"/>
      <c r="G50" s="16">
        <v>0.4</v>
      </c>
      <c r="H50" s="16" t="s">
        <v>223</v>
      </c>
      <c r="I50" s="16">
        <v>0.8</v>
      </c>
      <c r="J50" s="52" t="s">
        <v>17</v>
      </c>
      <c r="K50" s="52" t="s">
        <v>24</v>
      </c>
      <c r="L50" s="38">
        <v>0.8</v>
      </c>
      <c r="M50" s="38">
        <v>0.8</v>
      </c>
      <c r="N50" s="38">
        <v>0.8</v>
      </c>
      <c r="O50" s="67">
        <v>0.8</v>
      </c>
      <c r="P50" s="122" t="s">
        <v>224</v>
      </c>
      <c r="Q50" s="202" t="s">
        <v>225</v>
      </c>
      <c r="R50" s="122"/>
      <c r="S50" s="122"/>
      <c r="T50" s="6"/>
      <c r="U50" s="6"/>
    </row>
    <row r="51" spans="1:21" ht="96" customHeight="1" x14ac:dyDescent="0.25">
      <c r="A51" s="208"/>
      <c r="B51" s="198"/>
      <c r="C51" s="147" t="s">
        <v>105</v>
      </c>
      <c r="D51" s="5" t="s">
        <v>226</v>
      </c>
      <c r="E51" s="52" t="s">
        <v>12</v>
      </c>
      <c r="F51" s="5"/>
      <c r="G51" s="16">
        <v>0.5</v>
      </c>
      <c r="H51" s="16" t="s">
        <v>227</v>
      </c>
      <c r="I51" s="16">
        <v>1</v>
      </c>
      <c r="J51" s="52" t="s">
        <v>17</v>
      </c>
      <c r="K51" s="52" t="s">
        <v>23</v>
      </c>
      <c r="L51" s="38">
        <v>1</v>
      </c>
      <c r="M51" s="38">
        <v>1</v>
      </c>
      <c r="N51" s="38">
        <v>1</v>
      </c>
      <c r="O51" s="67">
        <v>1</v>
      </c>
      <c r="P51" s="122" t="s">
        <v>228</v>
      </c>
      <c r="Q51" s="198"/>
      <c r="R51" s="122"/>
      <c r="S51" s="6"/>
      <c r="T51" s="6"/>
      <c r="U51" s="6"/>
    </row>
    <row r="52" spans="1:21" ht="80.25" customHeight="1" x14ac:dyDescent="0.25">
      <c r="A52" s="204"/>
      <c r="B52" s="199"/>
      <c r="C52" s="147" t="s">
        <v>106</v>
      </c>
      <c r="D52" s="5" t="s">
        <v>229</v>
      </c>
      <c r="E52" s="52" t="s">
        <v>12</v>
      </c>
      <c r="F52" s="5"/>
      <c r="G52" s="12">
        <v>0.1</v>
      </c>
      <c r="H52" s="12" t="s">
        <v>230</v>
      </c>
      <c r="I52" s="12">
        <v>0.01</v>
      </c>
      <c r="J52" s="52" t="s">
        <v>17</v>
      </c>
      <c r="K52" s="52" t="s">
        <v>24</v>
      </c>
      <c r="L52" s="38">
        <v>0</v>
      </c>
      <c r="M52" s="38">
        <v>0</v>
      </c>
      <c r="N52" s="38">
        <v>0</v>
      </c>
      <c r="O52" s="67">
        <v>0</v>
      </c>
      <c r="P52" s="122" t="s">
        <v>231</v>
      </c>
      <c r="Q52" s="199"/>
      <c r="R52" s="122"/>
      <c r="S52" s="6"/>
      <c r="T52" s="6"/>
      <c r="U52" s="6"/>
    </row>
    <row r="53" spans="1:21" ht="82.5" customHeight="1" x14ac:dyDescent="0.25">
      <c r="A53" s="207" t="s">
        <v>48</v>
      </c>
      <c r="B53" s="202" t="s">
        <v>65</v>
      </c>
      <c r="C53" s="147" t="s">
        <v>115</v>
      </c>
      <c r="D53" s="5" t="s">
        <v>262</v>
      </c>
      <c r="E53" s="52" t="s">
        <v>12</v>
      </c>
      <c r="F53" s="5"/>
      <c r="G53" s="12">
        <v>0.5</v>
      </c>
      <c r="H53" s="12" t="s">
        <v>118</v>
      </c>
      <c r="I53" s="12">
        <v>1</v>
      </c>
      <c r="J53" s="52" t="s">
        <v>17</v>
      </c>
      <c r="K53" s="52" t="s">
        <v>21</v>
      </c>
      <c r="L53" s="38"/>
      <c r="M53" s="38"/>
      <c r="N53" s="38">
        <v>1</v>
      </c>
      <c r="O53" s="66">
        <v>0.97</v>
      </c>
      <c r="P53" s="122" t="s">
        <v>250</v>
      </c>
      <c r="Q53" s="202" t="s">
        <v>251</v>
      </c>
      <c r="R53" s="121"/>
      <c r="S53" s="121"/>
      <c r="T53" s="6"/>
      <c r="U53" s="6"/>
    </row>
    <row r="54" spans="1:21" ht="63.75" x14ac:dyDescent="0.25">
      <c r="A54" s="204"/>
      <c r="B54" s="199"/>
      <c r="C54" s="147" t="s">
        <v>116</v>
      </c>
      <c r="D54" s="5" t="s">
        <v>252</v>
      </c>
      <c r="E54" s="52" t="s">
        <v>129</v>
      </c>
      <c r="F54" s="5"/>
      <c r="G54" s="12">
        <v>0.5</v>
      </c>
      <c r="H54" s="12" t="s">
        <v>118</v>
      </c>
      <c r="I54" s="12">
        <v>1</v>
      </c>
      <c r="J54" s="52" t="s">
        <v>17</v>
      </c>
      <c r="K54" s="52" t="s">
        <v>21</v>
      </c>
      <c r="L54" s="38"/>
      <c r="M54" s="38"/>
      <c r="N54" s="38">
        <v>0.5</v>
      </c>
      <c r="O54" s="66">
        <v>0.55000000000000004</v>
      </c>
      <c r="P54" s="122" t="s">
        <v>253</v>
      </c>
      <c r="Q54" s="199"/>
      <c r="R54" s="122"/>
      <c r="S54" s="6"/>
      <c r="T54" s="6"/>
      <c r="U54" s="6"/>
    </row>
    <row r="58" spans="1:21" ht="15" customHeight="1" x14ac:dyDescent="0.25">
      <c r="C58" s="27"/>
      <c r="E58" s="27"/>
    </row>
    <row r="59" spans="1:21" ht="15" customHeight="1" x14ac:dyDescent="0.25">
      <c r="C59" s="27"/>
      <c r="D59" s="70"/>
    </row>
    <row r="60" spans="1:21" x14ac:dyDescent="0.25">
      <c r="C60" s="27"/>
    </row>
    <row r="61" spans="1:21" x14ac:dyDescent="0.25">
      <c r="C61" s="27"/>
    </row>
    <row r="62" spans="1:21" x14ac:dyDescent="0.25">
      <c r="C62" s="27"/>
    </row>
    <row r="66" spans="23:23" x14ac:dyDescent="0.25">
      <c r="W66" s="27"/>
    </row>
    <row r="67" spans="23:23" x14ac:dyDescent="0.25">
      <c r="W67" s="27"/>
    </row>
    <row r="68" spans="23:23" x14ac:dyDescent="0.25">
      <c r="W68" s="27"/>
    </row>
    <row r="71" spans="23:23" ht="49.5" customHeight="1" x14ac:dyDescent="0.25"/>
    <row r="83" spans="3:21" x14ac:dyDescent="0.25">
      <c r="C83" s="42"/>
      <c r="D83" s="27"/>
    </row>
    <row r="84" spans="3:21" x14ac:dyDescent="0.25">
      <c r="C84" s="42"/>
      <c r="D84" s="27"/>
      <c r="J84" s="70"/>
      <c r="P84" s="71"/>
      <c r="S84" s="61"/>
      <c r="T84" s="71" t="s">
        <v>47</v>
      </c>
    </row>
    <row r="85" spans="3:21" x14ac:dyDescent="0.25">
      <c r="C85" s="42"/>
      <c r="D85" s="27"/>
      <c r="P85" s="97"/>
      <c r="U85" s="72" t="s">
        <v>46</v>
      </c>
    </row>
    <row r="86" spans="3:21" x14ac:dyDescent="0.25">
      <c r="C86" s="31"/>
      <c r="D86" s="51"/>
      <c r="P86" s="97"/>
      <c r="U86" s="72" t="s">
        <v>32</v>
      </c>
    </row>
    <row r="87" spans="3:21" x14ac:dyDescent="0.25">
      <c r="P87" s="97"/>
      <c r="U87" s="72" t="s">
        <v>33</v>
      </c>
    </row>
    <row r="143" spans="25:25" x14ac:dyDescent="0.25">
      <c r="Y143" s="71"/>
    </row>
    <row r="147" spans="26:26" x14ac:dyDescent="0.25">
      <c r="Z147" s="72"/>
    </row>
  </sheetData>
  <mergeCells count="54">
    <mergeCell ref="A20:A26"/>
    <mergeCell ref="B20:B26"/>
    <mergeCell ref="P1:P2"/>
    <mergeCell ref="Q1:Q2"/>
    <mergeCell ref="A3:A4"/>
    <mergeCell ref="B3:B4"/>
    <mergeCell ref="A5:A7"/>
    <mergeCell ref="B5:B7"/>
    <mergeCell ref="L1:N1"/>
    <mergeCell ref="O1:O2"/>
    <mergeCell ref="G1:I1"/>
    <mergeCell ref="J1:K1"/>
    <mergeCell ref="A1:F1"/>
    <mergeCell ref="Q5:Q7"/>
    <mergeCell ref="A8:A11"/>
    <mergeCell ref="B8:B11"/>
    <mergeCell ref="Q8:Q11"/>
    <mergeCell ref="A53:A54"/>
    <mergeCell ref="B53:B54"/>
    <mergeCell ref="Q34:Q38"/>
    <mergeCell ref="A39:A47"/>
    <mergeCell ref="B39:B47"/>
    <mergeCell ref="Q39:Q40"/>
    <mergeCell ref="Q41:Q45"/>
    <mergeCell ref="Q46:Q47"/>
    <mergeCell ref="A34:A38"/>
    <mergeCell ref="B34:B38"/>
    <mergeCell ref="Q53:Q54"/>
    <mergeCell ref="A50:A52"/>
    <mergeCell ref="B50:B52"/>
    <mergeCell ref="Q50:Q52"/>
    <mergeCell ref="A48:A49"/>
    <mergeCell ref="Q3:Q4"/>
    <mergeCell ref="Q27:Q29"/>
    <mergeCell ref="A30:A31"/>
    <mergeCell ref="B30:B31"/>
    <mergeCell ref="A32:A33"/>
    <mergeCell ref="B32:B33"/>
    <mergeCell ref="Q14:Q15"/>
    <mergeCell ref="A16:A19"/>
    <mergeCell ref="B16:B19"/>
    <mergeCell ref="Q16:Q19"/>
    <mergeCell ref="A14:A15"/>
    <mergeCell ref="B14:B15"/>
    <mergeCell ref="Q21:Q23"/>
    <mergeCell ref="A12:A13"/>
    <mergeCell ref="B12:B13"/>
    <mergeCell ref="Q12:Q13"/>
    <mergeCell ref="B48:B49"/>
    <mergeCell ref="Q48:Q49"/>
    <mergeCell ref="A27:A29"/>
    <mergeCell ref="Q32:Q33"/>
    <mergeCell ref="Q30:Q31"/>
    <mergeCell ref="B27:B29"/>
  </mergeCells>
  <dataValidations count="1">
    <dataValidation type="textLength" allowBlank="1" showInputMessage="1" error="Escriba un texto  Maximo 390 Caracteres" promptTitle="Cualquier contenido Maximo 390 Caracteres" prompt=" Describa brevemente el indicador y qué pretende medir. Para mayor información ver el bloque de ayuda F6 INDICADORES DE GESTIÓN" sqref="R13 R9 R5:R7 R11">
      <formula1>0</formula1>
      <formula2>390</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3" stopIfTrue="1" operator="containsText" id="{A651BEAE-094C-4BC4-8E5B-9A495EB00190}">
            <xm:f>NOT(ISERROR(SEARCH("OK",Z147)))</xm:f>
            <xm:f>"OK"</xm:f>
            <x14:dxf>
              <fill>
                <patternFill>
                  <bgColor rgb="FF92D050"/>
                </patternFill>
              </fill>
            </x14:dxf>
          </x14:cfRule>
          <xm:sqref>Z147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TABLERO CONSOLIDADO 2018</vt:lpstr>
      <vt:lpstr>I TRIMESTRE</vt:lpstr>
      <vt:lpstr>II TRIMESTRE</vt:lpstr>
      <vt:lpstr>III TRIMESTRE</vt:lpstr>
      <vt:lpstr>IV TRIMESTRE</vt:lpstr>
      <vt:lpstr>'TABLERO CONSOLIDADO 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Pedraza Rodriguez</dc:creator>
  <cp:lastModifiedBy>Caroline Saiz Meneses</cp:lastModifiedBy>
  <dcterms:created xsi:type="dcterms:W3CDTF">2016-05-10T20:06:28Z</dcterms:created>
  <dcterms:modified xsi:type="dcterms:W3CDTF">2020-02-10T15:53:41Z</dcterms:modified>
</cp:coreProperties>
</file>