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FICINA DE CONTROL INTERNO\4. EVALUACION POR DEPENDENCIAS\4.2 EV-DEPENDENCIAS\2019\EV DEP 2019\INFORMES\"/>
    </mc:Choice>
  </mc:AlternateContent>
  <bookViews>
    <workbookView xWindow="0" yWindow="0" windowWidth="30720" windowHeight="1311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 i="1" l="1"/>
  <c r="C58" i="1" s="1"/>
  <c r="K53" i="1"/>
  <c r="J53" i="1"/>
  <c r="G53" i="1"/>
  <c r="H53" i="1" s="1"/>
  <c r="F53" i="1"/>
  <c r="L50" i="1"/>
  <c r="K49" i="1"/>
  <c r="J49" i="1"/>
  <c r="G49" i="1"/>
  <c r="H49" i="1" s="1"/>
  <c r="F49" i="1"/>
  <c r="L11" i="1"/>
  <c r="H11" i="1"/>
  <c r="K10" i="1"/>
  <c r="J10" i="1"/>
  <c r="H10" i="1"/>
  <c r="G10" i="1"/>
  <c r="F10" i="1"/>
  <c r="L9" i="1"/>
  <c r="H9" i="1"/>
  <c r="J54" i="1" l="1"/>
  <c r="L10" i="1"/>
  <c r="K54" i="1"/>
  <c r="L54" i="1" s="1"/>
  <c r="C59" i="1" s="1"/>
  <c r="L49" i="1"/>
  <c r="F54" i="1"/>
  <c r="H54" i="1" s="1"/>
  <c r="G54" i="1"/>
  <c r="L53" i="1"/>
</calcChain>
</file>

<file path=xl/sharedStrings.xml><?xml version="1.0" encoding="utf-8"?>
<sst xmlns="http://schemas.openxmlformats.org/spreadsheetml/2006/main" count="100" uniqueCount="93">
  <si>
    <r>
      <t>1.</t>
    </r>
    <r>
      <rPr>
        <b/>
        <sz val="7"/>
        <color theme="1"/>
        <rFont val="Times New Roman"/>
        <family val="1"/>
      </rPr>
      <t xml:space="preserve">         </t>
    </r>
    <r>
      <rPr>
        <b/>
        <sz val="11"/>
        <color theme="1"/>
        <rFont val="Arial Narrow"/>
        <family val="2"/>
      </rPr>
      <t>ENTIDAD: INSTITUTO DE HIDROLOGÍA, METEOROLOGÍA Y ESTUDIOS AMBIENTALES IDEAM</t>
    </r>
  </si>
  <si>
    <r>
      <t>2.</t>
    </r>
    <r>
      <rPr>
        <b/>
        <sz val="7"/>
        <color theme="1"/>
        <rFont val="Times New Roman"/>
        <family val="1"/>
      </rPr>
      <t xml:space="preserve">         </t>
    </r>
    <r>
      <rPr>
        <b/>
        <sz val="11"/>
        <color theme="1"/>
        <rFont val="Arial Narrow"/>
        <family val="2"/>
      </rPr>
      <t>DEPENDENCIA A EVALUAR:</t>
    </r>
    <r>
      <rPr>
        <sz val="11"/>
        <color theme="1"/>
        <rFont val="Arial Narrow"/>
        <family val="2"/>
      </rPr>
      <t xml:space="preserve"> </t>
    </r>
  </si>
  <si>
    <t>OFICINA DE SERVICIO DE PRONOSTICOS Y ALERTAS</t>
  </si>
  <si>
    <r>
      <t>3.</t>
    </r>
    <r>
      <rPr>
        <b/>
        <sz val="7"/>
        <color theme="1"/>
        <rFont val="Times New Roman"/>
        <family val="1"/>
      </rPr>
      <t xml:space="preserve">         </t>
    </r>
    <r>
      <rPr>
        <b/>
        <sz val="11"/>
        <color theme="1"/>
        <rFont val="Arial Narrow"/>
        <family val="2"/>
      </rPr>
      <t xml:space="preserve">OBJETIVOS INSTITUCIONALES RELACIONADOS CON LA DEPENDENCIA: </t>
    </r>
  </si>
  <si>
    <t>4.  COMPROMISOS ASOCIADOS AL</t>
  </si>
  <si>
    <t>5. MEDICIÓN DE COMPROMISOS</t>
  </si>
  <si>
    <t>CUMPLIMIENTO DEL OBJETIVO INSTITUCIONAL</t>
  </si>
  <si>
    <t>ACTIVIDAD DESAGREGADA</t>
  </si>
  <si>
    <t>5.1.</t>
  </si>
  <si>
    <t>RECURSOS DEPENDENCIA</t>
  </si>
  <si>
    <t>%</t>
  </si>
  <si>
    <t>JUSTIFICACION</t>
  </si>
  <si>
    <t>RECURSOS PLANEACION</t>
  </si>
  <si>
    <t>EVIDENCIAS</t>
  </si>
  <si>
    <t>5.2.</t>
  </si>
  <si>
    <t>5.3. ANÁLISIS DEL RESULTADOS</t>
  </si>
  <si>
    <t>INDICADOR</t>
  </si>
  <si>
    <t>PRODUCTO</t>
  </si>
  <si>
    <t>META</t>
  </si>
  <si>
    <t>ASIGNADOS</t>
  </si>
  <si>
    <t>EJECUTADOS</t>
  </si>
  <si>
    <t>EJECUCION</t>
  </si>
  <si>
    <t>RESULTADO %</t>
  </si>
  <si>
    <t>Gestión para la generación de productos y servicios a partir de la incorporación de datos de diferentes métodos de medición de variables hidrometeorológicas como insumo a los procesos de monitoreo y seguimiento de lluvias y niveles de ríos en tiempo real como parte de la prestación del servicio de pronósticos y alertas las 24 horas, los 365 días del año. (Proyecto de Inversión Fortalecimiento de la Gestión del Conocimiento Hidrológico, Meteorológico y Ambiental – Código BPIN No. 2017011000189).</t>
  </si>
  <si>
    <t xml:space="preserve">Fortalecer el sistema de monitoreo y de alertas tempranas. </t>
  </si>
  <si>
    <t>Productos Entregados /Productos Proyectados</t>
  </si>
  <si>
    <t xml:space="preserve">Boletines y asesorías </t>
  </si>
  <si>
    <t>Generar productos y servicios a partir de la incorporación de datos de diferentes métodos de medición de variables hidrometeorológicas como insumo a los procesos de monitoreo y seguimiento de lluvias y niveles de ríos en tiempo real como parte de la prestación del servicio de pronósticos y alertas las 24 horas, los 365 días del año.</t>
  </si>
  <si>
    <t>Durante la vigencia 2019 se adelantó la contratación de los siguientes productos y servicios con el propósito de no interrumpir la continua y eficiente prestación de los servicios a cargo de la OSPA:
- Servicios para suministrar datos e información de actividad de rayos, histórica y en tiempo real - Contrato No. 208-2019 suscrito con la empresa Keraunos. El IDEAM accede a la información de monitoreo de Rayos a través del aplicativo 
- Licencia para el suministro de los productos del Centro Europeo de Previsiones Meteorológicas a Plazo Mediano, mediante el contrato No. 356 de 2019 suscrita entre IDEAM y el Centro Europeo (ECMWF).
- Vinculación de 6 contratistas para componer los grupos temáticos de Visualización y Radares y Gestión del Riesgo.</t>
  </si>
  <si>
    <t>Conforme al análisis de los boletines de la Oficina de Pronósticos y Alertas evidenciados en la pagina web según link de productos siguientes, se evidencia cumplida la actividad en 100%
De otra parte, a través de la plataforma Linet View  en el marco del contrato suscrito entre IDEAM y la Empresa Keraunos, la OSPA accede a través de un visor (https://linetview.nowcast.de/linetview/pages/index.html) a los datos diarios e historicos de actividad eléctrica, lo cual es incorporado a los análisis para la generación de pronósticos y alertas desde la OSPA.
De otra parte, se evidencia la licencia del Centro Europeo para productos de previsiones meteorologicas.
Evidencia en: F:\OFICINA DE CONTROL INTERNO\4. EVALUACION POR DEPENDENCIAS\4.2 EV-DEPENDENCIAS\2019\EV DEP 2019\DEPENDENCIAS\OSPA</t>
  </si>
  <si>
    <t>Generación de pronósticos y alertas hidrometeorológicas de manera continua (24 horas al día, 365 días al año) y asesoramiento a entidades del SINA y del SNGRD. (Proyecto de Inversión Fortalecimiento de la Gestión del Conocimiento Hidrológico, Meteorológico y Ambiental – Código BPIN No. 2017011000189).</t>
  </si>
  <si>
    <t>Integrar al SNGRD la información necesaria y adecuada para la toma de decisiones.</t>
  </si>
  <si>
    <t xml:space="preserve">Boletines </t>
  </si>
  <si>
    <t>Prestación del servicio de pronósticos y alertas las 24 horas, los 365 días del año.</t>
  </si>
  <si>
    <t xml:space="preserve">Durante la vigencia se adelantó la contratación de los siguientes productos y servicios con el propósito de no interrumpir la continua y eficiente prestación de los servicios a cargo de la OSPA:
- Vinculación de 27 contratistas para componer los diferentes grupos temáticos de la OSPA, tales como: hidrólogos, meteorólogos, alertas por incendios y deslizamientos, gestión de datos hidrometeorológicos, protocolos, etc.
Con base en lo anterior, en la vigencia 2019 se generaron los siguientes productos  en función de la generación de pronósticos y alertas hidrometeorológicas disponibles en la página web del IDEAM, así: </t>
  </si>
  <si>
    <t>En el link: https://n9.cl/pj9ae se evidencia la publicación de los 1403 boletines de condiciones hidrometeorológicas; 
en el link https://n9.cl/sd9j se evidencia la publicación de 365 boletines, avisos y alertas
en el link: https://n9.cl/l7cf se publican 732 boletines hidrológicos diarios
Actividad cumplida 100%</t>
  </si>
  <si>
    <r>
      <rPr>
        <b/>
        <sz val="11"/>
        <color theme="1"/>
        <rFont val="Calibri"/>
        <family val="2"/>
        <scheme val="minor"/>
      </rPr>
      <t>1403 Boletines de Condiciones Hidrometeorológicas</t>
    </r>
    <r>
      <rPr>
        <sz val="11"/>
        <color theme="1"/>
        <rFont val="Calibri"/>
        <family val="2"/>
        <scheme val="minor"/>
      </rPr>
      <t xml:space="preserve"> disponibles en: http://www.pronosticosyalertas.gov.co/boletin-condiciones-hidrometeorologicas/-/document_library_display/NjDnSz0uvV4g/view/79075227?_110_INSTANCE_NjDnSz0uvV4g_redirect=http%3A%2F%2Fwww.pronosticosyalertas.gov.co%2Fboletin-condiciones-hidrometeorologicas%3Fp_p_id%3D110_INSTANCE_NjDnSz0uvV4g%26p_p_lifecycle%3D0%26p_p_state%3Dnormal%26p_p_mode%3Dview%26p_p_col_id%3Dcolumn-1%26p_p_col_count%3D1</t>
    </r>
  </si>
  <si>
    <r>
      <rPr>
        <b/>
        <sz val="11"/>
        <color theme="1"/>
        <rFont val="Calibri"/>
        <family val="2"/>
        <scheme val="minor"/>
      </rPr>
      <t>365 Informes Técnicos Diarios</t>
    </r>
    <r>
      <rPr>
        <sz val="11"/>
        <color theme="1"/>
        <rFont val="Calibri"/>
        <family val="2"/>
        <scheme val="minor"/>
      </rPr>
      <t xml:space="preserve"> disponibles en: http://www.pronosticosyalertas.gov.co/boletines-avisos-y-alertas/-/document_library_display/6Pg0RBHoKj7z/view/79113155?_110_INSTANCE_6Pg0RBHoKj7z_redirect=http%3A%2F%2Fwww.pronosticosyalertas.gov.co%2Fboletines-avisos-y-alertas%3Fp_p_id%3D110_INSTANCE_6Pg0RBHoKj7z%26p_p_lifecycle%3D0%26p_p_state%3Dnormal%26p_p_mode%3Dview%26p_p_col_id%3Dcolumn-1%26p_p_col_pos%3D1%26p_p_col_count%3D2</t>
    </r>
  </si>
  <si>
    <r>
      <rPr>
        <b/>
        <sz val="11"/>
        <color theme="1"/>
        <rFont val="Calibri"/>
        <family val="2"/>
        <scheme val="minor"/>
      </rPr>
      <t>732 Boletines Hidrológicos Diarios</t>
    </r>
    <r>
      <rPr>
        <sz val="11"/>
        <color theme="1"/>
        <rFont val="Calibri"/>
        <family val="2"/>
        <scheme val="minor"/>
      </rPr>
      <t xml:space="preserve"> disponibles en: http://www.pronosticosyalertas.gov.co/boletin-hidrologico-diario/-/document_library_display/Qk9KG11aCIKU/view/79075246?_110_INSTANCE_Qk9KG11aCIKU_redirect=http%3A%2F%2Fwww.pronosticosyalertas.gov.co%2Fboletin-hidrologico-diario%3Fp_p_id%3D110_INSTANCE_Qk9KG11aCIKU%26p_p_lifecycle%3D0%26p_p_state%3Dnormal%26p_p_mode%3Dview%26p_p_col_id%3Dcolumn-1%26p_p_col_pos%3D1%26p_p_col_count%3D2</t>
    </r>
  </si>
  <si>
    <r>
      <rPr>
        <b/>
        <sz val="11"/>
        <color theme="1"/>
        <rFont val="Calibri"/>
        <family val="2"/>
        <scheme val="minor"/>
      </rPr>
      <t>366 Informes Diarios de Amenaza por Deslizamientos</t>
    </r>
    <r>
      <rPr>
        <sz val="11"/>
        <color theme="1"/>
        <rFont val="Calibri"/>
        <family val="2"/>
        <scheme val="minor"/>
      </rPr>
      <t xml:space="preserve"> disponibles en: http://www.pronosticosyalertas.gov.co/pronostico-de-la-amenaza-diaria-por-deslizamientos/-/document_library_display/QUsze0kWt971/view/79111679?_110_INSTANCE_QUsze0kWt971_redirect=http%3A%2F%2Fwww.pronosticosyalertas.gov.co%2Fpronostico-de-la-amenaza-diaria-por-deslizamientos%3Fp_p_id%3D110_INSTANCE_QUsze0kWt971%26p_p_lifecycle%3D0%26p_p_state%3Dnormal%26p_p_mode%3Dview%26p_p_col_id%3Dcolumn-1%26p_p_col_pos%3D1%26p_p_col_count%3D2</t>
    </r>
  </si>
  <si>
    <r>
      <rPr>
        <b/>
        <sz val="11"/>
        <color theme="1"/>
        <rFont val="Calibri"/>
        <family val="2"/>
        <scheme val="minor"/>
      </rPr>
      <t>366 Informes Diarios de Amenazas por Incendios de la Cobertura Vegetal</t>
    </r>
    <r>
      <rPr>
        <sz val="11"/>
        <color theme="1"/>
        <rFont val="Calibri"/>
        <family val="2"/>
        <scheme val="minor"/>
      </rPr>
      <t xml:space="preserve"> disponibles en: http://www.pronosticosyalertas.gov.co/informe-diario-de-incendios/-/document_library_display/hGYz1nOAuOga/view/79111658?_110_INSTANCE_hGYz1nOAuOga_redirect=http%3A%2F%2Fwww.pronosticosyalertas.gov.co%2Finforme-diario-de-incendios%3Fp_p_id%3D110_INSTANCE_hGYz1nOAuOga%26p_p_lifecycle%3D0%26p_p_state%3Dnormal%26p_p_mode%3Dview%26p_p_col_id%3Dcolumn-1%26p_p_col_pos%3D1%26p_p_col_count%3D2</t>
    </r>
  </si>
  <si>
    <r>
      <rPr>
        <b/>
        <sz val="11"/>
        <color theme="1"/>
        <rFont val="Calibri"/>
        <family val="2"/>
        <scheme val="minor"/>
      </rPr>
      <t>53 Comunicados Especiales disponibles</t>
    </r>
    <r>
      <rPr>
        <sz val="11"/>
        <color theme="1"/>
        <rFont val="Calibri"/>
        <family val="2"/>
        <scheme val="minor"/>
      </rPr>
      <t xml:space="preserve"> en: http://www.pronosticosyalertas.gov.co/comunicados-especiales/-/document_library_display/vVGJGPpWeIFl/view/84789405?_110_INSTANCE_vVGJGPpWeIFl_topLink=home&amp;_110_INSTANCE_vVGJGPpWeIFl_delta2=20&amp;_110_INSTANCE_vVGJGPpWeIFl_keywords=&amp;_110_INSTANCE_vVGJGPpWeIFl_advancedSearch=false&amp;_110_INSTANCE_vVGJGPpWeIFl_andOperator=true&amp;p_r_p_564233524_resetCur=false&amp;_110_INSTANCE_vVGJGPpWeIFl_cur2=1</t>
    </r>
  </si>
  <si>
    <r>
      <rPr>
        <b/>
        <sz val="11"/>
        <color theme="1"/>
        <rFont val="Calibri"/>
        <family val="2"/>
        <scheme val="minor"/>
      </rPr>
      <t xml:space="preserve">12 Informes Mensuales de Situación Sinóptica </t>
    </r>
    <r>
      <rPr>
        <sz val="11"/>
        <color theme="1"/>
        <rFont val="Calibri"/>
        <family val="2"/>
        <scheme val="minor"/>
      </rPr>
      <t>disponibles en: http://www.pronosticosyalertas.gov.co/resumen-mensual-de-la-situacion-sinoptica/-/document_library_display/31kf0D9mqG68/view/85664162?_110_INSTANCE_31kf0D9mqG68_redirect=http%3A%2F%2Fwww.pronosticosyalertas.gov.co%2Fresumen-mensual-de-la-situacion-sinoptica%3Fp_p_id%3D110_INSTANCE_31kf0D9mqG68%26p_p_lifecycle%3D0%26p_p_state%3Dnormal%26p_p_mode%3Dview%26p_p_col_id%3Dcolumn-1%26p_p_col_count%3D1</t>
    </r>
  </si>
  <si>
    <r>
      <rPr>
        <b/>
        <sz val="11"/>
        <color theme="1"/>
        <rFont val="Calibri"/>
        <family val="2"/>
        <scheme val="minor"/>
      </rPr>
      <t>51 Boletines Semanales de Pronóstico Agrometeorológico</t>
    </r>
    <r>
      <rPr>
        <sz val="11"/>
        <color theme="1"/>
        <rFont val="Calibri"/>
        <family val="2"/>
        <scheme val="minor"/>
      </rPr>
      <t xml:space="preserve"> disponibles en: http://www.pronosticosyalertas.gov.co/web/tiempo-y-clima/boletin-semanal-de-seguimiento-y-pronostico/-/document_library_display/lRx0k5kNHAZE/view/80138013?_110_INSTANCE_lRx0k5kNHAZE_redirect=http%3A%2F%2Fwww.pronosticosyalertas.gov.co%2Fweb%2Ftiempo-y-clima%2Fboletin-semanal-de-seguimiento-y-pronostico%3Fp_p_id%3D110_INSTANCE_lRx0k5kNHAZE%26p_p_lifecycle%3D0%26p_p_state%3Dnormal%26p_p_mode%3Dview%26p_p_col_id%3Dcolumn-1%26p_p_col_count%3D1</t>
    </r>
  </si>
  <si>
    <r>
      <rPr>
        <b/>
        <sz val="11"/>
        <color theme="1"/>
        <rFont val="Calibri"/>
        <family val="2"/>
        <scheme val="minor"/>
      </rPr>
      <t xml:space="preserve">167 Boletines de Condiciones y Alertas Hidrológicas Duitama </t>
    </r>
    <r>
      <rPr>
        <sz val="11"/>
        <color theme="1"/>
        <rFont val="Calibri"/>
        <family val="2"/>
        <scheme val="minor"/>
      </rPr>
      <t>disponibles en el repositorio de información de la OSPA: M:\OF_SERVICIO_DE_PRONOSTICO_Y_ALERTAS\Compartida\Duitama\BOLETINES DE CONDICIONES Y ALERTAS DUITAMA\AÑO 2019</t>
    </r>
  </si>
  <si>
    <r>
      <rPr>
        <b/>
        <sz val="11"/>
        <color theme="1"/>
        <rFont val="Calibri"/>
        <family val="2"/>
        <scheme val="minor"/>
      </rPr>
      <t xml:space="preserve">164 Informes Especiales Chiscas - Boyacá </t>
    </r>
    <r>
      <rPr>
        <sz val="11"/>
        <color theme="1"/>
        <rFont val="Calibri"/>
        <family val="2"/>
        <scheme val="minor"/>
      </rPr>
      <t>disponibles en el repositorio de información de la OSPA: M:\OF_SERVICIO_DE_PRONOSTICO_Y_ALERTAS\Compartida\2.Análisis_pronóstico_del_tiempo\2.7_Pronósticos_especiales\2019\21.Chiscas_Boyacá</t>
    </r>
  </si>
  <si>
    <r>
      <rPr>
        <b/>
        <sz val="11"/>
        <color theme="1"/>
        <rFont val="Calibri"/>
        <family val="2"/>
        <scheme val="minor"/>
      </rPr>
      <t xml:space="preserve">14 Informe semanal Especial de Pronóstico - Boyacá </t>
    </r>
    <r>
      <rPr>
        <sz val="11"/>
        <color theme="1"/>
        <rFont val="Calibri"/>
        <family val="2"/>
        <scheme val="minor"/>
      </rPr>
      <t>disponibles en el repositorio de información de la OSPA: M:\OF_SERVICIO_DE_PRONOSTICO_Y_ALERTAS\Compartida\2.Análisis_pronóstico_del_tiempo\2.7_Pronósticos_especiales\2019\28. BOYACÁ_UNGRD</t>
    </r>
  </si>
  <si>
    <r>
      <rPr>
        <b/>
        <sz val="11"/>
        <color theme="1"/>
        <rFont val="Calibri"/>
        <family val="2"/>
        <scheme val="minor"/>
      </rPr>
      <t>979 Informes Diarios de Alertas Tempranas para Antioquía - Centro Regional</t>
    </r>
    <r>
      <rPr>
        <sz val="11"/>
        <color theme="1"/>
        <rFont val="Calibri"/>
        <family val="2"/>
        <scheme val="minor"/>
      </rPr>
      <t xml:space="preserve"> disponibles en el repositorio del Centro Regional de la OSPA: C:\Users\user\20151130\Documents\CRP\2019</t>
    </r>
  </si>
  <si>
    <r>
      <rPr>
        <b/>
        <sz val="11"/>
        <color theme="1"/>
        <rFont val="Calibri"/>
        <family val="2"/>
        <scheme val="minor"/>
      </rPr>
      <t xml:space="preserve">48 Boletines  de Condiciones de Pronóstico La Mojana - Centro Regional  </t>
    </r>
    <r>
      <rPr>
        <sz val="11"/>
        <color theme="1"/>
        <rFont val="Calibri"/>
        <family val="2"/>
        <scheme val="minor"/>
      </rPr>
      <t>disponibles en el repositorio de información de la OSPA: M:\OF_SERVICIO_DE_PRONOSTICO_Y_ALERTAS\Compartida\2.Análisis_pronóstico_del_tiempo\2.24 Boletín_Condiciones_Hidrometeorologicas_LaMojana\2019</t>
    </r>
  </si>
  <si>
    <r>
      <rPr>
        <b/>
        <sz val="11"/>
        <color theme="1"/>
        <rFont val="Calibri"/>
        <family val="2"/>
        <scheme val="minor"/>
      </rPr>
      <t xml:space="preserve">21 Informes Especiales de Pronóstico La Mojana - Centro Regional  </t>
    </r>
    <r>
      <rPr>
        <sz val="11"/>
        <color theme="1"/>
        <rFont val="Calibri"/>
        <family val="2"/>
        <scheme val="minor"/>
      </rPr>
      <t>disponibles en el repositorio de información de la OSPA: M:\OF_SERVICIO_DE_PRONOSTICO_Y_ALERTAS\Compartida\2.Análisis_pronóstico_del_tiempo\2.7_Pronósticos_especiales\2019\23. Mojan</t>
    </r>
  </si>
  <si>
    <r>
      <rPr>
        <b/>
        <sz val="11"/>
        <color theme="1"/>
        <rFont val="Calibri"/>
        <family val="2"/>
        <scheme val="minor"/>
      </rPr>
      <t>1 Informe Ejecutivo  Predicción Climática La Mojana - Centro Regiona</t>
    </r>
    <r>
      <rPr>
        <sz val="11"/>
        <color theme="1"/>
        <rFont val="Calibri"/>
        <family val="2"/>
        <scheme val="minor"/>
      </rPr>
      <t>l, disponible en el repositorio de información de la OSPA: M:\OF_SERVICIO_DE_PRONOSTICO_Y_ALERTAS\Compartida\3.Administrativo\3.2_Contratistas\AOMAÑA\Boletines\Boletín Climatológico\Informe ejecutivos\Diciembre 2019</t>
    </r>
  </si>
  <si>
    <r>
      <rPr>
        <b/>
        <sz val="11"/>
        <color theme="1"/>
        <rFont val="Calibri"/>
        <family val="2"/>
        <scheme val="minor"/>
      </rPr>
      <t>106 Boletines de Pronósticos para El Cerrejón</t>
    </r>
    <r>
      <rPr>
        <sz val="11"/>
        <color theme="1"/>
        <rFont val="Calibri"/>
        <family val="2"/>
        <scheme val="minor"/>
      </rPr>
      <t>, disponibles en el repositorio de información de la OSPA: M:\OF_SERVICIO_DE_PRONOSTICO_Y_ALERTAS\Compartida\2.Análisis_pronóstico_del_tiempo\2.7_Pronósticos_especiales\2019\1. Cerrejón</t>
    </r>
  </si>
  <si>
    <r>
      <rPr>
        <b/>
        <sz val="11"/>
        <color theme="1"/>
        <rFont val="Calibri"/>
        <family val="2"/>
        <scheme val="minor"/>
      </rPr>
      <t>741 Informes Especiales de Pronósticos para Hidroituango,</t>
    </r>
    <r>
      <rPr>
        <sz val="11"/>
        <color theme="1"/>
        <rFont val="Calibri"/>
        <family val="2"/>
        <scheme val="minor"/>
      </rPr>
      <t xml:space="preserve"> disponibles en el repositorio de la OSPA: M:\OF_SERVICIO_DE_PRONOSTICO_Y_ALERTAS\Compartida\2.Análisis_pronóstico_del_tiempo\2.7_Pronósticos_especiales\2019\2. Ituango</t>
    </r>
  </si>
  <si>
    <r>
      <rPr>
        <b/>
        <sz val="11"/>
        <color theme="1"/>
        <rFont val="Calibri"/>
        <family val="2"/>
        <scheme val="minor"/>
      </rPr>
      <t xml:space="preserve">326 Pronósticos Meteomarinos, </t>
    </r>
    <r>
      <rPr>
        <sz val="11"/>
        <color theme="1"/>
        <rFont val="Calibri"/>
        <family val="2"/>
        <scheme val="minor"/>
      </rPr>
      <t>disponibles en el repositorio de información de la OSPA: M:\OF_SERVICIO_DE_PRONOSTICO_Y_ALERTAS\Compartida\2.Análisis_pronóstico_del_tiempo\2.7_Pronósticos_especiales\2019\3. Pronostico meteomarino DIMAR</t>
    </r>
  </si>
  <si>
    <r>
      <rPr>
        <b/>
        <sz val="11"/>
        <color theme="1"/>
        <rFont val="Calibri"/>
        <family val="2"/>
        <scheme val="minor"/>
      </rPr>
      <t>4 Boletines de Pronóstico Especial para Pasto</t>
    </r>
    <r>
      <rPr>
        <sz val="11"/>
        <color theme="1"/>
        <rFont val="Calibri"/>
        <family val="2"/>
        <scheme val="minor"/>
      </rPr>
      <t>,   disponibles en el repositorio de información de la OSPA: M:\OF_SERVICIO_DE_PRONOSTICO_Y_ALERTAS\Compartida\2.Análisis_pronóstico_del_tiempo\2.7_Pronósticos_especiales\2019\4. Pasto</t>
    </r>
  </si>
  <si>
    <r>
      <rPr>
        <b/>
        <sz val="11"/>
        <color theme="1"/>
        <rFont val="Calibri"/>
        <family val="2"/>
        <scheme val="minor"/>
      </rPr>
      <t>83 Pronósticos Especiales Eventos Construyendo País</t>
    </r>
    <r>
      <rPr>
        <sz val="11"/>
        <color theme="1"/>
        <rFont val="Calibri"/>
        <family val="2"/>
        <scheme val="minor"/>
      </rPr>
      <t>, disponibles en el repositorio de información de la OSPA: M:\OF_SERVICIO_DE_PRONOSTICO_Y_ALERTAS\Compartida\2.Análisis_pronóstico_del_tiempo\2.7_Pronósticos_especiales\2019\5. CONSTRUYENDO PAIS</t>
    </r>
  </si>
  <si>
    <r>
      <rPr>
        <b/>
        <sz val="11"/>
        <color theme="1"/>
        <rFont val="Calibri"/>
        <family val="2"/>
        <scheme val="minor"/>
      </rPr>
      <t xml:space="preserve">1315  Boletines de Pronósticos Especiales - Mocoa Putumayo </t>
    </r>
    <r>
      <rPr>
        <sz val="11"/>
        <color theme="1"/>
        <rFont val="Calibri"/>
        <family val="2"/>
        <scheme val="minor"/>
      </rPr>
      <t>, disponibles en el repositorio de información de la OSPA: M:\OF_SERVICIO_DE_PRONOSTICO_Y_ALERTAS\Compartida\2.Análisis_pronóstico_del_tiempo\2.7_Pronósticos_especiales\2019\6. Putumayo</t>
    </r>
  </si>
  <si>
    <r>
      <rPr>
        <b/>
        <sz val="11"/>
        <color theme="1"/>
        <rFont val="Calibri"/>
        <family val="2"/>
        <scheme val="minor"/>
      </rPr>
      <t xml:space="preserve">612  Boletines de Pronósticos Especiales - Chocó </t>
    </r>
    <r>
      <rPr>
        <sz val="11"/>
        <color theme="1"/>
        <rFont val="Calibri"/>
        <family val="2"/>
        <scheme val="minor"/>
      </rPr>
      <t>, disponibles en el repositorio de información de la OSPA: M:\OF_SERVICIO_DE_PRONOSTICO_Y_ALERTAS\Compartida\2.Análisis_pronóstico_del_tiempo\2.7_Pronósticos_especiales\2019\7. Chocó-Comunicado</t>
    </r>
  </si>
  <si>
    <r>
      <rPr>
        <b/>
        <sz val="11"/>
        <color theme="1"/>
        <rFont val="Calibri"/>
        <family val="2"/>
        <scheme val="minor"/>
      </rPr>
      <t>299 Boletines de Pronósticos Especiales - Santa Marta,</t>
    </r>
    <r>
      <rPr>
        <sz val="11"/>
        <color theme="1"/>
        <rFont val="Calibri"/>
        <family val="2"/>
        <scheme val="minor"/>
      </rPr>
      <t xml:space="preserve"> disponibles en el repositorio de información de la OSPA: M:\OF_SERVICIO_DE_PRONOSTICO_Y_ALERTAS\Compartida\2.Análisis_pronóstico_del_tiempo\2.7_Pronósticos_especiales\2019\8. Sierra_Nevada_de_Santa Marta_Cesar_La Guajira</t>
    </r>
  </si>
  <si>
    <r>
      <rPr>
        <b/>
        <sz val="11"/>
        <color theme="1"/>
        <rFont val="Calibri"/>
        <family val="2"/>
        <scheme val="minor"/>
      </rPr>
      <t>8 Boletines de Pronósticos Especiales - Rosas Cauca,</t>
    </r>
    <r>
      <rPr>
        <sz val="11"/>
        <color theme="1"/>
        <rFont val="Calibri"/>
        <family val="2"/>
        <scheme val="minor"/>
      </rPr>
      <t xml:space="preserve"> disponibles en el repositorio de información de la OSPA: M:\OF_SERVICIO_DE_PRONOSTICO_Y_ALERTAS\Compartida\2.Análisis_pronóstico_del_tiempo\2.7_Pronósticos_especiales\2019\11.Rosas_Cauca</t>
    </r>
  </si>
  <si>
    <r>
      <rPr>
        <b/>
        <sz val="11"/>
        <color theme="1"/>
        <rFont val="Calibri"/>
        <family val="2"/>
        <scheme val="minor"/>
      </rPr>
      <t>29 Boletines de Pronósticos Especiales - Barbacoas Nariño,</t>
    </r>
    <r>
      <rPr>
        <sz val="11"/>
        <color theme="1"/>
        <rFont val="Calibri"/>
        <family val="2"/>
        <scheme val="minor"/>
      </rPr>
      <t xml:space="preserve"> disponibles en el repositorio de información de la OSPA: M:\OF_SERVICIO_DE_PRONOSTICO_Y_ALERTAS\Compartida\2.Análisis_pronóstico_del_tiempo\2.7_Pronósticos_especiales\2019\12.Barbacoas_Nariño</t>
    </r>
  </si>
  <si>
    <r>
      <rPr>
        <b/>
        <sz val="11"/>
        <color theme="1"/>
        <rFont val="Calibri"/>
        <family val="2"/>
        <scheme val="minor"/>
      </rPr>
      <t>1 Boletines de Pronósticos Especiales - Santurban,</t>
    </r>
    <r>
      <rPr>
        <sz val="11"/>
        <color theme="1"/>
        <rFont val="Calibri"/>
        <family val="2"/>
        <scheme val="minor"/>
      </rPr>
      <t xml:space="preserve"> disponibles en el repositorio de información de la OSPA: M:\OF_SERVICIO_DE_PRONOSTICO_Y_ALERTAS\Compartida\2.Análisis_pronóstico_del_tiempo\2.7_Pronósticos_especiales\2019\14. Santurban</t>
    </r>
  </si>
  <si>
    <r>
      <rPr>
        <b/>
        <sz val="11"/>
        <color theme="1"/>
        <rFont val="Calibri"/>
        <family val="2"/>
        <scheme val="minor"/>
      </rPr>
      <t>226 Boletines de Pronósticos Especiales - Vía al Llano</t>
    </r>
    <r>
      <rPr>
        <sz val="11"/>
        <color theme="1"/>
        <rFont val="Calibri"/>
        <family val="2"/>
        <scheme val="minor"/>
      </rPr>
      <t xml:space="preserve"> disponibles en el repositorio de información de la OSPA: M:\OF_SERVICIO_DE_PRONOSTICO_Y_ALERTAS\Compartida\2.Análisis_pronóstico_del_tiempo\2.7_Pronósticos_especiales\2019\18. Via_Llano</t>
    </r>
  </si>
  <si>
    <r>
      <rPr>
        <b/>
        <sz val="11"/>
        <color theme="1"/>
        <rFont val="Calibri"/>
        <family val="2"/>
        <scheme val="minor"/>
      </rPr>
      <t>31 Boletines de Pronósticos Especiales - Pereira</t>
    </r>
    <r>
      <rPr>
        <sz val="11"/>
        <color theme="1"/>
        <rFont val="Calibri"/>
        <family val="2"/>
        <scheme val="minor"/>
      </rPr>
      <t xml:space="preserve"> disponibles en el repositorio de información de la OSPA: M:\OF_SERVICIO_DE_PRONOSTICO_Y_ALERTAS\Compartida\2.Análisis_pronóstico_del_tiempo\2.7_Pronósticos_especiales\2019\19. Pereira</t>
    </r>
  </si>
  <si>
    <r>
      <rPr>
        <b/>
        <sz val="11"/>
        <color theme="1"/>
        <rFont val="Calibri"/>
        <family val="2"/>
        <scheme val="minor"/>
      </rPr>
      <t>45 Boletines de Pronósticos Especiales - Cuenca Río Guaviare</t>
    </r>
    <r>
      <rPr>
        <sz val="11"/>
        <color theme="1"/>
        <rFont val="Calibri"/>
        <family val="2"/>
        <scheme val="minor"/>
      </rPr>
      <t xml:space="preserve"> disponibles en el repositorio de información de la OSPA: M:\OF_SERVICIO_DE_PRONOSTICO_Y_ALERTAS\Compartida\2.Análisis_pronóstico_del_tiempo\2.7_Pronósticos_especiales\2019\20.Guaviare</t>
    </r>
  </si>
  <si>
    <r>
      <rPr>
        <b/>
        <sz val="11"/>
        <color theme="1"/>
        <rFont val="Calibri"/>
        <family val="2"/>
        <scheme val="minor"/>
      </rPr>
      <t xml:space="preserve">4 Boletines de Pronósticos Especiales - Charta, Villanueva y San Vicente - Santander, </t>
    </r>
    <r>
      <rPr>
        <sz val="11"/>
        <color theme="1"/>
        <rFont val="Calibri"/>
        <family val="2"/>
        <scheme val="minor"/>
      </rPr>
      <t>disponibles en el repositorio de información de la OSPA: M:\OF_SERVICIO_DE_PRONOSTICO_Y_ALERTAS\Compartida\2.Análisis_pronóstico_del_tiempo\2.7_Pronósticos_especiales\2019\22. Bucaramanga</t>
    </r>
  </si>
  <si>
    <r>
      <rPr>
        <b/>
        <sz val="11"/>
        <color theme="1"/>
        <rFont val="Calibri"/>
        <family val="2"/>
        <scheme val="minor"/>
      </rPr>
      <t xml:space="preserve">5 Boletines de Pronósticos Especiales - San Vicente del Caguán, </t>
    </r>
    <r>
      <rPr>
        <sz val="11"/>
        <color theme="1"/>
        <rFont val="Calibri"/>
        <family val="2"/>
        <scheme val="minor"/>
      </rPr>
      <t>disponibles en el repositorio de información de la OSPA: M:\OF_SERVICIO_DE_PRONOSTICO_Y_ALERTAS\Compartida\2.Análisis_pronóstico_del_tiempo\2.7_Pronósticos_especiales\2019\24. San_Vicente_del_Caguan</t>
    </r>
  </si>
  <si>
    <r>
      <rPr>
        <b/>
        <sz val="11"/>
        <color theme="1"/>
        <rFont val="Calibri"/>
        <family val="2"/>
        <scheme val="minor"/>
      </rPr>
      <t xml:space="preserve">1 Boletines de Pronósticos Especiales - Honda, </t>
    </r>
    <r>
      <rPr>
        <sz val="11"/>
        <color theme="1"/>
        <rFont val="Calibri"/>
        <family val="2"/>
        <scheme val="minor"/>
      </rPr>
      <t>disponibles en el repositorio de información de la OSPA: M:\OF_SERVICIO_DE_PRONOSTICO_Y_ALERTAS\Compartida\2.Análisis_pronóstico_del_tiempo\2.7_Pronósticos_especiales\2019\26. Honda</t>
    </r>
  </si>
  <si>
    <r>
      <rPr>
        <b/>
        <sz val="11"/>
        <color theme="1"/>
        <rFont val="Calibri"/>
        <family val="2"/>
        <scheme val="minor"/>
      </rPr>
      <t xml:space="preserve">6 Boletines de Pronósticos Especiales -Mompox, </t>
    </r>
    <r>
      <rPr>
        <sz val="11"/>
        <color theme="1"/>
        <rFont val="Calibri"/>
        <family val="2"/>
        <scheme val="minor"/>
      </rPr>
      <t>disponibles en el repositorio de información de la OSPA: M:\OF_SERVICIO_DE_PRONOSTICO_Y_ALERTAS\Compartida\2.Análisis_pronóstico_del_tiempo\2.7_Pronósticos_especiales\2019\27.Mompox</t>
    </r>
  </si>
  <si>
    <r>
      <rPr>
        <b/>
        <sz val="11"/>
        <color theme="1"/>
        <rFont val="Calibri"/>
        <family val="2"/>
        <scheme val="minor"/>
      </rPr>
      <t xml:space="preserve">158 Boletines de Pronósticos Especiales - Jericó - Antioquía </t>
    </r>
    <r>
      <rPr>
        <sz val="11"/>
        <color theme="1"/>
        <rFont val="Calibri"/>
        <family val="2"/>
        <scheme val="minor"/>
      </rPr>
      <t>disponibles en el repositorio de información de la OSPA: M:\OF_SERVICIO_DE_PRONOSTICO_Y_ALERTAS\Compartida\2.Análisis_pronóstico_del_tiempo\2.7_Pronósticos_especiales\2019\31. Pronóstico Jericó, Antioquia</t>
    </r>
  </si>
  <si>
    <r>
      <rPr>
        <b/>
        <sz val="11"/>
        <color theme="1"/>
        <rFont val="Calibri"/>
        <family val="2"/>
        <scheme val="minor"/>
      </rPr>
      <t xml:space="preserve">16  Boletines de Pronósticos Especiales - Juegos Nacionales </t>
    </r>
    <r>
      <rPr>
        <sz val="11"/>
        <color theme="1"/>
        <rFont val="Calibri"/>
        <family val="2"/>
        <scheme val="minor"/>
      </rPr>
      <t>disponibles en el repositorio de información de la OSPA: M:\OF_SERVICIO_DE_PRONOSTICO_Y_ALERTAS\Compartida\2.Análisis_pronóstico_del_tiempo\2.7_Pronósticos_especiales\2019\32.Juegos_nacionales</t>
    </r>
  </si>
  <si>
    <r>
      <rPr>
        <b/>
        <sz val="11"/>
        <color theme="1"/>
        <rFont val="Calibri"/>
        <family val="2"/>
        <scheme val="minor"/>
      </rPr>
      <t xml:space="preserve">4 Boletines de Pronósticos Especiales - Vía Bogotá - Medellín </t>
    </r>
    <r>
      <rPr>
        <sz val="11"/>
        <color theme="1"/>
        <rFont val="Calibri"/>
        <family val="2"/>
        <scheme val="minor"/>
      </rPr>
      <t>disponibles en el repositorio de información de la OSPA: M:\OF_SERVICIO_DE_PRONOSTICO_Y_ALERTAS\Compartida\2.Análisis_pronóstico_del_tiempo\2.7_Pronósticos_especiales\2019\33.Vía_Bogota_Medellin</t>
    </r>
  </si>
  <si>
    <r>
      <rPr>
        <b/>
        <sz val="11"/>
        <color theme="1"/>
        <rFont val="Calibri"/>
        <family val="2"/>
        <scheme val="minor"/>
      </rPr>
      <t xml:space="preserve">6 Boletines de Pronósticos Especiales - Paro Nacional </t>
    </r>
    <r>
      <rPr>
        <sz val="11"/>
        <color theme="1"/>
        <rFont val="Calibri"/>
        <family val="2"/>
        <scheme val="minor"/>
      </rPr>
      <t>disponibles en el repositorio de información de la OSPA: M:\OF_SERVICIO_DE_PRONOSTICO_Y_ALERTAS\Compartida\2.Análisis_pronóstico_del_tiempo\2.7_Pronósticos_especiales\2019\34. Paro nacional</t>
    </r>
  </si>
  <si>
    <t>203 -convenio IDIGER</t>
  </si>
  <si>
    <r>
      <rPr>
        <b/>
        <sz val="11"/>
        <color theme="1"/>
        <rFont val="Calibri"/>
        <family val="2"/>
        <scheme val="minor"/>
      </rPr>
      <t xml:space="preserve">481 Boletines Diarios de Condiciones de Pronóstico Bogotá </t>
    </r>
    <r>
      <rPr>
        <sz val="11"/>
        <color theme="1"/>
        <rFont val="Calibri"/>
        <family val="2"/>
        <scheme val="minor"/>
      </rPr>
      <t>disponibles en el repositorio de información de la OSPA: P:\IDEAM\Boletines_Pronostico\2019</t>
    </r>
  </si>
  <si>
    <r>
      <rPr>
        <b/>
        <sz val="11"/>
        <color theme="1"/>
        <rFont val="Calibri"/>
        <family val="2"/>
        <scheme val="minor"/>
      </rPr>
      <t>35 Boletines Semanales de Condiciones de Pronóstico para Bogotá</t>
    </r>
    <r>
      <rPr>
        <sz val="11"/>
        <color theme="1"/>
        <rFont val="Calibri"/>
        <family val="2"/>
        <scheme val="minor"/>
      </rPr>
      <t>, disponibles en el repositorio de información de la OSPA: M:\OF_SERVICIO_DE_PRONOSTICO_Y_ALERTAS\Compartida\BOGOTÁ_OSPA\2019\Boletín Semanal</t>
    </r>
  </si>
  <si>
    <t>Se evidencian los boletines semanales  a partir de la semana del 4 al 10 de mayo, hasta la semana del  22 al 28 de diciembre de 2019.
Actividad cumplida 100%</t>
  </si>
  <si>
    <r>
      <rPr>
        <b/>
        <sz val="11"/>
        <color theme="1"/>
        <rFont val="Calibri"/>
        <family val="2"/>
        <scheme val="minor"/>
      </rPr>
      <t>27  Boletines Especiales  de Condiciones de Pronóstico para Bogotá</t>
    </r>
    <r>
      <rPr>
        <sz val="11"/>
        <color theme="1"/>
        <rFont val="Calibri"/>
        <family val="2"/>
        <scheme val="minor"/>
      </rPr>
      <t>, disponibles en el repositorio de información de la OSPA: M:\OF_SERVICIO_DE_PRONOSTICO_Y_ALERTAS\Compartida\BOGOTÁ_OSPA\2019\Boletines Especiales</t>
    </r>
  </si>
  <si>
    <t>TOTALES</t>
  </si>
  <si>
    <t xml:space="preserve">6. EVALUACIÓN DE LA OFICINA DE CONTROL INTERNO A LOS COMPROMISOS DE LA DEPENDENCIA:  </t>
  </si>
  <si>
    <t xml:space="preserve">CALIFICACIÓN TOTAL: </t>
  </si>
  <si>
    <t>Evaluación Cualitativa (Cumplimiento de metas)</t>
  </si>
  <si>
    <t>Evaluación Cuantitiva (Ejecución presupuestal)</t>
  </si>
  <si>
    <t>7. RECOMENDACIONES DE MEJORAMIENTO DE LA OFICINA DE CONTROL INTERNO:</t>
  </si>
  <si>
    <t>8. FECHA:10-02-2020</t>
  </si>
  <si>
    <t>9. FIRMA:</t>
  </si>
  <si>
    <t>MARÍA EUGENIA PATIÑO JURADO</t>
  </si>
  <si>
    <t>Jefe Oficina de Control Interno</t>
  </si>
  <si>
    <t>Realizó: Jaime H. La Rotta S. / Revisó María Eugenia Patiño jurado</t>
  </si>
  <si>
    <t>Efectuar monitoreo y seguimiento a las condiciones hidrometeorológicas y ambientales del País. Fortalecer el sistema de monitoreo y de alertas tempranas.</t>
  </si>
  <si>
    <t xml:space="preserve">La dependencia aporta los boletines de pronostico del tiempo para la ciudad de Bogotá, a partir del 15 de abril  hasta el 31 de diciembre de 2019 tarde. Actividad cumplida 100% </t>
  </si>
  <si>
    <t>La dependencia aporta los boletines especiales de diferentes actividades tales como: Rock al parque, Paro nacional del  21 de noviembre, Parque Simón Bolívar 29 de diciembre, etc. entre otros.
Actividad cumplida 100%</t>
  </si>
  <si>
    <r>
      <rPr>
        <b/>
        <sz val="11"/>
        <color theme="1"/>
        <rFont val="Arial Narrow"/>
        <family val="2"/>
      </rPr>
      <t>HALLAZGO No. 1</t>
    </r>
    <r>
      <rPr>
        <sz val="11"/>
        <color theme="1"/>
        <rFont val="Arial Narrow"/>
        <family val="2"/>
      </rPr>
      <t xml:space="preserve">
</t>
    </r>
    <r>
      <rPr>
        <b/>
        <sz val="11"/>
        <color theme="1"/>
        <rFont val="Arial Narrow"/>
        <family val="2"/>
      </rPr>
      <t>CONDICION:</t>
    </r>
    <r>
      <rPr>
        <sz val="11"/>
        <color theme="1"/>
        <rFont val="Arial Narrow"/>
        <family val="2"/>
      </rPr>
      <t xml:space="preserve">
De conformidad con la evaluación al Plan de Acción vigencia 2019, base para la realización del informe de ley, denominado Evaluación por Dependencias, la Oficina de Control Interno pudo evidenciar:
1. Figuran indicadores mal formulados toda vez que no son claros, no permiten dar cuenta del cumplimiento de la meta, así como, no guardan coherencia con la actividad propuesta.
2. Se evidenció el incumplimiento de algunas de las metas propuestas por las dependencias.
3. No se evidenció el oportuno seguimiento por parte de las Dependencias, como primera línea de defensa, así como por parte de la Oficina Asesora de Planeación, como segunda línea de defensa, toda vez que aquellas metas que no tuvieron cabal cumplimiento, se hubieran podido reformular conforme a los factores y desviaciones que las afectaron.
</t>
    </r>
    <r>
      <rPr>
        <b/>
        <sz val="11"/>
        <color theme="1"/>
        <rFont val="Arial Narrow"/>
        <family val="2"/>
      </rPr>
      <t>CRITERIO</t>
    </r>
    <r>
      <rPr>
        <sz val="11"/>
        <color theme="1"/>
        <rFont val="Arial Narrow"/>
        <family val="2"/>
      </rPr>
      <t xml:space="preserve">
El Decreto 1083 de 2015, en su artículo 2.2.21.3.4 Planeación establece:
“</t>
    </r>
    <r>
      <rPr>
        <b/>
        <sz val="11"/>
        <color theme="1"/>
        <rFont val="Arial Narrow"/>
        <family val="2"/>
      </rPr>
      <t>ARTÍCULO 2.2.21.3.4 Planeación</t>
    </r>
    <r>
      <rPr>
        <sz val="11"/>
        <color theme="1"/>
        <rFont val="Arial Narrow"/>
        <family val="2"/>
      </rPr>
      <t xml:space="preserve">. La planeación concebida como una herramienta gerencial que articula y orienta las acciones de la entidad, para el logro de los objetivos institucionales en cumplimiento de su misión particular y los fines del Estado en general, es el principal referente de la gestión y marco de las actividades del control interno puesto que a través de ella se definen y articulan las estrategias, objetivos y metas. 
Las herramientas mínimas de planeación adoptadas en el Estado, aplicables de manera flexible en los diferentes sectores y niveles de la administración pública, de acuerdo con la naturaleza y necesidades corporativas y en ejercicio de la autonomía administrativa se enmarcan en el Plan Nacional de Desarrollo, Plan de Inversiones, Planes de Desarrollo Territorial, Plan Indicativo y los Planes de Acción Anuales. 
El ejercicio de planeación organizacional, debe llevar implícitas dos características importantes: Debe ser eminentemente participativo y concertado, así como tener un despliegue adecuado y suficiente en todos los niveles y espacios de la institución; por tanto, la planificación de la gestión debe asumirse como una responsabilidad corporativa, tanto en su construcción como en su ejecución y evaluación. 
</t>
    </r>
    <r>
      <rPr>
        <b/>
        <sz val="11"/>
        <color theme="1"/>
        <rFont val="Arial Narrow"/>
        <family val="2"/>
      </rPr>
      <t>PARÁGRAFO. -</t>
    </r>
    <r>
      <rPr>
        <sz val="11"/>
        <color theme="1"/>
        <rFont val="Arial Narrow"/>
        <family val="2"/>
      </rPr>
      <t xml:space="preserve"> Los responsables de este proceso son: 
a). El Nivel Directivo: tiene la responsabilidad de establecer las políticas y objetivos a alcanzar en el cuatrienio y dar los lineamientos y orientaciones para la definición de los planes de acción anuales. 
b). Todos los Niveles y Áreas de la Organización: Participan en la definición de los planes indicativos y de acción, definición y establecimiento de mecanismos de control, </t>
    </r>
    <r>
      <rPr>
        <b/>
        <sz val="11"/>
        <color theme="1"/>
        <rFont val="Arial Narrow"/>
        <family val="2"/>
      </rPr>
      <t>seguimiento y evaluación de los mismos</t>
    </r>
    <r>
      <rPr>
        <sz val="11"/>
        <color theme="1"/>
        <rFont val="Arial Narrow"/>
        <family val="2"/>
      </rPr>
      <t xml:space="preserve"> (Negrilla fuera del texto), así como su puesta en ejecución, de acuerdo con los compromisos adquiridos. 
c). Las oficinas de planeación: Asesoran a todas las áreas en la definición y elaboración de los planes de acción y ofrecen los elementos necesarios para su articulación y correspondencia en el marco del plan indicativo.
</t>
    </r>
    <r>
      <rPr>
        <b/>
        <sz val="11"/>
        <color theme="1"/>
        <rFont val="Arial Narrow"/>
        <family val="2"/>
      </rPr>
      <t>Coordinan la evaluación periódica que de ellos se haga por parte de cada una de las áreas, con base en la cual determina las necesidades de ajuste tanto del plan indicativo como de los planes de acción y asesora las reorientaciones que deben realizarse</t>
    </r>
    <r>
      <rPr>
        <sz val="11"/>
        <color theme="1"/>
        <rFont val="Arial Narrow"/>
        <family val="2"/>
      </rPr>
      <t xml:space="preserve"> (Negrilla fuera del texto). 
a). La Oficina de Control Interno o quien haga sus veces: Evalúa el proceso de planeación, en toda su extensión; implica, entre otras cosas y con base en los resultados obtenidos en la aplicación de los indicadores definidos, un análisis objetivo de aquellas variables y/o factores que se consideren influyentes en los resultados logrados o en el desvío de los avances. La identificación de estas variables, su comportamiento y su respectivo análisis permite que la formulación de las recomendaciones de ajuste o mejoramiento al proceso, se realice sobre soportes y criterios válidos y visibles fortaleciendo así la función asesora de estas oficinas.
</t>
    </r>
    <r>
      <rPr>
        <b/>
        <sz val="11"/>
        <color theme="1"/>
        <rFont val="Arial Narrow"/>
        <family val="2"/>
      </rPr>
      <t>HALLAZGO</t>
    </r>
    <r>
      <rPr>
        <sz val="11"/>
        <color theme="1"/>
        <rFont val="Arial Narrow"/>
        <family val="2"/>
      </rPr>
      <t xml:space="preserve">
Se evidenció: 
• Inadecuada formulación de indicadores, algunos no son fácilmente medibles, no guardan coherencia con la actividad desagregada, producto y meta.
• Falta de monitoreo periódico, lo cual no permitió la detección oportuna de debilidades para realizar los ajustes pertinentes, con las respectivas modificaciones al plan.  
Lo anterior, vulnerando lo estipulado en Decreto 1083 de 2015, literales b) y C) del artículo 2.2.21.3.4.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</si>
</sst>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b/>
      <sz val="7"/>
      <color theme="1"/>
      <name val="Times New Roman"/>
      <family val="1"/>
    </font>
    <font>
      <sz val="11"/>
      <color theme="1"/>
      <name val="Arial Narrow"/>
      <family val="2"/>
    </font>
    <font>
      <b/>
      <sz val="13"/>
      <color theme="1"/>
      <name val="Arial Narrow"/>
      <family val="2"/>
    </font>
    <font>
      <sz val="11"/>
      <name val="Arial Narrow"/>
      <family val="2"/>
    </font>
    <font>
      <sz val="9"/>
      <color theme="1"/>
      <name val="Arial Narrow"/>
      <family val="2"/>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EFF6FB"/>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58">
    <border>
      <left/>
      <right/>
      <top/>
      <bottom/>
      <diagonal/>
    </border>
    <border>
      <left style="double">
        <color rgb="FF000000"/>
      </left>
      <right/>
      <top style="double">
        <color rgb="FF000000"/>
      </top>
      <bottom/>
      <diagonal/>
    </border>
    <border>
      <left/>
      <right/>
      <top style="double">
        <color rgb="FF000000"/>
      </top>
      <bottom/>
      <diagonal/>
    </border>
    <border>
      <left/>
      <right style="medium">
        <color rgb="FF000000"/>
      </right>
      <top style="double">
        <color rgb="FF000000"/>
      </top>
      <bottom/>
      <diagonal/>
    </border>
    <border>
      <left style="medium">
        <color rgb="FF000000"/>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medium">
        <color rgb="FF000000"/>
      </right>
      <top/>
      <bottom/>
      <diagonal/>
    </border>
    <border>
      <left style="medium">
        <color rgb="FF000000"/>
      </left>
      <right/>
      <top/>
      <bottom/>
      <diagonal/>
    </border>
    <border>
      <left/>
      <right style="double">
        <color rgb="FF000000"/>
      </right>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indexed="64"/>
      </left>
      <right/>
      <top style="double">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rgb="FF000000"/>
      </right>
      <top style="double">
        <color indexed="64"/>
      </top>
      <bottom/>
      <diagonal/>
    </border>
    <border>
      <left style="medium">
        <color rgb="FF000000"/>
      </left>
      <right style="medium">
        <color rgb="FF000000"/>
      </right>
      <top style="double">
        <color indexed="64"/>
      </top>
      <bottom/>
      <diagonal/>
    </border>
    <border>
      <left/>
      <right style="medium">
        <color rgb="FF000000"/>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double">
        <color indexed="64"/>
      </right>
      <top style="double">
        <color indexed="64"/>
      </top>
      <bottom/>
      <diagonal/>
    </border>
    <border>
      <left style="double">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style="thin">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rgb="FF000000"/>
      </left>
      <right/>
      <top style="double">
        <color indexed="64"/>
      </top>
      <bottom/>
      <diagonal/>
    </border>
    <border>
      <left/>
      <right style="double">
        <color rgb="FF000000"/>
      </right>
      <top style="double">
        <color indexed="64"/>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left" vertical="center" wrapText="1" indent="5"/>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2" borderId="2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7" fillId="4" borderId="3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0" borderId="32" xfId="0" applyFont="1" applyBorder="1" applyAlignment="1">
      <alignment vertical="center" wrapText="1"/>
    </xf>
    <xf numFmtId="164" fontId="0" fillId="0" borderId="27" xfId="0" applyNumberFormat="1" applyBorder="1" applyAlignment="1">
      <alignment horizontal="center" vertical="center" wrapText="1"/>
    </xf>
    <xf numFmtId="9" fontId="5" fillId="0" borderId="32" xfId="1" applyNumberFormat="1" applyFont="1" applyBorder="1" applyAlignment="1">
      <alignment horizontal="center" vertical="center" wrapText="1"/>
    </xf>
    <xf numFmtId="0" fontId="5" fillId="0" borderId="32" xfId="0" applyFont="1" applyBorder="1" applyAlignment="1">
      <alignment horizontal="justify" vertical="center" wrapText="1"/>
    </xf>
    <xf numFmtId="164" fontId="5" fillId="0" borderId="32" xfId="0" applyNumberFormat="1" applyFont="1" applyBorder="1" applyAlignment="1">
      <alignment horizontal="center" vertical="center" wrapText="1"/>
    </xf>
    <xf numFmtId="10" fontId="5" fillId="0" borderId="32" xfId="0" applyNumberFormat="1" applyFont="1" applyBorder="1" applyAlignment="1">
      <alignment horizontal="center" vertical="center" wrapText="1"/>
    </xf>
    <xf numFmtId="10" fontId="5" fillId="0" borderId="33" xfId="0" applyNumberFormat="1" applyFont="1" applyBorder="1" applyAlignment="1">
      <alignment horizontal="center" vertical="center" wrapText="1"/>
    </xf>
    <xf numFmtId="0" fontId="5" fillId="0" borderId="34" xfId="0" applyFont="1" applyBorder="1" applyAlignment="1">
      <alignment horizontal="justify" vertical="center" wrapText="1"/>
    </xf>
    <xf numFmtId="9" fontId="5" fillId="5" borderId="32" xfId="0" applyNumberFormat="1" applyFont="1" applyFill="1" applyBorder="1" applyAlignment="1">
      <alignment horizontal="center" vertical="center" wrapText="1"/>
    </xf>
    <xf numFmtId="0" fontId="5" fillId="5" borderId="34" xfId="0" applyFont="1" applyFill="1" applyBorder="1" applyAlignment="1">
      <alignment horizontal="justify" vertical="center" wrapText="1"/>
    </xf>
    <xf numFmtId="0" fontId="7" fillId="4" borderId="36"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0" borderId="36" xfId="0" applyFont="1" applyBorder="1" applyAlignment="1">
      <alignment vertical="center" wrapText="1"/>
    </xf>
    <xf numFmtId="164" fontId="5" fillId="6" borderId="27" xfId="0" applyNumberFormat="1" applyFont="1" applyFill="1" applyBorder="1" applyAlignment="1">
      <alignment horizontal="center" vertical="center" wrapText="1"/>
    </xf>
    <xf numFmtId="10" fontId="5" fillId="6" borderId="27" xfId="0" applyNumberFormat="1" applyFont="1" applyFill="1" applyBorder="1" applyAlignment="1">
      <alignment horizontal="center" vertical="center" wrapText="1"/>
    </xf>
    <xf numFmtId="0" fontId="5" fillId="6" borderId="27" xfId="0" applyFont="1" applyFill="1" applyBorder="1" applyAlignment="1">
      <alignment horizontal="justify" vertical="center" wrapText="1"/>
    </xf>
    <xf numFmtId="0" fontId="5" fillId="0" borderId="36" xfId="0" applyFont="1" applyBorder="1" applyAlignment="1">
      <alignment horizontal="center" vertical="center" wrapText="1"/>
    </xf>
    <xf numFmtId="0" fontId="5" fillId="0" borderId="37" xfId="0" applyFont="1" applyBorder="1" applyAlignment="1">
      <alignment horizontal="justify" vertical="center" wrapText="1"/>
    </xf>
    <xf numFmtId="10" fontId="5" fillId="0" borderId="39" xfId="0" applyNumberFormat="1" applyFont="1" applyBorder="1" applyAlignment="1">
      <alignment horizontal="center" vertical="center" wrapText="1"/>
    </xf>
    <xf numFmtId="0" fontId="5" fillId="0" borderId="27" xfId="0" applyFont="1" applyBorder="1" applyAlignment="1">
      <alignment horizontal="justify" vertical="center" wrapText="1"/>
    </xf>
    <xf numFmtId="10" fontId="5" fillId="0" borderId="36" xfId="0" applyNumberFormat="1" applyFont="1" applyBorder="1" applyAlignment="1">
      <alignment horizontal="center" vertical="center" wrapText="1"/>
    </xf>
    <xf numFmtId="0" fontId="0" fillId="0" borderId="27" xfId="0" applyBorder="1" applyAlignment="1">
      <alignment horizontal="justify" vertical="center" wrapText="1"/>
    </xf>
    <xf numFmtId="0" fontId="0" fillId="0" borderId="27" xfId="0" applyFill="1" applyBorder="1" applyAlignment="1">
      <alignment horizontal="justify" vertical="center" wrapText="1"/>
    </xf>
    <xf numFmtId="0" fontId="5" fillId="0" borderId="27" xfId="0" applyFont="1" applyBorder="1" applyAlignment="1">
      <alignment vertical="center" wrapText="1"/>
    </xf>
    <xf numFmtId="0" fontId="5" fillId="0" borderId="27" xfId="0" applyFont="1" applyBorder="1" applyAlignment="1">
      <alignment horizontal="center" vertical="center" wrapText="1"/>
    </xf>
    <xf numFmtId="0" fontId="5" fillId="0" borderId="41" xfId="0" applyFont="1" applyBorder="1" applyAlignment="1">
      <alignment horizontal="justify" vertical="center" wrapText="1"/>
    </xf>
    <xf numFmtId="0" fontId="0" fillId="0" borderId="27" xfId="0" applyBorder="1"/>
    <xf numFmtId="0" fontId="0" fillId="5" borderId="41" xfId="0" applyFill="1" applyBorder="1" applyAlignment="1">
      <alignment vertical="center" wrapText="1"/>
    </xf>
    <xf numFmtId="0" fontId="0" fillId="0" borderId="32" xfId="0" applyBorder="1"/>
    <xf numFmtId="0" fontId="0" fillId="5" borderId="34" xfId="0" applyFill="1" applyBorder="1" applyAlignment="1">
      <alignment vertical="center" wrapText="1"/>
    </xf>
    <xf numFmtId="0" fontId="0" fillId="0" borderId="38" xfId="0" applyBorder="1"/>
    <xf numFmtId="164" fontId="5" fillId="6" borderId="32" xfId="0" applyNumberFormat="1" applyFont="1" applyFill="1" applyBorder="1" applyAlignment="1">
      <alignment horizontal="center" vertical="center" wrapText="1"/>
    </xf>
    <xf numFmtId="10" fontId="5" fillId="6" borderId="32" xfId="0" applyNumberFormat="1" applyFont="1" applyFill="1" applyBorder="1" applyAlignment="1">
      <alignment horizontal="center" vertical="center" wrapText="1"/>
    </xf>
    <xf numFmtId="0" fontId="5" fillId="6" borderId="32" xfId="0" applyFont="1" applyFill="1" applyBorder="1" applyAlignment="1">
      <alignment horizontal="justify" vertical="center" wrapText="1"/>
    </xf>
    <xf numFmtId="0" fontId="5" fillId="0" borderId="32" xfId="0" applyFont="1" applyBorder="1" applyAlignment="1">
      <alignment horizontal="center" vertical="center" wrapText="1"/>
    </xf>
    <xf numFmtId="0" fontId="0" fillId="0" borderId="45" xfId="0" applyBorder="1"/>
    <xf numFmtId="0" fontId="0" fillId="0" borderId="46" xfId="0" applyBorder="1"/>
    <xf numFmtId="164" fontId="2" fillId="7" borderId="46" xfId="0" applyNumberFormat="1" applyFont="1" applyFill="1" applyBorder="1"/>
    <xf numFmtId="10" fontId="5" fillId="7" borderId="46" xfId="0" applyNumberFormat="1" applyFont="1" applyFill="1" applyBorder="1" applyAlignment="1">
      <alignment horizontal="center" vertical="center" wrapText="1"/>
    </xf>
    <xf numFmtId="0" fontId="2" fillId="7" borderId="46" xfId="0" applyFont="1" applyFill="1" applyBorder="1"/>
    <xf numFmtId="10" fontId="3" fillId="7" borderId="46" xfId="0" applyNumberFormat="1" applyFont="1" applyFill="1" applyBorder="1" applyAlignment="1">
      <alignment horizontal="center" vertical="center" wrapText="1"/>
    </xf>
    <xf numFmtId="10" fontId="2" fillId="7" borderId="46" xfId="0" applyNumberFormat="1" applyFont="1" applyFill="1" applyBorder="1" applyAlignment="1">
      <alignment horizontal="center"/>
    </xf>
    <xf numFmtId="0" fontId="0" fillId="0" borderId="47" xfId="0" applyBorder="1"/>
    <xf numFmtId="0" fontId="3" fillId="0" borderId="0" xfId="0" applyFont="1" applyBorder="1" applyAlignment="1">
      <alignment vertical="center" wrapText="1"/>
    </xf>
    <xf numFmtId="0" fontId="3" fillId="0" borderId="49" xfId="0" applyFont="1" applyBorder="1" applyAlignment="1">
      <alignment vertical="center" wrapText="1"/>
    </xf>
    <xf numFmtId="10" fontId="3" fillId="0" borderId="0" xfId="0" applyNumberFormat="1" applyFont="1" applyBorder="1" applyAlignment="1">
      <alignment horizontal="center" vertical="center" wrapText="1"/>
    </xf>
    <xf numFmtId="0" fontId="0" fillId="0" borderId="0" xfId="0" applyBorder="1"/>
    <xf numFmtId="0" fontId="0" fillId="0" borderId="49" xfId="0" applyBorder="1"/>
    <xf numFmtId="0" fontId="5" fillId="0" borderId="4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vertical="center" wrapText="1"/>
    </xf>
    <xf numFmtId="0" fontId="0" fillId="0" borderId="15" xfId="0" applyBorder="1"/>
    <xf numFmtId="0" fontId="0" fillId="0" borderId="16" xfId="0" applyBorder="1"/>
    <xf numFmtId="0" fontId="0" fillId="0" borderId="55" xfId="0" applyBorder="1"/>
    <xf numFmtId="0" fontId="0" fillId="0" borderId="56" xfId="0" applyBorder="1"/>
    <xf numFmtId="0" fontId="0" fillId="0" borderId="57" xfId="0" applyBorder="1"/>
    <xf numFmtId="0" fontId="5" fillId="0" borderId="48" xfId="0" applyFont="1" applyBorder="1" applyAlignment="1">
      <alignment vertical="center" wrapText="1"/>
    </xf>
    <xf numFmtId="0" fontId="5" fillId="0" borderId="0" xfId="0" applyFont="1" applyBorder="1" applyAlignment="1">
      <alignment vertical="center" wrapText="1"/>
    </xf>
    <xf numFmtId="0" fontId="3" fillId="0" borderId="48" xfId="0" applyFont="1" applyBorder="1" applyAlignment="1">
      <alignment vertical="center" wrapText="1"/>
    </xf>
    <xf numFmtId="0" fontId="3" fillId="0" borderId="0" xfId="0" applyFont="1" applyBorder="1" applyAlignment="1">
      <alignment vertical="center" wrapText="1"/>
    </xf>
    <xf numFmtId="0" fontId="8" fillId="0" borderId="48" xfId="0" applyFont="1" applyBorder="1" applyAlignment="1">
      <alignment vertical="center" wrapText="1"/>
    </xf>
    <xf numFmtId="0" fontId="8" fillId="0" borderId="0"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vertical="center" wrapText="1"/>
    </xf>
    <xf numFmtId="0" fontId="3" fillId="0" borderId="15" xfId="0" applyFont="1" applyBorder="1" applyAlignment="1">
      <alignment vertical="center" wrapText="1"/>
    </xf>
    <xf numFmtId="10" fontId="0" fillId="0" borderId="39" xfId="0" applyNumberFormat="1" applyBorder="1" applyAlignment="1">
      <alignment horizontal="center" vertical="center"/>
    </xf>
    <xf numFmtId="10" fontId="0" fillId="0" borderId="36" xfId="0" applyNumberFormat="1" applyBorder="1" applyAlignment="1">
      <alignment horizontal="center" vertical="center"/>
    </xf>
    <xf numFmtId="10" fontId="0" fillId="0" borderId="32" xfId="0" applyNumberFormat="1" applyBorder="1" applyAlignment="1">
      <alignment horizontal="center" vertical="center"/>
    </xf>
    <xf numFmtId="0" fontId="0" fillId="0" borderId="39"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9" fontId="0" fillId="5" borderId="39" xfId="0" applyNumberFormat="1" applyFill="1" applyBorder="1" applyAlignment="1">
      <alignment horizontal="center" vertical="center"/>
    </xf>
    <xf numFmtId="9" fontId="0" fillId="5" borderId="36" xfId="0" applyNumberFormat="1" applyFill="1" applyBorder="1" applyAlignment="1">
      <alignment horizontal="center" vertical="center"/>
    </xf>
    <xf numFmtId="9" fontId="0" fillId="5" borderId="32" xfId="0" applyNumberFormat="1" applyFill="1" applyBorder="1" applyAlignment="1">
      <alignment horizontal="center" vertical="center"/>
    </xf>
    <xf numFmtId="0" fontId="2" fillId="0" borderId="46" xfId="0" applyFont="1" applyBorder="1" applyAlignment="1">
      <alignment horizont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4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xf numFmtId="9" fontId="5" fillId="5" borderId="39" xfId="0" applyNumberFormat="1"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40" xfId="0" applyFont="1" applyFill="1" applyBorder="1" applyAlignment="1">
      <alignment horizontal="justify" vertical="center" wrapText="1"/>
    </xf>
    <xf numFmtId="0" fontId="5" fillId="5" borderId="37" xfId="0" applyFont="1" applyFill="1" applyBorder="1" applyAlignment="1">
      <alignment horizontal="justify" vertical="center" wrapText="1"/>
    </xf>
    <xf numFmtId="0" fontId="5" fillId="5" borderId="34" xfId="0" applyFont="1" applyFill="1" applyBorder="1" applyAlignment="1">
      <alignment horizontal="justify" vertical="center" wrapText="1"/>
    </xf>
    <xf numFmtId="0" fontId="5" fillId="4" borderId="42"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9"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2" xfId="0" applyFont="1" applyFill="1" applyBorder="1" applyAlignment="1">
      <alignment horizontal="center" vertical="center" wrapText="1"/>
    </xf>
    <xf numFmtId="164" fontId="0" fillId="0" borderId="39" xfId="0" applyNumberFormat="1" applyBorder="1" applyAlignment="1">
      <alignment horizontal="center" vertical="center"/>
    </xf>
    <xf numFmtId="164" fontId="0" fillId="0" borderId="36"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9" xfId="0" applyNumberFormat="1" applyBorder="1" applyAlignment="1">
      <alignment horizontal="center" vertical="center" wrapText="1"/>
    </xf>
    <xf numFmtId="164" fontId="0" fillId="0" borderId="36" xfId="0" applyNumberFormat="1" applyBorder="1" applyAlignment="1">
      <alignment horizontal="center" vertical="center" wrapText="1"/>
    </xf>
    <xf numFmtId="164" fontId="0" fillId="0" borderId="32" xfId="0" applyNumberFormat="1" applyBorder="1" applyAlignment="1">
      <alignment horizontal="center" vertical="center" wrapText="1"/>
    </xf>
    <xf numFmtId="10" fontId="5" fillId="0" borderId="39" xfId="1" applyNumberFormat="1" applyFont="1" applyBorder="1" applyAlignment="1">
      <alignment horizontal="center" vertical="center" wrapText="1"/>
    </xf>
    <xf numFmtId="10" fontId="5" fillId="0" borderId="36" xfId="1" applyNumberFormat="1" applyFont="1" applyBorder="1" applyAlignment="1">
      <alignment horizontal="center" vertical="center" wrapText="1"/>
    </xf>
    <xf numFmtId="10" fontId="5" fillId="0" borderId="32" xfId="1" applyNumberFormat="1" applyFont="1" applyBorder="1" applyAlignment="1">
      <alignment horizontal="center" vertical="center" wrapText="1"/>
    </xf>
    <xf numFmtId="0" fontId="5" fillId="0" borderId="3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wrapText="1"/>
    </xf>
    <xf numFmtId="164" fontId="5" fillId="0" borderId="39" xfId="0" applyNumberFormat="1" applyFont="1" applyBorder="1" applyAlignment="1">
      <alignment horizontal="center" vertical="center" wrapText="1"/>
    </xf>
    <xf numFmtId="164" fontId="5" fillId="0" borderId="36" xfId="0" applyNumberFormat="1" applyFont="1" applyBorder="1" applyAlignment="1">
      <alignment horizontal="center" vertical="center" wrapText="1"/>
    </xf>
    <xf numFmtId="164" fontId="5" fillId="0" borderId="32"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2" borderId="2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horizontal="center" vertical="center" wrapText="1"/>
    </xf>
    <xf numFmtId="0" fontId="5" fillId="4" borderId="31"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2" xfId="0" applyFont="1" applyFill="1" applyBorder="1" applyAlignment="1">
      <alignment horizontal="center" vertical="center" wrapText="1"/>
    </xf>
    <xf numFmtId="10" fontId="5" fillId="0" borderId="39" xfId="0" applyNumberFormat="1" applyFont="1" applyBorder="1" applyAlignment="1">
      <alignment horizontal="center" vertical="center" wrapText="1"/>
    </xf>
    <xf numFmtId="10" fontId="5" fillId="0" borderId="36" xfId="0" applyNumberFormat="1" applyFont="1" applyBorder="1" applyAlignment="1">
      <alignment horizontal="center" vertical="center" wrapText="1"/>
    </xf>
    <xf numFmtId="10" fontId="5" fillId="0" borderId="32" xfId="0" applyNumberFormat="1" applyFont="1" applyBorder="1" applyAlignment="1">
      <alignment horizontal="center" vertical="center" wrapText="1"/>
    </xf>
    <xf numFmtId="0" fontId="5" fillId="0" borderId="6" xfId="0" applyFont="1" applyBorder="1" applyAlignment="1">
      <alignment horizontal="left" vertical="center" wrapText="1" indent="2"/>
    </xf>
    <xf numFmtId="0" fontId="5" fillId="0" borderId="0" xfId="0" applyFont="1" applyBorder="1" applyAlignment="1">
      <alignment horizontal="left" vertical="center" wrapText="1" indent="2"/>
    </xf>
    <xf numFmtId="0" fontId="5" fillId="0" borderId="9" xfId="0" applyFont="1" applyBorder="1" applyAlignment="1">
      <alignment horizontal="left" vertical="center" wrapText="1" indent="2"/>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topLeftCell="A58" zoomScale="80" zoomScaleNormal="80" workbookViewId="0">
      <selection activeCell="A63" sqref="A63:P65"/>
    </sheetView>
  </sheetViews>
  <sheetFormatPr baseColWidth="10" defaultRowHeight="15" x14ac:dyDescent="0.25"/>
  <cols>
    <col min="1" max="1" width="44.42578125" customWidth="1"/>
    <col min="2" max="2" width="34.28515625" customWidth="1"/>
    <col min="3" max="3" width="20" customWidth="1"/>
    <col min="4" max="4" width="19.7109375" customWidth="1"/>
    <col min="5" max="5" width="29.140625" customWidth="1"/>
    <col min="6" max="6" width="21.5703125" hidden="1" customWidth="1"/>
    <col min="7" max="7" width="22.5703125" hidden="1" customWidth="1"/>
    <col min="8" max="9" width="14.7109375" hidden="1" customWidth="1"/>
    <col min="10" max="11" width="20.140625" customWidth="1"/>
    <col min="12" max="13" width="14.7109375" customWidth="1"/>
    <col min="14" max="14" width="54.42578125" customWidth="1"/>
    <col min="15" max="15" width="13.85546875" customWidth="1"/>
    <col min="16" max="16" width="49.42578125" customWidth="1"/>
  </cols>
  <sheetData>
    <row r="1" spans="1:16" ht="17.25" customHeight="1" thickTop="1" x14ac:dyDescent="0.25">
      <c r="A1" s="163" t="s">
        <v>0</v>
      </c>
      <c r="B1" s="164"/>
      <c r="C1" s="164"/>
      <c r="D1" s="164"/>
      <c r="E1" s="164"/>
      <c r="F1" s="164"/>
      <c r="G1" s="164"/>
      <c r="H1" s="164"/>
      <c r="I1" s="165"/>
      <c r="J1" s="1"/>
      <c r="K1" s="1"/>
      <c r="L1" s="1"/>
      <c r="M1" s="1"/>
      <c r="N1" s="1"/>
      <c r="O1" s="168" t="s">
        <v>1</v>
      </c>
      <c r="P1" s="169"/>
    </row>
    <row r="2" spans="1:16" ht="18" thickBot="1" x14ac:dyDescent="0.3">
      <c r="A2" s="166"/>
      <c r="B2" s="96"/>
      <c r="C2" s="96"/>
      <c r="D2" s="96"/>
      <c r="E2" s="96"/>
      <c r="F2" s="96"/>
      <c r="G2" s="96"/>
      <c r="H2" s="96"/>
      <c r="I2" s="167"/>
      <c r="J2" s="2"/>
      <c r="K2" s="2"/>
      <c r="L2" s="2"/>
      <c r="M2" s="2"/>
      <c r="N2" s="2"/>
      <c r="O2" s="170" t="s">
        <v>2</v>
      </c>
      <c r="P2" s="171"/>
    </row>
    <row r="3" spans="1:16" ht="16.5" x14ac:dyDescent="0.25">
      <c r="A3" s="172" t="s">
        <v>3</v>
      </c>
      <c r="B3" s="173"/>
      <c r="C3" s="173"/>
      <c r="D3" s="173"/>
      <c r="E3" s="173"/>
      <c r="F3" s="173"/>
      <c r="G3" s="173"/>
      <c r="H3" s="173"/>
      <c r="I3" s="173"/>
      <c r="J3" s="173"/>
      <c r="K3" s="173"/>
      <c r="L3" s="173"/>
      <c r="M3" s="173"/>
      <c r="N3" s="173"/>
      <c r="O3" s="173"/>
      <c r="P3" s="174"/>
    </row>
    <row r="4" spans="1:16" ht="16.5" x14ac:dyDescent="0.25">
      <c r="A4" s="160" t="s">
        <v>89</v>
      </c>
      <c r="B4" s="161"/>
      <c r="C4" s="161"/>
      <c r="D4" s="161"/>
      <c r="E4" s="161"/>
      <c r="F4" s="161"/>
      <c r="G4" s="161"/>
      <c r="H4" s="161"/>
      <c r="I4" s="161"/>
      <c r="J4" s="161"/>
      <c r="K4" s="161"/>
      <c r="L4" s="161"/>
      <c r="M4" s="161"/>
      <c r="N4" s="161"/>
      <c r="O4" s="161"/>
      <c r="P4" s="162"/>
    </row>
    <row r="5" spans="1:16" ht="17.25" thickBot="1" x14ac:dyDescent="0.3">
      <c r="A5" s="160"/>
      <c r="B5" s="161"/>
      <c r="C5" s="161"/>
      <c r="D5" s="161"/>
      <c r="E5" s="161"/>
      <c r="F5" s="161"/>
      <c r="G5" s="161"/>
      <c r="H5" s="161"/>
      <c r="I5" s="161"/>
      <c r="J5" s="161"/>
      <c r="K5" s="161"/>
      <c r="L5" s="161"/>
      <c r="M5" s="161"/>
      <c r="N5" s="161"/>
      <c r="O5" s="161"/>
      <c r="P5" s="162"/>
    </row>
    <row r="6" spans="1:16" ht="34.5" customHeight="1" thickTop="1" thickBot="1" x14ac:dyDescent="0.3">
      <c r="A6" s="3" t="s">
        <v>4</v>
      </c>
      <c r="B6" s="135" t="s">
        <v>5</v>
      </c>
      <c r="C6" s="136"/>
      <c r="D6" s="136"/>
      <c r="E6" s="136"/>
      <c r="F6" s="136"/>
      <c r="G6" s="136"/>
      <c r="H6" s="136"/>
      <c r="I6" s="136"/>
      <c r="J6" s="136"/>
      <c r="K6" s="136"/>
      <c r="L6" s="136"/>
      <c r="M6" s="136"/>
      <c r="N6" s="136"/>
      <c r="O6" s="136"/>
      <c r="P6" s="137"/>
    </row>
    <row r="7" spans="1:16" ht="24" customHeight="1" thickTop="1" x14ac:dyDescent="0.25">
      <c r="A7" s="138" t="s">
        <v>6</v>
      </c>
      <c r="B7" s="140" t="s">
        <v>7</v>
      </c>
      <c r="C7" s="4" t="s">
        <v>8</v>
      </c>
      <c r="D7" s="4"/>
      <c r="E7" s="5"/>
      <c r="F7" s="142" t="s">
        <v>9</v>
      </c>
      <c r="G7" s="142"/>
      <c r="H7" s="6" t="s">
        <v>10</v>
      </c>
      <c r="I7" s="142" t="s">
        <v>11</v>
      </c>
      <c r="J7" s="144" t="s">
        <v>12</v>
      </c>
      <c r="K7" s="144"/>
      <c r="L7" s="7" t="s">
        <v>10</v>
      </c>
      <c r="M7" s="145" t="s">
        <v>11</v>
      </c>
      <c r="N7" s="147" t="s">
        <v>13</v>
      </c>
      <c r="O7" s="5" t="s">
        <v>14</v>
      </c>
      <c r="P7" s="149" t="s">
        <v>15</v>
      </c>
    </row>
    <row r="8" spans="1:16" ht="44.25" customHeight="1" thickBot="1" x14ac:dyDescent="0.3">
      <c r="A8" s="139"/>
      <c r="B8" s="141"/>
      <c r="C8" s="8" t="s">
        <v>16</v>
      </c>
      <c r="D8" s="8" t="s">
        <v>17</v>
      </c>
      <c r="E8" s="9" t="s">
        <v>18</v>
      </c>
      <c r="F8" s="10" t="s">
        <v>19</v>
      </c>
      <c r="G8" s="10" t="s">
        <v>20</v>
      </c>
      <c r="H8" s="10" t="s">
        <v>21</v>
      </c>
      <c r="I8" s="143"/>
      <c r="J8" s="11" t="s">
        <v>19</v>
      </c>
      <c r="K8" s="11" t="s">
        <v>20</v>
      </c>
      <c r="L8" s="12" t="s">
        <v>21</v>
      </c>
      <c r="M8" s="146"/>
      <c r="N8" s="148"/>
      <c r="O8" s="9" t="s">
        <v>22</v>
      </c>
      <c r="P8" s="150"/>
    </row>
    <row r="9" spans="1:16" ht="318.75" customHeight="1" x14ac:dyDescent="0.25">
      <c r="A9" s="151" t="s">
        <v>23</v>
      </c>
      <c r="B9" s="13" t="s">
        <v>24</v>
      </c>
      <c r="C9" s="14" t="s">
        <v>25</v>
      </c>
      <c r="D9" s="15" t="s">
        <v>26</v>
      </c>
      <c r="E9" s="15" t="s">
        <v>27</v>
      </c>
      <c r="F9" s="16">
        <v>504310000</v>
      </c>
      <c r="G9" s="16">
        <v>504310000</v>
      </c>
      <c r="H9" s="17">
        <f>(G9/F9)</f>
        <v>1</v>
      </c>
      <c r="I9" s="18"/>
      <c r="J9" s="19">
        <v>504310000</v>
      </c>
      <c r="K9" s="19">
        <v>473790194</v>
      </c>
      <c r="L9" s="20">
        <f>+K9/J9</f>
        <v>0.93948205270567708</v>
      </c>
      <c r="M9" s="21"/>
      <c r="N9" s="22" t="s">
        <v>28</v>
      </c>
      <c r="O9" s="23">
        <v>1</v>
      </c>
      <c r="P9" s="24" t="s">
        <v>29</v>
      </c>
    </row>
    <row r="10" spans="1:16" ht="18" customHeight="1" x14ac:dyDescent="0.25">
      <c r="A10" s="152"/>
      <c r="B10" s="25"/>
      <c r="C10" s="26"/>
      <c r="D10" s="27"/>
      <c r="E10" s="27"/>
      <c r="F10" s="28">
        <f>SUM(F9)</f>
        <v>504310000</v>
      </c>
      <c r="G10" s="28">
        <f>SUM(G9)</f>
        <v>504310000</v>
      </c>
      <c r="H10" s="29">
        <f>+G10/F10</f>
        <v>1</v>
      </c>
      <c r="I10" s="30"/>
      <c r="J10" s="28">
        <f>SUM(J9)</f>
        <v>504310000</v>
      </c>
      <c r="K10" s="28">
        <f>SUM(K9)</f>
        <v>473790194</v>
      </c>
      <c r="L10" s="29">
        <f>+K10/J10</f>
        <v>0.93948205270567708</v>
      </c>
      <c r="M10" s="29"/>
      <c r="N10" s="30"/>
      <c r="O10" s="31"/>
      <c r="P10" s="32"/>
    </row>
    <row r="11" spans="1:16" ht="223.5" customHeight="1" x14ac:dyDescent="0.25">
      <c r="A11" s="153" t="s">
        <v>30</v>
      </c>
      <c r="B11" s="154" t="s">
        <v>31</v>
      </c>
      <c r="C11" s="117" t="s">
        <v>25</v>
      </c>
      <c r="D11" s="129" t="s">
        <v>32</v>
      </c>
      <c r="E11" s="129" t="s">
        <v>33</v>
      </c>
      <c r="F11" s="123">
        <v>1921197758</v>
      </c>
      <c r="G11" s="123">
        <v>1919197758</v>
      </c>
      <c r="H11" s="126">
        <f>+G11/F11</f>
        <v>0.99895898275350792</v>
      </c>
      <c r="I11" s="129"/>
      <c r="J11" s="132">
        <v>1921197758</v>
      </c>
      <c r="K11" s="132">
        <v>1914951820</v>
      </c>
      <c r="L11" s="157">
        <f>+K11/J11</f>
        <v>0.99674893541073972</v>
      </c>
      <c r="M11" s="33"/>
      <c r="N11" s="34" t="s">
        <v>34</v>
      </c>
      <c r="O11" s="105">
        <v>1</v>
      </c>
      <c r="P11" s="108" t="s">
        <v>35</v>
      </c>
    </row>
    <row r="12" spans="1:16" ht="212.25" customHeight="1" x14ac:dyDescent="0.25">
      <c r="A12" s="153"/>
      <c r="B12" s="155"/>
      <c r="C12" s="118"/>
      <c r="D12" s="130"/>
      <c r="E12" s="130"/>
      <c r="F12" s="124"/>
      <c r="G12" s="124"/>
      <c r="H12" s="127"/>
      <c r="I12" s="130"/>
      <c r="J12" s="133"/>
      <c r="K12" s="133"/>
      <c r="L12" s="158"/>
      <c r="M12" s="35"/>
      <c r="N12" s="36" t="s">
        <v>36</v>
      </c>
      <c r="O12" s="106"/>
      <c r="P12" s="109"/>
    </row>
    <row r="13" spans="1:16" ht="196.5" customHeight="1" x14ac:dyDescent="0.25">
      <c r="A13" s="153"/>
      <c r="B13" s="155"/>
      <c r="C13" s="118"/>
      <c r="D13" s="130"/>
      <c r="E13" s="130"/>
      <c r="F13" s="124"/>
      <c r="G13" s="124"/>
      <c r="H13" s="127"/>
      <c r="I13" s="130"/>
      <c r="J13" s="133"/>
      <c r="K13" s="133"/>
      <c r="L13" s="158"/>
      <c r="M13" s="35"/>
      <c r="N13" s="36" t="s">
        <v>37</v>
      </c>
      <c r="O13" s="106"/>
      <c r="P13" s="109"/>
    </row>
    <row r="14" spans="1:16" ht="212.1" customHeight="1" x14ac:dyDescent="0.25">
      <c r="A14" s="153"/>
      <c r="B14" s="155"/>
      <c r="C14" s="118"/>
      <c r="D14" s="130"/>
      <c r="E14" s="130"/>
      <c r="F14" s="124"/>
      <c r="G14" s="124"/>
      <c r="H14" s="127"/>
      <c r="I14" s="130"/>
      <c r="J14" s="133"/>
      <c r="K14" s="133"/>
      <c r="L14" s="158"/>
      <c r="M14" s="35"/>
      <c r="N14" s="36" t="s">
        <v>38</v>
      </c>
      <c r="O14" s="106"/>
      <c r="P14" s="109"/>
    </row>
    <row r="15" spans="1:16" ht="212.1" customHeight="1" x14ac:dyDescent="0.25">
      <c r="A15" s="153"/>
      <c r="B15" s="155"/>
      <c r="C15" s="118"/>
      <c r="D15" s="130"/>
      <c r="E15" s="130"/>
      <c r="F15" s="124"/>
      <c r="G15" s="124"/>
      <c r="H15" s="127"/>
      <c r="I15" s="130"/>
      <c r="J15" s="133"/>
      <c r="K15" s="133"/>
      <c r="L15" s="158"/>
      <c r="M15" s="35"/>
      <c r="N15" s="37" t="s">
        <v>39</v>
      </c>
      <c r="O15" s="106"/>
      <c r="P15" s="109"/>
    </row>
    <row r="16" spans="1:16" ht="212.1" customHeight="1" x14ac:dyDescent="0.25">
      <c r="A16" s="153"/>
      <c r="B16" s="155"/>
      <c r="C16" s="118"/>
      <c r="D16" s="130"/>
      <c r="E16" s="130"/>
      <c r="F16" s="124"/>
      <c r="G16" s="124"/>
      <c r="H16" s="127"/>
      <c r="I16" s="130"/>
      <c r="J16" s="133"/>
      <c r="K16" s="133"/>
      <c r="L16" s="158"/>
      <c r="M16" s="35"/>
      <c r="N16" s="37" t="s">
        <v>40</v>
      </c>
      <c r="O16" s="106"/>
      <c r="P16" s="109"/>
    </row>
    <row r="17" spans="1:16" ht="212.1" customHeight="1" x14ac:dyDescent="0.25">
      <c r="A17" s="153"/>
      <c r="B17" s="155"/>
      <c r="C17" s="118"/>
      <c r="D17" s="130"/>
      <c r="E17" s="130"/>
      <c r="F17" s="124"/>
      <c r="G17" s="124"/>
      <c r="H17" s="127"/>
      <c r="I17" s="130"/>
      <c r="J17" s="133"/>
      <c r="K17" s="133"/>
      <c r="L17" s="158"/>
      <c r="M17" s="35"/>
      <c r="N17" s="37" t="s">
        <v>41</v>
      </c>
      <c r="O17" s="106"/>
      <c r="P17" s="109"/>
    </row>
    <row r="18" spans="1:16" ht="212.1" customHeight="1" x14ac:dyDescent="0.25">
      <c r="A18" s="153"/>
      <c r="B18" s="155"/>
      <c r="C18" s="118"/>
      <c r="D18" s="130"/>
      <c r="E18" s="130"/>
      <c r="F18" s="124"/>
      <c r="G18" s="124"/>
      <c r="H18" s="127"/>
      <c r="I18" s="130"/>
      <c r="J18" s="133"/>
      <c r="K18" s="133"/>
      <c r="L18" s="158"/>
      <c r="M18" s="35"/>
      <c r="N18" s="37" t="s">
        <v>42</v>
      </c>
      <c r="O18" s="106"/>
      <c r="P18" s="109"/>
    </row>
    <row r="19" spans="1:16" ht="212.1" customHeight="1" x14ac:dyDescent="0.25">
      <c r="A19" s="153"/>
      <c r="B19" s="155"/>
      <c r="C19" s="118"/>
      <c r="D19" s="130"/>
      <c r="E19" s="130"/>
      <c r="F19" s="124"/>
      <c r="G19" s="124"/>
      <c r="H19" s="127"/>
      <c r="I19" s="130"/>
      <c r="J19" s="133"/>
      <c r="K19" s="133"/>
      <c r="L19" s="158"/>
      <c r="M19" s="35"/>
      <c r="N19" s="37" t="s">
        <v>43</v>
      </c>
      <c r="O19" s="106"/>
      <c r="P19" s="109"/>
    </row>
    <row r="20" spans="1:16" ht="121.5" customHeight="1" x14ac:dyDescent="0.25">
      <c r="A20" s="153"/>
      <c r="B20" s="155"/>
      <c r="C20" s="118"/>
      <c r="D20" s="130"/>
      <c r="E20" s="130"/>
      <c r="F20" s="124"/>
      <c r="G20" s="124"/>
      <c r="H20" s="127"/>
      <c r="I20" s="130"/>
      <c r="J20" s="133"/>
      <c r="K20" s="133"/>
      <c r="L20" s="158"/>
      <c r="M20" s="35"/>
      <c r="N20" s="37" t="s">
        <v>44</v>
      </c>
      <c r="O20" s="106"/>
      <c r="P20" s="109"/>
    </row>
    <row r="21" spans="1:16" ht="134.25" customHeight="1" x14ac:dyDescent="0.25">
      <c r="A21" s="153"/>
      <c r="B21" s="155"/>
      <c r="C21" s="118"/>
      <c r="D21" s="130"/>
      <c r="E21" s="130"/>
      <c r="F21" s="124"/>
      <c r="G21" s="124"/>
      <c r="H21" s="127"/>
      <c r="I21" s="130"/>
      <c r="J21" s="133"/>
      <c r="K21" s="133"/>
      <c r="L21" s="158"/>
      <c r="M21" s="35"/>
      <c r="N21" s="37" t="s">
        <v>45</v>
      </c>
      <c r="O21" s="106"/>
      <c r="P21" s="109"/>
    </row>
    <row r="22" spans="1:16" ht="128.25" customHeight="1" x14ac:dyDescent="0.25">
      <c r="A22" s="153"/>
      <c r="B22" s="155"/>
      <c r="C22" s="118"/>
      <c r="D22" s="130"/>
      <c r="E22" s="130"/>
      <c r="F22" s="124"/>
      <c r="G22" s="124"/>
      <c r="H22" s="127"/>
      <c r="I22" s="130"/>
      <c r="J22" s="133"/>
      <c r="K22" s="133"/>
      <c r="L22" s="158"/>
      <c r="M22" s="35"/>
      <c r="N22" s="37" t="s">
        <v>46</v>
      </c>
      <c r="O22" s="106"/>
      <c r="P22" s="109"/>
    </row>
    <row r="23" spans="1:16" ht="128.25" customHeight="1" x14ac:dyDescent="0.25">
      <c r="A23" s="153"/>
      <c r="B23" s="155"/>
      <c r="C23" s="118"/>
      <c r="D23" s="130"/>
      <c r="E23" s="130"/>
      <c r="F23" s="124"/>
      <c r="G23" s="124"/>
      <c r="H23" s="127"/>
      <c r="I23" s="130"/>
      <c r="J23" s="133"/>
      <c r="K23" s="133"/>
      <c r="L23" s="158"/>
      <c r="M23" s="35"/>
      <c r="N23" s="37" t="s">
        <v>47</v>
      </c>
      <c r="O23" s="106"/>
      <c r="P23" s="109"/>
    </row>
    <row r="24" spans="1:16" ht="128.25" customHeight="1" x14ac:dyDescent="0.25">
      <c r="A24" s="153"/>
      <c r="B24" s="155"/>
      <c r="C24" s="118"/>
      <c r="D24" s="130"/>
      <c r="E24" s="130"/>
      <c r="F24" s="124"/>
      <c r="G24" s="124"/>
      <c r="H24" s="127"/>
      <c r="I24" s="130"/>
      <c r="J24" s="133"/>
      <c r="K24" s="133"/>
      <c r="L24" s="158"/>
      <c r="M24" s="35"/>
      <c r="N24" s="37" t="s">
        <v>48</v>
      </c>
      <c r="O24" s="106"/>
      <c r="P24" s="109"/>
    </row>
    <row r="25" spans="1:16" ht="132.75" customHeight="1" x14ac:dyDescent="0.25">
      <c r="A25" s="153"/>
      <c r="B25" s="155"/>
      <c r="C25" s="118"/>
      <c r="D25" s="130"/>
      <c r="E25" s="130"/>
      <c r="F25" s="124"/>
      <c r="G25" s="124"/>
      <c r="H25" s="127"/>
      <c r="I25" s="130"/>
      <c r="J25" s="133"/>
      <c r="K25" s="133"/>
      <c r="L25" s="158"/>
      <c r="M25" s="35"/>
      <c r="N25" s="37" t="s">
        <v>49</v>
      </c>
      <c r="O25" s="106"/>
      <c r="P25" s="109"/>
    </row>
    <row r="26" spans="1:16" ht="122.25" customHeight="1" x14ac:dyDescent="0.25">
      <c r="A26" s="153"/>
      <c r="B26" s="155"/>
      <c r="C26" s="118"/>
      <c r="D26" s="130"/>
      <c r="E26" s="130"/>
      <c r="F26" s="124"/>
      <c r="G26" s="124"/>
      <c r="H26" s="127"/>
      <c r="I26" s="130"/>
      <c r="J26" s="133"/>
      <c r="K26" s="133"/>
      <c r="L26" s="158"/>
      <c r="M26" s="35"/>
      <c r="N26" s="37" t="s">
        <v>50</v>
      </c>
      <c r="O26" s="106"/>
      <c r="P26" s="109"/>
    </row>
    <row r="27" spans="1:16" ht="212.1" customHeight="1" x14ac:dyDescent="0.25">
      <c r="A27" s="153"/>
      <c r="B27" s="155"/>
      <c r="C27" s="118"/>
      <c r="D27" s="130"/>
      <c r="E27" s="130"/>
      <c r="F27" s="124"/>
      <c r="G27" s="124"/>
      <c r="H27" s="127"/>
      <c r="I27" s="130"/>
      <c r="J27" s="133"/>
      <c r="K27" s="133"/>
      <c r="L27" s="158"/>
      <c r="M27" s="35"/>
      <c r="N27" s="37" t="s">
        <v>51</v>
      </c>
      <c r="O27" s="106"/>
      <c r="P27" s="109"/>
    </row>
    <row r="28" spans="1:16" ht="137.25" customHeight="1" x14ac:dyDescent="0.25">
      <c r="A28" s="153"/>
      <c r="B28" s="155"/>
      <c r="C28" s="118"/>
      <c r="D28" s="130"/>
      <c r="E28" s="130"/>
      <c r="F28" s="124"/>
      <c r="G28" s="124"/>
      <c r="H28" s="127"/>
      <c r="I28" s="130"/>
      <c r="J28" s="133"/>
      <c r="K28" s="133"/>
      <c r="L28" s="158"/>
      <c r="M28" s="35"/>
      <c r="N28" s="37" t="s">
        <v>52</v>
      </c>
      <c r="O28" s="106"/>
      <c r="P28" s="109"/>
    </row>
    <row r="29" spans="1:16" ht="125.25" customHeight="1" x14ac:dyDescent="0.25">
      <c r="A29" s="153"/>
      <c r="B29" s="155"/>
      <c r="C29" s="118"/>
      <c r="D29" s="130"/>
      <c r="E29" s="130"/>
      <c r="F29" s="124"/>
      <c r="G29" s="124"/>
      <c r="H29" s="127"/>
      <c r="I29" s="130"/>
      <c r="J29" s="133"/>
      <c r="K29" s="133"/>
      <c r="L29" s="158"/>
      <c r="M29" s="35"/>
      <c r="N29" s="37" t="s">
        <v>53</v>
      </c>
      <c r="O29" s="106"/>
      <c r="P29" s="109"/>
    </row>
    <row r="30" spans="1:16" ht="117" customHeight="1" x14ac:dyDescent="0.25">
      <c r="A30" s="153"/>
      <c r="B30" s="155"/>
      <c r="C30" s="118"/>
      <c r="D30" s="130"/>
      <c r="E30" s="130"/>
      <c r="F30" s="124"/>
      <c r="G30" s="124"/>
      <c r="H30" s="127"/>
      <c r="I30" s="130"/>
      <c r="J30" s="133"/>
      <c r="K30" s="133"/>
      <c r="L30" s="158"/>
      <c r="M30" s="35"/>
      <c r="N30" s="37" t="s">
        <v>54</v>
      </c>
      <c r="O30" s="106"/>
      <c r="P30" s="109"/>
    </row>
    <row r="31" spans="1:16" ht="140.25" customHeight="1" x14ac:dyDescent="0.25">
      <c r="A31" s="153"/>
      <c r="B31" s="155"/>
      <c r="C31" s="118"/>
      <c r="D31" s="130"/>
      <c r="E31" s="130"/>
      <c r="F31" s="124"/>
      <c r="G31" s="124"/>
      <c r="H31" s="127"/>
      <c r="I31" s="130"/>
      <c r="J31" s="133"/>
      <c r="K31" s="133"/>
      <c r="L31" s="158"/>
      <c r="M31" s="35"/>
      <c r="N31" s="37" t="s">
        <v>55</v>
      </c>
      <c r="O31" s="106"/>
      <c r="P31" s="109"/>
    </row>
    <row r="32" spans="1:16" ht="134.25" customHeight="1" x14ac:dyDescent="0.25">
      <c r="A32" s="153"/>
      <c r="B32" s="155"/>
      <c r="C32" s="118"/>
      <c r="D32" s="130"/>
      <c r="E32" s="130"/>
      <c r="F32" s="124"/>
      <c r="G32" s="124"/>
      <c r="H32" s="127"/>
      <c r="I32" s="130"/>
      <c r="J32" s="133"/>
      <c r="K32" s="133"/>
      <c r="L32" s="158"/>
      <c r="M32" s="35"/>
      <c r="N32" s="37" t="s">
        <v>56</v>
      </c>
      <c r="O32" s="106"/>
      <c r="P32" s="109"/>
    </row>
    <row r="33" spans="1:16" ht="129" customHeight="1" x14ac:dyDescent="0.25">
      <c r="A33" s="153"/>
      <c r="B33" s="155"/>
      <c r="C33" s="118"/>
      <c r="D33" s="130"/>
      <c r="E33" s="130"/>
      <c r="F33" s="124"/>
      <c r="G33" s="124"/>
      <c r="H33" s="127"/>
      <c r="I33" s="130"/>
      <c r="J33" s="133"/>
      <c r="K33" s="133"/>
      <c r="L33" s="158"/>
      <c r="M33" s="35"/>
      <c r="N33" s="37" t="s">
        <v>57</v>
      </c>
      <c r="O33" s="106"/>
      <c r="P33" s="109"/>
    </row>
    <row r="34" spans="1:16" ht="156" customHeight="1" x14ac:dyDescent="0.25">
      <c r="A34" s="153"/>
      <c r="B34" s="155"/>
      <c r="C34" s="118"/>
      <c r="D34" s="130"/>
      <c r="E34" s="130"/>
      <c r="F34" s="124"/>
      <c r="G34" s="124"/>
      <c r="H34" s="127"/>
      <c r="I34" s="130"/>
      <c r="J34" s="133"/>
      <c r="K34" s="133"/>
      <c r="L34" s="158"/>
      <c r="M34" s="35"/>
      <c r="N34" s="37" t="s">
        <v>58</v>
      </c>
      <c r="O34" s="106"/>
      <c r="P34" s="109"/>
    </row>
    <row r="35" spans="1:16" ht="147.75" customHeight="1" x14ac:dyDescent="0.25">
      <c r="A35" s="153"/>
      <c r="B35" s="155"/>
      <c r="C35" s="118"/>
      <c r="D35" s="130"/>
      <c r="E35" s="130"/>
      <c r="F35" s="124"/>
      <c r="G35" s="124"/>
      <c r="H35" s="127"/>
      <c r="I35" s="130"/>
      <c r="J35" s="133"/>
      <c r="K35" s="133"/>
      <c r="L35" s="158"/>
      <c r="M35" s="35"/>
      <c r="N35" s="37" t="s">
        <v>59</v>
      </c>
      <c r="O35" s="106"/>
      <c r="P35" s="109"/>
    </row>
    <row r="36" spans="1:16" ht="130.5" customHeight="1" x14ac:dyDescent="0.25">
      <c r="A36" s="153"/>
      <c r="B36" s="155"/>
      <c r="C36" s="118"/>
      <c r="D36" s="130"/>
      <c r="E36" s="130"/>
      <c r="F36" s="124"/>
      <c r="G36" s="124"/>
      <c r="H36" s="127"/>
      <c r="I36" s="130"/>
      <c r="J36" s="133"/>
      <c r="K36" s="133"/>
      <c r="L36" s="158"/>
      <c r="M36" s="35"/>
      <c r="N36" s="37" t="s">
        <v>60</v>
      </c>
      <c r="O36" s="106"/>
      <c r="P36" s="109"/>
    </row>
    <row r="37" spans="1:16" ht="117.75" customHeight="1" x14ac:dyDescent="0.25">
      <c r="A37" s="153"/>
      <c r="B37" s="155"/>
      <c r="C37" s="118"/>
      <c r="D37" s="130"/>
      <c r="E37" s="130"/>
      <c r="F37" s="124"/>
      <c r="G37" s="124"/>
      <c r="H37" s="127"/>
      <c r="I37" s="130"/>
      <c r="J37" s="133"/>
      <c r="K37" s="133"/>
      <c r="L37" s="158"/>
      <c r="M37" s="35"/>
      <c r="N37" s="37" t="s">
        <v>61</v>
      </c>
      <c r="O37" s="106"/>
      <c r="P37" s="109"/>
    </row>
    <row r="38" spans="1:16" ht="122.25" customHeight="1" x14ac:dyDescent="0.25">
      <c r="A38" s="153"/>
      <c r="B38" s="155"/>
      <c r="C38" s="118"/>
      <c r="D38" s="130"/>
      <c r="E38" s="130"/>
      <c r="F38" s="124"/>
      <c r="G38" s="124"/>
      <c r="H38" s="127"/>
      <c r="I38" s="130"/>
      <c r="J38" s="133"/>
      <c r="K38" s="133"/>
      <c r="L38" s="158"/>
      <c r="M38" s="35"/>
      <c r="N38" s="37" t="s">
        <v>62</v>
      </c>
      <c r="O38" s="106"/>
      <c r="P38" s="109"/>
    </row>
    <row r="39" spans="1:16" ht="124.5" customHeight="1" x14ac:dyDescent="0.25">
      <c r="A39" s="153"/>
      <c r="B39" s="155"/>
      <c r="C39" s="118"/>
      <c r="D39" s="130"/>
      <c r="E39" s="130"/>
      <c r="F39" s="124"/>
      <c r="G39" s="124"/>
      <c r="H39" s="127"/>
      <c r="I39" s="130"/>
      <c r="J39" s="133"/>
      <c r="K39" s="133"/>
      <c r="L39" s="158"/>
      <c r="M39" s="35"/>
      <c r="N39" s="37" t="s">
        <v>63</v>
      </c>
      <c r="O39" s="106"/>
      <c r="P39" s="109"/>
    </row>
    <row r="40" spans="1:16" ht="114" customHeight="1" x14ac:dyDescent="0.25">
      <c r="A40" s="153"/>
      <c r="B40" s="155"/>
      <c r="C40" s="118"/>
      <c r="D40" s="130"/>
      <c r="E40" s="130"/>
      <c r="F40" s="124"/>
      <c r="G40" s="124"/>
      <c r="H40" s="127"/>
      <c r="I40" s="130"/>
      <c r="J40" s="133"/>
      <c r="K40" s="133"/>
      <c r="L40" s="158"/>
      <c r="M40" s="35"/>
      <c r="N40" s="37" t="s">
        <v>64</v>
      </c>
      <c r="O40" s="106"/>
      <c r="P40" s="109"/>
    </row>
    <row r="41" spans="1:16" ht="121.5" customHeight="1" x14ac:dyDescent="0.25">
      <c r="A41" s="153"/>
      <c r="B41" s="155"/>
      <c r="C41" s="118"/>
      <c r="D41" s="130"/>
      <c r="E41" s="130"/>
      <c r="F41" s="124"/>
      <c r="G41" s="124"/>
      <c r="H41" s="127"/>
      <c r="I41" s="130"/>
      <c r="J41" s="133"/>
      <c r="K41" s="133"/>
      <c r="L41" s="158"/>
      <c r="M41" s="35"/>
      <c r="N41" s="37" t="s">
        <v>65</v>
      </c>
      <c r="O41" s="106"/>
      <c r="P41" s="109"/>
    </row>
    <row r="42" spans="1:16" ht="132" customHeight="1" x14ac:dyDescent="0.25">
      <c r="A42" s="153"/>
      <c r="B42" s="155"/>
      <c r="C42" s="118"/>
      <c r="D42" s="130"/>
      <c r="E42" s="130"/>
      <c r="F42" s="124"/>
      <c r="G42" s="124"/>
      <c r="H42" s="127"/>
      <c r="I42" s="130"/>
      <c r="J42" s="133"/>
      <c r="K42" s="133"/>
      <c r="L42" s="158"/>
      <c r="M42" s="35"/>
      <c r="N42" s="37" t="s">
        <v>66</v>
      </c>
      <c r="O42" s="106"/>
      <c r="P42" s="109"/>
    </row>
    <row r="43" spans="1:16" ht="136.5" customHeight="1" x14ac:dyDescent="0.25">
      <c r="A43" s="153"/>
      <c r="B43" s="155"/>
      <c r="C43" s="118"/>
      <c r="D43" s="130"/>
      <c r="E43" s="130"/>
      <c r="F43" s="124"/>
      <c r="G43" s="124"/>
      <c r="H43" s="127"/>
      <c r="I43" s="130"/>
      <c r="J43" s="133"/>
      <c r="K43" s="133"/>
      <c r="L43" s="158"/>
      <c r="M43" s="35"/>
      <c r="N43" s="37" t="s">
        <v>67</v>
      </c>
      <c r="O43" s="106"/>
      <c r="P43" s="109"/>
    </row>
    <row r="44" spans="1:16" ht="136.5" customHeight="1" x14ac:dyDescent="0.25">
      <c r="A44" s="153"/>
      <c r="B44" s="155"/>
      <c r="C44" s="118"/>
      <c r="D44" s="130"/>
      <c r="E44" s="130"/>
      <c r="F44" s="124"/>
      <c r="G44" s="124"/>
      <c r="H44" s="127"/>
      <c r="I44" s="130"/>
      <c r="J44" s="133"/>
      <c r="K44" s="133"/>
      <c r="L44" s="158"/>
      <c r="M44" s="35"/>
      <c r="N44" s="37" t="s">
        <v>68</v>
      </c>
      <c r="O44" s="106"/>
      <c r="P44" s="109"/>
    </row>
    <row r="45" spans="1:16" ht="125.25" customHeight="1" x14ac:dyDescent="0.25">
      <c r="A45" s="153"/>
      <c r="B45" s="155"/>
      <c r="C45" s="118"/>
      <c r="D45" s="130"/>
      <c r="E45" s="130"/>
      <c r="F45" s="124"/>
      <c r="G45" s="124"/>
      <c r="H45" s="127"/>
      <c r="I45" s="130"/>
      <c r="J45" s="133"/>
      <c r="K45" s="133"/>
      <c r="L45" s="158"/>
      <c r="M45" s="35"/>
      <c r="N45" s="37" t="s">
        <v>69</v>
      </c>
      <c r="O45" s="106"/>
      <c r="P45" s="109"/>
    </row>
    <row r="46" spans="1:16" ht="119.25" customHeight="1" x14ac:dyDescent="0.25">
      <c r="A46" s="153"/>
      <c r="B46" s="155"/>
      <c r="C46" s="118"/>
      <c r="D46" s="130"/>
      <c r="E46" s="130"/>
      <c r="F46" s="124"/>
      <c r="G46" s="124"/>
      <c r="H46" s="127"/>
      <c r="I46" s="130"/>
      <c r="J46" s="133"/>
      <c r="K46" s="133"/>
      <c r="L46" s="158"/>
      <c r="M46" s="35"/>
      <c r="N46" s="37" t="s">
        <v>70</v>
      </c>
      <c r="O46" s="106"/>
      <c r="P46" s="109"/>
    </row>
    <row r="47" spans="1:16" ht="120.75" customHeight="1" x14ac:dyDescent="0.25">
      <c r="A47" s="153"/>
      <c r="B47" s="155"/>
      <c r="C47" s="118"/>
      <c r="D47" s="130"/>
      <c r="E47" s="130"/>
      <c r="F47" s="124"/>
      <c r="G47" s="124"/>
      <c r="H47" s="127"/>
      <c r="I47" s="130"/>
      <c r="J47" s="133"/>
      <c r="K47" s="133"/>
      <c r="L47" s="158"/>
      <c r="M47" s="35"/>
      <c r="N47" s="37" t="s">
        <v>71</v>
      </c>
      <c r="O47" s="106"/>
      <c r="P47" s="109"/>
    </row>
    <row r="48" spans="1:16" ht="137.25" customHeight="1" x14ac:dyDescent="0.25">
      <c r="A48" s="153"/>
      <c r="B48" s="155"/>
      <c r="C48" s="118"/>
      <c r="D48" s="131"/>
      <c r="E48" s="131"/>
      <c r="F48" s="125"/>
      <c r="G48" s="125"/>
      <c r="H48" s="128"/>
      <c r="I48" s="131"/>
      <c r="J48" s="134"/>
      <c r="K48" s="134"/>
      <c r="L48" s="159"/>
      <c r="M48" s="20"/>
      <c r="N48" s="37" t="s">
        <v>72</v>
      </c>
      <c r="O48" s="107"/>
      <c r="P48" s="110"/>
    </row>
    <row r="49" spans="1:16" ht="18" customHeight="1" x14ac:dyDescent="0.25">
      <c r="A49" s="153"/>
      <c r="B49" s="156"/>
      <c r="C49" s="119"/>
      <c r="D49" s="38"/>
      <c r="E49" s="38"/>
      <c r="F49" s="28">
        <f>SUM(F11)</f>
        <v>1921197758</v>
      </c>
      <c r="G49" s="28">
        <f>SUM(G11)</f>
        <v>1919197758</v>
      </c>
      <c r="H49" s="29">
        <f>+G49/F49</f>
        <v>0.99895898275350792</v>
      </c>
      <c r="I49" s="30"/>
      <c r="J49" s="28">
        <f>SUM(J11)</f>
        <v>1921197758</v>
      </c>
      <c r="K49" s="28">
        <f>SUM(K11)</f>
        <v>1914951820</v>
      </c>
      <c r="L49" s="29">
        <f>+K49/J49</f>
        <v>0.99674893541073972</v>
      </c>
      <c r="M49" s="29"/>
      <c r="N49" s="30"/>
      <c r="O49" s="39"/>
      <c r="P49" s="40"/>
    </row>
    <row r="50" spans="1:16" ht="72" customHeight="1" x14ac:dyDescent="0.25">
      <c r="A50" s="111" t="s">
        <v>73</v>
      </c>
      <c r="B50" s="114" t="s">
        <v>73</v>
      </c>
      <c r="C50" s="117"/>
      <c r="D50" s="85"/>
      <c r="E50" s="85"/>
      <c r="F50" s="41"/>
      <c r="G50" s="41"/>
      <c r="H50" s="41"/>
      <c r="I50" s="41"/>
      <c r="J50" s="120">
        <v>220000000</v>
      </c>
      <c r="K50" s="120">
        <v>82993000</v>
      </c>
      <c r="L50" s="82">
        <f>+K50/J50</f>
        <v>0.37724090909090907</v>
      </c>
      <c r="M50" s="85"/>
      <c r="N50" s="37" t="s">
        <v>74</v>
      </c>
      <c r="O50" s="88">
        <v>1</v>
      </c>
      <c r="P50" s="42" t="s">
        <v>90</v>
      </c>
    </row>
    <row r="51" spans="1:16" ht="93" customHeight="1" x14ac:dyDescent="0.25">
      <c r="A51" s="112"/>
      <c r="B51" s="115"/>
      <c r="C51" s="118"/>
      <c r="D51" s="86"/>
      <c r="E51" s="86"/>
      <c r="F51" s="43"/>
      <c r="G51" s="43"/>
      <c r="H51" s="43"/>
      <c r="I51" s="43"/>
      <c r="J51" s="121"/>
      <c r="K51" s="121"/>
      <c r="L51" s="83"/>
      <c r="M51" s="86"/>
      <c r="N51" s="37" t="s">
        <v>75</v>
      </c>
      <c r="O51" s="89"/>
      <c r="P51" s="44" t="s">
        <v>76</v>
      </c>
    </row>
    <row r="52" spans="1:16" ht="111" customHeight="1" x14ac:dyDescent="0.25">
      <c r="A52" s="113"/>
      <c r="B52" s="116"/>
      <c r="C52" s="119"/>
      <c r="D52" s="87"/>
      <c r="E52" s="87"/>
      <c r="F52" s="43"/>
      <c r="G52" s="43"/>
      <c r="H52" s="43"/>
      <c r="I52" s="43"/>
      <c r="J52" s="122"/>
      <c r="K52" s="122"/>
      <c r="L52" s="84"/>
      <c r="M52" s="87"/>
      <c r="N52" s="37" t="s">
        <v>77</v>
      </c>
      <c r="O52" s="90"/>
      <c r="P52" s="44" t="s">
        <v>91</v>
      </c>
    </row>
    <row r="53" spans="1:16" ht="16.5" x14ac:dyDescent="0.25">
      <c r="A53" s="45"/>
      <c r="B53" s="41"/>
      <c r="C53" s="41"/>
      <c r="D53" s="15"/>
      <c r="E53" s="15"/>
      <c r="F53" s="46">
        <f>SUM(F13)</f>
        <v>0</v>
      </c>
      <c r="G53" s="46">
        <f>SUM(G13)</f>
        <v>0</v>
      </c>
      <c r="H53" s="47" t="e">
        <f>+G53/F53</f>
        <v>#DIV/0!</v>
      </c>
      <c r="I53" s="48"/>
      <c r="J53" s="46">
        <f>SUM(J50)</f>
        <v>220000000</v>
      </c>
      <c r="K53" s="46">
        <f>SUM(K50)</f>
        <v>82993000</v>
      </c>
      <c r="L53" s="47">
        <f>+K53/J53</f>
        <v>0.37724090909090907</v>
      </c>
      <c r="M53" s="47"/>
      <c r="N53" s="48"/>
      <c r="O53" s="49"/>
      <c r="P53" s="22"/>
    </row>
    <row r="54" spans="1:16" ht="17.25" thickBot="1" x14ac:dyDescent="0.3">
      <c r="A54" s="50"/>
      <c r="B54" s="51"/>
      <c r="C54" s="51"/>
      <c r="D54" s="91" t="s">
        <v>78</v>
      </c>
      <c r="E54" s="91"/>
      <c r="F54" s="52">
        <f>+F53+F49+F10</f>
        <v>2425507758</v>
      </c>
      <c r="G54" s="52">
        <f>+G53+G49+G10</f>
        <v>2423507758</v>
      </c>
      <c r="H54" s="53">
        <f>+G54/F54</f>
        <v>0.99917543038425527</v>
      </c>
      <c r="I54" s="54"/>
      <c r="J54" s="52">
        <f>+J53+J49+J10</f>
        <v>2645507758</v>
      </c>
      <c r="K54" s="52">
        <f>+K53+K49+K10</f>
        <v>2471735014</v>
      </c>
      <c r="L54" s="55">
        <f>+K54/J54</f>
        <v>0.93431402970771404</v>
      </c>
      <c r="M54" s="53"/>
      <c r="N54" s="54"/>
      <c r="O54" s="56">
        <f>AVERAGE(O9:O53)</f>
        <v>1</v>
      </c>
      <c r="P54" s="57"/>
    </row>
    <row r="55" spans="1:16" ht="16.5" thickTop="1" thickBot="1" x14ac:dyDescent="0.3"/>
    <row r="56" spans="1:16" ht="33" customHeight="1" thickTop="1" x14ac:dyDescent="0.25">
      <c r="A56" s="92" t="s">
        <v>79</v>
      </c>
      <c r="B56" s="93"/>
      <c r="C56" s="93"/>
      <c r="D56" s="93"/>
      <c r="E56" s="93"/>
      <c r="F56" s="93"/>
      <c r="G56" s="93"/>
      <c r="H56" s="93"/>
      <c r="I56" s="93"/>
      <c r="J56" s="93"/>
      <c r="K56" s="93"/>
      <c r="L56" s="93"/>
      <c r="M56" s="93"/>
      <c r="N56" s="93"/>
      <c r="O56" s="93"/>
      <c r="P56" s="94"/>
    </row>
    <row r="57" spans="1:16" ht="16.5" customHeight="1" x14ac:dyDescent="0.25">
      <c r="A57" s="95" t="s">
        <v>80</v>
      </c>
      <c r="B57" s="96"/>
      <c r="C57" s="96"/>
      <c r="D57" s="58"/>
      <c r="E57" s="58"/>
      <c r="F57" s="58"/>
      <c r="G57" s="58"/>
      <c r="H57" s="58"/>
      <c r="I57" s="58"/>
      <c r="J57" s="58"/>
      <c r="K57" s="58"/>
      <c r="L57" s="58"/>
      <c r="M57" s="58"/>
      <c r="N57" s="58"/>
      <c r="O57" s="58"/>
      <c r="P57" s="59"/>
    </row>
    <row r="58" spans="1:16" ht="16.5" customHeight="1" x14ac:dyDescent="0.25">
      <c r="A58" s="95" t="s">
        <v>81</v>
      </c>
      <c r="B58" s="96"/>
      <c r="C58" s="60">
        <f>+O54</f>
        <v>1</v>
      </c>
      <c r="D58" s="61"/>
      <c r="E58" s="61"/>
      <c r="F58" s="61"/>
      <c r="G58" s="61"/>
      <c r="H58" s="61"/>
      <c r="I58" s="61"/>
      <c r="J58" s="61"/>
      <c r="K58" s="61"/>
      <c r="L58" s="61"/>
      <c r="M58" s="61"/>
      <c r="N58" s="61"/>
      <c r="O58" s="61"/>
      <c r="P58" s="62"/>
    </row>
    <row r="59" spans="1:16" ht="16.5" x14ac:dyDescent="0.25">
      <c r="A59" s="95" t="s">
        <v>82</v>
      </c>
      <c r="B59" s="96"/>
      <c r="C59" s="60">
        <f>+L54</f>
        <v>0.93431402970771404</v>
      </c>
      <c r="D59" s="61"/>
      <c r="E59" s="61"/>
      <c r="F59" s="61"/>
      <c r="G59" s="61"/>
      <c r="H59" s="61"/>
      <c r="I59" s="61"/>
      <c r="J59" s="61"/>
      <c r="K59" s="61"/>
      <c r="L59" s="61"/>
      <c r="M59" s="61"/>
      <c r="N59" s="61"/>
      <c r="O59" s="61"/>
      <c r="P59" s="62"/>
    </row>
    <row r="60" spans="1:16" ht="16.5" x14ac:dyDescent="0.25">
      <c r="A60" s="63"/>
      <c r="B60" s="64"/>
      <c r="C60" s="65"/>
      <c r="D60" s="61"/>
      <c r="E60" s="61"/>
      <c r="F60" s="61"/>
      <c r="G60" s="61"/>
      <c r="H60" s="61"/>
      <c r="I60" s="61"/>
      <c r="J60" s="61"/>
      <c r="K60" s="61"/>
      <c r="L60" s="61"/>
      <c r="M60" s="61"/>
      <c r="N60" s="61"/>
      <c r="O60" s="61"/>
      <c r="P60" s="62"/>
    </row>
    <row r="61" spans="1:16" ht="17.25" thickBot="1" x14ac:dyDescent="0.3">
      <c r="A61" s="63"/>
      <c r="B61" s="64"/>
      <c r="C61" s="65"/>
      <c r="D61" s="61"/>
      <c r="E61" s="61"/>
      <c r="F61" s="61"/>
      <c r="G61" s="61"/>
      <c r="H61" s="61"/>
      <c r="I61" s="61"/>
      <c r="J61" s="61"/>
      <c r="K61" s="61"/>
      <c r="L61" s="61"/>
      <c r="M61" s="61"/>
      <c r="N61" s="61"/>
      <c r="O61" s="61"/>
      <c r="P61" s="62"/>
    </row>
    <row r="62" spans="1:16" ht="33" customHeight="1" thickTop="1" x14ac:dyDescent="0.25">
      <c r="A62" s="97" t="s">
        <v>83</v>
      </c>
      <c r="B62" s="93"/>
      <c r="C62" s="93"/>
      <c r="D62" s="93"/>
      <c r="E62" s="93"/>
      <c r="F62" s="93"/>
      <c r="G62" s="93"/>
      <c r="H62" s="93"/>
      <c r="I62" s="93"/>
      <c r="J62" s="93"/>
      <c r="K62" s="93"/>
      <c r="L62" s="93"/>
      <c r="M62" s="93"/>
      <c r="N62" s="93"/>
      <c r="O62" s="93"/>
      <c r="P62" s="98"/>
    </row>
    <row r="63" spans="1:16" ht="150" customHeight="1" x14ac:dyDescent="0.25">
      <c r="A63" s="99" t="s">
        <v>92</v>
      </c>
      <c r="B63" s="100"/>
      <c r="C63" s="100"/>
      <c r="D63" s="100"/>
      <c r="E63" s="100"/>
      <c r="F63" s="100"/>
      <c r="G63" s="100"/>
      <c r="H63" s="100"/>
      <c r="I63" s="100"/>
      <c r="J63" s="100"/>
      <c r="K63" s="100"/>
      <c r="L63" s="100"/>
      <c r="M63" s="100"/>
      <c r="N63" s="100"/>
      <c r="O63" s="100"/>
      <c r="P63" s="101"/>
    </row>
    <row r="64" spans="1:16" ht="150" customHeight="1" x14ac:dyDescent="0.25">
      <c r="A64" s="99"/>
      <c r="B64" s="100"/>
      <c r="C64" s="100"/>
      <c r="D64" s="100"/>
      <c r="E64" s="100"/>
      <c r="F64" s="100"/>
      <c r="G64" s="100"/>
      <c r="H64" s="100"/>
      <c r="I64" s="100"/>
      <c r="J64" s="100"/>
      <c r="K64" s="100"/>
      <c r="L64" s="100"/>
      <c r="M64" s="100"/>
      <c r="N64" s="100"/>
      <c r="O64" s="100"/>
      <c r="P64" s="101"/>
    </row>
    <row r="65" spans="1:16" ht="168.75" customHeight="1" thickBot="1" x14ac:dyDescent="0.3">
      <c r="A65" s="102"/>
      <c r="B65" s="103"/>
      <c r="C65" s="103"/>
      <c r="D65" s="103"/>
      <c r="E65" s="103"/>
      <c r="F65" s="103"/>
      <c r="G65" s="103"/>
      <c r="H65" s="103"/>
      <c r="I65" s="103"/>
      <c r="J65" s="103"/>
      <c r="K65" s="103"/>
      <c r="L65" s="103"/>
      <c r="M65" s="103"/>
      <c r="N65" s="103"/>
      <c r="O65" s="103"/>
      <c r="P65" s="104"/>
    </row>
    <row r="66" spans="1:16" ht="18" thickTop="1" thickBot="1" x14ac:dyDescent="0.3">
      <c r="A66" s="77" t="s">
        <v>84</v>
      </c>
      <c r="B66" s="78"/>
      <c r="C66" s="78"/>
      <c r="D66" s="78"/>
      <c r="E66" s="78"/>
      <c r="F66" s="78"/>
      <c r="G66" s="78"/>
      <c r="H66" s="78"/>
      <c r="I66" s="78"/>
      <c r="J66" s="78"/>
      <c r="K66" s="78"/>
      <c r="L66" s="78"/>
      <c r="M66" s="78"/>
      <c r="N66" s="78"/>
      <c r="O66" s="78"/>
      <c r="P66" s="79"/>
    </row>
    <row r="67" spans="1:16" ht="17.25" thickTop="1" x14ac:dyDescent="0.25">
      <c r="A67" s="80" t="s">
        <v>85</v>
      </c>
      <c r="B67" s="81"/>
      <c r="C67" s="81"/>
      <c r="D67" s="66"/>
      <c r="E67" s="66"/>
      <c r="F67" s="66"/>
      <c r="G67" s="66"/>
      <c r="H67" s="66"/>
      <c r="I67" s="66"/>
      <c r="J67" s="66"/>
      <c r="K67" s="66"/>
      <c r="L67" s="66"/>
      <c r="M67" s="66"/>
      <c r="N67" s="66"/>
      <c r="O67" s="66"/>
      <c r="P67" s="67"/>
    </row>
    <row r="68" spans="1:16" ht="16.5" x14ac:dyDescent="0.25">
      <c r="A68" s="73"/>
      <c r="B68" s="74"/>
      <c r="C68" s="74"/>
      <c r="D68" s="61"/>
      <c r="E68" s="61"/>
      <c r="F68" s="61"/>
      <c r="G68" s="61"/>
      <c r="H68" s="61"/>
      <c r="I68" s="61"/>
      <c r="J68" s="61"/>
      <c r="K68" s="61"/>
      <c r="L68" s="61"/>
      <c r="M68" s="61"/>
      <c r="N68" s="61"/>
      <c r="O68" s="61"/>
      <c r="P68" s="62"/>
    </row>
    <row r="69" spans="1:16" ht="16.5" x14ac:dyDescent="0.25">
      <c r="A69" s="73"/>
      <c r="B69" s="74"/>
      <c r="C69" s="74"/>
      <c r="D69" s="61"/>
      <c r="E69" s="61"/>
      <c r="F69" s="61"/>
      <c r="G69" s="61"/>
      <c r="H69" s="61"/>
      <c r="I69" s="61"/>
      <c r="J69" s="61"/>
      <c r="K69" s="61"/>
      <c r="L69" s="61"/>
      <c r="M69" s="61"/>
      <c r="N69" s="61"/>
      <c r="O69" s="61"/>
      <c r="P69" s="62"/>
    </row>
    <row r="70" spans="1:16" ht="16.5" x14ac:dyDescent="0.25">
      <c r="A70" s="73"/>
      <c r="B70" s="74"/>
      <c r="C70" s="74"/>
      <c r="D70" s="61"/>
      <c r="E70" s="61"/>
      <c r="F70" s="61"/>
      <c r="G70" s="61"/>
      <c r="H70" s="61"/>
      <c r="I70" s="61"/>
      <c r="J70" s="61"/>
      <c r="K70" s="61"/>
      <c r="L70" s="61"/>
      <c r="M70" s="61"/>
      <c r="N70" s="61"/>
      <c r="O70" s="61"/>
      <c r="P70" s="62"/>
    </row>
    <row r="71" spans="1:16" ht="16.5" customHeight="1" x14ac:dyDescent="0.25">
      <c r="A71" s="73" t="s">
        <v>86</v>
      </c>
      <c r="B71" s="74"/>
      <c r="C71" s="74"/>
      <c r="D71" s="61"/>
      <c r="E71" s="61"/>
      <c r="F71" s="61"/>
      <c r="G71" s="61"/>
      <c r="H71" s="61"/>
      <c r="I71" s="61"/>
      <c r="J71" s="61"/>
      <c r="K71" s="61"/>
      <c r="L71" s="61"/>
      <c r="M71" s="61"/>
      <c r="N71" s="61"/>
      <c r="O71" s="61"/>
      <c r="P71" s="62"/>
    </row>
    <row r="72" spans="1:16" ht="16.5" customHeight="1" x14ac:dyDescent="0.25">
      <c r="A72" s="71" t="s">
        <v>87</v>
      </c>
      <c r="B72" s="72"/>
      <c r="C72" s="72"/>
      <c r="D72" s="61"/>
      <c r="E72" s="61"/>
      <c r="F72" s="61"/>
      <c r="G72" s="61"/>
      <c r="H72" s="61"/>
      <c r="I72" s="61"/>
      <c r="J72" s="61"/>
      <c r="K72" s="61"/>
      <c r="L72" s="61"/>
      <c r="M72" s="61"/>
      <c r="N72" s="61"/>
      <c r="O72" s="61"/>
      <c r="P72" s="62"/>
    </row>
    <row r="73" spans="1:16" ht="16.5" x14ac:dyDescent="0.25">
      <c r="A73" s="73"/>
      <c r="B73" s="74"/>
      <c r="C73" s="74"/>
      <c r="D73" s="61"/>
      <c r="E73" s="61"/>
      <c r="F73" s="61"/>
      <c r="G73" s="61"/>
      <c r="H73" s="61"/>
      <c r="I73" s="61"/>
      <c r="J73" s="61"/>
      <c r="K73" s="61"/>
      <c r="L73" s="61"/>
      <c r="M73" s="61"/>
      <c r="N73" s="61"/>
      <c r="O73" s="61"/>
      <c r="P73" s="62"/>
    </row>
    <row r="74" spans="1:16" x14ac:dyDescent="0.25">
      <c r="A74" s="75"/>
      <c r="B74" s="76"/>
      <c r="C74" s="76"/>
      <c r="D74" s="61"/>
      <c r="E74" s="61"/>
      <c r="F74" s="61"/>
      <c r="G74" s="61"/>
      <c r="H74" s="61"/>
      <c r="I74" s="61"/>
      <c r="J74" s="61"/>
      <c r="K74" s="61"/>
      <c r="L74" s="61"/>
      <c r="M74" s="61"/>
      <c r="N74" s="61"/>
      <c r="O74" s="61"/>
      <c r="P74" s="62"/>
    </row>
    <row r="75" spans="1:16" ht="27" customHeight="1" x14ac:dyDescent="0.25">
      <c r="A75" s="75" t="s">
        <v>88</v>
      </c>
      <c r="B75" s="76"/>
      <c r="C75" s="76"/>
      <c r="D75" s="61"/>
      <c r="E75" s="61"/>
      <c r="F75" s="61"/>
      <c r="G75" s="61"/>
      <c r="H75" s="61"/>
      <c r="I75" s="61"/>
      <c r="J75" s="61"/>
      <c r="K75" s="61"/>
      <c r="L75" s="61"/>
      <c r="M75" s="61"/>
      <c r="N75" s="61"/>
      <c r="O75" s="61"/>
      <c r="P75" s="62"/>
    </row>
    <row r="76" spans="1:16" ht="15.75" thickBot="1" x14ac:dyDescent="0.3">
      <c r="A76" s="68"/>
      <c r="B76" s="69"/>
      <c r="C76" s="69"/>
      <c r="D76" s="69"/>
      <c r="E76" s="69"/>
      <c r="F76" s="69"/>
      <c r="G76" s="69"/>
      <c r="H76" s="69"/>
      <c r="I76" s="69"/>
      <c r="J76" s="69"/>
      <c r="K76" s="69"/>
      <c r="L76" s="69"/>
      <c r="M76" s="69"/>
      <c r="N76" s="69"/>
      <c r="O76" s="69"/>
      <c r="P76" s="70"/>
    </row>
    <row r="77" spans="1:16" ht="15.75" thickTop="1" x14ac:dyDescent="0.25"/>
  </sheetData>
  <mergeCells count="57">
    <mergeCell ref="L11:L48"/>
    <mergeCell ref="A5:P5"/>
    <mergeCell ref="A1:I2"/>
    <mergeCell ref="O1:P1"/>
    <mergeCell ref="O2:P2"/>
    <mergeCell ref="A3:P3"/>
    <mergeCell ref="A4:P4"/>
    <mergeCell ref="A9:A10"/>
    <mergeCell ref="A11:A49"/>
    <mergeCell ref="B11:B49"/>
    <mergeCell ref="C11:C49"/>
    <mergeCell ref="D11:D48"/>
    <mergeCell ref="B6:P6"/>
    <mergeCell ref="A7:A8"/>
    <mergeCell ref="B7:B8"/>
    <mergeCell ref="F7:G7"/>
    <mergeCell ref="I7:I8"/>
    <mergeCell ref="J7:K7"/>
    <mergeCell ref="M7:M8"/>
    <mergeCell ref="N7:N8"/>
    <mergeCell ref="P7:P8"/>
    <mergeCell ref="O11:O48"/>
    <mergeCell ref="P11:P48"/>
    <mergeCell ref="A50:A52"/>
    <mergeCell ref="B50:B52"/>
    <mergeCell ref="C50:C52"/>
    <mergeCell ref="D50:D52"/>
    <mergeCell ref="E50:E52"/>
    <mergeCell ref="J50:J52"/>
    <mergeCell ref="K50:K52"/>
    <mergeCell ref="F11:F48"/>
    <mergeCell ref="G11:G48"/>
    <mergeCell ref="H11:H48"/>
    <mergeCell ref="I11:I48"/>
    <mergeCell ref="J11:J48"/>
    <mergeCell ref="K11:K48"/>
    <mergeCell ref="E11:E48"/>
    <mergeCell ref="A57:C57"/>
    <mergeCell ref="A58:B58"/>
    <mergeCell ref="A59:B59"/>
    <mergeCell ref="A62:P62"/>
    <mergeCell ref="A63:P65"/>
    <mergeCell ref="L50:L52"/>
    <mergeCell ref="M50:M52"/>
    <mergeCell ref="O50:O52"/>
    <mergeCell ref="D54:E54"/>
    <mergeCell ref="A56:P56"/>
    <mergeCell ref="A72:C72"/>
    <mergeCell ref="A73:C73"/>
    <mergeCell ref="A74:C74"/>
    <mergeCell ref="A75:C75"/>
    <mergeCell ref="A66:P66"/>
    <mergeCell ref="A67:C67"/>
    <mergeCell ref="A68:C68"/>
    <mergeCell ref="A69:C69"/>
    <mergeCell ref="A70:C70"/>
    <mergeCell ref="A71:C71"/>
  </mergeCells>
  <hyperlinks>
    <hyperlink ref="N12" display="1403 Boletines de Condiciones Hidrometeorológicas disponibles en: http://www.pronosticosyalertas.gov.co/boletin-condiciones-hidrometeorologicas/-/document_library_display/NjDnSz0uvV4g/view/79075227?_110_INSTANCE_NjDnSz0uvV4g_redirect=http%3A%2F%2Fwww.pro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Humberto La Rotta Sanchez</dc:creator>
  <cp:lastModifiedBy>Jaime Humberto La Rotta Sanchez</cp:lastModifiedBy>
  <dcterms:created xsi:type="dcterms:W3CDTF">2020-02-14T12:14:07Z</dcterms:created>
  <dcterms:modified xsi:type="dcterms:W3CDTF">2020-02-14T19:20:53Z</dcterms:modified>
</cp:coreProperties>
</file>