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xramirezv\Downloads\"/>
    </mc:Choice>
  </mc:AlternateContent>
  <xr:revisionPtr revIDLastSave="0" documentId="13_ncr:1_{91C0CDC1-921C-4B35-909E-2D0564F837A6}" xr6:coauthVersionLast="47" xr6:coauthVersionMax="47" xr10:uidLastSave="{00000000-0000-0000-0000-000000000000}"/>
  <bookViews>
    <workbookView xWindow="-120" yWindow="-120" windowWidth="29040" windowHeight="15720" xr2:uid="{00000000-000D-0000-FFFF-FFFF00000000}"/>
  </bookViews>
  <sheets>
    <sheet name="SLC-F073" sheetId="1" r:id="rId1"/>
    <sheet name="Instrucciones" sheetId="2" r:id="rId2"/>
    <sheet name="Control de cambios" sheetId="3" r:id="rId3"/>
  </sheets>
  <definedNames>
    <definedName name="_xlnm.Print_Area" localSheetId="0">'SLC-F073'!$A$1:$G$29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E24" i="1"/>
  <c r="D13" i="1"/>
  <c r="D14" i="1"/>
  <c r="D15" i="1"/>
  <c r="D16" i="1"/>
  <c r="D17" i="1"/>
  <c r="D18" i="1"/>
  <c r="D19" i="1"/>
  <c r="D20" i="1"/>
  <c r="D21" i="1"/>
  <c r="E12" i="1" l="1"/>
  <c r="E13" i="1"/>
  <c r="E21" i="1"/>
  <c r="E17" i="1"/>
  <c r="E20" i="1"/>
  <c r="E16" i="1"/>
  <c r="E19" i="1"/>
  <c r="E15" i="1"/>
  <c r="E14" i="1"/>
  <c r="E18" i="1"/>
  <c r="E25" i="1"/>
  <c r="E26" i="1"/>
  <c r="E22" i="1" l="1"/>
  <c r="E23" i="1"/>
  <c r="E2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Gonzalez Mateus</author>
  </authors>
  <commentList>
    <comment ref="F28" authorId="0" shapeId="0" xr:uid="{00000000-0006-0000-0000-000001000000}">
      <text>
        <r>
          <rPr>
            <b/>
            <sz val="9"/>
            <color indexed="81"/>
            <rFont val="Tahoma"/>
            <family val="2"/>
          </rPr>
          <t>Elizabeth Gonzalez Mateus:</t>
        </r>
        <r>
          <rPr>
            <sz val="9"/>
            <color indexed="81"/>
            <rFont val="Tahoma"/>
            <family val="2"/>
          </rPr>
          <t xml:space="preserve">
Si VERDADERO selecciones "Cumple", de lo contrario "No cumple".</t>
        </r>
      </text>
    </comment>
  </commentList>
</comments>
</file>

<file path=xl/sharedStrings.xml><?xml version="1.0" encoding="utf-8"?>
<sst xmlns="http://schemas.openxmlformats.org/spreadsheetml/2006/main" count="63" uniqueCount="60">
  <si>
    <t>Identificación de intrumentos</t>
  </si>
  <si>
    <t>Condiciones ambientales</t>
  </si>
  <si>
    <t>Balanza</t>
  </si>
  <si>
    <t>Número de medida</t>
  </si>
  <si>
    <t>Temperatura, °C</t>
  </si>
  <si>
    <t>Factor Z</t>
  </si>
  <si>
    <t>Promedio</t>
  </si>
  <si>
    <t>Desviación estandar</t>
  </si>
  <si>
    <t>Valor nominal del volúmen</t>
  </si>
  <si>
    <t>Error máximo permitido</t>
  </si>
  <si>
    <t>¿El promedio y la desviación estandar son aceptables?</t>
  </si>
  <si>
    <t>Cumple/No cumple</t>
  </si>
  <si>
    <t>ELEMENTO</t>
  </si>
  <si>
    <t>Volumen nominal</t>
  </si>
  <si>
    <t>Tolerancia</t>
  </si>
  <si>
    <t>Pipeta volumétrica Clase A de 1 mL</t>
  </si>
  <si>
    <t>Pipeta volumétrica Clase A  de 2 mL</t>
  </si>
  <si>
    <t>Pipeta volumétrica Clase A  de 2,5 mL</t>
  </si>
  <si>
    <t>Pipeta volumétrica Clase A  de 3 mL</t>
  </si>
  <si>
    <t>Pipeta volumétrica Clase A  de 4 mL</t>
  </si>
  <si>
    <t>Pipeta volumétrica Clase A  de 5 mL</t>
  </si>
  <si>
    <t>Pipeta volumétrica Clase A  de 6 mL</t>
  </si>
  <si>
    <t>Pipeta volumétrica Clase A  de 10 mL</t>
  </si>
  <si>
    <t>Pipeta volumétrica Clase A  de 15 mL</t>
  </si>
  <si>
    <t>Pipeta volumétrica Clase A  de 20 mL</t>
  </si>
  <si>
    <t>Pipeta volumétrica Clase A  de 25 mL</t>
  </si>
  <si>
    <t>Pipeta volumétrica Clase A  de 50 mL</t>
  </si>
  <si>
    <t>Pipeta volumétrica Clase A  de 100 mL</t>
  </si>
  <si>
    <t>Instrumento</t>
  </si>
  <si>
    <t>Identificación</t>
  </si>
  <si>
    <t>Termómetro de vidrio</t>
  </si>
  <si>
    <t>Masa 1 (g)</t>
  </si>
  <si>
    <t>Masa 2 ( g)</t>
  </si>
  <si>
    <t>Creación del documento con base a la nueva estructura del SGI.</t>
  </si>
  <si>
    <t>Fecha (dd/mm/aaaa): ____________________________</t>
  </si>
  <si>
    <t xml:space="preserve">INSTRUCCIONES DE DILIGENCIAMIENTO </t>
  </si>
  <si>
    <t>Registre la fecha y el nombre del analista.</t>
  </si>
  <si>
    <t>Registre las condiciones ambientales iniciales (temperatura y humedad) de la verificación.</t>
  </si>
  <si>
    <t>Verifique los valores y de acuerdo con la calidad del resultado determine si cumple o no cumple con los requisitos establecidos.</t>
  </si>
  <si>
    <t>CONTROL DE CAMBIOS</t>
  </si>
  <si>
    <t>Versión</t>
  </si>
  <si>
    <t>Fecha</t>
  </si>
  <si>
    <t xml:space="preserve">Cambios Realizados </t>
  </si>
  <si>
    <t>Nueva versión producto de la actualización de la documentación del Sistema Integrado de Gestión, por parte del funcionario Renzzo González.</t>
  </si>
  <si>
    <t>Cumple</t>
  </si>
  <si>
    <t>Volumen corregido (mL)</t>
  </si>
  <si>
    <t>Analista:   _____________________</t>
  </si>
  <si>
    <t>Temperatura del laboratorio (°C)</t>
  </si>
  <si>
    <t>Humedad (%)</t>
  </si>
  <si>
    <t>Temperatura promedio del agua (°C)</t>
  </si>
  <si>
    <t>Registre los datos de inventario de los instrumentos utilizados en la verificación: Balanza, termómetro y pipeta volumétrica.</t>
  </si>
  <si>
    <t>Registre los 10 valores de peso de la medidas del 100% del volumen total del instrumento, y registre el valor de temperatura promedio durante la medición.</t>
  </si>
  <si>
    <r>
      <t xml:space="preserve">Servicios Laboratorio de Calidad
</t>
    </r>
    <r>
      <rPr>
        <sz val="11"/>
        <rFont val="Verdana"/>
        <family val="2"/>
      </rPr>
      <t>Formato Verificación de Material de Vidrio Aforado</t>
    </r>
  </si>
  <si>
    <r>
      <rPr>
        <b/>
        <sz val="11"/>
        <color indexed="8"/>
        <rFont val="Verdana"/>
        <family val="2"/>
      </rPr>
      <t xml:space="preserve">SERVICIOS - LABORATORIO DE CALIDAD </t>
    </r>
    <r>
      <rPr>
        <sz val="11"/>
        <color indexed="8"/>
        <rFont val="Verdana"/>
        <family val="2"/>
      </rPr>
      <t xml:space="preserve">
Formato Verificación de Material de Vidrio Aforado</t>
    </r>
  </si>
  <si>
    <r>
      <t xml:space="preserve">Servicios Laboratorio de Calidad
</t>
    </r>
    <r>
      <rPr>
        <sz val="11"/>
        <color indexed="8"/>
        <rFont val="Verdana"/>
        <family val="2"/>
      </rPr>
      <t>Formato Verificación de Material de Vidrio Aforado</t>
    </r>
  </si>
  <si>
    <t>Se actualiza a la nueva plantilla de acuerdo con los lineamientos de la OAP</t>
  </si>
  <si>
    <t>Masa 1 - Masa 2</t>
  </si>
  <si>
    <r>
      <rPr>
        <b/>
        <sz val="11"/>
        <color indexed="8"/>
        <rFont val="Verdana"/>
        <family val="2"/>
      </rPr>
      <t>Código:</t>
    </r>
    <r>
      <rPr>
        <sz val="11"/>
        <color indexed="8"/>
        <rFont val="Verdana"/>
        <family val="2"/>
      </rPr>
      <t xml:space="preserve"> SLC-F073
</t>
    </r>
    <r>
      <rPr>
        <b/>
        <sz val="11"/>
        <rFont val="Verdana"/>
        <family val="2"/>
      </rPr>
      <t>Versión:</t>
    </r>
    <r>
      <rPr>
        <sz val="11"/>
        <color indexed="8"/>
        <rFont val="Verdana"/>
        <family val="2"/>
      </rPr>
      <t xml:space="preserve"> 04
</t>
    </r>
    <r>
      <rPr>
        <b/>
        <sz val="11"/>
        <color rgb="FF000000"/>
        <rFont val="Verdana"/>
        <family val="2"/>
      </rPr>
      <t>Fecha:</t>
    </r>
    <r>
      <rPr>
        <sz val="11"/>
        <color indexed="8"/>
        <rFont val="Verdana"/>
        <family val="2"/>
      </rPr>
      <t xml:space="preserve"> 11/02/2026</t>
    </r>
  </si>
  <si>
    <t>Código: SLC-F073
Versión: 04
Fecha: 11/02/2026</t>
  </si>
  <si>
    <t>Se actualiza el Formato de acuerdo con el memorando enviado por la OAP memorando 20251100097283 lineamientos para la actualización documental en el marco de la implementación del aplicativo suite visión. El código pasa de M-S-LC-F073 a SLC-F073.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</si>
</sst>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0"/>
  </numFmts>
  <fonts count="1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0"/>
      <color theme="1"/>
      <name val="Calibri"/>
      <family val="2"/>
      <scheme val="minor"/>
    </font>
    <font>
      <sz val="10"/>
      <color theme="1"/>
      <name val="Verdana"/>
      <family val="2"/>
    </font>
    <font>
      <sz val="10"/>
      <color theme="0"/>
      <name val="Verdana"/>
      <family val="2"/>
    </font>
    <font>
      <sz val="10"/>
      <name val="Arial"/>
      <family val="2"/>
    </font>
    <font>
      <b/>
      <sz val="10"/>
      <color theme="1"/>
      <name val="Verdana"/>
      <family val="2"/>
    </font>
    <font>
      <b/>
      <sz val="11"/>
      <name val="Verdana"/>
      <family val="2"/>
    </font>
    <font>
      <b/>
      <sz val="11"/>
      <color rgb="FF000000"/>
      <name val="Verdana"/>
      <family val="2"/>
    </font>
    <font>
      <sz val="11"/>
      <color rgb="FF000000"/>
      <name val="Verdana"/>
      <family val="2"/>
    </font>
    <font>
      <sz val="11"/>
      <color theme="1"/>
      <name val="Verdana"/>
      <family val="2"/>
    </font>
    <font>
      <b/>
      <sz val="11"/>
      <color theme="1"/>
      <name val="Verdana"/>
      <family val="2"/>
    </font>
    <font>
      <sz val="11"/>
      <name val="Verdana"/>
      <family val="2"/>
    </font>
    <font>
      <sz val="11"/>
      <color indexed="8"/>
      <name val="Verdana"/>
      <family val="2"/>
    </font>
    <font>
      <b/>
      <sz val="11"/>
      <color indexed="8"/>
      <name val="Verdana"/>
      <family val="2"/>
    </font>
    <font>
      <b/>
      <sz val="11"/>
      <color theme="0"/>
      <name val="Verdana"/>
      <family val="2"/>
    </font>
  </fonts>
  <fills count="6">
    <fill>
      <patternFill patternType="none"/>
    </fill>
    <fill>
      <patternFill patternType="gray125"/>
    </fill>
    <fill>
      <patternFill patternType="solid">
        <fgColor rgb="FFFFFFFF"/>
        <bgColor rgb="FFFFFFFF"/>
      </patternFill>
    </fill>
    <fill>
      <patternFill patternType="solid">
        <fgColor rgb="FF00C69B"/>
        <bgColor indexed="64"/>
      </patternFill>
    </fill>
    <fill>
      <patternFill patternType="solid">
        <fgColor rgb="FF00C69B"/>
        <bgColor rgb="FF00000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7" fillId="0" borderId="0"/>
  </cellStyleXfs>
  <cellXfs count="89">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xf>
    <xf numFmtId="0" fontId="6" fillId="0" borderId="0" xfId="1" applyFont="1"/>
    <xf numFmtId="0" fontId="5" fillId="0" borderId="0" xfId="1" applyFont="1"/>
    <xf numFmtId="0" fontId="5" fillId="0" borderId="0" xfId="1" applyFont="1" applyAlignment="1">
      <alignment vertical="center"/>
    </xf>
    <xf numFmtId="0" fontId="12" fillId="0" borderId="0" xfId="0" applyFont="1"/>
    <xf numFmtId="0" fontId="8" fillId="0" borderId="0" xfId="0" applyFont="1" applyAlignment="1">
      <alignment vertical="center"/>
    </xf>
    <xf numFmtId="0" fontId="5" fillId="0" borderId="0" xfId="0" applyFont="1"/>
    <xf numFmtId="0" fontId="5" fillId="0" borderId="0" xfId="0" applyFont="1" applyAlignment="1">
      <alignment vertical="center"/>
    </xf>
    <xf numFmtId="0" fontId="12" fillId="0" borderId="1" xfId="0" applyFont="1" applyBorder="1"/>
    <xf numFmtId="0" fontId="13" fillId="0" borderId="1" xfId="0" applyFont="1" applyBorder="1" applyAlignment="1">
      <alignment horizontal="centerContinuous" vertical="center" wrapText="1"/>
    </xf>
    <xf numFmtId="0" fontId="13" fillId="0" borderId="1" xfId="0" applyFont="1" applyBorder="1" applyAlignment="1">
      <alignment horizontal="centerContinuous" vertical="center"/>
    </xf>
    <xf numFmtId="0" fontId="15" fillId="0" borderId="1" xfId="0" applyFont="1" applyBorder="1" applyAlignment="1">
      <alignment horizontal="centerContinuous" vertical="center" wrapText="1"/>
    </xf>
    <xf numFmtId="0" fontId="15" fillId="0" borderId="1" xfId="0" applyFont="1" applyBorder="1" applyAlignment="1">
      <alignment horizontal="centerContinuous" vertical="center"/>
    </xf>
    <xf numFmtId="0" fontId="12" fillId="0" borderId="0" xfId="0" applyFont="1" applyAlignment="1">
      <alignment horizontal="center"/>
    </xf>
    <xf numFmtId="0" fontId="12" fillId="0" borderId="0" xfId="0" applyFont="1" applyAlignment="1">
      <alignment vertical="center"/>
    </xf>
    <xf numFmtId="0" fontId="14" fillId="3" borderId="1" xfId="0"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9" fillId="3" borderId="1" xfId="0" applyFont="1" applyFill="1" applyBorder="1" applyAlignment="1">
      <alignment horizontal="center" vertical="center" wrapText="1"/>
    </xf>
    <xf numFmtId="0" fontId="12" fillId="0" borderId="2" xfId="0" applyFont="1" applyBorder="1" applyAlignment="1">
      <alignment horizontal="center" vertical="center"/>
    </xf>
    <xf numFmtId="166" fontId="12" fillId="0" borderId="1" xfId="0" applyNumberFormat="1" applyFont="1" applyBorder="1" applyAlignment="1" applyProtection="1">
      <alignment horizontal="center" vertical="center"/>
      <protection locked="0"/>
    </xf>
    <xf numFmtId="0" fontId="12" fillId="0" borderId="1" xfId="0" applyFont="1" applyBorder="1" applyAlignment="1">
      <alignment horizontal="centerContinuous" vertical="center"/>
    </xf>
    <xf numFmtId="0" fontId="12" fillId="0" borderId="2" xfId="0" applyFont="1" applyBorder="1" applyAlignment="1">
      <alignment horizontal="centerContinuous" vertical="center"/>
    </xf>
    <xf numFmtId="0" fontId="12" fillId="0" borderId="4" xfId="0" applyFont="1" applyBorder="1" applyAlignment="1">
      <alignment horizontal="centerContinuous" vertical="center"/>
    </xf>
    <xf numFmtId="0" fontId="12" fillId="0" borderId="3" xfId="0" applyFont="1" applyBorder="1" applyAlignment="1">
      <alignment horizontal="centerContinuous" vertical="center"/>
    </xf>
    <xf numFmtId="0" fontId="12" fillId="0" borderId="6" xfId="0" applyFont="1" applyBorder="1" applyAlignment="1">
      <alignment horizontal="centerContinuous" vertical="center"/>
    </xf>
    <xf numFmtId="0" fontId="12" fillId="0" borderId="8" xfId="0" applyFont="1" applyBorder="1" applyAlignment="1">
      <alignment horizontal="centerContinuous" vertical="center"/>
    </xf>
    <xf numFmtId="0" fontId="12" fillId="0" borderId="7" xfId="0" applyFont="1" applyBorder="1" applyAlignment="1">
      <alignment horizontal="centerContinuous" vertical="center"/>
    </xf>
    <xf numFmtId="0" fontId="13" fillId="0" borderId="2" xfId="0" applyFont="1" applyBorder="1" applyAlignment="1">
      <alignment horizontal="centerContinuous" vertical="center"/>
    </xf>
    <xf numFmtId="0" fontId="17" fillId="0" borderId="2" xfId="0" applyFont="1" applyBorder="1" applyAlignment="1">
      <alignment horizontal="right" vertical="center"/>
    </xf>
    <xf numFmtId="2" fontId="9" fillId="0" borderId="4" xfId="0" applyNumberFormat="1" applyFont="1" applyBorder="1" applyAlignment="1" applyProtection="1">
      <alignment vertical="center"/>
      <protection locked="0"/>
    </xf>
    <xf numFmtId="2" fontId="17" fillId="0" borderId="3" xfId="0" applyNumberFormat="1" applyFont="1" applyBorder="1" applyAlignment="1" applyProtection="1">
      <alignment vertical="center"/>
      <protection locked="0"/>
    </xf>
    <xf numFmtId="0" fontId="11" fillId="2" borderId="9" xfId="1" applyFont="1" applyFill="1" applyBorder="1" applyAlignment="1">
      <alignment horizontal="left" vertical="center" wrapText="1"/>
    </xf>
    <xf numFmtId="0" fontId="9" fillId="4" borderId="6" xfId="1" applyFont="1" applyFill="1" applyBorder="1" applyAlignment="1">
      <alignment horizontal="centerContinuous"/>
    </xf>
    <xf numFmtId="0" fontId="12" fillId="3" borderId="7" xfId="1" applyFont="1" applyFill="1" applyBorder="1" applyAlignment="1">
      <alignment horizontal="centerContinuous"/>
    </xf>
    <xf numFmtId="0" fontId="12" fillId="5" borderId="2" xfId="1" applyFont="1" applyFill="1" applyBorder="1" applyAlignment="1">
      <alignment vertical="center" wrapText="1"/>
    </xf>
    <xf numFmtId="0" fontId="12" fillId="5" borderId="7" xfId="1" applyFont="1" applyFill="1" applyBorder="1"/>
    <xf numFmtId="0" fontId="12" fillId="5" borderId="5" xfId="1" applyFont="1" applyFill="1" applyBorder="1" applyAlignment="1">
      <alignment vertical="center" wrapText="1"/>
    </xf>
    <xf numFmtId="0" fontId="12" fillId="5" borderId="3" xfId="1" applyFont="1" applyFill="1" applyBorder="1"/>
    <xf numFmtId="0" fontId="12" fillId="5" borderId="5" xfId="2" applyFont="1" applyFill="1" applyBorder="1" applyAlignment="1">
      <alignment vertical="center" wrapText="1"/>
    </xf>
    <xf numFmtId="0" fontId="12" fillId="0" borderId="1" xfId="0" applyFont="1" applyBorder="1" applyAlignment="1">
      <alignment horizontal="centerContinuous"/>
    </xf>
    <xf numFmtId="0" fontId="11" fillId="0" borderId="1" xfId="0" applyFont="1" applyBorder="1" applyAlignment="1">
      <alignment vertical="center" wrapText="1"/>
    </xf>
    <xf numFmtId="0" fontId="15" fillId="0" borderId="6" xfId="1" applyFont="1" applyBorder="1" applyAlignment="1">
      <alignment horizontal="center" vertical="center" wrapText="1"/>
    </xf>
    <xf numFmtId="0" fontId="9" fillId="3" borderId="1" xfId="0" applyFont="1" applyFill="1" applyBorder="1" applyAlignment="1">
      <alignment horizontal="centerContinuous"/>
    </xf>
    <xf numFmtId="0" fontId="9" fillId="3" borderId="2" xfId="0" applyFont="1" applyFill="1" applyBorder="1" applyAlignment="1">
      <alignment horizontal="centerContinuous"/>
    </xf>
    <xf numFmtId="0" fontId="9" fillId="3" borderId="4" xfId="0" applyFont="1" applyFill="1" applyBorder="1" applyAlignment="1">
      <alignment horizontal="centerContinuous"/>
    </xf>
    <xf numFmtId="0" fontId="9" fillId="3" borderId="3" xfId="0" applyFont="1" applyFill="1" applyBorder="1" applyAlignment="1">
      <alignment horizontal="centerContinuous"/>
    </xf>
    <xf numFmtId="0" fontId="10" fillId="5" borderId="1" xfId="0" applyFont="1" applyFill="1" applyBorder="1" applyAlignment="1">
      <alignment horizontal="center"/>
    </xf>
    <xf numFmtId="0" fontId="10" fillId="5" borderId="2" xfId="0" applyFont="1" applyFill="1" applyBorder="1"/>
    <xf numFmtId="0" fontId="10" fillId="5" borderId="3" xfId="0" applyFont="1" applyFill="1" applyBorder="1"/>
    <xf numFmtId="0" fontId="11" fillId="5" borderId="1" xfId="0" applyFont="1" applyFill="1" applyBorder="1" applyAlignment="1">
      <alignment horizontal="center" vertical="center"/>
    </xf>
    <xf numFmtId="14" fontId="11" fillId="5" borderId="1" xfId="0" applyNumberFormat="1" applyFont="1" applyFill="1" applyBorder="1" applyAlignment="1">
      <alignment horizontal="center" vertical="center"/>
    </xf>
    <xf numFmtId="0" fontId="11" fillId="5" borderId="2" xfId="0" applyFont="1" applyFill="1" applyBorder="1" applyAlignment="1">
      <alignment vertical="center" wrapText="1"/>
    </xf>
    <xf numFmtId="0" fontId="11" fillId="5" borderId="3" xfId="0" applyFont="1" applyFill="1" applyBorder="1" applyAlignment="1">
      <alignment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wrapText="1"/>
    </xf>
    <xf numFmtId="0" fontId="12" fillId="0" borderId="1" xfId="0" applyFont="1" applyBorder="1" applyAlignment="1">
      <alignment horizontal="center"/>
    </xf>
    <xf numFmtId="164" fontId="12" fillId="0" borderId="1"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2" fontId="14" fillId="0" borderId="2" xfId="0" applyNumberFormat="1" applyFont="1" applyBorder="1" applyAlignment="1">
      <alignment horizontal="center" vertical="center"/>
    </xf>
    <xf numFmtId="2" fontId="14" fillId="0" borderId="4" xfId="0" applyNumberFormat="1" applyFont="1" applyBorder="1" applyAlignment="1">
      <alignment horizontal="center" vertical="center"/>
    </xf>
    <xf numFmtId="2" fontId="14" fillId="0" borderId="3" xfId="0" applyNumberFormat="1" applyFont="1" applyBorder="1" applyAlignment="1">
      <alignment horizontal="center" vertical="center"/>
    </xf>
    <xf numFmtId="2" fontId="12" fillId="0" borderId="2" xfId="0" applyNumberFormat="1" applyFont="1" applyBorder="1" applyAlignment="1">
      <alignment horizontal="center" vertical="center"/>
    </xf>
    <xf numFmtId="2" fontId="12" fillId="0" borderId="4" xfId="0" applyNumberFormat="1" applyFont="1" applyBorder="1" applyAlignment="1">
      <alignment horizontal="center" vertical="center"/>
    </xf>
    <xf numFmtId="2" fontId="12" fillId="0" borderId="3" xfId="0" applyNumberFormat="1" applyFont="1" applyBorder="1" applyAlignment="1">
      <alignment horizontal="center" vertical="center"/>
    </xf>
    <xf numFmtId="49" fontId="9" fillId="3" borderId="2"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9" fillId="3" borderId="3"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pplyProtection="1">
      <alignment horizontal="center" vertical="center"/>
      <protection locked="0"/>
    </xf>
    <xf numFmtId="0" fontId="12" fillId="0" borderId="0" xfId="0" applyFont="1" applyAlignment="1">
      <alignment horizontal="left"/>
    </xf>
    <xf numFmtId="0" fontId="12" fillId="0" borderId="1" xfId="0" applyFont="1" applyBorder="1" applyAlignment="1">
      <alignment horizontal="left" vertical="center"/>
    </xf>
    <xf numFmtId="0" fontId="12" fillId="0" borderId="0" xfId="0" applyFont="1" applyAlignment="1">
      <alignment horizontal="center"/>
    </xf>
    <xf numFmtId="0" fontId="9" fillId="3" borderId="2"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3" xfId="0" applyFont="1" applyFill="1" applyBorder="1" applyAlignment="1">
      <alignment horizontal="center" vertical="center"/>
    </xf>
    <xf numFmtId="0" fontId="14" fillId="0" borderId="1" xfId="0" applyFont="1" applyBorder="1" applyAlignment="1">
      <alignment horizontal="left" vertical="center" wrapText="1"/>
    </xf>
    <xf numFmtId="0" fontId="9" fillId="3" borderId="1"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7" xfId="0" applyFont="1" applyBorder="1" applyAlignment="1">
      <alignment horizontal="center" vertical="center"/>
    </xf>
    <xf numFmtId="166" fontId="14" fillId="0" borderId="2" xfId="0" applyNumberFormat="1" applyFont="1" applyBorder="1" applyAlignment="1">
      <alignment horizontal="center" vertical="center"/>
    </xf>
    <xf numFmtId="166" fontId="14" fillId="0" borderId="4" xfId="0" applyNumberFormat="1" applyFont="1" applyBorder="1" applyAlignment="1">
      <alignment horizontal="center" vertical="center"/>
    </xf>
    <xf numFmtId="166" fontId="14" fillId="0" borderId="3" xfId="0" applyNumberFormat="1" applyFont="1" applyBorder="1" applyAlignment="1">
      <alignment horizontal="center" vertical="center"/>
    </xf>
  </cellXfs>
  <cellStyles count="3">
    <cellStyle name="Normal" xfId="0" builtinId="0"/>
    <cellStyle name="Normal 2" xfId="1" xr:uid="{00000000-0005-0000-0000-000002000000}"/>
    <cellStyle name="Normal 3" xfId="2" xr:uid="{3737336B-68FB-4E89-9282-C495A288F853}"/>
  </cellStyles>
  <dxfs count="2">
    <dxf>
      <fill>
        <patternFill>
          <bgColor theme="9"/>
        </patternFill>
      </fill>
    </dxf>
    <dxf>
      <fill>
        <patternFill>
          <bgColor rgb="FFFF0000"/>
        </patternFill>
      </fill>
    </dxf>
  </dxfs>
  <tableStyles count="0" defaultTableStyle="TableStyleMedium2" defaultPivotStyle="PivotStyleLight16"/>
  <colors>
    <mruColors>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302895</xdr:colOff>
      <xdr:row>0</xdr:row>
      <xdr:rowOff>43814</xdr:rowOff>
    </xdr:from>
    <xdr:to>
      <xdr:col>0</xdr:col>
      <xdr:colOff>914400</xdr:colOff>
      <xdr:row>0</xdr:row>
      <xdr:rowOff>628649</xdr:rowOff>
    </xdr:to>
    <xdr:pic>
      <xdr:nvPicPr>
        <xdr:cNvPr id="3" name="Imagen 2">
          <a:extLst>
            <a:ext uri="{FF2B5EF4-FFF2-40B4-BE49-F238E27FC236}">
              <a16:creationId xmlns:a16="http://schemas.microsoft.com/office/drawing/2014/main" id="{102150B4-A3B4-4B5E-8F53-468B8809F86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895" y="43814"/>
          <a:ext cx="611505" cy="584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285751</xdr:colOff>
      <xdr:row>0</xdr:row>
      <xdr:rowOff>66676</xdr:rowOff>
    </xdr:from>
    <xdr:to>
      <xdr:col>0</xdr:col>
      <xdr:colOff>923329</xdr:colOff>
      <xdr:row>0</xdr:row>
      <xdr:rowOff>714375</xdr:rowOff>
    </xdr:to>
    <xdr:pic>
      <xdr:nvPicPr>
        <xdr:cNvPr id="2" name="Imagen 1" descr="&quot;&quot;">
          <a:extLst>
            <a:ext uri="{FF2B5EF4-FFF2-40B4-BE49-F238E27FC236}">
              <a16:creationId xmlns:a16="http://schemas.microsoft.com/office/drawing/2014/main" id="{7ADB3F88-9168-4A87-B9FE-B3ABE3363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1" y="66676"/>
          <a:ext cx="637578"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885825</xdr:colOff>
      <xdr:row>0</xdr:row>
      <xdr:rowOff>704850</xdr:rowOff>
    </xdr:to>
    <xdr:pic>
      <xdr:nvPicPr>
        <xdr:cNvPr id="2" name="Imagen 1" descr="&quot;&quot;">
          <a:extLst>
            <a:ext uri="{FF2B5EF4-FFF2-40B4-BE49-F238E27FC236}">
              <a16:creationId xmlns:a16="http://schemas.microsoft.com/office/drawing/2014/main" id="{4BE4EB87-ED3A-41B2-ADFC-92EBAD672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6477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9"/>
  <sheetViews>
    <sheetView tabSelected="1" view="pageBreakPreview" zoomScaleNormal="100" zoomScaleSheetLayoutView="100" workbookViewId="0">
      <selection activeCell="C7" sqref="C7"/>
    </sheetView>
  </sheetViews>
  <sheetFormatPr baseColWidth="10" defaultColWidth="11.42578125" defaultRowHeight="12.75" x14ac:dyDescent="0.2"/>
  <cols>
    <col min="1" max="1" width="19" style="1" customWidth="1"/>
    <col min="2" max="2" width="15.28515625" style="1" customWidth="1"/>
    <col min="3" max="3" width="14.7109375" style="1" customWidth="1"/>
    <col min="4" max="4" width="15.140625" style="1" customWidth="1"/>
    <col min="5" max="5" width="10.28515625" style="1" customWidth="1"/>
    <col min="6" max="6" width="10.42578125" style="1" customWidth="1"/>
    <col min="7" max="7" width="12.85546875" style="1" customWidth="1"/>
    <col min="8" max="8" width="8" style="1" customWidth="1"/>
    <col min="9" max="9" width="45" style="1" customWidth="1"/>
    <col min="10" max="10" width="13.140625" style="1" customWidth="1"/>
    <col min="11" max="11" width="12.42578125" style="1" customWidth="1"/>
    <col min="12" max="12" width="4" style="1" customWidth="1"/>
    <col min="13" max="13" width="17.7109375" style="1" customWidth="1"/>
    <col min="14" max="16384" width="11.42578125" style="1"/>
  </cols>
  <sheetData>
    <row r="1" spans="1:15" ht="52.5" customHeight="1" x14ac:dyDescent="0.2">
      <c r="A1" s="11"/>
      <c r="B1" s="12" t="s">
        <v>52</v>
      </c>
      <c r="C1" s="13"/>
      <c r="D1" s="13"/>
      <c r="E1" s="13"/>
      <c r="F1" s="14" t="s">
        <v>57</v>
      </c>
      <c r="G1" s="15"/>
      <c r="H1" s="8"/>
      <c r="I1" s="9"/>
      <c r="J1" s="9"/>
      <c r="K1" s="9"/>
      <c r="L1" s="9"/>
      <c r="M1" s="9"/>
      <c r="N1" s="9"/>
      <c r="O1" s="9"/>
    </row>
    <row r="2" spans="1:15" ht="14.25" x14ac:dyDescent="0.2">
      <c r="A2" s="7"/>
      <c r="B2" s="7"/>
      <c r="C2" s="7"/>
      <c r="D2" s="7"/>
      <c r="E2" s="7"/>
      <c r="F2" s="7"/>
      <c r="G2" s="7"/>
      <c r="H2" s="9"/>
      <c r="I2" s="9"/>
      <c r="J2" s="9"/>
      <c r="K2" s="9"/>
      <c r="L2" s="9"/>
      <c r="M2" s="9"/>
      <c r="N2" s="9"/>
      <c r="O2" s="9"/>
    </row>
    <row r="3" spans="1:15" ht="14.25" x14ac:dyDescent="0.2">
      <c r="A3" s="73" t="s">
        <v>34</v>
      </c>
      <c r="B3" s="73"/>
      <c r="C3" s="73"/>
      <c r="D3" s="75" t="s">
        <v>46</v>
      </c>
      <c r="E3" s="75"/>
      <c r="F3" s="75"/>
      <c r="G3" s="75"/>
      <c r="H3" s="9"/>
      <c r="I3" s="9"/>
      <c r="J3" s="9"/>
      <c r="K3" s="9"/>
      <c r="L3" s="9"/>
      <c r="M3" s="9"/>
      <c r="N3" s="9"/>
      <c r="O3" s="9"/>
    </row>
    <row r="4" spans="1:15" ht="14.25" x14ac:dyDescent="0.2">
      <c r="A4" s="7"/>
      <c r="B4" s="7"/>
      <c r="C4" s="7"/>
      <c r="D4" s="7"/>
      <c r="E4" s="7"/>
      <c r="F4" s="7"/>
      <c r="G4" s="7"/>
      <c r="H4" s="9"/>
      <c r="I4" s="9"/>
      <c r="J4" s="9"/>
      <c r="K4" s="9"/>
      <c r="L4" s="9"/>
      <c r="M4" s="9"/>
      <c r="N4" s="9"/>
      <c r="O4" s="9"/>
    </row>
    <row r="5" spans="1:15" s="2" customFormat="1" ht="16.5" customHeight="1" x14ac:dyDescent="0.25">
      <c r="A5" s="80" t="s">
        <v>0</v>
      </c>
      <c r="B5" s="80"/>
      <c r="C5" s="80"/>
      <c r="D5" s="17"/>
      <c r="E5" s="76" t="s">
        <v>1</v>
      </c>
      <c r="F5" s="77"/>
      <c r="G5" s="78"/>
      <c r="H5" s="10"/>
      <c r="I5" s="10"/>
      <c r="J5" s="10"/>
      <c r="K5" s="10"/>
      <c r="L5" s="10"/>
      <c r="M5" s="10"/>
      <c r="N5" s="10"/>
      <c r="O5" s="10"/>
    </row>
    <row r="6" spans="1:15" s="2" customFormat="1" ht="30.95" customHeight="1" x14ac:dyDescent="0.25">
      <c r="A6" s="81" t="s">
        <v>28</v>
      </c>
      <c r="B6" s="82"/>
      <c r="C6" s="18" t="s">
        <v>29</v>
      </c>
      <c r="D6" s="17"/>
      <c r="E6" s="71" t="s">
        <v>47</v>
      </c>
      <c r="F6" s="71"/>
      <c r="G6" s="19"/>
      <c r="H6" s="10"/>
      <c r="I6" s="10"/>
      <c r="J6" s="10"/>
      <c r="K6" s="10"/>
      <c r="L6" s="10"/>
      <c r="M6" s="10"/>
      <c r="N6" s="10"/>
      <c r="O6" s="10"/>
    </row>
    <row r="7" spans="1:15" s="2" customFormat="1" ht="30.95" customHeight="1" x14ac:dyDescent="0.25">
      <c r="A7" s="79" t="s">
        <v>17</v>
      </c>
      <c r="B7" s="79"/>
      <c r="C7" s="19"/>
      <c r="D7" s="17"/>
      <c r="E7" s="74" t="s">
        <v>48</v>
      </c>
      <c r="F7" s="74"/>
      <c r="G7" s="19"/>
      <c r="H7" s="10"/>
      <c r="I7" s="10"/>
      <c r="J7" s="10"/>
      <c r="K7" s="10"/>
      <c r="L7" s="10"/>
      <c r="M7" s="10"/>
      <c r="N7" s="10"/>
      <c r="O7" s="10"/>
    </row>
    <row r="8" spans="1:15" s="2" customFormat="1" ht="20.100000000000001" customHeight="1" x14ac:dyDescent="0.25">
      <c r="A8" s="74" t="s">
        <v>30</v>
      </c>
      <c r="B8" s="74"/>
      <c r="C8" s="19"/>
      <c r="D8" s="17"/>
      <c r="E8" s="71" t="s">
        <v>49</v>
      </c>
      <c r="F8" s="71"/>
      <c r="G8" s="72"/>
      <c r="H8" s="10"/>
      <c r="I8" s="10"/>
      <c r="J8" s="10"/>
      <c r="K8" s="10"/>
      <c r="L8" s="10"/>
      <c r="M8" s="10"/>
      <c r="N8" s="10"/>
      <c r="O8" s="10"/>
    </row>
    <row r="9" spans="1:15" s="2" customFormat="1" ht="30.95" customHeight="1" x14ac:dyDescent="0.25">
      <c r="A9" s="74" t="s">
        <v>2</v>
      </c>
      <c r="B9" s="74"/>
      <c r="C9" s="19"/>
      <c r="D9" s="17"/>
      <c r="E9" s="71"/>
      <c r="F9" s="71"/>
      <c r="G9" s="72"/>
      <c r="H9" s="10"/>
      <c r="I9" s="17"/>
      <c r="J9" s="17"/>
      <c r="K9" s="17"/>
      <c r="L9" s="17"/>
      <c r="M9" s="17"/>
      <c r="N9" s="17"/>
      <c r="O9" s="10"/>
    </row>
    <row r="10" spans="1:15" ht="9" customHeight="1" x14ac:dyDescent="0.2">
      <c r="A10" s="7"/>
      <c r="B10" s="7"/>
      <c r="C10" s="7"/>
      <c r="D10" s="7"/>
      <c r="E10" s="7"/>
      <c r="F10" s="7"/>
      <c r="G10" s="7"/>
      <c r="H10" s="9"/>
      <c r="I10" s="7"/>
      <c r="J10" s="7"/>
      <c r="K10" s="7"/>
      <c r="L10" s="7"/>
      <c r="M10" s="7"/>
      <c r="N10" s="7"/>
      <c r="O10" s="9"/>
    </row>
    <row r="11" spans="1:15" s="2" customFormat="1" ht="34.5" customHeight="1" x14ac:dyDescent="0.2">
      <c r="A11" s="20" t="s">
        <v>3</v>
      </c>
      <c r="B11" s="20" t="s">
        <v>31</v>
      </c>
      <c r="C11" s="20" t="s">
        <v>32</v>
      </c>
      <c r="D11" s="20" t="s">
        <v>56</v>
      </c>
      <c r="E11" s="68" t="s">
        <v>45</v>
      </c>
      <c r="F11" s="69"/>
      <c r="G11" s="70"/>
      <c r="H11" s="9"/>
      <c r="I11" s="56" t="s">
        <v>12</v>
      </c>
      <c r="J11" s="56" t="s">
        <v>13</v>
      </c>
      <c r="K11" s="56" t="s">
        <v>14</v>
      </c>
      <c r="L11" s="57"/>
      <c r="M11" s="58" t="s">
        <v>4</v>
      </c>
      <c r="N11" s="58" t="s">
        <v>5</v>
      </c>
      <c r="O11" s="10"/>
    </row>
    <row r="12" spans="1:15" ht="16.5" customHeight="1" x14ac:dyDescent="0.2">
      <c r="A12" s="21">
        <v>1</v>
      </c>
      <c r="B12" s="22"/>
      <c r="C12" s="22"/>
      <c r="D12" s="22">
        <f>B12-C12</f>
        <v>0</v>
      </c>
      <c r="E12" s="65" t="e">
        <f>D12*E$24</f>
        <v>#N/A</v>
      </c>
      <c r="F12" s="66"/>
      <c r="G12" s="67"/>
      <c r="H12" s="9"/>
      <c r="I12" s="11" t="s">
        <v>15</v>
      </c>
      <c r="J12" s="59">
        <v>1</v>
      </c>
      <c r="K12" s="59">
        <v>7.0000000000000001E-3</v>
      </c>
      <c r="L12" s="16"/>
      <c r="M12" s="60">
        <v>15</v>
      </c>
      <c r="N12" s="61">
        <v>1.0017</v>
      </c>
      <c r="O12" s="9"/>
    </row>
    <row r="13" spans="1:15" ht="16.5" customHeight="1" x14ac:dyDescent="0.2">
      <c r="A13" s="21">
        <v>2</v>
      </c>
      <c r="B13" s="22"/>
      <c r="C13" s="22"/>
      <c r="D13" s="22">
        <f t="shared" ref="D13:D21" si="0">B13-C13</f>
        <v>0</v>
      </c>
      <c r="E13" s="65" t="e">
        <f t="shared" ref="E13:E21" si="1">D13*E$24</f>
        <v>#N/A</v>
      </c>
      <c r="F13" s="66"/>
      <c r="G13" s="67"/>
      <c r="H13" s="9"/>
      <c r="I13" s="11" t="s">
        <v>16</v>
      </c>
      <c r="J13" s="59">
        <v>2</v>
      </c>
      <c r="K13" s="59">
        <v>0.01</v>
      </c>
      <c r="L13" s="16"/>
      <c r="M13" s="60">
        <v>15.5</v>
      </c>
      <c r="N13" s="61">
        <v>1.0018</v>
      </c>
      <c r="O13" s="9"/>
    </row>
    <row r="14" spans="1:15" ht="16.5" customHeight="1" x14ac:dyDescent="0.2">
      <c r="A14" s="21">
        <v>3</v>
      </c>
      <c r="B14" s="22"/>
      <c r="C14" s="22"/>
      <c r="D14" s="22">
        <f t="shared" si="0"/>
        <v>0</v>
      </c>
      <c r="E14" s="65" t="e">
        <f t="shared" si="1"/>
        <v>#N/A</v>
      </c>
      <c r="F14" s="66"/>
      <c r="G14" s="67"/>
      <c r="H14" s="9"/>
      <c r="I14" s="11" t="s">
        <v>17</v>
      </c>
      <c r="J14" s="59">
        <v>2.5</v>
      </c>
      <c r="K14" s="59">
        <v>0.01</v>
      </c>
      <c r="L14" s="16"/>
      <c r="M14" s="60">
        <v>16</v>
      </c>
      <c r="N14" s="61">
        <v>1.0019</v>
      </c>
      <c r="O14" s="9"/>
    </row>
    <row r="15" spans="1:15" ht="16.5" customHeight="1" x14ac:dyDescent="0.2">
      <c r="A15" s="21">
        <v>4</v>
      </c>
      <c r="B15" s="22"/>
      <c r="C15" s="22"/>
      <c r="D15" s="22">
        <f t="shared" si="0"/>
        <v>0</v>
      </c>
      <c r="E15" s="65" t="e">
        <f t="shared" si="1"/>
        <v>#N/A</v>
      </c>
      <c r="F15" s="66"/>
      <c r="G15" s="67"/>
      <c r="H15" s="9"/>
      <c r="I15" s="11" t="s">
        <v>18</v>
      </c>
      <c r="J15" s="59">
        <v>3</v>
      </c>
      <c r="K15" s="59">
        <v>0.01</v>
      </c>
      <c r="L15" s="16"/>
      <c r="M15" s="60">
        <v>16.5</v>
      </c>
      <c r="N15" s="61">
        <v>1.002</v>
      </c>
      <c r="O15" s="9"/>
    </row>
    <row r="16" spans="1:15" ht="16.5" customHeight="1" x14ac:dyDescent="0.2">
      <c r="A16" s="21">
        <v>5</v>
      </c>
      <c r="B16" s="22"/>
      <c r="C16" s="22"/>
      <c r="D16" s="22">
        <f t="shared" si="0"/>
        <v>0</v>
      </c>
      <c r="E16" s="65" t="e">
        <f t="shared" si="1"/>
        <v>#N/A</v>
      </c>
      <c r="F16" s="66"/>
      <c r="G16" s="67"/>
      <c r="H16" s="9"/>
      <c r="I16" s="11" t="s">
        <v>19</v>
      </c>
      <c r="J16" s="59">
        <v>4</v>
      </c>
      <c r="K16" s="59">
        <v>1.4999999999999999E-2</v>
      </c>
      <c r="L16" s="16"/>
      <c r="M16" s="60">
        <v>17</v>
      </c>
      <c r="N16" s="61">
        <v>1.0021</v>
      </c>
      <c r="O16" s="9"/>
    </row>
    <row r="17" spans="1:15" ht="16.5" customHeight="1" x14ac:dyDescent="0.2">
      <c r="A17" s="21">
        <v>6</v>
      </c>
      <c r="B17" s="22"/>
      <c r="C17" s="22"/>
      <c r="D17" s="22">
        <f t="shared" si="0"/>
        <v>0</v>
      </c>
      <c r="E17" s="65" t="e">
        <f t="shared" si="1"/>
        <v>#N/A</v>
      </c>
      <c r="F17" s="66"/>
      <c r="G17" s="67"/>
      <c r="H17" s="9"/>
      <c r="I17" s="11" t="s">
        <v>20</v>
      </c>
      <c r="J17" s="59">
        <v>5</v>
      </c>
      <c r="K17" s="59">
        <v>1.4999999999999999E-2</v>
      </c>
      <c r="L17" s="16"/>
      <c r="M17" s="60">
        <v>17.5</v>
      </c>
      <c r="N17" s="61">
        <v>1.0022</v>
      </c>
      <c r="O17" s="9"/>
    </row>
    <row r="18" spans="1:15" ht="16.5" customHeight="1" x14ac:dyDescent="0.2">
      <c r="A18" s="21">
        <v>7</v>
      </c>
      <c r="B18" s="22"/>
      <c r="C18" s="22"/>
      <c r="D18" s="22">
        <f t="shared" si="0"/>
        <v>0</v>
      </c>
      <c r="E18" s="65" t="e">
        <f t="shared" si="1"/>
        <v>#N/A</v>
      </c>
      <c r="F18" s="66"/>
      <c r="G18" s="67"/>
      <c r="H18" s="9"/>
      <c r="I18" s="11" t="s">
        <v>21</v>
      </c>
      <c r="J18" s="59">
        <v>6</v>
      </c>
      <c r="K18" s="59">
        <v>1.4999999999999999E-2</v>
      </c>
      <c r="L18" s="16"/>
      <c r="M18" s="60">
        <v>18</v>
      </c>
      <c r="N18" s="61">
        <v>1.0022</v>
      </c>
      <c r="O18" s="9"/>
    </row>
    <row r="19" spans="1:15" ht="16.5" customHeight="1" x14ac:dyDescent="0.2">
      <c r="A19" s="21">
        <v>8</v>
      </c>
      <c r="B19" s="22"/>
      <c r="C19" s="22"/>
      <c r="D19" s="22">
        <f t="shared" si="0"/>
        <v>0</v>
      </c>
      <c r="E19" s="65" t="e">
        <f t="shared" si="1"/>
        <v>#N/A</v>
      </c>
      <c r="F19" s="66"/>
      <c r="G19" s="67"/>
      <c r="H19" s="9"/>
      <c r="I19" s="11" t="s">
        <v>22</v>
      </c>
      <c r="J19" s="59">
        <v>10</v>
      </c>
      <c r="K19" s="59">
        <v>0.02</v>
      </c>
      <c r="L19" s="16"/>
      <c r="M19" s="60">
        <v>18.5</v>
      </c>
      <c r="N19" s="61">
        <v>1.0023</v>
      </c>
      <c r="O19" s="9"/>
    </row>
    <row r="20" spans="1:15" ht="16.5" customHeight="1" x14ac:dyDescent="0.2">
      <c r="A20" s="21">
        <v>9</v>
      </c>
      <c r="B20" s="22"/>
      <c r="C20" s="22"/>
      <c r="D20" s="22">
        <f t="shared" si="0"/>
        <v>0</v>
      </c>
      <c r="E20" s="65" t="e">
        <f t="shared" si="1"/>
        <v>#N/A</v>
      </c>
      <c r="F20" s="66"/>
      <c r="G20" s="67"/>
      <c r="H20" s="9"/>
      <c r="I20" s="11" t="s">
        <v>23</v>
      </c>
      <c r="J20" s="59">
        <v>15</v>
      </c>
      <c r="K20" s="59">
        <v>0.03</v>
      </c>
      <c r="L20" s="16"/>
      <c r="M20" s="60">
        <v>19</v>
      </c>
      <c r="N20" s="61">
        <v>1.0024</v>
      </c>
      <c r="O20" s="9"/>
    </row>
    <row r="21" spans="1:15" ht="16.5" customHeight="1" x14ac:dyDescent="0.2">
      <c r="A21" s="21">
        <v>10</v>
      </c>
      <c r="B21" s="22"/>
      <c r="C21" s="22"/>
      <c r="D21" s="22">
        <f t="shared" si="0"/>
        <v>0</v>
      </c>
      <c r="E21" s="65" t="e">
        <f t="shared" si="1"/>
        <v>#N/A</v>
      </c>
      <c r="F21" s="66"/>
      <c r="G21" s="67"/>
      <c r="H21" s="9"/>
      <c r="I21" s="11" t="s">
        <v>24</v>
      </c>
      <c r="J21" s="59">
        <v>20</v>
      </c>
      <c r="K21" s="59">
        <v>0.03</v>
      </c>
      <c r="L21" s="16"/>
      <c r="M21" s="60">
        <v>19.5</v>
      </c>
      <c r="N21" s="61">
        <v>1.0024999999999999</v>
      </c>
      <c r="O21" s="9"/>
    </row>
    <row r="22" spans="1:15" ht="17.25" customHeight="1" x14ac:dyDescent="0.2">
      <c r="A22" s="23" t="s">
        <v>6</v>
      </c>
      <c r="B22" s="23"/>
      <c r="C22" s="23"/>
      <c r="D22" s="23"/>
      <c r="E22" s="62" t="e">
        <f>AVERAGE(E12:G21)</f>
        <v>#N/A</v>
      </c>
      <c r="F22" s="63"/>
      <c r="G22" s="64"/>
      <c r="H22" s="9"/>
      <c r="I22" s="11" t="s">
        <v>25</v>
      </c>
      <c r="J22" s="59">
        <v>25</v>
      </c>
      <c r="K22" s="59">
        <v>0.03</v>
      </c>
      <c r="L22" s="16"/>
      <c r="M22" s="60">
        <v>20</v>
      </c>
      <c r="N22" s="61">
        <v>1.0025999999999999</v>
      </c>
      <c r="O22" s="9"/>
    </row>
    <row r="23" spans="1:15" ht="17.25" customHeight="1" x14ac:dyDescent="0.2">
      <c r="A23" s="23" t="s">
        <v>7</v>
      </c>
      <c r="B23" s="23"/>
      <c r="C23" s="23"/>
      <c r="D23" s="23"/>
      <c r="E23" s="62" t="e">
        <f>_xlfn.STDEV.S(E12:G21)</f>
        <v>#N/A</v>
      </c>
      <c r="F23" s="63"/>
      <c r="G23" s="64"/>
      <c r="H23" s="9"/>
      <c r="I23" s="11" t="s">
        <v>26</v>
      </c>
      <c r="J23" s="59">
        <v>50</v>
      </c>
      <c r="K23" s="59">
        <v>0.05</v>
      </c>
      <c r="L23" s="16"/>
      <c r="M23" s="60">
        <v>20.5</v>
      </c>
      <c r="N23" s="61">
        <v>1.0026999999999999</v>
      </c>
      <c r="O23" s="9"/>
    </row>
    <row r="24" spans="1:15" ht="17.25" customHeight="1" x14ac:dyDescent="0.2">
      <c r="A24" s="24" t="s">
        <v>5</v>
      </c>
      <c r="B24" s="25"/>
      <c r="C24" s="25"/>
      <c r="D24" s="26"/>
      <c r="E24" s="86" t="e">
        <f>VLOOKUP(G8,M12:N29,2,TRUE)</f>
        <v>#N/A</v>
      </c>
      <c r="F24" s="87"/>
      <c r="G24" s="88"/>
      <c r="H24" s="9"/>
      <c r="I24" s="11" t="s">
        <v>27</v>
      </c>
      <c r="J24" s="59">
        <v>100</v>
      </c>
      <c r="K24" s="59">
        <v>0.08</v>
      </c>
      <c r="L24" s="16"/>
      <c r="M24" s="60">
        <v>21</v>
      </c>
      <c r="N24" s="61">
        <v>1.0027999999999999</v>
      </c>
      <c r="O24" s="9"/>
    </row>
    <row r="25" spans="1:15" ht="17.25" customHeight="1" x14ac:dyDescent="0.2">
      <c r="A25" s="23" t="s">
        <v>8</v>
      </c>
      <c r="B25" s="23"/>
      <c r="C25" s="23"/>
      <c r="D25" s="23"/>
      <c r="E25" s="62">
        <f>VLOOKUP(A7,I12:K24,2,FALSE)</f>
        <v>2.5</v>
      </c>
      <c r="F25" s="63"/>
      <c r="G25" s="64"/>
      <c r="H25" s="9"/>
      <c r="I25" s="7"/>
      <c r="J25" s="7"/>
      <c r="K25" s="7"/>
      <c r="L25" s="16"/>
      <c r="M25" s="60">
        <v>21.5</v>
      </c>
      <c r="N25" s="61">
        <v>1.0029999999999999</v>
      </c>
      <c r="O25" s="9"/>
    </row>
    <row r="26" spans="1:15" ht="17.25" customHeight="1" x14ac:dyDescent="0.2">
      <c r="A26" s="24" t="s">
        <v>9</v>
      </c>
      <c r="B26" s="25"/>
      <c r="C26" s="25"/>
      <c r="D26" s="26"/>
      <c r="E26" s="62">
        <f>VLOOKUP(A7,I12:K24,3,FALSE)</f>
        <v>0.01</v>
      </c>
      <c r="F26" s="63"/>
      <c r="G26" s="64"/>
      <c r="H26" s="9"/>
      <c r="I26" s="7"/>
      <c r="J26" s="7"/>
      <c r="K26" s="7"/>
      <c r="L26" s="16"/>
      <c r="M26" s="60">
        <v>22</v>
      </c>
      <c r="N26" s="61">
        <v>1.0031000000000001</v>
      </c>
      <c r="O26" s="9"/>
    </row>
    <row r="27" spans="1:15" ht="17.25" customHeight="1" x14ac:dyDescent="0.2">
      <c r="A27" s="27" t="s">
        <v>10</v>
      </c>
      <c r="B27" s="28"/>
      <c r="C27" s="28"/>
      <c r="D27" s="29"/>
      <c r="E27" s="83" t="e">
        <f>AND(E25+E26&gt;=E22+E23,E25-E26&lt;=E22-E23)</f>
        <v>#N/A</v>
      </c>
      <c r="F27" s="84"/>
      <c r="G27" s="85"/>
      <c r="H27" s="9"/>
      <c r="I27" s="7"/>
      <c r="J27" s="7"/>
      <c r="K27" s="7"/>
      <c r="L27" s="16"/>
      <c r="M27" s="60">
        <v>22.5</v>
      </c>
      <c r="N27" s="61">
        <v>1.0032000000000001</v>
      </c>
      <c r="O27" s="9"/>
    </row>
    <row r="28" spans="1:15" ht="17.25" customHeight="1" x14ac:dyDescent="0.2">
      <c r="A28" s="13" t="s">
        <v>11</v>
      </c>
      <c r="B28" s="13"/>
      <c r="C28" s="13"/>
      <c r="D28" s="30"/>
      <c r="E28" s="31"/>
      <c r="F28" s="32" t="s">
        <v>44</v>
      </c>
      <c r="G28" s="33"/>
      <c r="H28" s="9"/>
      <c r="I28" s="7"/>
      <c r="J28" s="7"/>
      <c r="K28" s="7"/>
      <c r="L28" s="16"/>
      <c r="M28" s="60">
        <v>23</v>
      </c>
      <c r="N28" s="61">
        <v>1.0033000000000001</v>
      </c>
      <c r="O28" s="9"/>
    </row>
    <row r="29" spans="1:15" ht="15" customHeight="1" x14ac:dyDescent="0.2">
      <c r="A29" s="17"/>
      <c r="B29" s="17"/>
      <c r="C29" s="17"/>
      <c r="D29" s="17"/>
      <c r="E29" s="17"/>
      <c r="F29" s="17"/>
      <c r="G29" s="17"/>
      <c r="H29" s="9"/>
      <c r="I29" s="7"/>
      <c r="J29" s="7"/>
      <c r="K29" s="7"/>
      <c r="L29" s="16"/>
      <c r="M29" s="60">
        <v>23.5</v>
      </c>
      <c r="N29" s="61">
        <v>1.0034000000000001</v>
      </c>
      <c r="O29" s="9"/>
    </row>
    <row r="30" spans="1:15" ht="14.25" x14ac:dyDescent="0.2">
      <c r="I30" s="7"/>
      <c r="J30" s="7"/>
      <c r="K30" s="7"/>
      <c r="L30" s="16"/>
      <c r="M30" s="7"/>
      <c r="N30" s="7"/>
    </row>
    <row r="31" spans="1:15" x14ac:dyDescent="0.2">
      <c r="L31" s="3"/>
    </row>
    <row r="32" spans="1:15" x14ac:dyDescent="0.2">
      <c r="L32" s="3"/>
    </row>
    <row r="33" spans="12:12" x14ac:dyDescent="0.2">
      <c r="L33" s="3"/>
    </row>
    <row r="34" spans="12:12" x14ac:dyDescent="0.2">
      <c r="L34" s="3"/>
    </row>
    <row r="35" spans="12:12" x14ac:dyDescent="0.2">
      <c r="L35" s="3"/>
    </row>
    <row r="36" spans="12:12" x14ac:dyDescent="0.2">
      <c r="L36" s="3"/>
    </row>
    <row r="37" spans="12:12" x14ac:dyDescent="0.2">
      <c r="L37" s="3"/>
    </row>
    <row r="38" spans="12:12" x14ac:dyDescent="0.2">
      <c r="L38" s="3"/>
    </row>
    <row r="39" spans="12:12" x14ac:dyDescent="0.2">
      <c r="L39" s="3"/>
    </row>
  </sheetData>
  <sheetProtection selectLockedCells="1"/>
  <mergeCells count="29">
    <mergeCell ref="E23:G23"/>
    <mergeCell ref="E25:G25"/>
    <mergeCell ref="E26:G26"/>
    <mergeCell ref="E27:G27"/>
    <mergeCell ref="E24:G24"/>
    <mergeCell ref="A3:C3"/>
    <mergeCell ref="E13:G13"/>
    <mergeCell ref="E6:F6"/>
    <mergeCell ref="E7:F7"/>
    <mergeCell ref="E21:G21"/>
    <mergeCell ref="D3:G3"/>
    <mergeCell ref="E5:G5"/>
    <mergeCell ref="A7:B7"/>
    <mergeCell ref="A9:B9"/>
    <mergeCell ref="A8:B8"/>
    <mergeCell ref="E20:G20"/>
    <mergeCell ref="A5:C5"/>
    <mergeCell ref="A6:B6"/>
    <mergeCell ref="E22:G22"/>
    <mergeCell ref="E19:G19"/>
    <mergeCell ref="E11:G11"/>
    <mergeCell ref="E12:G12"/>
    <mergeCell ref="E8:F9"/>
    <mergeCell ref="G8:G9"/>
    <mergeCell ref="E16:G16"/>
    <mergeCell ref="E17:G17"/>
    <mergeCell ref="E18:G18"/>
    <mergeCell ref="E15:G15"/>
    <mergeCell ref="E14:G14"/>
  </mergeCells>
  <conditionalFormatting sqref="E27">
    <cfRule type="containsText" dxfId="1" priority="1" operator="containsText" text="FALSO">
      <formula>NOT(ISERROR(SEARCH("FALSO",E27)))</formula>
    </cfRule>
    <cfRule type="containsText" dxfId="0" priority="2" operator="containsText" text="VERDADERO">
      <formula>NOT(ISERROR(SEARCH("VERDADERO",E27)))</formula>
    </cfRule>
  </conditionalFormatting>
  <dataValidations count="2">
    <dataValidation type="list" allowBlank="1" showInputMessage="1" showErrorMessage="1" sqref="C28 F28" xr:uid="{00000000-0002-0000-0000-000000000000}">
      <formula1>"Cumple,No cumple"</formula1>
    </dataValidation>
    <dataValidation type="list" allowBlank="1" showInputMessage="1" showErrorMessage="1" sqref="A7" xr:uid="{00000000-0002-0000-0000-000001000000}">
      <formula1>$I$12:$I$39</formula1>
    </dataValidation>
  </dataValidations>
  <printOptions horizontalCentered="1" verticalCentered="1"/>
  <pageMargins left="0.31496062992125984" right="0.31496062992125984" top="0.35433070866141736" bottom="0.35433070866141736" header="0.31496062992125984" footer="0.31496062992125984"/>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00408-0C6E-4543-A817-389ED6F5A5F1}">
  <dimension ref="A1:C11"/>
  <sheetViews>
    <sheetView workbookViewId="0">
      <selection activeCell="B1" sqref="B1"/>
    </sheetView>
  </sheetViews>
  <sheetFormatPr baseColWidth="10" defaultColWidth="8.85546875" defaultRowHeight="15" x14ac:dyDescent="0.25"/>
  <cols>
    <col min="1" max="1" width="111" style="5" customWidth="1"/>
    <col min="2" max="2" width="23.28515625" style="5" customWidth="1"/>
    <col min="3" max="256" width="11.42578125" customWidth="1"/>
  </cols>
  <sheetData>
    <row r="1" spans="1:3" s="5" customFormat="1" ht="62.25" customHeight="1" x14ac:dyDescent="0.2">
      <c r="A1" s="44" t="s">
        <v>53</v>
      </c>
      <c r="B1" s="34" t="s">
        <v>58</v>
      </c>
      <c r="C1" s="4"/>
    </row>
    <row r="2" spans="1:3" s="5" customFormat="1" ht="14.25" x14ac:dyDescent="0.2">
      <c r="A2" s="35" t="s">
        <v>35</v>
      </c>
      <c r="B2" s="36"/>
    </row>
    <row r="3" spans="1:3" s="5" customFormat="1" ht="38.1" customHeight="1" x14ac:dyDescent="0.2">
      <c r="A3" s="37" t="s">
        <v>36</v>
      </c>
      <c r="B3" s="38"/>
    </row>
    <row r="4" spans="1:3" s="5" customFormat="1" ht="38.1" customHeight="1" x14ac:dyDescent="0.2">
      <c r="A4" s="39" t="s">
        <v>50</v>
      </c>
      <c r="B4" s="38"/>
    </row>
    <row r="5" spans="1:3" s="5" customFormat="1" ht="38.1" customHeight="1" x14ac:dyDescent="0.2">
      <c r="A5" s="37" t="s">
        <v>37</v>
      </c>
      <c r="B5" s="40"/>
    </row>
    <row r="6" spans="1:3" s="5" customFormat="1" ht="38.1" customHeight="1" x14ac:dyDescent="0.2">
      <c r="A6" s="39" t="s">
        <v>51</v>
      </c>
      <c r="B6" s="38"/>
    </row>
    <row r="7" spans="1:3" s="5" customFormat="1" ht="38.1" customHeight="1" x14ac:dyDescent="0.2">
      <c r="A7" s="41" t="s">
        <v>38</v>
      </c>
      <c r="B7" s="40"/>
    </row>
    <row r="8" spans="1:3" x14ac:dyDescent="0.25">
      <c r="A8" s="6"/>
    </row>
    <row r="9" spans="1:3" x14ac:dyDescent="0.25">
      <c r="A9" s="6"/>
    </row>
    <row r="10" spans="1:3" x14ac:dyDescent="0.25">
      <c r="A10" s="6"/>
    </row>
    <row r="11" spans="1:3" s="5" customFormat="1" x14ac:dyDescent="0.25">
      <c r="A11" s="6"/>
      <c r="C1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0768-5898-4A91-8FB3-58E7212D9750}">
  <dimension ref="A1:D10"/>
  <sheetViews>
    <sheetView workbookViewId="0">
      <selection activeCell="C9" sqref="C9"/>
    </sheetView>
  </sheetViews>
  <sheetFormatPr baseColWidth="10" defaultColWidth="8.85546875" defaultRowHeight="15" x14ac:dyDescent="0.25"/>
  <cols>
    <col min="1" max="1" width="17.42578125" customWidth="1"/>
    <col min="2" max="2" width="15.42578125" customWidth="1"/>
    <col min="3" max="3" width="85.85546875" customWidth="1"/>
    <col min="4" max="4" width="22.85546875" customWidth="1"/>
    <col min="5" max="256" width="11.42578125" customWidth="1"/>
  </cols>
  <sheetData>
    <row r="1" spans="1:4" ht="63" customHeight="1" x14ac:dyDescent="0.25">
      <c r="A1" s="11"/>
      <c r="B1" s="12" t="s">
        <v>54</v>
      </c>
      <c r="C1" s="42"/>
      <c r="D1" s="43" t="s">
        <v>58</v>
      </c>
    </row>
    <row r="2" spans="1:4" x14ac:dyDescent="0.25">
      <c r="A2" s="45" t="s">
        <v>39</v>
      </c>
      <c r="B2" s="46"/>
      <c r="C2" s="47"/>
      <c r="D2" s="48"/>
    </row>
    <row r="3" spans="1:4" x14ac:dyDescent="0.25">
      <c r="A3" s="49" t="s">
        <v>40</v>
      </c>
      <c r="B3" s="49" t="s">
        <v>41</v>
      </c>
      <c r="C3" s="50" t="s">
        <v>42</v>
      </c>
      <c r="D3" s="51"/>
    </row>
    <row r="4" spans="1:4" ht="20.100000000000001" customHeight="1" x14ac:dyDescent="0.25">
      <c r="A4" s="52">
        <v>1</v>
      </c>
      <c r="B4" s="53">
        <v>43399</v>
      </c>
      <c r="C4" s="54" t="s">
        <v>33</v>
      </c>
      <c r="D4" s="55"/>
    </row>
    <row r="5" spans="1:4" ht="33" customHeight="1" x14ac:dyDescent="0.25">
      <c r="A5" s="52">
        <v>2</v>
      </c>
      <c r="B5" s="53">
        <v>44176</v>
      </c>
      <c r="C5" s="54" t="s">
        <v>43</v>
      </c>
      <c r="D5" s="55"/>
    </row>
    <row r="6" spans="1:4" ht="60" customHeight="1" x14ac:dyDescent="0.25">
      <c r="A6" s="52">
        <v>3</v>
      </c>
      <c r="B6" s="53">
        <v>45842</v>
      </c>
      <c r="C6" s="54" t="s">
        <v>59</v>
      </c>
      <c r="D6" s="55"/>
    </row>
    <row r="7" spans="1:4" ht="20.100000000000001" customHeight="1" x14ac:dyDescent="0.25">
      <c r="A7" s="52">
        <v>4</v>
      </c>
      <c r="B7" s="53">
        <v>46064</v>
      </c>
      <c r="C7" s="54" t="s">
        <v>55</v>
      </c>
      <c r="D7" s="55"/>
    </row>
    <row r="8" spans="1:4" x14ac:dyDescent="0.25">
      <c r="A8" s="7"/>
      <c r="B8" s="7"/>
      <c r="C8" s="7"/>
      <c r="D8" s="7"/>
    </row>
    <row r="9" spans="1:4" x14ac:dyDescent="0.25">
      <c r="A9" s="7"/>
      <c r="B9" s="7"/>
      <c r="C9" s="7"/>
      <c r="D9" s="7"/>
    </row>
    <row r="10" spans="1:4" x14ac:dyDescent="0.25">
      <c r="A10" s="7"/>
      <c r="B10" s="7"/>
      <c r="C10" s="7"/>
      <c r="D10" s="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6" ma:contentTypeDescription="Crear nuevo documento." ma:contentTypeScope="" ma:versionID="67199364017ba5b1150d7b86923450f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b533360a2b90b8c5383028630eaefd52"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6E49B8-8718-4E88-8544-1C03B19A1675}">
  <ds:schemaRefs>
    <ds:schemaRef ds:uri="http://schemas.microsoft.com/sharepoint/v3/contenttype/forms"/>
  </ds:schemaRefs>
</ds:datastoreItem>
</file>

<file path=customXml/itemProps2.xml><?xml version="1.0" encoding="utf-8"?>
<ds:datastoreItem xmlns:ds="http://schemas.openxmlformats.org/officeDocument/2006/customXml" ds:itemID="{10C995F5-0D4C-4420-9D8A-2A53BC650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CE092A-E95C-4F22-9E72-6334DAFBD6B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SLC-F073</vt:lpstr>
      <vt:lpstr>Instrucciones</vt:lpstr>
      <vt:lpstr>Control de cambios</vt:lpstr>
      <vt:lpstr>'SLC-F073'!Área_de_impresión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Gonzalez Mateus</dc:creator>
  <cp:lastModifiedBy>Angélica Xiomara Ramirez Vargas</cp:lastModifiedBy>
  <cp:lastPrinted>2020-12-09T13:16:02Z</cp:lastPrinted>
  <dcterms:created xsi:type="dcterms:W3CDTF">2018-10-23T15:23:50Z</dcterms:created>
  <dcterms:modified xsi:type="dcterms:W3CDTF">2026-02-24T14:27:03Z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y fmtid="{D5CDD505-2E9C-101B-9397-08002B2CF9AE}" pid="3" name="MSIP_Label_defa4170-0d19-0005-0004-bc88714345d2_Enabled">
    <vt:lpwstr>true</vt:lpwstr>
  </property>
  <property fmtid="{D5CDD505-2E9C-101B-9397-08002B2CF9AE}" pid="4" name="MSIP_Label_defa4170-0d19-0005-0004-bc88714345d2_SetDate">
    <vt:lpwstr>2025-12-17T22:13:12Z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de2fffed-60b8-42b2-a465-00fee1de04ba</vt:lpwstr>
  </property>
  <property fmtid="{D5CDD505-2E9C-101B-9397-08002B2CF9AE}" pid="8" name="MSIP_Label_defa4170-0d19-0005-0004-bc88714345d2_ActionId">
    <vt:lpwstr>5c782ce8-d492-4a65-9a04-abcbfc83b9ad</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