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LITEBBOK\Documents\Ideam\Diciembre\"/>
    </mc:Choice>
  </mc:AlternateContent>
  <xr:revisionPtr revIDLastSave="0" documentId="8_{E4AF8633-C198-4134-BB45-715FC1BD645E}" xr6:coauthVersionLast="47" xr6:coauthVersionMax="47" xr10:uidLastSave="{00000000-0000-0000-0000-000000000000}"/>
  <bookViews>
    <workbookView xWindow="-110" yWindow="-110" windowWidth="19420" windowHeight="10300" tabRatio="602" xr2:uid="{D7BBB6AD-2E9E-45B4-978C-5FDC64804F2C}"/>
  </bookViews>
  <sheets>
    <sheet name="Definiciones" sheetId="3" r:id="rId1"/>
    <sheet name=" Identificación de Procesos" sheetId="4" r:id="rId2"/>
    <sheet name="Identificación de Activos" sheetId="5" r:id="rId3"/>
    <sheet name="Valoración de Impacto" sheetId="6" r:id="rId4"/>
    <sheet name="Tiempos Objetivos" sheetId="7" r:id="rId5"/>
    <sheet name="Recursos de Recuperación" sheetId="9" r:id="rId6"/>
    <sheet name="Proveedores y Comunicación" sheetId="10" r:id="rId7"/>
    <sheet name="Listas" sheetId="8" state="hidden" r:id="rId8"/>
    <sheet name="Control de Cambios" sheetId="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7" l="1"/>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D8" i="7" l="1"/>
  <c r="J32" i="6"/>
  <c r="H9"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8" i="7"/>
  <c r="F46" i="7"/>
  <c r="F45" i="7"/>
  <c r="F44" i="7"/>
  <c r="F43" i="7"/>
  <c r="F42" i="7"/>
  <c r="F41" i="7"/>
  <c r="F40" i="7"/>
  <c r="F39" i="7"/>
  <c r="F38" i="7"/>
  <c r="F37" i="7"/>
  <c r="F36" i="7"/>
  <c r="F34" i="7"/>
  <c r="F33" i="7"/>
  <c r="F32" i="7"/>
  <c r="F31" i="7"/>
  <c r="F30" i="7"/>
  <c r="F29" i="7"/>
  <c r="F28" i="7"/>
  <c r="F27" i="7"/>
  <c r="F26" i="7"/>
  <c r="F25" i="7"/>
  <c r="F24" i="7"/>
  <c r="F23" i="7"/>
  <c r="F22" i="7"/>
  <c r="F21" i="7"/>
  <c r="F20" i="7"/>
  <c r="F19" i="7"/>
  <c r="F18" i="7"/>
  <c r="F17" i="7"/>
  <c r="F16" i="7"/>
  <c r="F15" i="7"/>
  <c r="F14" i="7"/>
  <c r="F13" i="7"/>
  <c r="F12" i="7"/>
  <c r="F11" i="7"/>
  <c r="F10" i="7"/>
  <c r="F9" i="7"/>
  <c r="F8" i="7"/>
  <c r="D9" i="7"/>
  <c r="K9" i="7" s="1"/>
  <c r="L9" i="7" s="1"/>
  <c r="M9" i="7" s="1"/>
  <c r="D10" i="7"/>
  <c r="D11" i="7"/>
  <c r="D12" i="7"/>
  <c r="D13" i="7"/>
  <c r="D14" i="7"/>
  <c r="D15" i="7"/>
  <c r="D16" i="7"/>
  <c r="D17" i="7"/>
  <c r="D18" i="7"/>
  <c r="D19" i="7"/>
  <c r="D20" i="7"/>
  <c r="K20" i="7" s="1"/>
  <c r="L20" i="7" s="1"/>
  <c r="M20" i="7" s="1"/>
  <c r="D21" i="7"/>
  <c r="K21" i="7" s="1"/>
  <c r="L21" i="7" s="1"/>
  <c r="M21" i="7" s="1"/>
  <c r="D22" i="7"/>
  <c r="D23" i="7"/>
  <c r="D24" i="7"/>
  <c r="D25" i="7"/>
  <c r="D26" i="7"/>
  <c r="D27" i="7"/>
  <c r="D28" i="7"/>
  <c r="D29" i="7"/>
  <c r="K29" i="7" s="1"/>
  <c r="L29" i="7" s="1"/>
  <c r="M29" i="7" s="1"/>
  <c r="D30" i="7"/>
  <c r="D31" i="7"/>
  <c r="D32" i="7"/>
  <c r="D33" i="7"/>
  <c r="D34" i="7"/>
  <c r="D35" i="7"/>
  <c r="D36" i="7"/>
  <c r="D37" i="7"/>
  <c r="D38" i="7"/>
  <c r="D39" i="7"/>
  <c r="D40" i="7"/>
  <c r="K40" i="7" s="1"/>
  <c r="L40" i="7" s="1"/>
  <c r="M40" i="7" s="1"/>
  <c r="D41" i="7"/>
  <c r="K41" i="7" s="1"/>
  <c r="L41" i="7" s="1"/>
  <c r="M41" i="7" s="1"/>
  <c r="D42" i="7"/>
  <c r="D43" i="7"/>
  <c r="D44" i="7"/>
  <c r="K44" i="7" s="1"/>
  <c r="L44" i="7" s="1"/>
  <c r="M44" i="7" s="1"/>
  <c r="D45" i="7"/>
  <c r="D46" i="7"/>
  <c r="I8" i="6"/>
  <c r="I9" i="6"/>
  <c r="I10" i="6"/>
  <c r="I11" i="6"/>
  <c r="I12" i="6"/>
  <c r="I13" i="6"/>
  <c r="I14" i="6"/>
  <c r="I15" i="6"/>
  <c r="I16" i="6"/>
  <c r="I17" i="6"/>
  <c r="I18" i="6"/>
  <c r="I19" i="6"/>
  <c r="I20" i="6"/>
  <c r="I21" i="6"/>
  <c r="I22" i="6"/>
  <c r="I23" i="6"/>
  <c r="I24" i="6"/>
  <c r="I25" i="6"/>
  <c r="I26" i="6"/>
  <c r="I27" i="6"/>
  <c r="I28" i="6"/>
  <c r="I29" i="6"/>
  <c r="I30" i="6"/>
  <c r="I31" i="6"/>
  <c r="I33" i="6"/>
  <c r="I34" i="6"/>
  <c r="I35" i="6"/>
  <c r="I36" i="6"/>
  <c r="I37" i="6"/>
  <c r="I38" i="6"/>
  <c r="I39" i="6"/>
  <c r="I40" i="6"/>
  <c r="I41" i="6"/>
  <c r="I42" i="6"/>
  <c r="I43" i="6"/>
  <c r="I44" i="6"/>
  <c r="I45" i="6"/>
  <c r="G8" i="6"/>
  <c r="G9" i="6"/>
  <c r="G10" i="6"/>
  <c r="G11" i="6"/>
  <c r="G12" i="6"/>
  <c r="G13" i="6"/>
  <c r="G14" i="6"/>
  <c r="G15" i="6"/>
  <c r="G16" i="6"/>
  <c r="G17" i="6"/>
  <c r="G18" i="6"/>
  <c r="G19" i="6"/>
  <c r="G20" i="6"/>
  <c r="K20" i="6" s="1"/>
  <c r="J20" i="6" s="1"/>
  <c r="G21" i="6"/>
  <c r="G22" i="6"/>
  <c r="G23" i="6"/>
  <c r="G24" i="6"/>
  <c r="G25" i="6"/>
  <c r="G26" i="6"/>
  <c r="G27" i="6"/>
  <c r="G28" i="6"/>
  <c r="G29" i="6"/>
  <c r="G30" i="6"/>
  <c r="G31" i="6"/>
  <c r="G33" i="6"/>
  <c r="G34" i="6"/>
  <c r="G35" i="6"/>
  <c r="G36" i="6"/>
  <c r="G37" i="6"/>
  <c r="G38" i="6"/>
  <c r="G39" i="6"/>
  <c r="G40" i="6"/>
  <c r="G41" i="6"/>
  <c r="K41" i="6" s="1"/>
  <c r="J41" i="6" s="1"/>
  <c r="G42" i="6"/>
  <c r="G43" i="6"/>
  <c r="G44" i="6"/>
  <c r="G45" i="6"/>
  <c r="E8" i="6"/>
  <c r="E9" i="6"/>
  <c r="E10" i="6"/>
  <c r="E11" i="6"/>
  <c r="E12" i="6"/>
  <c r="E13" i="6"/>
  <c r="E14" i="6"/>
  <c r="E15" i="6"/>
  <c r="E16" i="6"/>
  <c r="E17" i="6"/>
  <c r="E18" i="6"/>
  <c r="E19" i="6"/>
  <c r="E20" i="6"/>
  <c r="E21" i="6"/>
  <c r="E22" i="6"/>
  <c r="E23" i="6"/>
  <c r="E24" i="6"/>
  <c r="E25" i="6"/>
  <c r="E26" i="6"/>
  <c r="E27" i="6"/>
  <c r="E28" i="6"/>
  <c r="E29" i="6"/>
  <c r="E30" i="6"/>
  <c r="E31" i="6"/>
  <c r="E33" i="6"/>
  <c r="E34" i="6"/>
  <c r="E35" i="6"/>
  <c r="E36" i="6"/>
  <c r="E37" i="6"/>
  <c r="E38" i="6"/>
  <c r="E39" i="6"/>
  <c r="E40" i="6"/>
  <c r="E41" i="6"/>
  <c r="E42" i="6"/>
  <c r="E43" i="6"/>
  <c r="E44" i="6"/>
  <c r="E45" i="6"/>
  <c r="C8" i="6"/>
  <c r="C9" i="6"/>
  <c r="C10" i="6"/>
  <c r="C11" i="6"/>
  <c r="C12" i="6"/>
  <c r="C13" i="6"/>
  <c r="C14" i="6"/>
  <c r="C15" i="6"/>
  <c r="C16" i="6"/>
  <c r="C17" i="6"/>
  <c r="C18" i="6"/>
  <c r="C19" i="6"/>
  <c r="C20" i="6"/>
  <c r="C21" i="6"/>
  <c r="C22" i="6"/>
  <c r="C23" i="6"/>
  <c r="C24" i="6"/>
  <c r="C25" i="6"/>
  <c r="C26" i="6"/>
  <c r="C27" i="6"/>
  <c r="C28" i="6"/>
  <c r="C29" i="6"/>
  <c r="C30" i="6"/>
  <c r="C31" i="6"/>
  <c r="C33" i="6"/>
  <c r="C34" i="6"/>
  <c r="C35" i="6"/>
  <c r="C36" i="6"/>
  <c r="C37" i="6"/>
  <c r="C38" i="6"/>
  <c r="C39" i="6"/>
  <c r="C40" i="6"/>
  <c r="C41" i="6"/>
  <c r="C42" i="6"/>
  <c r="C43" i="6"/>
  <c r="C44" i="6"/>
  <c r="C45" i="6"/>
  <c r="C7" i="6"/>
  <c r="I7" i="6"/>
  <c r="G7" i="6"/>
  <c r="E7" i="6"/>
  <c r="K37" i="7" l="1"/>
  <c r="L37" i="7" s="1"/>
  <c r="M37" i="7" s="1"/>
  <c r="K36" i="7"/>
  <c r="L36" i="7" s="1"/>
  <c r="M36" i="7" s="1"/>
  <c r="K33" i="7"/>
  <c r="L33" i="7" s="1"/>
  <c r="M33" i="7" s="1"/>
  <c r="K15" i="7"/>
  <c r="L15" i="7" s="1"/>
  <c r="M15" i="7" s="1"/>
  <c r="K32" i="7"/>
  <c r="L32" i="7" s="1"/>
  <c r="M32" i="7" s="1"/>
  <c r="K12" i="7"/>
  <c r="L12" i="7" s="1"/>
  <c r="M12" i="7" s="1"/>
  <c r="K28" i="7"/>
  <c r="L28" i="7" s="1"/>
  <c r="M28" i="7" s="1"/>
  <c r="K34" i="7"/>
  <c r="L34" i="7" s="1"/>
  <c r="M34" i="7" s="1"/>
  <c r="K11" i="7"/>
  <c r="L11" i="7" s="1"/>
  <c r="M11" i="7" s="1"/>
  <c r="K30" i="7"/>
  <c r="L30" i="7" s="1"/>
  <c r="M30" i="7" s="1"/>
  <c r="K10" i="7"/>
  <c r="L10" i="7" s="1"/>
  <c r="M10" i="7" s="1"/>
  <c r="K27" i="7"/>
  <c r="L27" i="7" s="1"/>
  <c r="M27" i="7" s="1"/>
  <c r="K18" i="7"/>
  <c r="L18" i="7" s="1"/>
  <c r="M18" i="7" s="1"/>
  <c r="K46" i="7"/>
  <c r="L46" i="7" s="1"/>
  <c r="M46" i="7" s="1"/>
  <c r="K26" i="7"/>
  <c r="L26" i="7" s="1"/>
  <c r="M26" i="7" s="1"/>
  <c r="K19" i="7"/>
  <c r="L19" i="7" s="1"/>
  <c r="M19" i="7" s="1"/>
  <c r="K17" i="7"/>
  <c r="L17" i="7" s="1"/>
  <c r="M17" i="7" s="1"/>
  <c r="K45" i="7"/>
  <c r="L45" i="7" s="1"/>
  <c r="M45" i="7" s="1"/>
  <c r="K25" i="7"/>
  <c r="L25" i="7" s="1"/>
  <c r="M25" i="7" s="1"/>
  <c r="K31" i="7"/>
  <c r="L31" i="7" s="1"/>
  <c r="M31" i="7" s="1"/>
  <c r="K39" i="7"/>
  <c r="L39" i="7" s="1"/>
  <c r="M39" i="7" s="1"/>
  <c r="K24" i="7"/>
  <c r="L24" i="7" s="1"/>
  <c r="M24" i="7" s="1"/>
  <c r="K35" i="7"/>
  <c r="L35" i="7" s="1"/>
  <c r="M35" i="7" s="1"/>
  <c r="K43" i="7"/>
  <c r="L43" i="7" s="1"/>
  <c r="M43" i="7" s="1"/>
  <c r="K23" i="7"/>
  <c r="L23" i="7" s="1"/>
  <c r="M23" i="7" s="1"/>
  <c r="K13" i="7"/>
  <c r="L13" i="7" s="1"/>
  <c r="M13" i="7" s="1"/>
  <c r="K16" i="7"/>
  <c r="L16" i="7" s="1"/>
  <c r="M16" i="7" s="1"/>
  <c r="K38" i="7"/>
  <c r="L38" i="7" s="1"/>
  <c r="M38" i="7" s="1"/>
  <c r="K42" i="7"/>
  <c r="L42" i="7" s="1"/>
  <c r="M42" i="7" s="1"/>
  <c r="K22" i="7"/>
  <c r="L22" i="7" s="1"/>
  <c r="M22" i="7" s="1"/>
  <c r="K14" i="7"/>
  <c r="L14" i="7" s="1"/>
  <c r="M14" i="7" s="1"/>
  <c r="K8" i="7"/>
  <c r="J8" i="7" s="1"/>
  <c r="K45" i="6"/>
  <c r="K30" i="6"/>
  <c r="K29" i="6"/>
  <c r="K9" i="6"/>
  <c r="J9" i="6" s="1"/>
  <c r="K8" i="6"/>
  <c r="K42" i="6"/>
  <c r="K26" i="6"/>
  <c r="K22" i="6"/>
  <c r="K28" i="6"/>
  <c r="K25" i="6"/>
  <c r="K19" i="6"/>
  <c r="K44" i="6"/>
  <c r="K38" i="6"/>
  <c r="K36" i="6"/>
  <c r="K27" i="6"/>
  <c r="K40" i="6"/>
  <c r="K24" i="6"/>
  <c r="K39" i="6"/>
  <c r="K18" i="6"/>
  <c r="K23" i="6"/>
  <c r="K17" i="6"/>
  <c r="K43" i="6"/>
  <c r="K37" i="6"/>
  <c r="K16" i="6"/>
  <c r="K34" i="6"/>
  <c r="K15" i="6"/>
  <c r="K35" i="6"/>
  <c r="K14" i="6"/>
  <c r="K13" i="6"/>
  <c r="K33" i="6"/>
  <c r="K12" i="6"/>
  <c r="K31" i="6"/>
  <c r="K11" i="6"/>
  <c r="K21" i="6"/>
  <c r="J45" i="6"/>
  <c r="K10" i="6"/>
  <c r="K7" i="6"/>
  <c r="L8" i="7" l="1"/>
  <c r="M8" i="7" s="1"/>
  <c r="J29" i="6"/>
  <c r="J30" i="6"/>
  <c r="J38" i="6"/>
  <c r="J10" i="6"/>
  <c r="J31" i="6"/>
  <c r="J44" i="6"/>
  <c r="J26" i="6"/>
  <c r="J40" i="6"/>
  <c r="J13" i="6"/>
  <c r="J14" i="6"/>
  <c r="J7" i="6"/>
  <c r="J27" i="6"/>
  <c r="J21" i="6"/>
  <c r="J11" i="6"/>
  <c r="J19" i="6"/>
  <c r="J25" i="6"/>
  <c r="J28" i="6"/>
  <c r="J22" i="6"/>
  <c r="J42" i="6"/>
  <c r="J8" i="6"/>
  <c r="J43" i="6"/>
  <c r="J18" i="6"/>
  <c r="J39" i="6"/>
  <c r="J24" i="6"/>
  <c r="J36" i="6"/>
  <c r="J12" i="6"/>
  <c r="J33" i="6"/>
  <c r="J35" i="6"/>
  <c r="J15" i="6"/>
  <c r="J34" i="6"/>
  <c r="J16" i="6"/>
  <c r="J37" i="6"/>
  <c r="J17" i="6"/>
  <c r="J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9525323E-DD78-4F7B-BDCE-FC0E0F4372B0}">
      <text>
        <r>
          <rPr>
            <b/>
            <sz val="9"/>
            <color indexed="81"/>
            <rFont val="Tahoma"/>
            <family val="2"/>
          </rPr>
          <t>USER:</t>
        </r>
        <r>
          <rPr>
            <sz val="9"/>
            <color indexed="81"/>
            <rFont val="Tahoma"/>
            <family val="2"/>
          </rPr>
          <t xml:space="preserve">
Se cargaran las aplicaciones criticas identificadas en el inventario de activos, en caso de no traer la información se deberá diligenciar manualmente.</t>
        </r>
      </text>
    </comment>
    <comment ref="B6" authorId="0" shapeId="0" xr:uid="{37315BBF-73F4-4564-9C5E-A0F1C35FB489}">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C6" authorId="0" shapeId="0" xr:uid="{CDA34FD9-9F8A-40D2-A243-D7F1D7EE3C55}">
      <text>
        <r>
          <rPr>
            <b/>
            <sz val="9"/>
            <color indexed="81"/>
            <rFont val="Tahoma"/>
            <family val="2"/>
          </rPr>
          <t>USER:</t>
        </r>
        <r>
          <rPr>
            <sz val="9"/>
            <color indexed="81"/>
            <rFont val="Tahoma"/>
            <family val="2"/>
          </rPr>
          <t xml:space="preserve">
Ingresar el porcentaje del impacto de acuerdo a la criticidad de la actividad.
</t>
        </r>
        <r>
          <rPr>
            <i/>
            <sz val="9"/>
            <color indexed="81"/>
            <rFont val="Tahoma"/>
            <family val="2"/>
          </rPr>
          <t>La suma de los porcentajes no debe superar el 100%</t>
        </r>
      </text>
    </comment>
    <comment ref="D6" authorId="0" shapeId="0" xr:uid="{66F0A99B-C346-47AF-AF39-CD1BC7F0377E}">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E6" authorId="0" shapeId="0" xr:uid="{E4538F87-7AB2-4110-9338-8C7C985179E1}">
      <text>
        <r>
          <rPr>
            <b/>
            <sz val="9"/>
            <color indexed="81"/>
            <rFont val="Tahoma"/>
            <family val="2"/>
          </rPr>
          <t>USER:</t>
        </r>
        <r>
          <rPr>
            <sz val="9"/>
            <color indexed="81"/>
            <rFont val="Tahoma"/>
            <family val="2"/>
          </rPr>
          <t xml:space="preserve">
Ingresar el porcentaje del impacto de acuerdo a la criticidad de la actividad.
</t>
        </r>
        <r>
          <rPr>
            <i/>
            <sz val="9"/>
            <color indexed="81"/>
            <rFont val="Tahoma"/>
            <family val="2"/>
          </rPr>
          <t>La suma de los porcentajes no debe superar el 100%</t>
        </r>
      </text>
    </comment>
    <comment ref="F6" authorId="0" shapeId="0" xr:uid="{1ECEE346-CE91-41D9-9F16-4DBE8FF8E6A5}">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G6" authorId="0" shapeId="0" xr:uid="{1FDB5689-0F6A-4133-9226-95B732FE9B78}">
      <text>
        <r>
          <rPr>
            <b/>
            <sz val="9"/>
            <color indexed="81"/>
            <rFont val="Tahoma"/>
            <family val="2"/>
          </rPr>
          <t>USER:</t>
        </r>
        <r>
          <rPr>
            <sz val="9"/>
            <color indexed="81"/>
            <rFont val="Tahoma"/>
            <family val="2"/>
          </rPr>
          <t xml:space="preserve">
Ingresar el porcentaje del impacto de acuerdo a la criticidad de la actividad.
</t>
        </r>
        <r>
          <rPr>
            <i/>
            <sz val="9"/>
            <color indexed="81"/>
            <rFont val="Tahoma"/>
            <family val="2"/>
          </rPr>
          <t>La suma de los porcentajes no debe superar el 100%</t>
        </r>
      </text>
    </comment>
    <comment ref="H6" authorId="0" shapeId="0" xr:uid="{FEC00B41-3097-43F5-811A-0BDDFE8EC988}">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I6" authorId="0" shapeId="0" xr:uid="{9B3F82D0-7F34-40D2-866B-EB4CD5E8FA88}">
      <text>
        <r>
          <rPr>
            <b/>
            <sz val="9"/>
            <color indexed="81"/>
            <rFont val="Tahoma"/>
            <family val="2"/>
          </rPr>
          <t>USER:</t>
        </r>
        <r>
          <rPr>
            <sz val="9"/>
            <color indexed="81"/>
            <rFont val="Tahoma"/>
            <family val="2"/>
          </rPr>
          <t xml:space="preserve">
Ingresar el porcentaje del impacto de acuerdo a la criticidad de la actividad.
</t>
        </r>
        <r>
          <rPr>
            <i/>
            <sz val="9"/>
            <color indexed="81"/>
            <rFont val="Tahoma"/>
            <family val="2"/>
          </rPr>
          <t>La suma de los porcentajes no debe superar el 100%</t>
        </r>
      </text>
    </comment>
    <comment ref="J6" authorId="0" shapeId="0" xr:uid="{94CE045C-CC56-402A-8A74-E3B5E1235F25}">
      <text>
        <r>
          <rPr>
            <b/>
            <sz val="9"/>
            <color indexed="81"/>
            <rFont val="Tahoma"/>
            <family val="2"/>
          </rPr>
          <t>USER:</t>
        </r>
        <r>
          <rPr>
            <sz val="9"/>
            <color indexed="81"/>
            <rFont val="Tahoma"/>
            <family val="2"/>
          </rPr>
          <t xml:space="preserve">
Campo automático, muestra el impacto total de cada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1AF8DD77-9E99-47BA-AE18-70694254A025}">
      <text>
        <r>
          <rPr>
            <b/>
            <sz val="9"/>
            <color indexed="81"/>
            <rFont val="Tahoma"/>
            <family val="2"/>
          </rPr>
          <t>USER:</t>
        </r>
        <r>
          <rPr>
            <sz val="9"/>
            <color indexed="81"/>
            <rFont val="Tahoma"/>
            <family val="2"/>
          </rPr>
          <t xml:space="preserve">
Este campo es automático, carga las actividades criticas previamente seleccionadas</t>
        </r>
      </text>
    </comment>
    <comment ref="C6" authorId="0" shapeId="0" xr:uid="{7B8D8C7B-2064-44C6-BDBB-ABCFA3D0B857}">
      <text>
        <r>
          <rPr>
            <b/>
            <sz val="9"/>
            <color rgb="FF000000"/>
            <rFont val="Tahoma"/>
            <family val="2"/>
          </rPr>
          <t>USER:</t>
        </r>
        <r>
          <rPr>
            <sz val="9"/>
            <color rgb="FF000000"/>
            <rFont val="Tahoma"/>
            <family val="2"/>
          </rPr>
          <t xml:space="preserve">
</t>
        </r>
        <r>
          <rPr>
            <sz val="9"/>
            <color rgb="FF000000"/>
            <rFont val="Tahoma"/>
            <family val="2"/>
          </rPr>
          <t>Desplegar la lista y seleccionar el impacto según la actividad. Validar hoja de DEFINICIONES para este punto.</t>
        </r>
      </text>
    </comment>
    <comment ref="E6" authorId="0" shapeId="0" xr:uid="{DB2365CD-01B2-463C-85F7-F7B0EFAC85A4}">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G6" authorId="0" shapeId="0" xr:uid="{EC387F30-3DB5-42F4-B587-9DE7B1303DA9}">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I6" authorId="0" shapeId="0" xr:uid="{F3C00975-7948-4226-89C5-C31FA7E5FCFF}">
      <text>
        <r>
          <rPr>
            <b/>
            <sz val="9"/>
            <color indexed="81"/>
            <rFont val="Tahoma"/>
            <family val="2"/>
          </rPr>
          <t>USER:</t>
        </r>
        <r>
          <rPr>
            <sz val="9"/>
            <color indexed="81"/>
            <rFont val="Tahoma"/>
            <family val="2"/>
          </rPr>
          <t xml:space="preserve">
Desplegar la lista y seleccionar el impacto según la actividad. Validar hoja de DEFINICIONES para este punto.</t>
        </r>
      </text>
    </comment>
    <comment ref="J6" authorId="0" shapeId="0" xr:uid="{F61EECE4-3398-410B-9305-D9C6984595C9}">
      <text>
        <r>
          <rPr>
            <b/>
            <sz val="9"/>
            <color indexed="81"/>
            <rFont val="Tahoma"/>
            <family val="2"/>
          </rPr>
          <t>USER:</t>
        </r>
        <r>
          <rPr>
            <sz val="9"/>
            <color indexed="81"/>
            <rFont val="Tahoma"/>
            <family val="2"/>
          </rPr>
          <t xml:space="preserve">
Campo automático, muestra la criticidad de la actividad de acuerdo a los impactos y a los tiempos seleccionados </t>
        </r>
      </text>
    </comment>
    <comment ref="M6" authorId="0" shapeId="0" xr:uid="{4BC693AB-8B24-41FF-9B0A-AD1F955FD250}">
      <text>
        <r>
          <rPr>
            <b/>
            <sz val="9"/>
            <color indexed="81"/>
            <rFont val="Tahoma"/>
            <family val="2"/>
          </rPr>
          <t>USER:</t>
        </r>
        <r>
          <rPr>
            <sz val="9"/>
            <color indexed="81"/>
            <rFont val="Tahoma"/>
            <family val="2"/>
          </rPr>
          <t xml:space="preserve">
Campo automático, muestra   el orden en que el proceso debe recuperar cada actividad.</t>
        </r>
      </text>
    </comment>
  </commentList>
</comments>
</file>

<file path=xl/sharedStrings.xml><?xml version="1.0" encoding="utf-8"?>
<sst xmlns="http://schemas.openxmlformats.org/spreadsheetml/2006/main" count="233" uniqueCount="148">
  <si>
    <t>Versión</t>
  </si>
  <si>
    <t>CONTROL DE CAMBIOS</t>
  </si>
  <si>
    <t>Fecha</t>
  </si>
  <si>
    <t xml:space="preserve">Cambios Realizados </t>
  </si>
  <si>
    <t>La valoración de los impactos se realizará únicamente a las actividades críticas que el líder del proceso seleccionó en el formato para la identificación del análisis de impacto al negocio – BIA. Para esta valoración se definieron 5 impactos y 5 niveles.
Para cada una de las actividades críticas, se les debe identificar el impacto legal, reputacional, operacional y financiero, de acuerdo con los niveles que se describen a continuación:</t>
  </si>
  <si>
    <t>Está relacionado con el incumplimiento de la normatividad vigente, directrices dadas por organismos de control y lineamientos establecidos por la entidad, incumplimientos que se pueden presentar ante la interrupción de las actividades críticas que afecte la prestación del servicio</t>
  </si>
  <si>
    <t>Insignificante</t>
  </si>
  <si>
    <t>Cumplimiento total, sin observaciones o recomendaciones menores</t>
  </si>
  <si>
    <t>Menor</t>
  </si>
  <si>
    <t>Llamados de atención a nivel de proceso</t>
  </si>
  <si>
    <t>Moderado</t>
  </si>
  <si>
    <t>Sanciones disciplinarias</t>
  </si>
  <si>
    <t>Mayor</t>
  </si>
  <si>
    <t>Investigaciones y multas significativas por organismos de control</t>
  </si>
  <si>
    <t>Catastrófico</t>
  </si>
  <si>
    <t>Sanciones severas, investigaciones judiciales y posibles cierres de la entidad</t>
  </si>
  <si>
    <t>Está relacionado con la mala imagen que le puede generar a la entidad la no prestación de las actividades críticas en caso de que estas sean interrumpidas y afecten la prestación del servicio de meteorología e hidrología:</t>
  </si>
  <si>
    <t>Impacto mínimo o inexistente en la percepción pública, la entidad mantiene su reputación intacta sobre los datos publicados y entre sus principales usuarios.</t>
  </si>
  <si>
    <t>Afecta la imagen dentro de la entidad, con posibles quejas internas y comentarios negativos entre los funcionarios y demás colaboradores.</t>
  </si>
  <si>
    <t>Afecta la imagen en el sector público y en el sector de servicios hidrometeorológicos, generando preocupación entre las instituciones que dependen de sus datos.</t>
  </si>
  <si>
    <t>Afecta la imagen a nivel departamental o regional, con cobertura negativa en medios de comunicación locales, afectando la confianza en la precisión y disponibilidad de los datos meteorológicos e hidrológicos.</t>
  </si>
  <si>
    <t>Afecta la imagen a nivel nacional, causando una pérdida significativa de confianza pública y posible cuestionamiento de la credibilidad científica de la entidad.</t>
  </si>
  <si>
    <t>Está relacionado con la afectación que podría causarle a la entidad la no prestación del servicio de una actividad crítica por una posible interrupción, la cual afectaría el presupuesto asignado a la entidad:</t>
  </si>
  <si>
    <t>Afecta el presupuesto de la entidad hasta 100 SMLV</t>
  </si>
  <si>
    <t>Afecta el presupuesto de la entidad entre 101 a 500 SMLV</t>
  </si>
  <si>
    <t>Afecta el presupuesto de la entidad entre 501 a 1000 SMLV</t>
  </si>
  <si>
    <t>Afecta el presupuesto de la entidad entre 1001 a 2000 SMLV</t>
  </si>
  <si>
    <t>Afecta el presupuesto de la entidad en más de 2000 SMLV</t>
  </si>
  <si>
    <t>Está relacionado con la afectación que podría causar la no ejecución de una actividad crítica, por una posible interrupción, la cual afectaría a los colaboradores de la entidad que dependen del resultado de esta actividad:</t>
  </si>
  <si>
    <t>Si la actividad no se ejecuta, se verían afectados hasta 100 colaboradores</t>
  </si>
  <si>
    <t>Si la actividad no se ejecuta, se verían afectados entre 101 y 500 colaboradores</t>
  </si>
  <si>
    <t>Si la actividad no se ejecuta, se verían afectados entre 501 y 1000 colaboradores</t>
  </si>
  <si>
    <t>Si la actividad no se ejecuta, se verían afectados entre 1001 y 3000 colaboradores</t>
  </si>
  <si>
    <t>Si la actividad no se ejecuta, se verían afectados más de 3000 colaboradores</t>
  </si>
  <si>
    <t>Como parte del plan de continuidad de la entidad, es importante definir y entender los tiempos que requiere cada una de las actividades críticas cuando son interrumpidas por incidentes inesperados, estos requerimientos obedecen al tiempo en el cual estas actividades se pueden recuperar oportunamente, a continuación, se describen:</t>
  </si>
  <si>
    <t>Es el tiempo mínimo en que el proceso estima recuperar la actividad crítica, luego de haber ocurrido un incidente de gran impacto que lo haya dejado inoperante:</t>
  </si>
  <si>
    <t>Entre 24 y 48 horas</t>
  </si>
  <si>
    <t>Prioridad Baja</t>
  </si>
  <si>
    <t>Entre 8 y 24 horas</t>
  </si>
  <si>
    <t>Prioridad Media</t>
  </si>
  <si>
    <t>Entre 4 y 8 horas</t>
  </si>
  <si>
    <t>Prioridad Alta</t>
  </si>
  <si>
    <t>Entre 2 y 4 horas</t>
  </si>
  <si>
    <t>Critico</t>
  </si>
  <si>
    <t>Entre 0 y 2 horas</t>
  </si>
  <si>
    <t>Es el tiempo máximo de pérdida de información que el proceso podría soportar en el momento que ocurra un incidente que deje inoperante la actividad critica:</t>
  </si>
  <si>
    <t>Entre 36 y 72 horas</t>
  </si>
  <si>
    <t>Entre 24 y 36 horas</t>
  </si>
  <si>
    <t>Entre 12 y 24 horas</t>
  </si>
  <si>
    <t>Entre 4 y 12 horas</t>
  </si>
  <si>
    <t>Entre 0 y 4 horas</t>
  </si>
  <si>
    <t>Es el tiempo máximo que la actividad crítica del proceso puede estar inoperante sin afectar la prestación de los servicios del IDEAM:</t>
  </si>
  <si>
    <t>Entre 48 y 96 horas</t>
  </si>
  <si>
    <t>Entre 6 y 12 horas</t>
  </si>
  <si>
    <t>Entre 1 y 6 horas</t>
  </si>
  <si>
    <t>Es el tiempo invertido en buscar datos perdidos y la realización de reparaciones y la normalización de los proceso</t>
  </si>
  <si>
    <t>Tipo de Impacto</t>
  </si>
  <si>
    <t>Nivel</t>
  </si>
  <si>
    <t>Impacto Legal</t>
  </si>
  <si>
    <t xml:space="preserve">Impacto Reputacional </t>
  </si>
  <si>
    <t>Impacto Financiero</t>
  </si>
  <si>
    <t>Impacto Operacional</t>
  </si>
  <si>
    <t>Tiempos Objetivos de Recuperación</t>
  </si>
  <si>
    <t>Objetivos</t>
  </si>
  <si>
    <t>Código del Proceso</t>
  </si>
  <si>
    <t>Nombre</t>
  </si>
  <si>
    <t>Cargo</t>
  </si>
  <si>
    <t>Celular</t>
  </si>
  <si>
    <t>Email</t>
  </si>
  <si>
    <r>
      <t xml:space="preserve">Lineamientos Generales: 
</t>
    </r>
    <r>
      <rPr>
        <b/>
        <sz val="11"/>
        <color indexed="8"/>
        <rFont val="Verdana"/>
        <family val="2"/>
      </rPr>
      <t xml:space="preserve">
ISO 22301:2019 - </t>
    </r>
    <r>
      <rPr>
        <sz val="11"/>
        <color indexed="8"/>
        <rFont val="Verdana"/>
        <family val="2"/>
      </rPr>
      <t>Sistema de Gestión de Continuidad de Negocio</t>
    </r>
    <r>
      <rPr>
        <b/>
        <sz val="11"/>
        <color indexed="8"/>
        <rFont val="Verdana"/>
        <family val="2"/>
      </rPr>
      <t xml:space="preserve">
MinTIC - No. 11 </t>
    </r>
    <r>
      <rPr>
        <sz val="11"/>
        <color indexed="8"/>
        <rFont val="Verdana"/>
        <family val="2"/>
      </rPr>
      <t xml:space="preserve">Guía para realizar el Análisis de Impacto de Negocios BIA
</t>
    </r>
    <r>
      <rPr>
        <b/>
        <sz val="11"/>
        <color indexed="8"/>
        <rFont val="Verdana"/>
        <family val="2"/>
      </rPr>
      <t xml:space="preserve">ITIL 4 </t>
    </r>
    <r>
      <rPr>
        <sz val="11"/>
        <color indexed="8"/>
        <rFont val="Verdana"/>
        <family val="2"/>
      </rPr>
      <t xml:space="preserve">- Ciclo Diseño del servicio,  Gestión de continuidad de TI
</t>
    </r>
    <r>
      <rPr>
        <b/>
        <sz val="11"/>
        <color indexed="8"/>
        <rFont val="Verdana"/>
        <family val="2"/>
      </rPr>
      <t>COBIT</t>
    </r>
    <r>
      <rPr>
        <sz val="11"/>
        <color indexed="8"/>
        <rFont val="Verdana"/>
        <family val="2"/>
      </rPr>
      <t xml:space="preserve"> 5 - Dominio: Entregar, Servir y Dar Soporte, DSS04 Gestionar la Continuidad, DSS04.02 Mantener una estrategia de continuidad</t>
    </r>
  </si>
  <si>
    <t>Nombre del Proceso</t>
  </si>
  <si>
    <t>Tipo de Proceso</t>
  </si>
  <si>
    <t>Área (s) de Trabajo Relacionada (s)</t>
  </si>
  <si>
    <t>Líder del Proceso</t>
  </si>
  <si>
    <t>Otros Participantes del BIA</t>
  </si>
  <si>
    <t>Sitio de Operación del Proceso</t>
  </si>
  <si>
    <t xml:space="preserve">Nombre Persona que Realiza el Levantamiento de Información </t>
  </si>
  <si>
    <t>Fecha de Diligenciamiento</t>
  </si>
  <si>
    <t>1. Definiciones</t>
  </si>
  <si>
    <t>Nombre del Activo</t>
  </si>
  <si>
    <t>Nivel Cualitativo Impacto</t>
  </si>
  <si>
    <t>Nivel Cuantitativo</t>
  </si>
  <si>
    <t xml:space="preserve">Prioridad Alta </t>
  </si>
  <si>
    <t>4. Valoracion de Impactos para los Activos Criticos del Negocio</t>
  </si>
  <si>
    <t>Impacto Reputacional</t>
  </si>
  <si>
    <t>Total Impacto</t>
  </si>
  <si>
    <t>5. Tiempos Objetivos de Recuperación para los Activos Criticos del Proceso</t>
  </si>
  <si>
    <t>Criticidad</t>
  </si>
  <si>
    <t>Prioridad de Recuperación</t>
  </si>
  <si>
    <t>No.</t>
  </si>
  <si>
    <t xml:space="preserve">¿Tiene una persona de respaldo en caso que se requiera? </t>
  </si>
  <si>
    <t>¿Requiere acceso remoto seguro en caso de desastre?</t>
  </si>
  <si>
    <t>¿Requiere puesto de trabajo en caso de desastre?</t>
  </si>
  <si>
    <t>¿Requiere documentos vitales?</t>
  </si>
  <si>
    <t>Requerimiento regulatorio</t>
  </si>
  <si>
    <t>¿Requiere hardware especializado?</t>
  </si>
  <si>
    <t>¿Requiere software o aplicaciones especializadas?</t>
  </si>
  <si>
    <t>Datos de Documentos Vitales</t>
  </si>
  <si>
    <t>¿Cuál hardware especializado?</t>
  </si>
  <si>
    <t>¿Cuál software o aplicaciones especializadas?</t>
  </si>
  <si>
    <t>¿Cuáles Documentos vitales?</t>
  </si>
  <si>
    <t>Medio</t>
  </si>
  <si>
    <t>Descripción de la actividad alterna y tiempo que se puede operar?</t>
  </si>
  <si>
    <t>¿Se tiene contingencia del proveedor?</t>
  </si>
  <si>
    <t>¿Se ha aplicado la contingencia?</t>
  </si>
  <si>
    <t>¿El contrato exige contingencia?</t>
  </si>
  <si>
    <t>Teléfono</t>
  </si>
  <si>
    <t>E-mail</t>
  </si>
  <si>
    <t>Otros Recursos Requeridos</t>
  </si>
  <si>
    <t>6. Recursos para la Recuperación</t>
  </si>
  <si>
    <t>Nombre del Contacto</t>
  </si>
  <si>
    <t>Descripción del Servicio</t>
  </si>
  <si>
    <t>Descripción</t>
  </si>
  <si>
    <t>Definición</t>
  </si>
  <si>
    <t>Tiempo Objetivo de Recuperación - RTO</t>
  </si>
  <si>
    <t>Punto Objetivo de Recuperación - RPO</t>
  </si>
  <si>
    <t>Tiempo Máximo Tolerable de Interrupción - MTD</t>
  </si>
  <si>
    <t>Tiempo de Recuperación - WRT</t>
  </si>
  <si>
    <t>Valoración de Impacto</t>
  </si>
  <si>
    <t>2. Identificación de Procesos</t>
  </si>
  <si>
    <t>3. Identificación de Activos</t>
  </si>
  <si>
    <t>Descripción del Activo</t>
  </si>
  <si>
    <t>4. Valoración de Impactos para los Activos Críticos del Negocio</t>
  </si>
  <si>
    <t>Activos Críticos</t>
  </si>
  <si>
    <t>Valoración Total del Impacto</t>
  </si>
  <si>
    <t>5. Tiempos Objetivos de Recuperación para los Activos Críticos del Proceso</t>
  </si>
  <si>
    <t>Valoración Impacto VS Tiempo</t>
  </si>
  <si>
    <t>Matriz de comunicaciones en donde se reporte el motivo, quien, como y porque medio se reporta la interrupción</t>
  </si>
  <si>
    <t>Tipo de Actividad Alterna</t>
  </si>
  <si>
    <t>Formato de Identificación del Análisis de Impacto al Negocio - BIA</t>
  </si>
  <si>
    <t>7. Matriz de Proveedores</t>
  </si>
  <si>
    <t>Ubicación Actual de los Documentos Vitales</t>
  </si>
  <si>
    <t>Cargo/Rol</t>
  </si>
  <si>
    <t>Creación de formato de Identificación del Análisis de Impacto al Negocio - BIA</t>
  </si>
  <si>
    <t>Observación</t>
  </si>
  <si>
    <r>
      <t xml:space="preserve">RTO
</t>
    </r>
    <r>
      <rPr>
        <b/>
        <sz val="10"/>
        <color theme="1"/>
        <rFont val="Verdana"/>
        <family val="2"/>
      </rPr>
      <t>¿Es el tiempo máximo que la entidad puede tolerar que el recurso esté inactivo, antes de que cause un impacto significativo?</t>
    </r>
  </si>
  <si>
    <r>
      <t xml:space="preserve">RPO
</t>
    </r>
    <r>
      <rPr>
        <b/>
        <sz val="10"/>
        <color theme="1"/>
        <rFont val="Verdana"/>
        <family val="2"/>
      </rPr>
      <t>¿Cual es el tiempo máximo de perdida de datos/información que puede soportar el proceso para la actividad?</t>
    </r>
  </si>
  <si>
    <r>
      <t xml:space="preserve">MTD
</t>
    </r>
    <r>
      <rPr>
        <b/>
        <sz val="10"/>
        <color theme="1"/>
        <rFont val="Verdana"/>
        <family val="2"/>
      </rPr>
      <t>¿Cual es el tiempo máximo que las actividades criticas del proceso pueden estar inoperantes sin afectar la prestación de los servicios del IDEAM?</t>
    </r>
  </si>
  <si>
    <r>
      <t xml:space="preserve">WRT
</t>
    </r>
    <r>
      <rPr>
        <b/>
        <sz val="10"/>
        <color theme="1"/>
        <rFont val="Verdana"/>
        <family val="2"/>
      </rPr>
      <t>¿Cual es el tiempo invertido en buscar datos perdidos y
la realización de reparaciones. Se calcula como el tiempo entre la recuperación
del sistema y la normalización de los procesos?</t>
    </r>
  </si>
  <si>
    <t>Gestión del Sistema de Gestión Integrado
Sistema de Gestión de Seguridad de la Información</t>
  </si>
  <si>
    <t>Gestión del Sistema de Gestión Integrado
Sistema de Gestión de Seguridad de la Información
Formato de Identificación del Análisis de Impacto al Negocio - BIA</t>
  </si>
  <si>
    <t>Código: SGI-F088</t>
  </si>
  <si>
    <t>Versión:01</t>
  </si>
  <si>
    <t>Fecha: 23/12/2025</t>
  </si>
  <si>
    <t>Fecha:23/12/2025</t>
  </si>
  <si>
    <t>Versión: 01</t>
  </si>
  <si>
    <t>Fecha: 31/12/2025</t>
  </si>
  <si>
    <r>
      <t>Versión:</t>
    </r>
    <r>
      <rPr>
        <sz val="11"/>
        <color rgb="FF000000"/>
        <rFont val="Verdana"/>
        <family val="2"/>
      </rPr>
      <t xml:space="preserve"> </t>
    </r>
    <r>
      <rPr>
        <b/>
        <sz val="11"/>
        <color rgb="FF000000"/>
        <rFont val="Verdana"/>
        <family val="2"/>
      </rPr>
      <t>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</si>
</sst>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Verdana"/>
      <family val="2"/>
    </font>
    <font>
      <b/>
      <sz val="11"/>
      <color theme="1"/>
      <name val="Verdana"/>
      <family val="2"/>
    </font>
    <font>
      <b/>
      <sz val="11"/>
      <color rgb="FF000000"/>
      <name val="Verdana"/>
      <family val="2"/>
    </font>
    <font>
      <sz val="11"/>
      <color rgb="FF000000"/>
      <name val="Verdana"/>
      <family val="2"/>
    </font>
    <font>
      <b/>
      <sz val="11"/>
      <name val="Verdana"/>
      <family val="2"/>
    </font>
    <font>
      <sz val="10"/>
      <name val="Arial"/>
      <family val="2"/>
    </font>
    <font>
      <u/>
      <sz val="11"/>
      <color theme="10"/>
      <name val="Calibri"/>
      <family val="2"/>
      <scheme val="minor"/>
    </font>
    <font>
      <b/>
      <sz val="11"/>
      <color indexed="8"/>
      <name val="Verdana"/>
      <family val="2"/>
    </font>
    <font>
      <sz val="11"/>
      <color indexed="8"/>
      <name val="Verdana"/>
      <family val="2"/>
    </font>
    <font>
      <b/>
      <sz val="10"/>
      <color theme="1"/>
      <name val="Verdana"/>
      <family val="2"/>
    </font>
    <font>
      <sz val="11"/>
      <name val="Verdana"/>
      <family val="2"/>
    </font>
    <font>
      <b/>
      <sz val="9"/>
      <color indexed="81"/>
      <name val="Tahoma"/>
      <family val="2"/>
    </font>
    <font>
      <sz val="9"/>
      <color indexed="81"/>
      <name val="Tahoma"/>
      <family val="2"/>
    </font>
    <font>
      <i/>
      <sz val="9"/>
      <color indexed="81"/>
      <name val="Tahoma"/>
      <family val="2"/>
    </font>
    <font>
      <b/>
      <sz val="9"/>
      <color rgb="FF000000"/>
      <name val="Tahoma"/>
      <family val="2"/>
    </font>
    <font>
      <sz val="9"/>
      <color rgb="FF000000"/>
      <name val="Tahoma"/>
      <family val="2"/>
    </font>
    <font>
      <sz val="10"/>
      <name val="Helv"/>
      <family val="2"/>
    </font>
  </fonts>
  <fills count="15">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00C69B"/>
        <bgColor rgb="FF000000"/>
      </patternFill>
    </fill>
    <fill>
      <patternFill patternType="solid">
        <fgColor rgb="FF00C69B"/>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6" fillId="0" borderId="0"/>
    <xf numFmtId="0" fontId="7" fillId="0" borderId="0" applyNumberFormat="0" applyFill="0" applyBorder="0" applyAlignment="0" applyProtection="0"/>
    <xf numFmtId="0" fontId="7" fillId="0" borderId="0" applyNumberFormat="0" applyFill="0" applyBorder="0" applyAlignment="0" applyProtection="0"/>
    <xf numFmtId="0" fontId="17" fillId="0" borderId="0"/>
  </cellStyleXfs>
  <cellXfs count="145">
    <xf numFmtId="0" fontId="0" fillId="0" borderId="0" xfId="0"/>
    <xf numFmtId="0" fontId="1" fillId="0" borderId="0" xfId="0" applyFont="1"/>
    <xf numFmtId="0" fontId="5" fillId="5" borderId="6" xfId="0" applyFont="1" applyFill="1" applyBorder="1" applyAlignment="1">
      <alignment horizontal="centerContinuous" vertical="center"/>
    </xf>
    <xf numFmtId="0" fontId="5" fillId="5" borderId="11" xfId="0" applyFont="1" applyFill="1" applyBorder="1" applyAlignment="1">
      <alignment horizontal="centerContinuous" vertical="center"/>
    </xf>
    <xf numFmtId="0" fontId="5" fillId="5" borderId="12" xfId="0" applyFont="1" applyFill="1" applyBorder="1" applyAlignment="1">
      <alignment horizontal="centerContinuous" vertical="center"/>
    </xf>
    <xf numFmtId="0" fontId="5" fillId="5" borderId="9" xfId="0" applyFont="1" applyFill="1" applyBorder="1" applyAlignment="1">
      <alignment horizontal="centerContinuous" vertical="center"/>
    </xf>
    <xf numFmtId="0" fontId="3" fillId="4" borderId="1" xfId="0" applyFont="1" applyFill="1" applyBorder="1"/>
    <xf numFmtId="0" fontId="3" fillId="4" borderId="9" xfId="0" applyFont="1" applyFill="1" applyBorder="1"/>
    <xf numFmtId="0" fontId="1" fillId="0" borderId="1" xfId="0" applyFont="1" applyBorder="1" applyAlignment="1">
      <alignment horizontal="center" vertical="center"/>
    </xf>
    <xf numFmtId="0" fontId="2" fillId="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6" borderId="1" xfId="1" applyFont="1" applyFill="1" applyBorder="1" applyAlignment="1">
      <alignment horizontal="center" vertical="center" wrapText="1"/>
    </xf>
    <xf numFmtId="0" fontId="1" fillId="9" borderId="1" xfId="0" applyFont="1" applyFill="1" applyBorder="1" applyAlignment="1">
      <alignment vertical="center" wrapText="1"/>
    </xf>
    <xf numFmtId="0" fontId="1" fillId="10" borderId="1" xfId="0" applyFont="1" applyFill="1" applyBorder="1" applyAlignment="1">
      <alignment vertical="center" wrapText="1"/>
    </xf>
    <xf numFmtId="0" fontId="1" fillId="11" borderId="1" xfId="0" applyFont="1" applyFill="1" applyBorder="1" applyAlignment="1">
      <alignment vertical="center" wrapText="1"/>
    </xf>
    <xf numFmtId="0" fontId="1" fillId="12" borderId="1" xfId="0" applyFont="1" applyFill="1" applyBorder="1" applyAlignment="1">
      <alignment vertical="center" wrapText="1"/>
    </xf>
    <xf numFmtId="0" fontId="1" fillId="13" borderId="1" xfId="0" applyFont="1" applyFill="1" applyBorder="1" applyAlignment="1">
      <alignment vertical="center" wrapText="1"/>
    </xf>
    <xf numFmtId="0" fontId="2" fillId="0" borderId="1" xfId="0" applyFont="1" applyBorder="1" applyAlignment="1">
      <alignment vertical="center"/>
    </xf>
    <xf numFmtId="0" fontId="1" fillId="0" borderId="1" xfId="0" applyFont="1" applyBorder="1" applyAlignment="1">
      <alignment horizontal="center"/>
    </xf>
    <xf numFmtId="0" fontId="2" fillId="8" borderId="1" xfId="1" applyFont="1" applyFill="1" applyBorder="1" applyAlignment="1">
      <alignment vertical="center" wrapText="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protection locked="0"/>
    </xf>
    <xf numFmtId="0" fontId="2" fillId="0" borderId="1" xfId="0" applyFont="1" applyBorder="1" applyAlignment="1">
      <alignment horizontal="center" vertical="center"/>
    </xf>
    <xf numFmtId="0" fontId="0" fillId="0" borderId="0" xfId="0" applyAlignment="1">
      <alignment horizontal="center"/>
    </xf>
    <xf numFmtId="0" fontId="2" fillId="8" borderId="1" xfId="1" applyFont="1" applyFill="1" applyBorder="1" applyAlignment="1">
      <alignment horizontal="center" vertical="center" wrapText="1"/>
    </xf>
    <xf numFmtId="0" fontId="2" fillId="8" borderId="1" xfId="1" applyFont="1" applyFill="1" applyBorder="1" applyAlignment="1">
      <alignment horizontal="left" vertical="center" wrapText="1"/>
    </xf>
    <xf numFmtId="0" fontId="1" fillId="0" borderId="0" xfId="0" applyFont="1" applyAlignment="1">
      <alignment horizontal="left"/>
    </xf>
    <xf numFmtId="0" fontId="5" fillId="7" borderId="1" xfId="0" applyFont="1" applyFill="1" applyBorder="1" applyAlignment="1">
      <alignment horizontal="center" vertical="center" wrapText="1"/>
    </xf>
    <xf numFmtId="0" fontId="11" fillId="0" borderId="1" xfId="0" applyFont="1" applyBorder="1" applyAlignment="1">
      <alignment vertical="center" wrapText="1"/>
    </xf>
    <xf numFmtId="0" fontId="2" fillId="8" borderId="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1" fillId="14" borderId="1" xfId="1" applyFont="1" applyFill="1" applyBorder="1" applyAlignment="1">
      <alignment vertical="center" wrapText="1"/>
    </xf>
    <xf numFmtId="0" fontId="2" fillId="0" borderId="22" xfId="0" applyFont="1" applyBorder="1" applyAlignment="1">
      <alignment vertical="center"/>
    </xf>
    <xf numFmtId="0" fontId="0" fillId="0" borderId="0" xfId="0" applyAlignment="1">
      <alignment vertical="center"/>
    </xf>
    <xf numFmtId="0" fontId="5" fillId="8" borderId="1" xfId="0" applyFont="1" applyFill="1" applyBorder="1" applyAlignment="1">
      <alignment horizontal="center"/>
    </xf>
    <xf numFmtId="0" fontId="1" fillId="14" borderId="1" xfId="0" applyFont="1" applyFill="1" applyBorder="1" applyAlignment="1">
      <alignment horizontal="center" vertical="center" wrapText="1"/>
    </xf>
    <xf numFmtId="0" fontId="11" fillId="0" borderId="1" xfId="0" applyFont="1" applyBorder="1" applyAlignment="1">
      <alignment horizontal="center" vertical="center" wrapText="1"/>
    </xf>
    <xf numFmtId="164" fontId="1" fillId="0" borderId="1" xfId="0" applyNumberFormat="1" applyFont="1" applyBorder="1" applyAlignment="1">
      <alignment vertical="center"/>
    </xf>
    <xf numFmtId="2" fontId="1" fillId="0" borderId="1" xfId="0" applyNumberFormat="1" applyFont="1" applyBorder="1" applyAlignment="1">
      <alignment horizontal="center" vertical="center"/>
    </xf>
    <xf numFmtId="0" fontId="2" fillId="8" borderId="1" xfId="0" applyFont="1" applyFill="1" applyBorder="1" applyAlignment="1">
      <alignment horizontal="center" vertical="center"/>
    </xf>
    <xf numFmtId="0" fontId="1" fillId="0" borderId="1" xfId="4"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4" applyFont="1" applyBorder="1" applyAlignment="1" applyProtection="1">
      <alignment horizontal="center" vertical="center" wrapText="1"/>
      <protection locked="0"/>
    </xf>
    <xf numFmtId="0" fontId="7" fillId="0" borderId="1" xfId="2" applyBorder="1" applyAlignment="1" applyProtection="1">
      <alignment horizontal="left" vertical="center" wrapText="1"/>
      <protection locked="0"/>
    </xf>
    <xf numFmtId="0" fontId="1" fillId="0" borderId="1"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7" fillId="0" borderId="1" xfId="2" applyBorder="1" applyAlignment="1" applyProtection="1">
      <alignment horizontal="left" wrapText="1"/>
      <protection locked="0"/>
    </xf>
    <xf numFmtId="0" fontId="7" fillId="0" borderId="1" xfId="3" applyBorder="1" applyAlignment="1" applyProtection="1">
      <alignment horizontal="left" wrapText="1"/>
      <protection locked="0"/>
    </xf>
    <xf numFmtId="0" fontId="1" fillId="14" borderId="1" xfId="0" applyFont="1" applyFill="1" applyBorder="1" applyAlignment="1" applyProtection="1">
      <alignment horizontal="left" wrapText="1"/>
      <protection locked="0"/>
    </xf>
    <xf numFmtId="0" fontId="1" fillId="14" borderId="1" xfId="0" applyFont="1" applyFill="1" applyBorder="1" applyAlignment="1" applyProtection="1">
      <alignment horizontal="left" vertical="center" wrapText="1"/>
      <protection locked="0"/>
    </xf>
    <xf numFmtId="0" fontId="3" fillId="2" borderId="9" xfId="0" applyFont="1" applyFill="1" applyBorder="1" applyAlignment="1">
      <alignment horizontal="left" vertical="center" wrapText="1"/>
    </xf>
    <xf numFmtId="0" fontId="4" fillId="0" borderId="13" xfId="0" applyFont="1" applyBorder="1" applyAlignment="1">
      <alignment horizontal="left" vertical="center"/>
    </xf>
    <xf numFmtId="14" fontId="4" fillId="0" borderId="7" xfId="0" applyNumberFormat="1" applyFont="1" applyBorder="1" applyAlignment="1">
      <alignment horizontal="left" vertical="center"/>
    </xf>
    <xf numFmtId="0" fontId="2" fillId="0" borderId="1" xfId="0" applyFont="1" applyBorder="1" applyAlignment="1" applyProtection="1">
      <alignment horizontal="center" vertical="center" wrapText="1"/>
      <protection locked="0"/>
    </xf>
    <xf numFmtId="0" fontId="3" fillId="8"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6" borderId="1" xfId="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left" vertical="center"/>
    </xf>
    <xf numFmtId="0" fontId="0" fillId="0" borderId="1" xfId="0" applyBorder="1" applyAlignment="1">
      <alignment horizontal="center"/>
    </xf>
    <xf numFmtId="0" fontId="7" fillId="0" borderId="8" xfId="3" applyFill="1" applyBorder="1" applyAlignment="1" applyProtection="1">
      <alignment horizontal="center" vertical="center" wrapText="1"/>
      <protection locked="0"/>
    </xf>
    <xf numFmtId="0" fontId="7" fillId="0" borderId="9" xfId="3" applyFill="1" applyBorder="1" applyAlignment="1" applyProtection="1">
      <alignment horizontal="center" vertical="center" wrapText="1"/>
      <protection locked="0"/>
    </xf>
    <xf numFmtId="0" fontId="1" fillId="0" borderId="8"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7" fillId="0" borderId="8" xfId="3" applyFill="1" applyBorder="1" applyAlignment="1" applyProtection="1">
      <alignment horizontal="center" vertical="center"/>
      <protection locked="0"/>
    </xf>
    <xf numFmtId="0" fontId="7" fillId="0" borderId="9" xfId="3" applyFill="1" applyBorder="1" applyAlignment="1" applyProtection="1">
      <alignment horizontal="center" vertical="center"/>
      <protection locked="0"/>
    </xf>
    <xf numFmtId="0" fontId="7" fillId="0" borderId="8" xfId="2" applyFill="1" applyBorder="1" applyAlignment="1" applyProtection="1">
      <alignment horizontal="center" vertical="center" wrapText="1"/>
      <protection locked="0"/>
    </xf>
    <xf numFmtId="0" fontId="7" fillId="0" borderId="9" xfId="2" applyFill="1" applyBorder="1" applyAlignment="1" applyProtection="1">
      <alignment horizontal="center" vertical="center" wrapText="1"/>
      <protection locked="0"/>
    </xf>
    <xf numFmtId="0" fontId="2" fillId="8" borderId="22" xfId="1" applyFont="1" applyFill="1" applyBorder="1" applyAlignment="1">
      <alignment horizontal="center" vertical="center" wrapText="1"/>
    </xf>
    <xf numFmtId="0" fontId="2" fillId="8" borderId="13" xfId="1" applyFont="1" applyFill="1" applyBorder="1" applyAlignment="1">
      <alignment horizontal="center" vertical="center" wrapText="1"/>
    </xf>
    <xf numFmtId="0" fontId="7" fillId="0" borderId="8" xfId="3" applyBorder="1" applyAlignment="1" applyProtection="1">
      <alignment horizontal="center" vertical="center" wrapText="1"/>
      <protection locked="0"/>
    </xf>
    <xf numFmtId="0" fontId="7" fillId="0" borderId="9" xfId="3" applyBorder="1" applyAlignment="1" applyProtection="1">
      <alignment horizontal="center" vertical="center" wrapText="1"/>
      <protection locked="0"/>
    </xf>
    <xf numFmtId="0" fontId="2" fillId="8" borderId="8" xfId="1" applyFont="1" applyFill="1" applyBorder="1" applyAlignment="1">
      <alignment horizontal="left" vertical="center" wrapText="1"/>
    </xf>
    <xf numFmtId="0" fontId="2" fillId="8" borderId="9" xfId="1" applyFont="1" applyFill="1" applyBorder="1" applyAlignment="1">
      <alignment horizontal="left" vertical="center" wrapText="1"/>
    </xf>
    <xf numFmtId="0" fontId="2" fillId="8" borderId="23" xfId="1" applyFont="1" applyFill="1" applyBorder="1" applyAlignment="1">
      <alignment horizontal="center" vertical="center" wrapText="1"/>
    </xf>
    <xf numFmtId="0" fontId="2" fillId="6" borderId="8" xfId="1" applyFont="1" applyFill="1" applyBorder="1" applyAlignment="1">
      <alignment horizontal="center" vertical="center" wrapText="1"/>
    </xf>
    <xf numFmtId="0" fontId="2" fillId="6" borderId="12"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8"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11" fillId="0" borderId="8" xfId="0" applyFont="1" applyBorder="1" applyAlignment="1">
      <alignment vertical="center" wrapText="1"/>
    </xf>
    <xf numFmtId="0" fontId="11" fillId="0" borderId="9"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2" fillId="8" borderId="1" xfId="1" applyFont="1" applyFill="1" applyBorder="1" applyAlignment="1">
      <alignment horizontal="center" vertical="center" wrapText="1"/>
    </xf>
    <xf numFmtId="0" fontId="1" fillId="0" borderId="1" xfId="0" applyFont="1" applyBorder="1" applyAlignment="1">
      <alignment vertical="center"/>
    </xf>
    <xf numFmtId="0" fontId="1" fillId="0" borderId="22" xfId="0" applyFont="1" applyBorder="1" applyAlignment="1">
      <alignment horizontal="center" vertical="center"/>
    </xf>
    <xf numFmtId="0" fontId="2" fillId="8" borderId="1"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4" xfId="0" applyBorder="1" applyAlignment="1">
      <alignment horizontal="center" vertical="center" wrapText="1"/>
    </xf>
    <xf numFmtId="0" fontId="3" fillId="4" borderId="12" xfId="0" applyFont="1" applyFill="1" applyBorder="1"/>
    <xf numFmtId="0" fontId="3" fillId="4" borderId="9" xfId="0" applyFont="1" applyFill="1" applyBorder="1"/>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3" fillId="5" borderId="1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0" xfId="0" applyFont="1" applyFill="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20" xfId="0" applyFont="1" applyFill="1" applyBorder="1" applyAlignment="1">
      <alignment horizontal="center" wrapText="1"/>
    </xf>
    <xf numFmtId="0" fontId="4" fillId="2" borderId="21" xfId="0" applyFont="1" applyFill="1" applyBorder="1" applyAlignment="1">
      <alignment horizontal="center" wrapText="1"/>
    </xf>
    <xf numFmtId="0" fontId="3"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9"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13" xfId="0" applyFont="1" applyFill="1" applyBorder="1" applyAlignment="1">
      <alignment horizontal="left" vertical="center" wrapText="1"/>
    </xf>
  </cellXfs>
  <cellStyles count="5">
    <cellStyle name="Hipervínculo" xfId="2" builtinId="8"/>
    <cellStyle name="Hyperlink" xfId="3" xr:uid="{FDDD1F41-478F-4358-B88E-842022796F3D}"/>
    <cellStyle name="Normal" xfId="0" builtinId="0"/>
    <cellStyle name="Normal 2" xfId="1" xr:uid="{0196ACA9-27AE-4E00-AE5F-481525FC9F0D}"/>
    <cellStyle name="Normal_Procesos ECP V1 0 Octubre  23" xfId="4" xr:uid="{7614CA28-323E-480D-A110-D9A8027CFFE1}"/>
  </cellStyles>
  <dxfs count="45">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s>
  <tableStyles count="0" defaultTableStyle="TableStyleMedium2" defaultPivotStyle="PivotStyleLight16"/>
  <colors>
    <mruColors>
      <color rgb="FF0090FF"/>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349250</xdr:colOff>
      <xdr:row>0</xdr:row>
      <xdr:rowOff>0</xdr:rowOff>
    </xdr:from>
    <xdr:to>
      <xdr:col>0</xdr:col>
      <xdr:colOff>1162050</xdr:colOff>
      <xdr:row>2</xdr:row>
      <xdr:rowOff>222250</xdr:rowOff>
    </xdr:to>
    <xdr:pic>
      <xdr:nvPicPr>
        <xdr:cNvPr id="2" name="Imagen 1">
          <a:extLst>
            <a:ext uri="{FF2B5EF4-FFF2-40B4-BE49-F238E27FC236}">
              <a16:creationId xmlns:a16="http://schemas.microsoft.com/office/drawing/2014/main" id="{EAE9F8D5-D516-450B-84D2-0B0FC82CBEC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0"/>
          <a:ext cx="812800" cy="736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0</xdr:col>
      <xdr:colOff>1098550</xdr:colOff>
      <xdr:row>2</xdr:row>
      <xdr:rowOff>184150</xdr:rowOff>
    </xdr:to>
    <xdr:pic>
      <xdr:nvPicPr>
        <xdr:cNvPr id="2" name="Imagen 1">
          <a:extLst>
            <a:ext uri="{FF2B5EF4-FFF2-40B4-BE49-F238E27FC236}">
              <a16:creationId xmlns:a16="http://schemas.microsoft.com/office/drawing/2014/main" id="{CF390211-3C14-4D30-A678-4FAE49BF702B}"/>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717550" cy="698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393700</xdr:colOff>
      <xdr:row>0</xdr:row>
      <xdr:rowOff>0</xdr:rowOff>
    </xdr:from>
    <xdr:to>
      <xdr:col>0</xdr:col>
      <xdr:colOff>1111250</xdr:colOff>
      <xdr:row>2</xdr:row>
      <xdr:rowOff>177800</xdr:rowOff>
    </xdr:to>
    <xdr:pic>
      <xdr:nvPicPr>
        <xdr:cNvPr id="2" name="Imagen 1">
          <a:extLst>
            <a:ext uri="{FF2B5EF4-FFF2-40B4-BE49-F238E27FC236}">
              <a16:creationId xmlns:a16="http://schemas.microsoft.com/office/drawing/2014/main" id="{56BC919A-6219-4FEA-9916-0A9995EAA8E2}"/>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0"/>
          <a:ext cx="717550" cy="692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276225</xdr:colOff>
      <xdr:row>6</xdr:row>
      <xdr:rowOff>171450</xdr:rowOff>
    </xdr:from>
    <xdr:to>
      <xdr:col>17</xdr:col>
      <xdr:colOff>752475</xdr:colOff>
      <xdr:row>21</xdr:row>
      <xdr:rowOff>0</xdr:rowOff>
    </xdr:to>
    <xdr:sp macro="" textlink="">
      <xdr:nvSpPr>
        <xdr:cNvPr id="2" name="CuadroTexto 1">
          <a:extLst>
            <a:ext uri="{FF2B5EF4-FFF2-40B4-BE49-F238E27FC236}">
              <a16:creationId xmlns:a16="http://schemas.microsoft.com/office/drawing/2014/main" id="{F15EA251-37A7-BC53-BB91-FADC76BFC451}"/>
            </a:ext>
          </a:extLst>
        </xdr:cNvPr>
        <xdr:cNvSpPr txBox="1"/>
      </xdr:nvSpPr>
      <xdr:spPr>
        <a:xfrm>
          <a:off x="15249525" y="1676400"/>
          <a:ext cx="3524250"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4. Valoración de Impactos para los Activos Críticos del Negocio</a:t>
          </a:r>
        </a:p>
        <a:p>
          <a:endParaRPr lang="es-CO" sz="1100"/>
        </a:p>
        <a:p>
          <a:r>
            <a:rPr lang="es-CO" sz="1100"/>
            <a:t>FORMULA</a:t>
          </a:r>
          <a:r>
            <a:rPr lang="es-CO" sz="1100" baseline="0"/>
            <a:t> 25%</a:t>
          </a:r>
          <a:endParaRPr lang="es-CO" sz="1100"/>
        </a:p>
        <a:p>
          <a:endParaRPr lang="es-CO" sz="1100"/>
        </a:p>
        <a:p>
          <a:r>
            <a:rPr lang="es-CO" sz="1100"/>
            <a:t>=SI.ND(BUSCARV(B7;Listas!$B$3:$C$7;2;FALSO);"")</a:t>
          </a:r>
        </a:p>
        <a:p>
          <a:endParaRPr lang="es-CO" sz="1100"/>
        </a:p>
        <a:p>
          <a:endParaRPr lang="es-CO" sz="1100"/>
        </a:p>
        <a:p>
          <a:r>
            <a:rPr lang="es-CO" sz="1100"/>
            <a:t>VALORACIÓN TOTAL DEL IMPACTO</a:t>
          </a:r>
        </a:p>
        <a:p>
          <a:endParaRPr lang="es-CO" sz="1100"/>
        </a:p>
        <a:p>
          <a:r>
            <a:rPr lang="es-CO" sz="1100"/>
            <a:t>=SI(O(B7="";D7="";F7="";H7="");"";SI(K7&gt;4;"Catastrófico";SI(K7&gt;3;"Mayor";SI(K7&gt;2;"Moderado";SI(K7&gt;1;"Menor";"Insignificante")))))</a:t>
          </a:r>
        </a:p>
        <a:p>
          <a:endParaRPr lang="es-CO" sz="1100"/>
        </a:p>
        <a:p>
          <a:endParaRPr lang="es-CO" sz="1100"/>
        </a:p>
        <a:p>
          <a:r>
            <a:rPr lang="es-CO" sz="1100"/>
            <a:t>TOTAL IMPACTO</a:t>
          </a:r>
        </a:p>
        <a:p>
          <a:endParaRPr lang="es-CO" sz="1100"/>
        </a:p>
        <a:p>
          <a:r>
            <a:rPr lang="es-CO" sz="1100"/>
            <a:t>=SI.ERROR((C7*$C$6)+(E7*$E$6)+(G7*$G$6)+(I7*$I$6);"")</a:t>
          </a:r>
        </a:p>
        <a:p>
          <a:endParaRPr lang="es-CO" sz="1100"/>
        </a:p>
        <a:p>
          <a:endParaRPr lang="es-CO" sz="1100"/>
        </a:p>
      </xdr:txBody>
    </xdr:sp>
    <xdr:clientData/>
  </xdr:twoCellAnchor>
  <xdr:twoCellAnchor editAs="oneCell">
    <xdr:from>
      <xdr:col>0</xdr:col>
      <xdr:colOff>654050</xdr:colOff>
      <xdr:row>0</xdr:row>
      <xdr:rowOff>31750</xdr:rowOff>
    </xdr:from>
    <xdr:to>
      <xdr:col>0</xdr:col>
      <xdr:colOff>1384300</xdr:colOff>
      <xdr:row>2</xdr:row>
      <xdr:rowOff>209550</xdr:rowOff>
    </xdr:to>
    <xdr:pic>
      <xdr:nvPicPr>
        <xdr:cNvPr id="3" name="Imagen 2">
          <a:extLst>
            <a:ext uri="{FF2B5EF4-FFF2-40B4-BE49-F238E27FC236}">
              <a16:creationId xmlns:a16="http://schemas.microsoft.com/office/drawing/2014/main" id="{1F6C6AED-39FD-43AD-A3ED-DAC00182BA96}"/>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050" y="31750"/>
          <a:ext cx="730250" cy="6921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631031</xdr:colOff>
      <xdr:row>8</xdr:row>
      <xdr:rowOff>11906</xdr:rowOff>
    </xdr:from>
    <xdr:to>
      <xdr:col>20</xdr:col>
      <xdr:colOff>357187</xdr:colOff>
      <xdr:row>27</xdr:row>
      <xdr:rowOff>59531</xdr:rowOff>
    </xdr:to>
    <xdr:sp macro="" textlink="">
      <xdr:nvSpPr>
        <xdr:cNvPr id="2" name="CuadroTexto 1">
          <a:extLst>
            <a:ext uri="{FF2B5EF4-FFF2-40B4-BE49-F238E27FC236}">
              <a16:creationId xmlns:a16="http://schemas.microsoft.com/office/drawing/2014/main" id="{0054C781-0E7D-E69B-7A30-F13EBCBFB0D6}"/>
            </a:ext>
          </a:extLst>
        </xdr:cNvPr>
        <xdr:cNvSpPr txBox="1"/>
      </xdr:nvSpPr>
      <xdr:spPr>
        <a:xfrm>
          <a:off x="17752219" y="2964656"/>
          <a:ext cx="3536156"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100"/>
            <a:t>5. Tiempos Objetivos de Recuperación para los Activos Críticos del Proceso</a:t>
          </a:r>
        </a:p>
        <a:p>
          <a:endParaRPr lang="es-CO" sz="1100"/>
        </a:p>
        <a:p>
          <a:r>
            <a:rPr lang="es-CO" sz="1100"/>
            <a:t>=SI.ND(BUSCARV('Tiempos Objetivos'!C8;Listas!$B$11:$C$15;2;FALSO);"")</a:t>
          </a:r>
        </a:p>
        <a:p>
          <a:endParaRPr lang="es-CO" sz="1100"/>
        </a:p>
        <a:p>
          <a:r>
            <a:rPr lang="es-CO" sz="1100"/>
            <a:t>=SI(O(C8="";E8="";G8="");"";SI(N8&gt;4;"Critico";SI(N8&gt;3;"Prioridad Alta";SI(N8&gt;2;"Prioridad Media";SI(N8&gt;1;"Prioridad Baja";"Insignificante")))))</a:t>
          </a:r>
        </a:p>
        <a:p>
          <a:endParaRPr lang="es-CO" sz="1100"/>
        </a:p>
        <a:p>
          <a:r>
            <a:rPr lang="es-CO" sz="1100"/>
            <a:t>=SI.ERROR((PROMEDIO(D8;F8;H8));"")</a:t>
          </a:r>
        </a:p>
        <a:p>
          <a:endParaRPr lang="es-CO" sz="1100"/>
        </a:p>
        <a:p>
          <a:r>
            <a:rPr lang="es-CO" sz="1100"/>
            <a:t>=SI.ERROR(N8*'Valoración de Impacto'!K7;"")</a:t>
          </a:r>
        </a:p>
        <a:p>
          <a:endParaRPr lang="es-CO" sz="1100"/>
        </a:p>
        <a:p>
          <a:r>
            <a:rPr lang="es-CO" sz="1100"/>
            <a:t>=SI.ERROR(JERARQUIA.EQV(O8;$O$8:$O$46);"")</a:t>
          </a:r>
        </a:p>
        <a:p>
          <a:endParaRPr lang="es-CO" sz="1100"/>
        </a:p>
        <a:p>
          <a:endParaRPr lang="es-CO" sz="1100"/>
        </a:p>
        <a:p>
          <a:endParaRPr lang="es-CO" sz="1100"/>
        </a:p>
        <a:p>
          <a:endParaRPr lang="es-CO" sz="1100"/>
        </a:p>
        <a:p>
          <a:endParaRPr lang="es-CO" sz="1100"/>
        </a:p>
        <a:p>
          <a:endParaRPr lang="es-CO" sz="1100"/>
        </a:p>
        <a:p>
          <a:endParaRPr lang="es-CO" sz="1100"/>
        </a:p>
      </xdr:txBody>
    </xdr:sp>
    <xdr:clientData/>
  </xdr:twoCellAnchor>
  <xdr:twoCellAnchor editAs="oneCell">
    <xdr:from>
      <xdr:col>0</xdr:col>
      <xdr:colOff>641350</xdr:colOff>
      <xdr:row>0</xdr:row>
      <xdr:rowOff>0</xdr:rowOff>
    </xdr:from>
    <xdr:to>
      <xdr:col>1</xdr:col>
      <xdr:colOff>666750</xdr:colOff>
      <xdr:row>2</xdr:row>
      <xdr:rowOff>158750</xdr:rowOff>
    </xdr:to>
    <xdr:pic>
      <xdr:nvPicPr>
        <xdr:cNvPr id="3" name="Imagen 2">
          <a:extLst>
            <a:ext uri="{FF2B5EF4-FFF2-40B4-BE49-F238E27FC236}">
              <a16:creationId xmlns:a16="http://schemas.microsoft.com/office/drawing/2014/main" id="{26A5ECC9-258E-4112-90DD-8C98923F32D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0"/>
          <a:ext cx="787400" cy="6731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241300</xdr:colOff>
      <xdr:row>0</xdr:row>
      <xdr:rowOff>0</xdr:rowOff>
    </xdr:from>
    <xdr:to>
      <xdr:col>0</xdr:col>
      <xdr:colOff>977900</xdr:colOff>
      <xdr:row>2</xdr:row>
      <xdr:rowOff>228600</xdr:rowOff>
    </xdr:to>
    <xdr:pic>
      <xdr:nvPicPr>
        <xdr:cNvPr id="2" name="Imagen 1">
          <a:extLst>
            <a:ext uri="{FF2B5EF4-FFF2-40B4-BE49-F238E27FC236}">
              <a16:creationId xmlns:a16="http://schemas.microsoft.com/office/drawing/2014/main" id="{9DAD3C91-41E1-4588-99E6-44F6A3632849}"/>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0"/>
          <a:ext cx="736600"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628650</xdr:colOff>
      <xdr:row>0</xdr:row>
      <xdr:rowOff>0</xdr:rowOff>
    </xdr:from>
    <xdr:to>
      <xdr:col>1</xdr:col>
      <xdr:colOff>673100</xdr:colOff>
      <xdr:row>2</xdr:row>
      <xdr:rowOff>196850</xdr:rowOff>
    </xdr:to>
    <xdr:pic>
      <xdr:nvPicPr>
        <xdr:cNvPr id="2" name="Imagen 1">
          <a:extLst>
            <a:ext uri="{FF2B5EF4-FFF2-40B4-BE49-F238E27FC236}">
              <a16:creationId xmlns:a16="http://schemas.microsoft.com/office/drawing/2014/main" id="{2B35B881-6394-4040-B7F4-759CC53B3CA9}"/>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723900" cy="7112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812800</xdr:colOff>
      <xdr:row>1</xdr:row>
      <xdr:rowOff>107950</xdr:rowOff>
    </xdr:from>
    <xdr:to>
      <xdr:col>2</xdr:col>
      <xdr:colOff>774700</xdr:colOff>
      <xdr:row>5</xdr:row>
      <xdr:rowOff>374650</xdr:rowOff>
    </xdr:to>
    <xdr:pic>
      <xdr:nvPicPr>
        <xdr:cNvPr id="2" name="Imagen 1">
          <a:extLst>
            <a:ext uri="{FF2B5EF4-FFF2-40B4-BE49-F238E27FC236}">
              <a16:creationId xmlns:a16="http://schemas.microsoft.com/office/drawing/2014/main" id="{40E734F7-7581-4756-8251-6A6C637CC5DC}"/>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4150" y="292100"/>
          <a:ext cx="838200" cy="82550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A501-EBD1-4648-8ABB-43A8395CAEA7}">
  <dimension ref="A1:E55"/>
  <sheetViews>
    <sheetView tabSelected="1" workbookViewId="0">
      <selection activeCell="A4" sqref="A4:E4"/>
    </sheetView>
  </sheetViews>
  <sheetFormatPr baseColWidth="10" defaultColWidth="11.453125" defaultRowHeight="13.5" x14ac:dyDescent="0.25"/>
  <cols>
    <col min="1" max="1" width="24.453125" style="1" customWidth="1"/>
    <col min="2" max="2" width="54" style="1" customWidth="1"/>
    <col min="3" max="3" width="24.26953125" style="1" customWidth="1"/>
    <col min="4" max="4" width="57.453125" style="1" customWidth="1"/>
    <col min="5" max="5" width="32.7265625" style="1" customWidth="1"/>
    <col min="6" max="16384" width="11.453125" style="1"/>
  </cols>
  <sheetData>
    <row r="1" spans="1:5" ht="21" customHeight="1" x14ac:dyDescent="0.25">
      <c r="A1" s="58"/>
      <c r="B1" s="60" t="s">
        <v>140</v>
      </c>
      <c r="C1" s="60"/>
      <c r="D1" s="60"/>
      <c r="E1" s="17" t="s">
        <v>141</v>
      </c>
    </row>
    <row r="2" spans="1:5" ht="19.5" customHeight="1" x14ac:dyDescent="0.25">
      <c r="A2" s="58"/>
      <c r="B2" s="60"/>
      <c r="C2" s="60"/>
      <c r="D2" s="60"/>
      <c r="E2" s="17" t="s">
        <v>145</v>
      </c>
    </row>
    <row r="3" spans="1:5" ht="19.5" customHeight="1" x14ac:dyDescent="0.25">
      <c r="A3" s="58"/>
      <c r="B3" s="60"/>
      <c r="C3" s="60"/>
      <c r="D3" s="60"/>
      <c r="E3" s="17" t="s">
        <v>143</v>
      </c>
    </row>
    <row r="4" spans="1:5" x14ac:dyDescent="0.25">
      <c r="A4" s="61"/>
      <c r="B4" s="61"/>
      <c r="C4" s="61"/>
      <c r="D4" s="61"/>
      <c r="E4" s="61"/>
    </row>
    <row r="5" spans="1:5" x14ac:dyDescent="0.25">
      <c r="A5" s="57" t="s">
        <v>78</v>
      </c>
      <c r="B5" s="57"/>
      <c r="C5" s="57"/>
      <c r="D5" s="57"/>
      <c r="E5" s="57"/>
    </row>
    <row r="6" spans="1:5" ht="54.75" customHeight="1" x14ac:dyDescent="0.25">
      <c r="A6" s="9" t="s">
        <v>118</v>
      </c>
      <c r="B6" s="59" t="s">
        <v>4</v>
      </c>
      <c r="C6" s="59"/>
      <c r="D6" s="59"/>
      <c r="E6" s="59"/>
    </row>
    <row r="7" spans="1:5" x14ac:dyDescent="0.25">
      <c r="A7" s="11" t="s">
        <v>56</v>
      </c>
      <c r="B7" s="11" t="s">
        <v>112</v>
      </c>
      <c r="C7" s="11" t="s">
        <v>57</v>
      </c>
      <c r="D7" s="57" t="s">
        <v>113</v>
      </c>
      <c r="E7" s="57"/>
    </row>
    <row r="8" spans="1:5" x14ac:dyDescent="0.25">
      <c r="A8" s="55" t="s">
        <v>58</v>
      </c>
      <c r="B8" s="56" t="s">
        <v>5</v>
      </c>
      <c r="C8" s="12" t="s">
        <v>6</v>
      </c>
      <c r="D8" s="56" t="s">
        <v>7</v>
      </c>
      <c r="E8" s="56"/>
    </row>
    <row r="9" spans="1:5" x14ac:dyDescent="0.25">
      <c r="A9" s="55"/>
      <c r="B9" s="56"/>
      <c r="C9" s="13" t="s">
        <v>8</v>
      </c>
      <c r="D9" s="56" t="s">
        <v>9</v>
      </c>
      <c r="E9" s="56"/>
    </row>
    <row r="10" spans="1:5" x14ac:dyDescent="0.25">
      <c r="A10" s="55"/>
      <c r="B10" s="56"/>
      <c r="C10" s="14" t="s">
        <v>10</v>
      </c>
      <c r="D10" s="56" t="s">
        <v>11</v>
      </c>
      <c r="E10" s="56"/>
    </row>
    <row r="11" spans="1:5" x14ac:dyDescent="0.25">
      <c r="A11" s="55"/>
      <c r="B11" s="56"/>
      <c r="C11" s="15" t="s">
        <v>12</v>
      </c>
      <c r="D11" s="56" t="s">
        <v>13</v>
      </c>
      <c r="E11" s="56"/>
    </row>
    <row r="12" spans="1:5" x14ac:dyDescent="0.25">
      <c r="A12" s="55"/>
      <c r="B12" s="56"/>
      <c r="C12" s="16" t="s">
        <v>14</v>
      </c>
      <c r="D12" s="56" t="s">
        <v>15</v>
      </c>
      <c r="E12" s="56"/>
    </row>
    <row r="13" spans="1:5" x14ac:dyDescent="0.25">
      <c r="A13" s="55" t="s">
        <v>59</v>
      </c>
      <c r="B13" s="56" t="s">
        <v>16</v>
      </c>
      <c r="C13" s="12" t="s">
        <v>6</v>
      </c>
      <c r="D13" s="56" t="s">
        <v>17</v>
      </c>
      <c r="E13" s="56"/>
    </row>
    <row r="14" spans="1:5" x14ac:dyDescent="0.25">
      <c r="A14" s="55"/>
      <c r="B14" s="56"/>
      <c r="C14" s="13" t="s">
        <v>8</v>
      </c>
      <c r="D14" s="56" t="s">
        <v>18</v>
      </c>
      <c r="E14" s="56"/>
    </row>
    <row r="15" spans="1:5" x14ac:dyDescent="0.25">
      <c r="A15" s="55"/>
      <c r="B15" s="56"/>
      <c r="C15" s="14" t="s">
        <v>10</v>
      </c>
      <c r="D15" s="56" t="s">
        <v>19</v>
      </c>
      <c r="E15" s="56"/>
    </row>
    <row r="16" spans="1:5" x14ac:dyDescent="0.25">
      <c r="A16" s="55"/>
      <c r="B16" s="56"/>
      <c r="C16" s="15" t="s">
        <v>12</v>
      </c>
      <c r="D16" s="56" t="s">
        <v>20</v>
      </c>
      <c r="E16" s="56"/>
    </row>
    <row r="17" spans="1:5" x14ac:dyDescent="0.25">
      <c r="A17" s="55"/>
      <c r="B17" s="56"/>
      <c r="C17" s="16" t="s">
        <v>14</v>
      </c>
      <c r="D17" s="56" t="s">
        <v>21</v>
      </c>
      <c r="E17" s="56"/>
    </row>
    <row r="18" spans="1:5" x14ac:dyDescent="0.25">
      <c r="A18" s="55" t="s">
        <v>60</v>
      </c>
      <c r="B18" s="56" t="s">
        <v>22</v>
      </c>
      <c r="C18" s="12" t="s">
        <v>6</v>
      </c>
      <c r="D18" s="56" t="s">
        <v>23</v>
      </c>
      <c r="E18" s="56"/>
    </row>
    <row r="19" spans="1:5" x14ac:dyDescent="0.25">
      <c r="A19" s="55"/>
      <c r="B19" s="56"/>
      <c r="C19" s="13" t="s">
        <v>8</v>
      </c>
      <c r="D19" s="56" t="s">
        <v>24</v>
      </c>
      <c r="E19" s="56"/>
    </row>
    <row r="20" spans="1:5" x14ac:dyDescent="0.25">
      <c r="A20" s="55"/>
      <c r="B20" s="56"/>
      <c r="C20" s="14" t="s">
        <v>10</v>
      </c>
      <c r="D20" s="56" t="s">
        <v>25</v>
      </c>
      <c r="E20" s="56"/>
    </row>
    <row r="21" spans="1:5" x14ac:dyDescent="0.25">
      <c r="A21" s="55"/>
      <c r="B21" s="56"/>
      <c r="C21" s="15" t="s">
        <v>12</v>
      </c>
      <c r="D21" s="56" t="s">
        <v>26</v>
      </c>
      <c r="E21" s="56"/>
    </row>
    <row r="22" spans="1:5" x14ac:dyDescent="0.25">
      <c r="A22" s="55"/>
      <c r="B22" s="56"/>
      <c r="C22" s="16" t="s">
        <v>14</v>
      </c>
      <c r="D22" s="56" t="s">
        <v>27</v>
      </c>
      <c r="E22" s="56"/>
    </row>
    <row r="23" spans="1:5" x14ac:dyDescent="0.25">
      <c r="A23" s="55" t="s">
        <v>61</v>
      </c>
      <c r="B23" s="56" t="s">
        <v>28</v>
      </c>
      <c r="C23" s="12" t="s">
        <v>6</v>
      </c>
      <c r="D23" s="56" t="s">
        <v>29</v>
      </c>
      <c r="E23" s="56"/>
    </row>
    <row r="24" spans="1:5" ht="14.25" x14ac:dyDescent="0.2">
      <c r="A24" s="55"/>
      <c r="B24" s="56"/>
      <c r="C24" s="13" t="s">
        <v>8</v>
      </c>
      <c r="D24" s="56" t="s">
        <v>30</v>
      </c>
      <c r="E24" s="56"/>
    </row>
    <row r="25" spans="1:5" x14ac:dyDescent="0.25">
      <c r="A25" s="55"/>
      <c r="B25" s="56"/>
      <c r="C25" s="14" t="s">
        <v>10</v>
      </c>
      <c r="D25" s="56" t="s">
        <v>31</v>
      </c>
      <c r="E25" s="56"/>
    </row>
    <row r="26" spans="1:5" x14ac:dyDescent="0.25">
      <c r="A26" s="55"/>
      <c r="B26" s="56"/>
      <c r="C26" s="15" t="s">
        <v>12</v>
      </c>
      <c r="D26" s="56" t="s">
        <v>32</v>
      </c>
      <c r="E26" s="56"/>
    </row>
    <row r="27" spans="1:5" x14ac:dyDescent="0.25">
      <c r="A27" s="55"/>
      <c r="B27" s="56"/>
      <c r="C27" s="16" t="s">
        <v>14</v>
      </c>
      <c r="D27" s="56" t="s">
        <v>33</v>
      </c>
      <c r="E27" s="56"/>
    </row>
    <row r="28" spans="1:5" ht="54.75" customHeight="1" x14ac:dyDescent="0.2">
      <c r="A28" s="9" t="s">
        <v>62</v>
      </c>
      <c r="B28" s="56" t="s">
        <v>34</v>
      </c>
      <c r="C28" s="56"/>
      <c r="D28" s="56"/>
      <c r="E28" s="56"/>
    </row>
    <row r="29" spans="1:5" ht="14.25" x14ac:dyDescent="0.2">
      <c r="A29" s="11" t="s">
        <v>63</v>
      </c>
      <c r="B29" s="11" t="s">
        <v>112</v>
      </c>
      <c r="C29" s="11" t="s">
        <v>57</v>
      </c>
      <c r="D29" s="57" t="s">
        <v>113</v>
      </c>
      <c r="E29" s="57"/>
    </row>
    <row r="30" spans="1:5" ht="14.25" x14ac:dyDescent="0.2">
      <c r="A30" s="55" t="s">
        <v>114</v>
      </c>
      <c r="B30" s="56" t="s">
        <v>35</v>
      </c>
      <c r="C30" s="12" t="s">
        <v>6</v>
      </c>
      <c r="D30" s="56" t="s">
        <v>36</v>
      </c>
      <c r="E30" s="56"/>
    </row>
    <row r="31" spans="1:5" ht="14.25" x14ac:dyDescent="0.2">
      <c r="A31" s="55"/>
      <c r="B31" s="56"/>
      <c r="C31" s="13" t="s">
        <v>37</v>
      </c>
      <c r="D31" s="56" t="s">
        <v>38</v>
      </c>
      <c r="E31" s="56"/>
    </row>
    <row r="32" spans="1:5" ht="14.25" x14ac:dyDescent="0.2">
      <c r="A32" s="55"/>
      <c r="B32" s="56"/>
      <c r="C32" s="14" t="s">
        <v>39</v>
      </c>
      <c r="D32" s="56" t="s">
        <v>40</v>
      </c>
      <c r="E32" s="56"/>
    </row>
    <row r="33" spans="1:5" ht="14.25" x14ac:dyDescent="0.2">
      <c r="A33" s="55"/>
      <c r="B33" s="56"/>
      <c r="C33" s="15" t="s">
        <v>41</v>
      </c>
      <c r="D33" s="56" t="s">
        <v>42</v>
      </c>
      <c r="E33" s="56"/>
    </row>
    <row r="34" spans="1:5" ht="14.25" x14ac:dyDescent="0.2">
      <c r="A34" s="55"/>
      <c r="B34" s="56"/>
      <c r="C34" s="16" t="s">
        <v>43</v>
      </c>
      <c r="D34" s="56" t="s">
        <v>44</v>
      </c>
      <c r="E34" s="56"/>
    </row>
    <row r="35" spans="1:5" ht="14.25" x14ac:dyDescent="0.2">
      <c r="A35" s="55" t="s">
        <v>115</v>
      </c>
      <c r="B35" s="56" t="s">
        <v>45</v>
      </c>
      <c r="C35" s="12" t="s">
        <v>6</v>
      </c>
      <c r="D35" s="56" t="s">
        <v>46</v>
      </c>
      <c r="E35" s="56"/>
    </row>
    <row r="36" spans="1:5" ht="14.25" x14ac:dyDescent="0.2">
      <c r="A36" s="55"/>
      <c r="B36" s="56"/>
      <c r="C36" s="13" t="s">
        <v>37</v>
      </c>
      <c r="D36" s="56" t="s">
        <v>47</v>
      </c>
      <c r="E36" s="56"/>
    </row>
    <row r="37" spans="1:5" ht="14.25" x14ac:dyDescent="0.2">
      <c r="A37" s="55"/>
      <c r="B37" s="56"/>
      <c r="C37" s="14" t="s">
        <v>39</v>
      </c>
      <c r="D37" s="56" t="s">
        <v>48</v>
      </c>
      <c r="E37" s="56"/>
    </row>
    <row r="38" spans="1:5" ht="14.25" x14ac:dyDescent="0.2">
      <c r="A38" s="55"/>
      <c r="B38" s="56"/>
      <c r="C38" s="15" t="s">
        <v>41</v>
      </c>
      <c r="D38" s="56" t="s">
        <v>49</v>
      </c>
      <c r="E38" s="56"/>
    </row>
    <row r="39" spans="1:5" ht="14.25" x14ac:dyDescent="0.2">
      <c r="A39" s="55"/>
      <c r="B39" s="56"/>
      <c r="C39" s="16" t="s">
        <v>43</v>
      </c>
      <c r="D39" s="56" t="s">
        <v>50</v>
      </c>
      <c r="E39" s="56"/>
    </row>
    <row r="40" spans="1:5" ht="14.25" x14ac:dyDescent="0.2">
      <c r="A40" s="55" t="s">
        <v>116</v>
      </c>
      <c r="B40" s="56" t="s">
        <v>51</v>
      </c>
      <c r="C40" s="12" t="s">
        <v>6</v>
      </c>
      <c r="D40" s="56" t="s">
        <v>52</v>
      </c>
      <c r="E40" s="56"/>
    </row>
    <row r="41" spans="1:5" ht="14.25" x14ac:dyDescent="0.2">
      <c r="A41" s="55"/>
      <c r="B41" s="56"/>
      <c r="C41" s="13" t="s">
        <v>37</v>
      </c>
      <c r="D41" s="56" t="s">
        <v>36</v>
      </c>
      <c r="E41" s="56"/>
    </row>
    <row r="42" spans="1:5" ht="14.25" x14ac:dyDescent="0.2">
      <c r="A42" s="55"/>
      <c r="B42" s="56"/>
      <c r="C42" s="14" t="s">
        <v>39</v>
      </c>
      <c r="D42" s="56" t="s">
        <v>48</v>
      </c>
      <c r="E42" s="56"/>
    </row>
    <row r="43" spans="1:5" ht="14.25" x14ac:dyDescent="0.2">
      <c r="A43" s="55"/>
      <c r="B43" s="56"/>
      <c r="C43" s="15" t="s">
        <v>41</v>
      </c>
      <c r="D43" s="56" t="s">
        <v>53</v>
      </c>
      <c r="E43" s="56"/>
    </row>
    <row r="44" spans="1:5" ht="14.25" x14ac:dyDescent="0.2">
      <c r="A44" s="55"/>
      <c r="B44" s="56"/>
      <c r="C44" s="16" t="s">
        <v>43</v>
      </c>
      <c r="D44" s="56" t="s">
        <v>54</v>
      </c>
      <c r="E44" s="56"/>
    </row>
    <row r="45" spans="1:5" ht="14.25" x14ac:dyDescent="0.2">
      <c r="A45" s="55" t="s">
        <v>117</v>
      </c>
      <c r="B45" s="56" t="s">
        <v>55</v>
      </c>
      <c r="C45" s="12" t="s">
        <v>6</v>
      </c>
      <c r="D45" s="56" t="s">
        <v>52</v>
      </c>
      <c r="E45" s="56"/>
    </row>
    <row r="46" spans="1:5" ht="14.25" x14ac:dyDescent="0.2">
      <c r="A46" s="55"/>
      <c r="B46" s="56"/>
      <c r="C46" s="13" t="s">
        <v>37</v>
      </c>
      <c r="D46" s="56" t="s">
        <v>36</v>
      </c>
      <c r="E46" s="56"/>
    </row>
    <row r="47" spans="1:5" ht="14.25" x14ac:dyDescent="0.2">
      <c r="A47" s="55"/>
      <c r="B47" s="56"/>
      <c r="C47" s="14" t="s">
        <v>39</v>
      </c>
      <c r="D47" s="56" t="s">
        <v>48</v>
      </c>
      <c r="E47" s="56"/>
    </row>
    <row r="48" spans="1:5" ht="14.25" x14ac:dyDescent="0.2">
      <c r="A48" s="55"/>
      <c r="B48" s="56"/>
      <c r="C48" s="15" t="s">
        <v>41</v>
      </c>
      <c r="D48" s="56" t="s">
        <v>53</v>
      </c>
      <c r="E48" s="56"/>
    </row>
    <row r="49" spans="1:5" ht="14.25" x14ac:dyDescent="0.2">
      <c r="A49" s="55"/>
      <c r="B49" s="56"/>
      <c r="C49" s="16" t="s">
        <v>43</v>
      </c>
      <c r="D49" s="56" t="s">
        <v>54</v>
      </c>
      <c r="E49" s="56"/>
    </row>
    <row r="50" spans="1:5" ht="110.25" customHeight="1" x14ac:dyDescent="0.2">
      <c r="A50" s="54" t="s">
        <v>69</v>
      </c>
      <c r="B50" s="54"/>
      <c r="C50" s="54"/>
      <c r="D50" s="54"/>
      <c r="E50" s="54"/>
    </row>
    <row r="55" spans="1:5" ht="14.25" x14ac:dyDescent="0.2">
      <c r="C55" s="27"/>
    </row>
  </sheetData>
  <mergeCells count="65">
    <mergeCell ref="A1:A3"/>
    <mergeCell ref="A5:E5"/>
    <mergeCell ref="D7:E7"/>
    <mergeCell ref="A8:A12"/>
    <mergeCell ref="B8:B12"/>
    <mergeCell ref="D8:E8"/>
    <mergeCell ref="D9:E9"/>
    <mergeCell ref="D10:E10"/>
    <mergeCell ref="D11:E11"/>
    <mergeCell ref="D12:E12"/>
    <mergeCell ref="B6:E6"/>
    <mergeCell ref="B1:D3"/>
    <mergeCell ref="A4:E4"/>
    <mergeCell ref="A13:A17"/>
    <mergeCell ref="B13:B17"/>
    <mergeCell ref="D13:E13"/>
    <mergeCell ref="D14:E14"/>
    <mergeCell ref="D15:E15"/>
    <mergeCell ref="D16:E16"/>
    <mergeCell ref="D17:E17"/>
    <mergeCell ref="A18:A22"/>
    <mergeCell ref="B18:B22"/>
    <mergeCell ref="D18:E18"/>
    <mergeCell ref="D19:E19"/>
    <mergeCell ref="D20:E20"/>
    <mergeCell ref="D21:E21"/>
    <mergeCell ref="D22:E22"/>
    <mergeCell ref="A23:A27"/>
    <mergeCell ref="B23:B27"/>
    <mergeCell ref="D23:E23"/>
    <mergeCell ref="D24:E24"/>
    <mergeCell ref="D25:E25"/>
    <mergeCell ref="D26:E26"/>
    <mergeCell ref="D27:E27"/>
    <mergeCell ref="B28:E28"/>
    <mergeCell ref="D29:E29"/>
    <mergeCell ref="A30:A34"/>
    <mergeCell ref="B30:B34"/>
    <mergeCell ref="D30:E30"/>
    <mergeCell ref="D31:E31"/>
    <mergeCell ref="D32:E32"/>
    <mergeCell ref="D33:E33"/>
    <mergeCell ref="D34:E34"/>
    <mergeCell ref="D43:E43"/>
    <mergeCell ref="D44:E44"/>
    <mergeCell ref="A35:A39"/>
    <mergeCell ref="B35:B39"/>
    <mergeCell ref="D35:E35"/>
    <mergeCell ref="D36:E36"/>
    <mergeCell ref="D37:E37"/>
    <mergeCell ref="D38:E38"/>
    <mergeCell ref="D39:E39"/>
    <mergeCell ref="A40:A44"/>
    <mergeCell ref="B40:B44"/>
    <mergeCell ref="D40:E40"/>
    <mergeCell ref="D41:E41"/>
    <mergeCell ref="D42:E42"/>
    <mergeCell ref="A50:E50"/>
    <mergeCell ref="A45:A49"/>
    <mergeCell ref="B45:B49"/>
    <mergeCell ref="D45:E45"/>
    <mergeCell ref="D46:E46"/>
    <mergeCell ref="D47:E47"/>
    <mergeCell ref="D48:E48"/>
    <mergeCell ref="D49:E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937D-79F5-416F-A311-0947A61C4FC2}">
  <dimension ref="A1:F44"/>
  <sheetViews>
    <sheetView zoomScaleNormal="100" workbookViewId="0">
      <selection activeCell="B1" sqref="B1:D3"/>
    </sheetView>
  </sheetViews>
  <sheetFormatPr baseColWidth="10" defaultRowHeight="14.5" x14ac:dyDescent="0.35"/>
  <cols>
    <col min="1" max="1" width="27.453125" customWidth="1"/>
    <col min="2" max="4" width="35.7265625" customWidth="1"/>
    <col min="5" max="6" width="15.54296875" customWidth="1"/>
  </cols>
  <sheetData>
    <row r="1" spans="1:6" s="1" customFormat="1" ht="21" customHeight="1" x14ac:dyDescent="0.25">
      <c r="A1" s="58"/>
      <c r="B1" s="71" t="s">
        <v>140</v>
      </c>
      <c r="C1" s="72"/>
      <c r="D1" s="73"/>
      <c r="E1" s="62" t="s">
        <v>141</v>
      </c>
      <c r="F1" s="62"/>
    </row>
    <row r="2" spans="1:6" s="1" customFormat="1" ht="19.5" customHeight="1" x14ac:dyDescent="0.25">
      <c r="A2" s="58"/>
      <c r="B2" s="74"/>
      <c r="C2" s="75"/>
      <c r="D2" s="76"/>
      <c r="E2" s="62" t="s">
        <v>142</v>
      </c>
      <c r="F2" s="62"/>
    </row>
    <row r="3" spans="1:6" s="1" customFormat="1" ht="19.5" customHeight="1" x14ac:dyDescent="0.25">
      <c r="A3" s="58"/>
      <c r="B3" s="77"/>
      <c r="C3" s="78"/>
      <c r="D3" s="79"/>
      <c r="E3" s="62" t="s">
        <v>143</v>
      </c>
      <c r="F3" s="62"/>
    </row>
    <row r="4" spans="1:6" x14ac:dyDescent="0.35">
      <c r="A4" s="63"/>
      <c r="B4" s="63"/>
      <c r="C4" s="63"/>
      <c r="D4" s="63"/>
      <c r="E4" s="63"/>
      <c r="F4" s="63"/>
    </row>
    <row r="5" spans="1:6" x14ac:dyDescent="0.35">
      <c r="A5" s="91" t="s">
        <v>119</v>
      </c>
      <c r="B5" s="92"/>
      <c r="C5" s="92"/>
      <c r="D5" s="92"/>
      <c r="E5" s="92"/>
      <c r="F5" s="93"/>
    </row>
    <row r="6" spans="1:6" x14ac:dyDescent="0.35">
      <c r="A6" s="26" t="s">
        <v>70</v>
      </c>
      <c r="B6" s="94"/>
      <c r="C6" s="95"/>
      <c r="D6" s="19" t="s">
        <v>71</v>
      </c>
      <c r="E6" s="66"/>
      <c r="F6" s="68"/>
    </row>
    <row r="7" spans="1:6" x14ac:dyDescent="0.35">
      <c r="A7" s="26" t="s">
        <v>64</v>
      </c>
      <c r="B7" s="66"/>
      <c r="C7" s="67"/>
      <c r="D7" s="67"/>
      <c r="E7" s="67"/>
      <c r="F7" s="68"/>
    </row>
    <row r="8" spans="1:6" ht="27" x14ac:dyDescent="0.35">
      <c r="A8" s="26" t="s">
        <v>72</v>
      </c>
      <c r="B8" s="94"/>
      <c r="C8" s="96"/>
      <c r="D8" s="96"/>
      <c r="E8" s="96"/>
      <c r="F8" s="95"/>
    </row>
    <row r="9" spans="1:6" x14ac:dyDescent="0.35">
      <c r="A9" s="26" t="s">
        <v>73</v>
      </c>
      <c r="B9" s="26" t="s">
        <v>65</v>
      </c>
      <c r="C9" s="26" t="s">
        <v>66</v>
      </c>
      <c r="D9" s="26" t="s">
        <v>67</v>
      </c>
      <c r="E9" s="88" t="s">
        <v>68</v>
      </c>
      <c r="F9" s="89"/>
    </row>
    <row r="10" spans="1:6" x14ac:dyDescent="0.35">
      <c r="A10" s="84"/>
      <c r="B10" s="20"/>
      <c r="C10" s="20"/>
      <c r="D10" s="21"/>
      <c r="E10" s="82"/>
      <c r="F10" s="83"/>
    </row>
    <row r="11" spans="1:6" x14ac:dyDescent="0.35">
      <c r="A11" s="85"/>
      <c r="B11" s="20"/>
      <c r="C11" s="20"/>
      <c r="D11" s="21"/>
      <c r="E11" s="86"/>
      <c r="F11" s="87"/>
    </row>
    <row r="12" spans="1:6" ht="27" x14ac:dyDescent="0.35">
      <c r="A12" s="19" t="s">
        <v>74</v>
      </c>
      <c r="B12" s="26" t="s">
        <v>65</v>
      </c>
      <c r="C12" s="26" t="s">
        <v>66</v>
      </c>
      <c r="D12" s="26" t="s">
        <v>67</v>
      </c>
      <c r="E12" s="88" t="s">
        <v>68</v>
      </c>
      <c r="F12" s="89"/>
    </row>
    <row r="13" spans="1:6" x14ac:dyDescent="0.35">
      <c r="A13" s="84"/>
      <c r="B13" s="20"/>
      <c r="C13" s="20"/>
      <c r="D13" s="21"/>
      <c r="E13" s="82"/>
      <c r="F13" s="83"/>
    </row>
    <row r="14" spans="1:6" x14ac:dyDescent="0.35">
      <c r="A14" s="90"/>
      <c r="B14" s="20"/>
      <c r="C14" s="20"/>
      <c r="D14" s="21"/>
      <c r="E14" s="82"/>
      <c r="F14" s="83"/>
    </row>
    <row r="15" spans="1:6" x14ac:dyDescent="0.35">
      <c r="A15" s="90"/>
      <c r="B15" s="20"/>
      <c r="C15" s="20"/>
      <c r="D15" s="21"/>
      <c r="E15" s="82"/>
      <c r="F15" s="83"/>
    </row>
    <row r="16" spans="1:6" x14ac:dyDescent="0.35">
      <c r="A16" s="90"/>
      <c r="B16" s="20"/>
      <c r="C16" s="20"/>
      <c r="D16" s="21"/>
      <c r="E16" s="82"/>
      <c r="F16" s="83"/>
    </row>
    <row r="17" spans="1:6" x14ac:dyDescent="0.35">
      <c r="A17" s="90"/>
      <c r="B17" s="20"/>
      <c r="C17" s="20"/>
      <c r="D17" s="21"/>
      <c r="E17" s="82"/>
      <c r="F17" s="83"/>
    </row>
    <row r="18" spans="1:6" x14ac:dyDescent="0.35">
      <c r="A18" s="90"/>
      <c r="B18" s="20"/>
      <c r="C18" s="20"/>
      <c r="D18" s="21"/>
      <c r="E18" s="82"/>
      <c r="F18" s="83"/>
    </row>
    <row r="19" spans="1:6" x14ac:dyDescent="0.35">
      <c r="A19" s="90"/>
      <c r="B19" s="20"/>
      <c r="C19" s="20"/>
      <c r="D19" s="21"/>
      <c r="E19" s="82"/>
      <c r="F19" s="83"/>
    </row>
    <row r="20" spans="1:6" x14ac:dyDescent="0.35">
      <c r="A20" s="90"/>
      <c r="B20" s="20"/>
      <c r="C20" s="20"/>
      <c r="D20" s="21"/>
      <c r="E20" s="82"/>
      <c r="F20" s="83"/>
    </row>
    <row r="21" spans="1:6" x14ac:dyDescent="0.35">
      <c r="A21" s="90"/>
      <c r="B21" s="20"/>
      <c r="C21" s="20"/>
      <c r="D21" s="21"/>
      <c r="E21" s="82"/>
      <c r="F21" s="83"/>
    </row>
    <row r="22" spans="1:6" x14ac:dyDescent="0.35">
      <c r="A22" s="90"/>
      <c r="B22" s="20"/>
      <c r="C22" s="20"/>
      <c r="D22" s="21"/>
      <c r="E22" s="82"/>
      <c r="F22" s="83"/>
    </row>
    <row r="23" spans="1:6" ht="15" x14ac:dyDescent="0.25">
      <c r="A23" s="90"/>
      <c r="B23" s="20"/>
      <c r="C23" s="20"/>
      <c r="D23" s="21"/>
      <c r="E23" s="82"/>
      <c r="F23" s="83"/>
    </row>
    <row r="24" spans="1:6" x14ac:dyDescent="0.35">
      <c r="A24" s="90"/>
      <c r="B24" s="20"/>
      <c r="C24" s="20"/>
      <c r="D24" s="21"/>
      <c r="E24" s="82"/>
      <c r="F24" s="83"/>
    </row>
    <row r="25" spans="1:6" x14ac:dyDescent="0.35">
      <c r="A25" s="90"/>
      <c r="B25" s="20"/>
      <c r="C25" s="20"/>
      <c r="D25" s="21"/>
      <c r="E25" s="64"/>
      <c r="F25" s="65"/>
    </row>
    <row r="26" spans="1:6" x14ac:dyDescent="0.35">
      <c r="A26" s="90"/>
      <c r="B26" s="20"/>
      <c r="C26" s="20"/>
      <c r="D26" s="21"/>
      <c r="E26" s="64"/>
      <c r="F26" s="65"/>
    </row>
    <row r="27" spans="1:6" x14ac:dyDescent="0.35">
      <c r="A27" s="90"/>
      <c r="B27" s="20"/>
      <c r="C27" s="20"/>
      <c r="D27" s="21"/>
      <c r="E27" s="64"/>
      <c r="F27" s="65"/>
    </row>
    <row r="28" spans="1:6" x14ac:dyDescent="0.35">
      <c r="A28" s="90"/>
      <c r="B28" s="20"/>
      <c r="C28" s="20"/>
      <c r="D28" s="21"/>
      <c r="E28" s="64"/>
      <c r="F28" s="65"/>
    </row>
    <row r="29" spans="1:6" x14ac:dyDescent="0.35">
      <c r="A29" s="90"/>
      <c r="B29" s="20"/>
      <c r="C29" s="20"/>
      <c r="D29" s="21"/>
      <c r="E29" s="64"/>
      <c r="F29" s="65"/>
    </row>
    <row r="30" spans="1:6" x14ac:dyDescent="0.35">
      <c r="A30" s="90"/>
      <c r="B30" s="20"/>
      <c r="C30" s="20"/>
      <c r="D30" s="21"/>
      <c r="E30" s="64"/>
      <c r="F30" s="65"/>
    </row>
    <row r="31" spans="1:6" x14ac:dyDescent="0.35">
      <c r="A31" s="90"/>
      <c r="B31" s="20"/>
      <c r="C31" s="20"/>
      <c r="D31" s="21"/>
      <c r="E31" s="64"/>
      <c r="F31" s="65"/>
    </row>
    <row r="32" spans="1:6" x14ac:dyDescent="0.35">
      <c r="A32" s="90"/>
      <c r="B32" s="20"/>
      <c r="C32" s="20"/>
      <c r="D32" s="21"/>
      <c r="E32" s="64"/>
      <c r="F32" s="65"/>
    </row>
    <row r="33" spans="1:6" x14ac:dyDescent="0.35">
      <c r="A33" s="90"/>
      <c r="B33" s="20"/>
      <c r="C33" s="20"/>
      <c r="D33" s="21"/>
      <c r="E33" s="64"/>
      <c r="F33" s="65"/>
    </row>
    <row r="34" spans="1:6" x14ac:dyDescent="0.35">
      <c r="A34" s="90"/>
      <c r="B34" s="20"/>
      <c r="C34" s="20"/>
      <c r="D34" s="21"/>
      <c r="E34" s="64"/>
      <c r="F34" s="65"/>
    </row>
    <row r="35" spans="1:6" x14ac:dyDescent="0.35">
      <c r="A35" s="90"/>
      <c r="B35" s="20"/>
      <c r="C35" s="20"/>
      <c r="D35" s="21"/>
      <c r="E35" s="64"/>
      <c r="F35" s="65"/>
    </row>
    <row r="36" spans="1:6" x14ac:dyDescent="0.35">
      <c r="A36" s="90"/>
      <c r="B36" s="20"/>
      <c r="C36" s="20"/>
      <c r="D36" s="21"/>
      <c r="E36" s="64"/>
      <c r="F36" s="65"/>
    </row>
    <row r="37" spans="1:6" x14ac:dyDescent="0.35">
      <c r="A37" s="90"/>
      <c r="B37" s="20"/>
      <c r="C37" s="20"/>
      <c r="D37" s="21"/>
      <c r="E37" s="64"/>
      <c r="F37" s="65"/>
    </row>
    <row r="38" spans="1:6" x14ac:dyDescent="0.35">
      <c r="A38" s="90"/>
      <c r="B38" s="20"/>
      <c r="C38" s="20"/>
      <c r="D38" s="21"/>
      <c r="E38" s="64"/>
      <c r="F38" s="65"/>
    </row>
    <row r="39" spans="1:6" x14ac:dyDescent="0.35">
      <c r="A39" s="90"/>
      <c r="B39" s="20"/>
      <c r="C39" s="20"/>
      <c r="D39" s="21"/>
      <c r="E39" s="80"/>
      <c r="F39" s="81"/>
    </row>
    <row r="40" spans="1:6" x14ac:dyDescent="0.35">
      <c r="A40" s="90"/>
      <c r="B40" s="20"/>
      <c r="C40" s="20"/>
      <c r="D40" s="21"/>
      <c r="E40" s="64"/>
      <c r="F40" s="65"/>
    </row>
    <row r="41" spans="1:6" x14ac:dyDescent="0.35">
      <c r="A41" s="90"/>
      <c r="B41" s="20"/>
      <c r="C41" s="20"/>
      <c r="D41" s="21"/>
      <c r="E41" s="64"/>
      <c r="F41" s="65"/>
    </row>
    <row r="42" spans="1:6" x14ac:dyDescent="0.35">
      <c r="A42" s="85"/>
      <c r="B42" s="20"/>
      <c r="C42" s="20"/>
      <c r="D42" s="21"/>
      <c r="E42" s="64"/>
      <c r="F42" s="65"/>
    </row>
    <row r="43" spans="1:6" ht="28.5" x14ac:dyDescent="0.25">
      <c r="A43" s="19" t="s">
        <v>75</v>
      </c>
      <c r="B43" s="66"/>
      <c r="C43" s="67"/>
      <c r="D43" s="67"/>
      <c r="E43" s="67"/>
      <c r="F43" s="68"/>
    </row>
    <row r="44" spans="1:6" ht="57" x14ac:dyDescent="0.25">
      <c r="A44" s="19" t="s">
        <v>76</v>
      </c>
      <c r="B44" s="66"/>
      <c r="C44" s="68"/>
      <c r="D44" s="19" t="s">
        <v>77</v>
      </c>
      <c r="E44" s="69"/>
      <c r="F44" s="70"/>
    </row>
  </sheetData>
  <mergeCells count="50">
    <mergeCell ref="E9:F9"/>
    <mergeCell ref="A5:F5"/>
    <mergeCell ref="B6:C6"/>
    <mergeCell ref="E6:F6"/>
    <mergeCell ref="B7:F7"/>
    <mergeCell ref="B8:F8"/>
    <mergeCell ref="E23:F23"/>
    <mergeCell ref="A10:A11"/>
    <mergeCell ref="E10:F10"/>
    <mergeCell ref="E11:F11"/>
    <mergeCell ref="E12:F12"/>
    <mergeCell ref="A13:A42"/>
    <mergeCell ref="E13:F13"/>
    <mergeCell ref="E14:F14"/>
    <mergeCell ref="E15:F15"/>
    <mergeCell ref="E16:F16"/>
    <mergeCell ref="E17:F17"/>
    <mergeCell ref="E18:F18"/>
    <mergeCell ref="E19:F19"/>
    <mergeCell ref="E20:F20"/>
    <mergeCell ref="E21:F21"/>
    <mergeCell ref="E22:F22"/>
    <mergeCell ref="E35:F35"/>
    <mergeCell ref="E24:F24"/>
    <mergeCell ref="E25:F25"/>
    <mergeCell ref="E26:F26"/>
    <mergeCell ref="E27:F27"/>
    <mergeCell ref="E28:F28"/>
    <mergeCell ref="E29:F29"/>
    <mergeCell ref="E30:F30"/>
    <mergeCell ref="E31:F31"/>
    <mergeCell ref="E32:F32"/>
    <mergeCell ref="E33:F33"/>
    <mergeCell ref="E34:F34"/>
    <mergeCell ref="E3:F3"/>
    <mergeCell ref="A4:F4"/>
    <mergeCell ref="E42:F42"/>
    <mergeCell ref="B43:F43"/>
    <mergeCell ref="B44:C44"/>
    <mergeCell ref="E44:F44"/>
    <mergeCell ref="A1:A3"/>
    <mergeCell ref="B1:D3"/>
    <mergeCell ref="E1:F1"/>
    <mergeCell ref="E2:F2"/>
    <mergeCell ref="E36:F36"/>
    <mergeCell ref="E37:F37"/>
    <mergeCell ref="E38:F38"/>
    <mergeCell ref="E39:F39"/>
    <mergeCell ref="E40:F40"/>
    <mergeCell ref="E41:F41"/>
  </mergeCells>
  <dataValidations count="3">
    <dataValidation allowBlank="1" showErrorMessage="1" sqref="A8:A9 A6 A43:A44 A12:A13" xr:uid="{A04C46D0-2ACA-4147-8D8B-24CA719B7E2D}"/>
    <dataValidation allowBlank="1" showInputMessage="1" showErrorMessage="1" promptTitle="Código del proceso" prompt="Diligencie el código de identificación del procedimiento utilizado dentro del SIGA - Sistema Integrado de Gestión y Autocontrol." sqref="A7" xr:uid="{89403D48-815E-48B1-B3FE-E0002268F6ED}"/>
    <dataValidation allowBlank="1" showInputMessage="1" showErrorMessage="1" promptTitle="Fecha de diligenciamiento" prompt="Digite la fecha de diligenciamiento en formato (dd/mm/aaaa)" sqref="D44:E44" xr:uid="{321317B8-FDD1-4AEA-914A-E77D2715572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5934-7C4A-40B0-903F-75DAD03B5692}">
  <dimension ref="A1:C37"/>
  <sheetViews>
    <sheetView workbookViewId="0">
      <selection activeCell="B1" sqref="B1:B3"/>
    </sheetView>
  </sheetViews>
  <sheetFormatPr baseColWidth="10" defaultRowHeight="14.5" x14ac:dyDescent="0.35"/>
  <cols>
    <col min="1" max="1" width="29" customWidth="1"/>
    <col min="2" max="2" width="96.7265625" customWidth="1"/>
    <col min="3" max="3" width="30.81640625" customWidth="1"/>
  </cols>
  <sheetData>
    <row r="1" spans="1:3" s="1" customFormat="1" ht="21" customHeight="1" x14ac:dyDescent="0.25">
      <c r="A1" s="58"/>
      <c r="B1" s="102" t="s">
        <v>140</v>
      </c>
      <c r="C1" s="17" t="s">
        <v>141</v>
      </c>
    </row>
    <row r="2" spans="1:3" s="1" customFormat="1" ht="19.5" customHeight="1" x14ac:dyDescent="0.25">
      <c r="A2" s="58"/>
      <c r="B2" s="103"/>
      <c r="C2" s="17" t="s">
        <v>142</v>
      </c>
    </row>
    <row r="3" spans="1:3" s="1" customFormat="1" ht="19.5" customHeight="1" x14ac:dyDescent="0.25">
      <c r="A3" s="58"/>
      <c r="B3" s="104"/>
      <c r="C3" s="17" t="s">
        <v>144</v>
      </c>
    </row>
    <row r="4" spans="1:3" x14ac:dyDescent="0.35">
      <c r="A4" s="97"/>
      <c r="B4" s="98"/>
      <c r="C4" s="99"/>
    </row>
    <row r="5" spans="1:3" x14ac:dyDescent="0.35">
      <c r="A5" s="91" t="s">
        <v>120</v>
      </c>
      <c r="B5" s="92"/>
      <c r="C5" s="93"/>
    </row>
    <row r="6" spans="1:3" x14ac:dyDescent="0.35">
      <c r="A6" s="28" t="s">
        <v>79</v>
      </c>
      <c r="B6" s="107" t="s">
        <v>121</v>
      </c>
      <c r="C6" s="108"/>
    </row>
    <row r="7" spans="1:3" x14ac:dyDescent="0.35">
      <c r="A7" s="29"/>
      <c r="B7" s="100"/>
      <c r="C7" s="101"/>
    </row>
    <row r="8" spans="1:3" x14ac:dyDescent="0.35">
      <c r="A8" s="29"/>
      <c r="B8" s="100"/>
      <c r="C8" s="101"/>
    </row>
    <row r="9" spans="1:3" x14ac:dyDescent="0.35">
      <c r="A9" s="29"/>
      <c r="B9" s="100"/>
      <c r="C9" s="101"/>
    </row>
    <row r="10" spans="1:3" x14ac:dyDescent="0.35">
      <c r="A10" s="29"/>
      <c r="B10" s="100"/>
      <c r="C10" s="101"/>
    </row>
    <row r="11" spans="1:3" x14ac:dyDescent="0.35">
      <c r="A11" s="29"/>
      <c r="B11" s="100"/>
      <c r="C11" s="101"/>
    </row>
    <row r="12" spans="1:3" x14ac:dyDescent="0.35">
      <c r="A12" s="29"/>
      <c r="B12" s="100"/>
      <c r="C12" s="101"/>
    </row>
    <row r="13" spans="1:3" x14ac:dyDescent="0.35">
      <c r="A13" s="29"/>
      <c r="B13" s="100"/>
      <c r="C13" s="101"/>
    </row>
    <row r="14" spans="1:3" x14ac:dyDescent="0.35">
      <c r="A14" s="29"/>
      <c r="B14" s="100"/>
      <c r="C14" s="101"/>
    </row>
    <row r="15" spans="1:3" x14ac:dyDescent="0.35">
      <c r="A15" s="29"/>
      <c r="B15" s="100"/>
      <c r="C15" s="101"/>
    </row>
    <row r="16" spans="1:3" x14ac:dyDescent="0.35">
      <c r="A16" s="29"/>
      <c r="B16" s="105"/>
      <c r="C16" s="106"/>
    </row>
    <row r="17" spans="1:3" x14ac:dyDescent="0.35">
      <c r="A17" s="29"/>
      <c r="B17" s="100"/>
      <c r="C17" s="101"/>
    </row>
    <row r="18" spans="1:3" x14ac:dyDescent="0.35">
      <c r="A18" s="29"/>
      <c r="B18" s="100"/>
      <c r="C18" s="101"/>
    </row>
    <row r="19" spans="1:3" x14ac:dyDescent="0.35">
      <c r="A19" s="29"/>
      <c r="B19" s="100"/>
      <c r="C19" s="101"/>
    </row>
    <row r="20" spans="1:3" x14ac:dyDescent="0.35">
      <c r="A20" s="29"/>
      <c r="B20" s="100"/>
      <c r="C20" s="101"/>
    </row>
    <row r="21" spans="1:3" x14ac:dyDescent="0.35">
      <c r="A21" s="29"/>
      <c r="B21" s="100"/>
      <c r="C21" s="101"/>
    </row>
    <row r="22" spans="1:3" x14ac:dyDescent="0.35">
      <c r="A22" s="29"/>
      <c r="B22" s="100"/>
      <c r="C22" s="101"/>
    </row>
    <row r="23" spans="1:3" x14ac:dyDescent="0.35">
      <c r="A23" s="29"/>
      <c r="B23" s="100"/>
      <c r="C23" s="101"/>
    </row>
    <row r="24" spans="1:3" x14ac:dyDescent="0.35">
      <c r="A24" s="29"/>
      <c r="B24" s="100"/>
      <c r="C24" s="101"/>
    </row>
    <row r="25" spans="1:3" ht="15" x14ac:dyDescent="0.25">
      <c r="A25" s="29"/>
      <c r="B25" s="100"/>
      <c r="C25" s="101"/>
    </row>
    <row r="26" spans="1:3" ht="15" x14ac:dyDescent="0.25">
      <c r="A26" s="29"/>
      <c r="B26" s="100"/>
      <c r="C26" s="101"/>
    </row>
    <row r="27" spans="1:3" ht="15" x14ac:dyDescent="0.25">
      <c r="A27" s="29"/>
      <c r="B27" s="100"/>
      <c r="C27" s="101"/>
    </row>
    <row r="28" spans="1:3" ht="15" x14ac:dyDescent="0.25">
      <c r="A28" s="29"/>
      <c r="B28" s="100"/>
      <c r="C28" s="101"/>
    </row>
    <row r="29" spans="1:3" ht="15" x14ac:dyDescent="0.25">
      <c r="A29" s="29"/>
      <c r="B29" s="100"/>
      <c r="C29" s="101"/>
    </row>
    <row r="30" spans="1:3" ht="15" x14ac:dyDescent="0.25">
      <c r="A30" s="29"/>
      <c r="B30" s="100"/>
      <c r="C30" s="101"/>
    </row>
    <row r="31" spans="1:3" ht="15" x14ac:dyDescent="0.25">
      <c r="A31" s="29"/>
      <c r="B31" s="100"/>
      <c r="C31" s="101"/>
    </row>
    <row r="32" spans="1:3" ht="15" x14ac:dyDescent="0.25">
      <c r="A32" s="29"/>
      <c r="B32" s="100"/>
      <c r="C32" s="101"/>
    </row>
    <row r="33" spans="1:3" ht="15" x14ac:dyDescent="0.25">
      <c r="A33" s="29"/>
      <c r="B33" s="100"/>
      <c r="C33" s="101"/>
    </row>
    <row r="34" spans="1:3" ht="15" customHeight="1" x14ac:dyDescent="0.25">
      <c r="A34" s="29"/>
      <c r="B34" s="100"/>
      <c r="C34" s="101"/>
    </row>
    <row r="35" spans="1:3" ht="15" x14ac:dyDescent="0.25">
      <c r="A35" s="29"/>
      <c r="B35" s="100"/>
      <c r="C35" s="101"/>
    </row>
    <row r="36" spans="1:3" ht="15" customHeight="1" x14ac:dyDescent="0.25">
      <c r="A36" s="29"/>
      <c r="B36" s="100"/>
      <c r="C36" s="101"/>
    </row>
    <row r="37" spans="1:3" ht="15" x14ac:dyDescent="0.25">
      <c r="A37" s="29"/>
      <c r="B37" s="100"/>
      <c r="C37" s="101"/>
    </row>
  </sheetData>
  <protectedRanges>
    <protectedRange sqref="A7:B37" name="Identificación"/>
  </protectedRanges>
  <mergeCells count="36">
    <mergeCell ref="B16:C16"/>
    <mergeCell ref="A5:C5"/>
    <mergeCell ref="B6:C6"/>
    <mergeCell ref="B7:C7"/>
    <mergeCell ref="B8:C8"/>
    <mergeCell ref="B9:C9"/>
    <mergeCell ref="B10:C10"/>
    <mergeCell ref="B11:C11"/>
    <mergeCell ref="B12:C12"/>
    <mergeCell ref="B13:C13"/>
    <mergeCell ref="B14:C14"/>
    <mergeCell ref="B15:C15"/>
    <mergeCell ref="B27:C27"/>
    <mergeCell ref="B28:C28"/>
    <mergeCell ref="B17:C17"/>
    <mergeCell ref="B18:C18"/>
    <mergeCell ref="B19:C19"/>
    <mergeCell ref="B20:C20"/>
    <mergeCell ref="B21:C21"/>
    <mergeCell ref="B22:C22"/>
    <mergeCell ref="A4:C4"/>
    <mergeCell ref="B35:C35"/>
    <mergeCell ref="B36:C36"/>
    <mergeCell ref="B37:C37"/>
    <mergeCell ref="A1:A3"/>
    <mergeCell ref="B1:B3"/>
    <mergeCell ref="B29:C29"/>
    <mergeCell ref="B30:C30"/>
    <mergeCell ref="B31:C31"/>
    <mergeCell ref="B32:C32"/>
    <mergeCell ref="B33:C33"/>
    <mergeCell ref="B34:C34"/>
    <mergeCell ref="B23:C23"/>
    <mergeCell ref="B24:C24"/>
    <mergeCell ref="B25:C25"/>
    <mergeCell ref="B26:C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F56B-9A53-4ECD-A915-30B14FE536E2}">
  <dimension ref="A1:K46"/>
  <sheetViews>
    <sheetView workbookViewId="0">
      <selection activeCell="B1" sqref="B1:I3"/>
    </sheetView>
  </sheetViews>
  <sheetFormatPr baseColWidth="10" defaultRowHeight="14.5" x14ac:dyDescent="0.35"/>
  <cols>
    <col min="1" max="1" width="31" customWidth="1"/>
    <col min="2" max="2" width="21.453125" customWidth="1"/>
    <col min="3" max="3" width="12.7265625" customWidth="1"/>
    <col min="4" max="4" width="21.453125" customWidth="1"/>
    <col min="5" max="5" width="12.7265625" customWidth="1"/>
    <col min="6" max="6" width="21.453125" customWidth="1"/>
    <col min="7" max="7" width="12.7265625" customWidth="1"/>
    <col min="8" max="8" width="21.453125" customWidth="1"/>
    <col min="9" max="9" width="12.7265625" customWidth="1"/>
    <col min="10" max="10" width="21.453125" customWidth="1"/>
    <col min="11" max="11" width="12.7265625" customWidth="1"/>
    <col min="14" max="19" width="0" hidden="1" customWidth="1"/>
  </cols>
  <sheetData>
    <row r="1" spans="1:11" s="1" customFormat="1" ht="21" customHeight="1" x14ac:dyDescent="0.25">
      <c r="A1" s="58"/>
      <c r="B1" s="60" t="s">
        <v>140</v>
      </c>
      <c r="C1" s="60"/>
      <c r="D1" s="60"/>
      <c r="E1" s="60"/>
      <c r="F1" s="60"/>
      <c r="G1" s="60"/>
      <c r="H1" s="60"/>
      <c r="I1" s="60"/>
      <c r="J1" s="62" t="s">
        <v>141</v>
      </c>
      <c r="K1" s="62"/>
    </row>
    <row r="2" spans="1:11" s="1" customFormat="1" ht="19.5" customHeight="1" x14ac:dyDescent="0.25">
      <c r="A2" s="58"/>
      <c r="B2" s="60"/>
      <c r="C2" s="60"/>
      <c r="D2" s="60"/>
      <c r="E2" s="60"/>
      <c r="F2" s="60"/>
      <c r="G2" s="60"/>
      <c r="H2" s="60"/>
      <c r="I2" s="60"/>
      <c r="J2" s="62" t="s">
        <v>145</v>
      </c>
      <c r="K2" s="62"/>
    </row>
    <row r="3" spans="1:11" s="1" customFormat="1" ht="19.5" customHeight="1" x14ac:dyDescent="0.25">
      <c r="A3" s="58"/>
      <c r="B3" s="60"/>
      <c r="C3" s="60"/>
      <c r="D3" s="60"/>
      <c r="E3" s="60"/>
      <c r="F3" s="60"/>
      <c r="G3" s="60"/>
      <c r="H3" s="60"/>
      <c r="I3" s="60"/>
      <c r="J3" s="62" t="s">
        <v>143</v>
      </c>
      <c r="K3" s="62"/>
    </row>
    <row r="4" spans="1:11" x14ac:dyDescent="0.35">
      <c r="A4" s="63"/>
      <c r="B4" s="63"/>
      <c r="C4" s="63"/>
      <c r="D4" s="63"/>
      <c r="E4" s="63"/>
      <c r="F4" s="63"/>
      <c r="G4" s="63"/>
      <c r="H4" s="63"/>
      <c r="I4" s="63"/>
      <c r="J4" s="63"/>
      <c r="K4" s="63"/>
    </row>
    <row r="5" spans="1:11" x14ac:dyDescent="0.35">
      <c r="A5" s="57" t="s">
        <v>122</v>
      </c>
      <c r="B5" s="57"/>
      <c r="C5" s="57"/>
      <c r="D5" s="57"/>
      <c r="E5" s="57"/>
      <c r="F5" s="57"/>
      <c r="G5" s="57"/>
      <c r="H5" s="57"/>
      <c r="I5" s="57"/>
      <c r="J5" s="57"/>
      <c r="K5" s="57"/>
    </row>
    <row r="6" spans="1:11" ht="27" x14ac:dyDescent="0.35">
      <c r="A6" s="25" t="s">
        <v>123</v>
      </c>
      <c r="B6" s="30" t="s">
        <v>61</v>
      </c>
      <c r="C6" s="31">
        <v>0.25</v>
      </c>
      <c r="D6" s="30" t="s">
        <v>58</v>
      </c>
      <c r="E6" s="31">
        <v>0.25</v>
      </c>
      <c r="F6" s="30" t="s">
        <v>84</v>
      </c>
      <c r="G6" s="31">
        <v>0.25</v>
      </c>
      <c r="H6" s="30" t="s">
        <v>60</v>
      </c>
      <c r="I6" s="31">
        <v>0.25</v>
      </c>
      <c r="J6" s="30" t="s">
        <v>124</v>
      </c>
      <c r="K6" s="30" t="s">
        <v>85</v>
      </c>
    </row>
    <row r="7" spans="1:11" s="34" customFormat="1" x14ac:dyDescent="0.35">
      <c r="A7" s="32"/>
      <c r="B7" s="36"/>
      <c r="C7" s="37" t="str">
        <f>_xlfn.IFNA(VLOOKUP(B7,Listas!$B$3:$C$7,2,FALSE),"")</f>
        <v/>
      </c>
      <c r="D7" s="36"/>
      <c r="E7" s="37" t="str">
        <f>_xlfn.IFNA(VLOOKUP(D7,Listas!$B$3:$C$7,2,FALSE),"")</f>
        <v/>
      </c>
      <c r="F7" s="36"/>
      <c r="G7" s="37" t="str">
        <f>_xlfn.IFNA(VLOOKUP(F7,Listas!$B$3:$C$7,2,FALSE),"")</f>
        <v/>
      </c>
      <c r="H7" s="36"/>
      <c r="I7" s="37" t="str">
        <f>_xlfn.IFNA(VLOOKUP(H7,Listas!$B$3:$C$7,2,FALSE),"")</f>
        <v/>
      </c>
      <c r="J7" s="36" t="str">
        <f>IF(OR(B7="",D7="",F7="",H7=""),"",IF(K7&gt;4,"Catastrófico",IF(K7&gt;3,"Mayor",IF(K7&gt;2,"Moderado",IF(K7&gt;1,"Menor","Insignificante")))))</f>
        <v/>
      </c>
      <c r="K7" s="38" t="str">
        <f>IFERROR((C7*$C$6)+(E7*$E$6)+(G7*$G$6)+(I7*$I$6),"")</f>
        <v/>
      </c>
    </row>
    <row r="8" spans="1:11" s="34" customFormat="1" x14ac:dyDescent="0.35">
      <c r="A8" s="32"/>
      <c r="B8" s="36"/>
      <c r="C8" s="37" t="str">
        <f>_xlfn.IFNA(VLOOKUP(B8,Listas!$B$3:$C$7,2,FALSE),"")</f>
        <v/>
      </c>
      <c r="D8" s="36"/>
      <c r="E8" s="37" t="str">
        <f>_xlfn.IFNA(VLOOKUP(D8,Listas!$B$3:$C$7,2,FALSE),"")</f>
        <v/>
      </c>
      <c r="F8" s="36"/>
      <c r="G8" s="37" t="str">
        <f>_xlfn.IFNA(VLOOKUP(F8,Listas!$B$3:$C$7,2,FALSE),"")</f>
        <v/>
      </c>
      <c r="H8" s="36"/>
      <c r="I8" s="37" t="str">
        <f>_xlfn.IFNA(VLOOKUP(H8,Listas!$B$3:$C$7,2,FALSE),"")</f>
        <v/>
      </c>
      <c r="J8" s="36" t="str">
        <f t="shared" ref="J8:J45" si="0">IF(OR(B8="",D8="",F8="",H8=""),"",IF(K8&gt;4,"Catastrófico",IF(K8&gt;3,"Mayor",IF(K8&gt;2,"Moderado",IF(K8&gt;1,"Menor","Insignificante")))))</f>
        <v/>
      </c>
      <c r="K8" s="38" t="str">
        <f t="shared" ref="K8:K44" si="1">IFERROR((C8*$C$6)+(E8*$E$6)+(G8*$G$6)+(I8*$I$6),"")</f>
        <v/>
      </c>
    </row>
    <row r="9" spans="1:11" s="34" customFormat="1" x14ac:dyDescent="0.35">
      <c r="A9" s="32"/>
      <c r="B9" s="36"/>
      <c r="C9" s="37" t="str">
        <f>_xlfn.IFNA(VLOOKUP(B9,Listas!$B$3:$C$7,2,FALSE),"")</f>
        <v/>
      </c>
      <c r="D9" s="36"/>
      <c r="E9" s="37" t="str">
        <f>_xlfn.IFNA(VLOOKUP(D9,Listas!$B$3:$C$7,2,FALSE),"")</f>
        <v/>
      </c>
      <c r="F9" s="36"/>
      <c r="G9" s="37" t="str">
        <f>_xlfn.IFNA(VLOOKUP(F9,Listas!$B$3:$C$7,2,FALSE),"")</f>
        <v/>
      </c>
      <c r="H9" s="36"/>
      <c r="I9" s="37" t="str">
        <f>_xlfn.IFNA(VLOOKUP(H9,Listas!$B$3:$C$7,2,FALSE),"")</f>
        <v/>
      </c>
      <c r="J9" s="36" t="str">
        <f t="shared" si="0"/>
        <v/>
      </c>
      <c r="K9" s="38" t="str">
        <f t="shared" si="1"/>
        <v/>
      </c>
    </row>
    <row r="10" spans="1:11" s="34" customFormat="1" x14ac:dyDescent="0.35">
      <c r="A10" s="32"/>
      <c r="B10" s="36"/>
      <c r="C10" s="37" t="str">
        <f>_xlfn.IFNA(VLOOKUP(B10,Listas!$B$3:$C$7,2,FALSE),"")</f>
        <v/>
      </c>
      <c r="D10" s="36"/>
      <c r="E10" s="37" t="str">
        <f>_xlfn.IFNA(VLOOKUP(D10,Listas!$B$3:$C$7,2,FALSE),"")</f>
        <v/>
      </c>
      <c r="F10" s="36"/>
      <c r="G10" s="37" t="str">
        <f>_xlfn.IFNA(VLOOKUP(F10,Listas!$B$3:$C$7,2,FALSE),"")</f>
        <v/>
      </c>
      <c r="H10" s="36"/>
      <c r="I10" s="37" t="str">
        <f>_xlfn.IFNA(VLOOKUP(H10,Listas!$B$3:$C$7,2,FALSE),"")</f>
        <v/>
      </c>
      <c r="J10" s="36" t="str">
        <f t="shared" si="0"/>
        <v/>
      </c>
      <c r="K10" s="38" t="str">
        <f t="shared" si="1"/>
        <v/>
      </c>
    </row>
    <row r="11" spans="1:11" s="34" customFormat="1" x14ac:dyDescent="0.35">
      <c r="A11" s="32"/>
      <c r="B11" s="36"/>
      <c r="C11" s="37" t="str">
        <f>_xlfn.IFNA(VLOOKUP(B11,Listas!$B$3:$C$7,2,FALSE),"")</f>
        <v/>
      </c>
      <c r="D11" s="36"/>
      <c r="E11" s="37" t="str">
        <f>_xlfn.IFNA(VLOOKUP(D11,Listas!$B$3:$C$7,2,FALSE),"")</f>
        <v/>
      </c>
      <c r="F11" s="36"/>
      <c r="G11" s="37" t="str">
        <f>_xlfn.IFNA(VLOOKUP(F11,Listas!$B$3:$C$7,2,FALSE),"")</f>
        <v/>
      </c>
      <c r="H11" s="36"/>
      <c r="I11" s="37" t="str">
        <f>_xlfn.IFNA(VLOOKUP(H11,Listas!$B$3:$C$7,2,FALSE),"")</f>
        <v/>
      </c>
      <c r="J11" s="36" t="str">
        <f t="shared" si="0"/>
        <v/>
      </c>
      <c r="K11" s="38" t="str">
        <f t="shared" si="1"/>
        <v/>
      </c>
    </row>
    <row r="12" spans="1:11" s="34" customFormat="1" x14ac:dyDescent="0.35">
      <c r="A12" s="32"/>
      <c r="B12" s="36"/>
      <c r="C12" s="37" t="str">
        <f>_xlfn.IFNA(VLOOKUP(B12,Listas!$B$3:$C$7,2,FALSE),"")</f>
        <v/>
      </c>
      <c r="D12" s="36"/>
      <c r="E12" s="37" t="str">
        <f>_xlfn.IFNA(VLOOKUP(D12,Listas!$B$3:$C$7,2,FALSE),"")</f>
        <v/>
      </c>
      <c r="F12" s="36"/>
      <c r="G12" s="37" t="str">
        <f>_xlfn.IFNA(VLOOKUP(F12,Listas!$B$3:$C$7,2,FALSE),"")</f>
        <v/>
      </c>
      <c r="H12" s="36"/>
      <c r="I12" s="37" t="str">
        <f>_xlfn.IFNA(VLOOKUP(H12,Listas!$B$3:$C$7,2,FALSE),"")</f>
        <v/>
      </c>
      <c r="J12" s="36" t="str">
        <f t="shared" si="0"/>
        <v/>
      </c>
      <c r="K12" s="38" t="str">
        <f t="shared" si="1"/>
        <v/>
      </c>
    </row>
    <row r="13" spans="1:11" s="34" customFormat="1" x14ac:dyDescent="0.35">
      <c r="A13" s="32"/>
      <c r="B13" s="36"/>
      <c r="C13" s="37" t="str">
        <f>_xlfn.IFNA(VLOOKUP(B13,Listas!$B$3:$C$7,2,FALSE),"")</f>
        <v/>
      </c>
      <c r="D13" s="36"/>
      <c r="E13" s="37" t="str">
        <f>_xlfn.IFNA(VLOOKUP(D13,Listas!$B$3:$C$7,2,FALSE),"")</f>
        <v/>
      </c>
      <c r="F13" s="36"/>
      <c r="G13" s="37" t="str">
        <f>_xlfn.IFNA(VLOOKUP(F13,Listas!$B$3:$C$7,2,FALSE),"")</f>
        <v/>
      </c>
      <c r="H13" s="36"/>
      <c r="I13" s="37" t="str">
        <f>_xlfn.IFNA(VLOOKUP(H13,Listas!$B$3:$C$7,2,FALSE),"")</f>
        <v/>
      </c>
      <c r="J13" s="36" t="str">
        <f t="shared" si="0"/>
        <v/>
      </c>
      <c r="K13" s="38" t="str">
        <f t="shared" si="1"/>
        <v/>
      </c>
    </row>
    <row r="14" spans="1:11" s="34" customFormat="1" x14ac:dyDescent="0.35">
      <c r="A14" s="32"/>
      <c r="B14" s="36"/>
      <c r="C14" s="37" t="str">
        <f>_xlfn.IFNA(VLOOKUP(B14,Listas!$B$3:$C$7,2,FALSE),"")</f>
        <v/>
      </c>
      <c r="D14" s="36"/>
      <c r="E14" s="37" t="str">
        <f>_xlfn.IFNA(VLOOKUP(D14,Listas!$B$3:$C$7,2,FALSE),"")</f>
        <v/>
      </c>
      <c r="F14" s="36"/>
      <c r="G14" s="37" t="str">
        <f>_xlfn.IFNA(VLOOKUP(F14,Listas!$B$3:$C$7,2,FALSE),"")</f>
        <v/>
      </c>
      <c r="H14" s="36"/>
      <c r="I14" s="37" t="str">
        <f>_xlfn.IFNA(VLOOKUP(H14,Listas!$B$3:$C$7,2,FALSE),"")</f>
        <v/>
      </c>
      <c r="J14" s="36" t="str">
        <f t="shared" si="0"/>
        <v/>
      </c>
      <c r="K14" s="38" t="str">
        <f t="shared" si="1"/>
        <v/>
      </c>
    </row>
    <row r="15" spans="1:11" s="34" customFormat="1" x14ac:dyDescent="0.35">
      <c r="A15" s="32"/>
      <c r="B15" s="36"/>
      <c r="C15" s="37" t="str">
        <f>_xlfn.IFNA(VLOOKUP(B15,Listas!$B$3:$C$7,2,FALSE),"")</f>
        <v/>
      </c>
      <c r="D15" s="36"/>
      <c r="E15" s="37" t="str">
        <f>_xlfn.IFNA(VLOOKUP(D15,Listas!$B$3:$C$7,2,FALSE),"")</f>
        <v/>
      </c>
      <c r="F15" s="36"/>
      <c r="G15" s="37" t="str">
        <f>_xlfn.IFNA(VLOOKUP(F15,Listas!$B$3:$C$7,2,FALSE),"")</f>
        <v/>
      </c>
      <c r="H15" s="36"/>
      <c r="I15" s="37" t="str">
        <f>_xlfn.IFNA(VLOOKUP(H15,Listas!$B$3:$C$7,2,FALSE),"")</f>
        <v/>
      </c>
      <c r="J15" s="36" t="str">
        <f t="shared" si="0"/>
        <v/>
      </c>
      <c r="K15" s="38" t="str">
        <f t="shared" si="1"/>
        <v/>
      </c>
    </row>
    <row r="16" spans="1:11" s="34" customFormat="1" x14ac:dyDescent="0.35">
      <c r="A16" s="32"/>
      <c r="B16" s="36"/>
      <c r="C16" s="37" t="str">
        <f>_xlfn.IFNA(VLOOKUP(B16,Listas!$B$3:$C$7,2,FALSE),"")</f>
        <v/>
      </c>
      <c r="D16" s="36"/>
      <c r="E16" s="37" t="str">
        <f>_xlfn.IFNA(VLOOKUP(D16,Listas!$B$3:$C$7,2,FALSE),"")</f>
        <v/>
      </c>
      <c r="F16" s="36"/>
      <c r="G16" s="37" t="str">
        <f>_xlfn.IFNA(VLOOKUP(F16,Listas!$B$3:$C$7,2,FALSE),"")</f>
        <v/>
      </c>
      <c r="H16" s="36"/>
      <c r="I16" s="37" t="str">
        <f>_xlfn.IFNA(VLOOKUP(H16,Listas!$B$3:$C$7,2,FALSE),"")</f>
        <v/>
      </c>
      <c r="J16" s="36" t="str">
        <f t="shared" si="0"/>
        <v/>
      </c>
      <c r="K16" s="38" t="str">
        <f t="shared" si="1"/>
        <v/>
      </c>
    </row>
    <row r="17" spans="1:11" s="34" customFormat="1" x14ac:dyDescent="0.35">
      <c r="A17" s="32"/>
      <c r="B17" s="36"/>
      <c r="C17" s="37" t="str">
        <f>_xlfn.IFNA(VLOOKUP(B17,Listas!$B$3:$C$7,2,FALSE),"")</f>
        <v/>
      </c>
      <c r="D17" s="36"/>
      <c r="E17" s="37" t="str">
        <f>_xlfn.IFNA(VLOOKUP(D17,Listas!$B$3:$C$7,2,FALSE),"")</f>
        <v/>
      </c>
      <c r="F17" s="36"/>
      <c r="G17" s="37" t="str">
        <f>_xlfn.IFNA(VLOOKUP(F17,Listas!$B$3:$C$7,2,FALSE),"")</f>
        <v/>
      </c>
      <c r="H17" s="36"/>
      <c r="I17" s="37" t="str">
        <f>_xlfn.IFNA(VLOOKUP(H17,Listas!$B$3:$C$7,2,FALSE),"")</f>
        <v/>
      </c>
      <c r="J17" s="36" t="str">
        <f t="shared" si="0"/>
        <v/>
      </c>
      <c r="K17" s="38" t="str">
        <f t="shared" si="1"/>
        <v/>
      </c>
    </row>
    <row r="18" spans="1:11" s="34" customFormat="1" x14ac:dyDescent="0.35">
      <c r="A18" s="32"/>
      <c r="B18" s="36"/>
      <c r="C18" s="37" t="str">
        <f>_xlfn.IFNA(VLOOKUP(B18,Listas!$B$3:$C$7,2,FALSE),"")</f>
        <v/>
      </c>
      <c r="D18" s="36"/>
      <c r="E18" s="37" t="str">
        <f>_xlfn.IFNA(VLOOKUP(D18,Listas!$B$3:$C$7,2,FALSE),"")</f>
        <v/>
      </c>
      <c r="F18" s="36"/>
      <c r="G18" s="37" t="str">
        <f>_xlfn.IFNA(VLOOKUP(F18,Listas!$B$3:$C$7,2,FALSE),"")</f>
        <v/>
      </c>
      <c r="H18" s="36"/>
      <c r="I18" s="37" t="str">
        <f>_xlfn.IFNA(VLOOKUP(H18,Listas!$B$3:$C$7,2,FALSE),"")</f>
        <v/>
      </c>
      <c r="J18" s="36" t="str">
        <f t="shared" si="0"/>
        <v/>
      </c>
      <c r="K18" s="38" t="str">
        <f t="shared" si="1"/>
        <v/>
      </c>
    </row>
    <row r="19" spans="1:11" s="34" customFormat="1" x14ac:dyDescent="0.35">
      <c r="A19" s="32"/>
      <c r="B19" s="36"/>
      <c r="C19" s="37" t="str">
        <f>_xlfn.IFNA(VLOOKUP(B19,Listas!$B$3:$C$7,2,FALSE),"")</f>
        <v/>
      </c>
      <c r="D19" s="36"/>
      <c r="E19" s="37" t="str">
        <f>_xlfn.IFNA(VLOOKUP(D19,Listas!$B$3:$C$7,2,FALSE),"")</f>
        <v/>
      </c>
      <c r="F19" s="36"/>
      <c r="G19" s="37" t="str">
        <f>_xlfn.IFNA(VLOOKUP(F19,Listas!$B$3:$C$7,2,FALSE),"")</f>
        <v/>
      </c>
      <c r="H19" s="36"/>
      <c r="I19" s="37" t="str">
        <f>_xlfn.IFNA(VLOOKUP(H19,Listas!$B$3:$C$7,2,FALSE),"")</f>
        <v/>
      </c>
      <c r="J19" s="36" t="str">
        <f t="shared" si="0"/>
        <v/>
      </c>
      <c r="K19" s="38" t="str">
        <f t="shared" si="1"/>
        <v/>
      </c>
    </row>
    <row r="20" spans="1:11" s="34" customFormat="1" x14ac:dyDescent="0.35">
      <c r="A20" s="32"/>
      <c r="B20" s="36"/>
      <c r="C20" s="37" t="str">
        <f>_xlfn.IFNA(VLOOKUP(B20,Listas!$B$3:$C$7,2,FALSE),"")</f>
        <v/>
      </c>
      <c r="D20" s="36"/>
      <c r="E20" s="37" t="str">
        <f>_xlfn.IFNA(VLOOKUP(D20,Listas!$B$3:$C$7,2,FALSE),"")</f>
        <v/>
      </c>
      <c r="F20" s="36"/>
      <c r="G20" s="37" t="str">
        <f>_xlfn.IFNA(VLOOKUP(F20,Listas!$B$3:$C$7,2,FALSE),"")</f>
        <v/>
      </c>
      <c r="H20" s="36"/>
      <c r="I20" s="37" t="str">
        <f>_xlfn.IFNA(VLOOKUP(H20,Listas!$B$3:$C$7,2,FALSE),"")</f>
        <v/>
      </c>
      <c r="J20" s="36" t="str">
        <f t="shared" si="0"/>
        <v/>
      </c>
      <c r="K20" s="38" t="str">
        <f t="shared" si="1"/>
        <v/>
      </c>
    </row>
    <row r="21" spans="1:11" s="34" customFormat="1" x14ac:dyDescent="0.35">
      <c r="A21" s="32"/>
      <c r="B21" s="36"/>
      <c r="C21" s="37" t="str">
        <f>_xlfn.IFNA(VLOOKUP(B21,Listas!$B$3:$C$7,2,FALSE),"")</f>
        <v/>
      </c>
      <c r="D21" s="36"/>
      <c r="E21" s="37" t="str">
        <f>_xlfn.IFNA(VLOOKUP(D21,Listas!$B$3:$C$7,2,FALSE),"")</f>
        <v/>
      </c>
      <c r="F21" s="36"/>
      <c r="G21" s="37" t="str">
        <f>_xlfn.IFNA(VLOOKUP(F21,Listas!$B$3:$C$7,2,FALSE),"")</f>
        <v/>
      </c>
      <c r="H21" s="36"/>
      <c r="I21" s="37" t="str">
        <f>_xlfn.IFNA(VLOOKUP(H21,Listas!$B$3:$C$7,2,FALSE),"")</f>
        <v/>
      </c>
      <c r="J21" s="36" t="str">
        <f t="shared" si="0"/>
        <v/>
      </c>
      <c r="K21" s="38" t="str">
        <f t="shared" si="1"/>
        <v/>
      </c>
    </row>
    <row r="22" spans="1:11" s="34" customFormat="1" x14ac:dyDescent="0.35">
      <c r="A22" s="32"/>
      <c r="B22" s="36"/>
      <c r="C22" s="37" t="str">
        <f>_xlfn.IFNA(VLOOKUP(B22,Listas!$B$3:$C$7,2,FALSE),"")</f>
        <v/>
      </c>
      <c r="D22" s="36"/>
      <c r="E22" s="37" t="str">
        <f>_xlfn.IFNA(VLOOKUP(D22,Listas!$B$3:$C$7,2,FALSE),"")</f>
        <v/>
      </c>
      <c r="F22" s="36"/>
      <c r="G22" s="37" t="str">
        <f>_xlfn.IFNA(VLOOKUP(F22,Listas!$B$3:$C$7,2,FALSE),"")</f>
        <v/>
      </c>
      <c r="H22" s="36"/>
      <c r="I22" s="37" t="str">
        <f>_xlfn.IFNA(VLOOKUP(H22,Listas!$B$3:$C$7,2,FALSE),"")</f>
        <v/>
      </c>
      <c r="J22" s="36" t="str">
        <f t="shared" si="0"/>
        <v/>
      </c>
      <c r="K22" s="38" t="str">
        <f t="shared" si="1"/>
        <v/>
      </c>
    </row>
    <row r="23" spans="1:11" s="34" customFormat="1" x14ac:dyDescent="0.35">
      <c r="A23" s="32"/>
      <c r="B23" s="36"/>
      <c r="C23" s="37" t="str">
        <f>_xlfn.IFNA(VLOOKUP(B23,Listas!$B$3:$C$7,2,FALSE),"")</f>
        <v/>
      </c>
      <c r="D23" s="36"/>
      <c r="E23" s="37" t="str">
        <f>_xlfn.IFNA(VLOOKUP(D23,Listas!$B$3:$C$7,2,FALSE),"")</f>
        <v/>
      </c>
      <c r="F23" s="36"/>
      <c r="G23" s="37" t="str">
        <f>_xlfn.IFNA(VLOOKUP(F23,Listas!$B$3:$C$7,2,FALSE),"")</f>
        <v/>
      </c>
      <c r="H23" s="36"/>
      <c r="I23" s="37" t="str">
        <f>_xlfn.IFNA(VLOOKUP(H23,Listas!$B$3:$C$7,2,FALSE),"")</f>
        <v/>
      </c>
      <c r="J23" s="36" t="str">
        <f t="shared" si="0"/>
        <v/>
      </c>
      <c r="K23" s="38" t="str">
        <f t="shared" si="1"/>
        <v/>
      </c>
    </row>
    <row r="24" spans="1:11" s="34" customFormat="1" x14ac:dyDescent="0.35">
      <c r="A24" s="32"/>
      <c r="B24" s="36"/>
      <c r="C24" s="37" t="str">
        <f>_xlfn.IFNA(VLOOKUP(B24,Listas!$B$3:$C$7,2,FALSE),"")</f>
        <v/>
      </c>
      <c r="D24" s="36"/>
      <c r="E24" s="37" t="str">
        <f>_xlfn.IFNA(VLOOKUP(D24,Listas!$B$3:$C$7,2,FALSE),"")</f>
        <v/>
      </c>
      <c r="F24" s="36"/>
      <c r="G24" s="37" t="str">
        <f>_xlfn.IFNA(VLOOKUP(F24,Listas!$B$3:$C$7,2,FALSE),"")</f>
        <v/>
      </c>
      <c r="H24" s="36"/>
      <c r="I24" s="37" t="str">
        <f>_xlfn.IFNA(VLOOKUP(H24,Listas!$B$3:$C$7,2,FALSE),"")</f>
        <v/>
      </c>
      <c r="J24" s="36" t="str">
        <f t="shared" si="0"/>
        <v/>
      </c>
      <c r="K24" s="38" t="str">
        <f t="shared" si="1"/>
        <v/>
      </c>
    </row>
    <row r="25" spans="1:11" s="34" customFormat="1" x14ac:dyDescent="0.35">
      <c r="A25" s="32"/>
      <c r="B25" s="36"/>
      <c r="C25" s="37" t="str">
        <f>_xlfn.IFNA(VLOOKUP(B25,Listas!$B$3:$C$7,2,FALSE),"")</f>
        <v/>
      </c>
      <c r="D25" s="36"/>
      <c r="E25" s="37" t="str">
        <f>_xlfn.IFNA(VLOOKUP(D25,Listas!$B$3:$C$7,2,FALSE),"")</f>
        <v/>
      </c>
      <c r="F25" s="36"/>
      <c r="G25" s="37" t="str">
        <f>_xlfn.IFNA(VLOOKUP(F25,Listas!$B$3:$C$7,2,FALSE),"")</f>
        <v/>
      </c>
      <c r="H25" s="36"/>
      <c r="I25" s="37" t="str">
        <f>_xlfn.IFNA(VLOOKUP(H25,Listas!$B$3:$C$7,2,FALSE),"")</f>
        <v/>
      </c>
      <c r="J25" s="36" t="str">
        <f t="shared" si="0"/>
        <v/>
      </c>
      <c r="K25" s="38" t="str">
        <f t="shared" si="1"/>
        <v/>
      </c>
    </row>
    <row r="26" spans="1:11" s="34" customFormat="1" x14ac:dyDescent="0.35">
      <c r="A26" s="32"/>
      <c r="B26" s="36"/>
      <c r="C26" s="37" t="str">
        <f>_xlfn.IFNA(VLOOKUP(B26,Listas!$B$3:$C$7,2,FALSE),"")</f>
        <v/>
      </c>
      <c r="D26" s="36"/>
      <c r="E26" s="37" t="str">
        <f>_xlfn.IFNA(VLOOKUP(D26,Listas!$B$3:$C$7,2,FALSE),"")</f>
        <v/>
      </c>
      <c r="F26" s="36"/>
      <c r="G26" s="37" t="str">
        <f>_xlfn.IFNA(VLOOKUP(F26,Listas!$B$3:$C$7,2,FALSE),"")</f>
        <v/>
      </c>
      <c r="H26" s="36"/>
      <c r="I26" s="37" t="str">
        <f>_xlfn.IFNA(VLOOKUP(H26,Listas!$B$3:$C$7,2,FALSE),"")</f>
        <v/>
      </c>
      <c r="J26" s="36" t="str">
        <f t="shared" si="0"/>
        <v/>
      </c>
      <c r="K26" s="38" t="str">
        <f t="shared" si="1"/>
        <v/>
      </c>
    </row>
    <row r="27" spans="1:11" s="34" customFormat="1" x14ac:dyDescent="0.35">
      <c r="A27" s="32"/>
      <c r="B27" s="36"/>
      <c r="C27" s="37" t="str">
        <f>_xlfn.IFNA(VLOOKUP(B27,Listas!$B$3:$C$7,2,FALSE),"")</f>
        <v/>
      </c>
      <c r="D27" s="36"/>
      <c r="E27" s="37" t="str">
        <f>_xlfn.IFNA(VLOOKUP(D27,Listas!$B$3:$C$7,2,FALSE),"")</f>
        <v/>
      </c>
      <c r="F27" s="36"/>
      <c r="G27" s="37" t="str">
        <f>_xlfn.IFNA(VLOOKUP(F27,Listas!$B$3:$C$7,2,FALSE),"")</f>
        <v/>
      </c>
      <c r="H27" s="36"/>
      <c r="I27" s="37" t="str">
        <f>_xlfn.IFNA(VLOOKUP(H27,Listas!$B$3:$C$7,2,FALSE),"")</f>
        <v/>
      </c>
      <c r="J27" s="36" t="str">
        <f t="shared" si="0"/>
        <v/>
      </c>
      <c r="K27" s="38" t="str">
        <f t="shared" si="1"/>
        <v/>
      </c>
    </row>
    <row r="28" spans="1:11" s="34" customFormat="1" x14ac:dyDescent="0.35">
      <c r="A28" s="32"/>
      <c r="B28" s="36"/>
      <c r="C28" s="37" t="str">
        <f>_xlfn.IFNA(VLOOKUP(B28,Listas!$B$3:$C$7,2,FALSE),"")</f>
        <v/>
      </c>
      <c r="D28" s="36"/>
      <c r="E28" s="37" t="str">
        <f>_xlfn.IFNA(VLOOKUP(D28,Listas!$B$3:$C$7,2,FALSE),"")</f>
        <v/>
      </c>
      <c r="F28" s="36"/>
      <c r="G28" s="37" t="str">
        <f>_xlfn.IFNA(VLOOKUP(F28,Listas!$B$3:$C$7,2,FALSE),"")</f>
        <v/>
      </c>
      <c r="H28" s="36"/>
      <c r="I28" s="37" t="str">
        <f>_xlfn.IFNA(VLOOKUP(H28,Listas!$B$3:$C$7,2,FALSE),"")</f>
        <v/>
      </c>
      <c r="J28" s="36" t="str">
        <f t="shared" si="0"/>
        <v/>
      </c>
      <c r="K28" s="38" t="str">
        <f t="shared" si="1"/>
        <v/>
      </c>
    </row>
    <row r="29" spans="1:11" s="34" customFormat="1" x14ac:dyDescent="0.35">
      <c r="A29" s="32"/>
      <c r="B29" s="36"/>
      <c r="C29" s="37" t="str">
        <f>_xlfn.IFNA(VLOOKUP(B29,Listas!$B$3:$C$7,2,FALSE),"")</f>
        <v/>
      </c>
      <c r="D29" s="36"/>
      <c r="E29" s="37" t="str">
        <f>_xlfn.IFNA(VLOOKUP(D29,Listas!$B$3:$C$7,2,FALSE),"")</f>
        <v/>
      </c>
      <c r="F29" s="36"/>
      <c r="G29" s="37" t="str">
        <f>_xlfn.IFNA(VLOOKUP(F29,Listas!$B$3:$C$7,2,FALSE),"")</f>
        <v/>
      </c>
      <c r="H29" s="36"/>
      <c r="I29" s="37" t="str">
        <f>_xlfn.IFNA(VLOOKUP(H29,Listas!$B$3:$C$7,2,FALSE),"")</f>
        <v/>
      </c>
      <c r="J29" s="36" t="str">
        <f t="shared" si="0"/>
        <v/>
      </c>
      <c r="K29" s="38" t="str">
        <f t="shared" si="1"/>
        <v/>
      </c>
    </row>
    <row r="30" spans="1:11" s="34" customFormat="1" x14ac:dyDescent="0.35">
      <c r="A30" s="32"/>
      <c r="B30" s="36"/>
      <c r="C30" s="37" t="str">
        <f>_xlfn.IFNA(VLOOKUP(B30,Listas!$B$3:$C$7,2,FALSE),"")</f>
        <v/>
      </c>
      <c r="D30" s="36"/>
      <c r="E30" s="37" t="str">
        <f>_xlfn.IFNA(VLOOKUP(D30,Listas!$B$3:$C$7,2,FALSE),"")</f>
        <v/>
      </c>
      <c r="F30" s="36"/>
      <c r="G30" s="37" t="str">
        <f>_xlfn.IFNA(VLOOKUP(F30,Listas!$B$3:$C$7,2,FALSE),"")</f>
        <v/>
      </c>
      <c r="H30" s="36"/>
      <c r="I30" s="37" t="str">
        <f>_xlfn.IFNA(VLOOKUP(H30,Listas!$B$3:$C$7,2,FALSE),"")</f>
        <v/>
      </c>
      <c r="J30" s="36" t="str">
        <f t="shared" si="0"/>
        <v/>
      </c>
      <c r="K30" s="38" t="str">
        <f t="shared" si="1"/>
        <v/>
      </c>
    </row>
    <row r="31" spans="1:11" s="34" customFormat="1" x14ac:dyDescent="0.35">
      <c r="A31" s="32"/>
      <c r="B31" s="36"/>
      <c r="C31" s="37" t="str">
        <f>_xlfn.IFNA(VLOOKUP(B31,Listas!$B$3:$C$7,2,FALSE),"")</f>
        <v/>
      </c>
      <c r="D31" s="36"/>
      <c r="E31" s="37" t="str">
        <f>_xlfn.IFNA(VLOOKUP(D31,Listas!$B$3:$C$7,2,FALSE),"")</f>
        <v/>
      </c>
      <c r="F31" s="36"/>
      <c r="G31" s="37" t="str">
        <f>_xlfn.IFNA(VLOOKUP(F31,Listas!$B$3:$C$7,2,FALSE),"")</f>
        <v/>
      </c>
      <c r="H31" s="36"/>
      <c r="I31" s="37" t="str">
        <f>_xlfn.IFNA(VLOOKUP(H31,Listas!$B$3:$C$7,2,FALSE),"")</f>
        <v/>
      </c>
      <c r="J31" s="36" t="str">
        <f t="shared" si="0"/>
        <v/>
      </c>
      <c r="K31" s="38" t="str">
        <f t="shared" si="1"/>
        <v/>
      </c>
    </row>
    <row r="32" spans="1:11" s="34" customFormat="1" x14ac:dyDescent="0.35">
      <c r="A32" s="32"/>
      <c r="B32" s="36"/>
      <c r="C32" s="37"/>
      <c r="D32" s="36"/>
      <c r="E32" s="37"/>
      <c r="F32" s="36"/>
      <c r="G32" s="37"/>
      <c r="H32" s="36"/>
      <c r="I32" s="37"/>
      <c r="J32" s="36" t="str">
        <f t="shared" si="0"/>
        <v/>
      </c>
      <c r="K32" s="38"/>
    </row>
    <row r="33" spans="1:11" s="34" customFormat="1" x14ac:dyDescent="0.35">
      <c r="A33" s="32"/>
      <c r="B33" s="36"/>
      <c r="C33" s="37" t="str">
        <f>_xlfn.IFNA(VLOOKUP(B33,Listas!$B$3:$C$7,2,FALSE),"")</f>
        <v/>
      </c>
      <c r="D33" s="36"/>
      <c r="E33" s="37" t="str">
        <f>_xlfn.IFNA(VLOOKUP(D33,Listas!$B$3:$C$7,2,FALSE),"")</f>
        <v/>
      </c>
      <c r="F33" s="36"/>
      <c r="G33" s="37" t="str">
        <f>_xlfn.IFNA(VLOOKUP(F33,Listas!$B$3:$C$7,2,FALSE),"")</f>
        <v/>
      </c>
      <c r="H33" s="36"/>
      <c r="I33" s="37" t="str">
        <f>_xlfn.IFNA(VLOOKUP(H33,Listas!$B$3:$C$7,2,FALSE),"")</f>
        <v/>
      </c>
      <c r="J33" s="36" t="str">
        <f t="shared" si="0"/>
        <v/>
      </c>
      <c r="K33" s="38" t="str">
        <f t="shared" si="1"/>
        <v/>
      </c>
    </row>
    <row r="34" spans="1:11" s="34" customFormat="1" x14ac:dyDescent="0.35">
      <c r="A34" s="32"/>
      <c r="B34" s="36"/>
      <c r="C34" s="37" t="str">
        <f>_xlfn.IFNA(VLOOKUP(B34,Listas!$B$3:$C$7,2,FALSE),"")</f>
        <v/>
      </c>
      <c r="D34" s="36"/>
      <c r="E34" s="37" t="str">
        <f>_xlfn.IFNA(VLOOKUP(D34,Listas!$B$3:$C$7,2,FALSE),"")</f>
        <v/>
      </c>
      <c r="F34" s="36"/>
      <c r="G34" s="37" t="str">
        <f>_xlfn.IFNA(VLOOKUP(F34,Listas!$B$3:$C$7,2,FALSE),"")</f>
        <v/>
      </c>
      <c r="H34" s="36"/>
      <c r="I34" s="37" t="str">
        <f>_xlfn.IFNA(VLOOKUP(H34,Listas!$B$3:$C$7,2,FALSE),"")</f>
        <v/>
      </c>
      <c r="J34" s="36" t="str">
        <f t="shared" si="0"/>
        <v/>
      </c>
      <c r="K34" s="38" t="str">
        <f t="shared" si="1"/>
        <v/>
      </c>
    </row>
    <row r="35" spans="1:11" s="34" customFormat="1" x14ac:dyDescent="0.35">
      <c r="A35" s="32"/>
      <c r="B35" s="36"/>
      <c r="C35" s="37" t="str">
        <f>_xlfn.IFNA(VLOOKUP(B35,Listas!$B$3:$C$7,2,FALSE),"")</f>
        <v/>
      </c>
      <c r="D35" s="36"/>
      <c r="E35" s="37" t="str">
        <f>_xlfn.IFNA(VLOOKUP(D35,Listas!$B$3:$C$7,2,FALSE),"")</f>
        <v/>
      </c>
      <c r="F35" s="36"/>
      <c r="G35" s="37" t="str">
        <f>_xlfn.IFNA(VLOOKUP(F35,Listas!$B$3:$C$7,2,FALSE),"")</f>
        <v/>
      </c>
      <c r="H35" s="36"/>
      <c r="I35" s="37" t="str">
        <f>_xlfn.IFNA(VLOOKUP(H35,Listas!$B$3:$C$7,2,FALSE),"")</f>
        <v/>
      </c>
      <c r="J35" s="36" t="str">
        <f t="shared" si="0"/>
        <v/>
      </c>
      <c r="K35" s="38" t="str">
        <f t="shared" si="1"/>
        <v/>
      </c>
    </row>
    <row r="36" spans="1:11" s="34" customFormat="1" x14ac:dyDescent="0.35">
      <c r="A36" s="32"/>
      <c r="B36" s="36"/>
      <c r="C36" s="37" t="str">
        <f>_xlfn.IFNA(VLOOKUP(B36,Listas!$B$3:$C$7,2,FALSE),"")</f>
        <v/>
      </c>
      <c r="D36" s="36"/>
      <c r="E36" s="37" t="str">
        <f>_xlfn.IFNA(VLOOKUP(D36,Listas!$B$3:$C$7,2,FALSE),"")</f>
        <v/>
      </c>
      <c r="F36" s="36"/>
      <c r="G36" s="37" t="str">
        <f>_xlfn.IFNA(VLOOKUP(F36,Listas!$B$3:$C$7,2,FALSE),"")</f>
        <v/>
      </c>
      <c r="H36" s="36"/>
      <c r="I36" s="37" t="str">
        <f>_xlfn.IFNA(VLOOKUP(H36,Listas!$B$3:$C$7,2,FALSE),"")</f>
        <v/>
      </c>
      <c r="J36" s="36" t="str">
        <f t="shared" si="0"/>
        <v/>
      </c>
      <c r="K36" s="38" t="str">
        <f t="shared" si="1"/>
        <v/>
      </c>
    </row>
    <row r="37" spans="1:11" s="34" customFormat="1" x14ac:dyDescent="0.35">
      <c r="A37" s="32"/>
      <c r="B37" s="36"/>
      <c r="C37" s="37" t="str">
        <f>_xlfn.IFNA(VLOOKUP(B37,Listas!$B$3:$C$7,2,FALSE),"")</f>
        <v/>
      </c>
      <c r="D37" s="36"/>
      <c r="E37" s="37" t="str">
        <f>_xlfn.IFNA(VLOOKUP(D37,Listas!$B$3:$C$7,2,FALSE),"")</f>
        <v/>
      </c>
      <c r="F37" s="36"/>
      <c r="G37" s="37" t="str">
        <f>_xlfn.IFNA(VLOOKUP(F37,Listas!$B$3:$C$7,2,FALSE),"")</f>
        <v/>
      </c>
      <c r="H37" s="36"/>
      <c r="I37" s="37" t="str">
        <f>_xlfn.IFNA(VLOOKUP(H37,Listas!$B$3:$C$7,2,FALSE),"")</f>
        <v/>
      </c>
      <c r="J37" s="36" t="str">
        <f t="shared" si="0"/>
        <v/>
      </c>
      <c r="K37" s="38" t="str">
        <f t="shared" si="1"/>
        <v/>
      </c>
    </row>
    <row r="38" spans="1:11" s="34" customFormat="1" x14ac:dyDescent="0.35">
      <c r="A38" s="32"/>
      <c r="B38" s="36"/>
      <c r="C38" s="37" t="str">
        <f>_xlfn.IFNA(VLOOKUP(B38,Listas!$B$3:$C$7,2,FALSE),"")</f>
        <v/>
      </c>
      <c r="D38" s="36"/>
      <c r="E38" s="37" t="str">
        <f>_xlfn.IFNA(VLOOKUP(D38,Listas!$B$3:$C$7,2,FALSE),"")</f>
        <v/>
      </c>
      <c r="F38" s="36"/>
      <c r="G38" s="37" t="str">
        <f>_xlfn.IFNA(VLOOKUP(F38,Listas!$B$3:$C$7,2,FALSE),"")</f>
        <v/>
      </c>
      <c r="H38" s="36"/>
      <c r="I38" s="37" t="str">
        <f>_xlfn.IFNA(VLOOKUP(H38,Listas!$B$3:$C$7,2,FALSE),"")</f>
        <v/>
      </c>
      <c r="J38" s="36" t="str">
        <f t="shared" si="0"/>
        <v/>
      </c>
      <c r="K38" s="38" t="str">
        <f t="shared" si="1"/>
        <v/>
      </c>
    </row>
    <row r="39" spans="1:11" s="34" customFormat="1" x14ac:dyDescent="0.35">
      <c r="A39" s="32"/>
      <c r="B39" s="36"/>
      <c r="C39" s="37" t="str">
        <f>_xlfn.IFNA(VLOOKUP(B39,Listas!$B$3:$C$7,2,FALSE),"")</f>
        <v/>
      </c>
      <c r="D39" s="36"/>
      <c r="E39" s="37" t="str">
        <f>_xlfn.IFNA(VLOOKUP(D39,Listas!$B$3:$C$7,2,FALSE),"")</f>
        <v/>
      </c>
      <c r="F39" s="36"/>
      <c r="G39" s="37" t="str">
        <f>_xlfn.IFNA(VLOOKUP(F39,Listas!$B$3:$C$7,2,FALSE),"")</f>
        <v/>
      </c>
      <c r="H39" s="36"/>
      <c r="I39" s="37" t="str">
        <f>_xlfn.IFNA(VLOOKUP(H39,Listas!$B$3:$C$7,2,FALSE),"")</f>
        <v/>
      </c>
      <c r="J39" s="36" t="str">
        <f t="shared" si="0"/>
        <v/>
      </c>
      <c r="K39" s="38" t="str">
        <f t="shared" si="1"/>
        <v/>
      </c>
    </row>
    <row r="40" spans="1:11" s="34" customFormat="1" x14ac:dyDescent="0.35">
      <c r="A40" s="32"/>
      <c r="B40" s="36"/>
      <c r="C40" s="37" t="str">
        <f>_xlfn.IFNA(VLOOKUP(B40,Listas!$B$3:$C$7,2,FALSE),"")</f>
        <v/>
      </c>
      <c r="D40" s="36"/>
      <c r="E40" s="37" t="str">
        <f>_xlfn.IFNA(VLOOKUP(D40,Listas!$B$3:$C$7,2,FALSE),"")</f>
        <v/>
      </c>
      <c r="F40" s="36"/>
      <c r="G40" s="37" t="str">
        <f>_xlfn.IFNA(VLOOKUP(F40,Listas!$B$3:$C$7,2,FALSE),"")</f>
        <v/>
      </c>
      <c r="H40" s="36"/>
      <c r="I40" s="37" t="str">
        <f>_xlfn.IFNA(VLOOKUP(H40,Listas!$B$3:$C$7,2,FALSE),"")</f>
        <v/>
      </c>
      <c r="J40" s="36" t="str">
        <f t="shared" si="0"/>
        <v/>
      </c>
      <c r="K40" s="38" t="str">
        <f t="shared" si="1"/>
        <v/>
      </c>
    </row>
    <row r="41" spans="1:11" s="34" customFormat="1" x14ac:dyDescent="0.35">
      <c r="A41" s="32"/>
      <c r="B41" s="36"/>
      <c r="C41" s="37" t="str">
        <f>_xlfn.IFNA(VLOOKUP(B41,Listas!$B$3:$C$7,2,FALSE),"")</f>
        <v/>
      </c>
      <c r="D41" s="36"/>
      <c r="E41" s="37" t="str">
        <f>_xlfn.IFNA(VLOOKUP(D41,Listas!$B$3:$C$7,2,FALSE),"")</f>
        <v/>
      </c>
      <c r="F41" s="36"/>
      <c r="G41" s="37" t="str">
        <f>_xlfn.IFNA(VLOOKUP(F41,Listas!$B$3:$C$7,2,FALSE),"")</f>
        <v/>
      </c>
      <c r="H41" s="36"/>
      <c r="I41" s="37" t="str">
        <f>_xlfn.IFNA(VLOOKUP(H41,Listas!$B$3:$C$7,2,FALSE),"")</f>
        <v/>
      </c>
      <c r="J41" s="36" t="str">
        <f t="shared" si="0"/>
        <v/>
      </c>
      <c r="K41" s="38" t="str">
        <f t="shared" si="1"/>
        <v/>
      </c>
    </row>
    <row r="42" spans="1:11" s="34" customFormat="1" x14ac:dyDescent="0.35">
      <c r="A42" s="32"/>
      <c r="B42" s="36"/>
      <c r="C42" s="37" t="str">
        <f>_xlfn.IFNA(VLOOKUP(B42,Listas!$B$3:$C$7,2,FALSE),"")</f>
        <v/>
      </c>
      <c r="D42" s="36"/>
      <c r="E42" s="37" t="str">
        <f>_xlfn.IFNA(VLOOKUP(D42,Listas!$B$3:$C$7,2,FALSE),"")</f>
        <v/>
      </c>
      <c r="F42" s="36"/>
      <c r="G42" s="37" t="str">
        <f>_xlfn.IFNA(VLOOKUP(F42,Listas!$B$3:$C$7,2,FALSE),"")</f>
        <v/>
      </c>
      <c r="H42" s="36"/>
      <c r="I42" s="37" t="str">
        <f>_xlfn.IFNA(VLOOKUP(H42,Listas!$B$3:$C$7,2,FALSE),"")</f>
        <v/>
      </c>
      <c r="J42" s="36" t="str">
        <f t="shared" si="0"/>
        <v/>
      </c>
      <c r="K42" s="38" t="str">
        <f t="shared" si="1"/>
        <v/>
      </c>
    </row>
    <row r="43" spans="1:11" s="34" customFormat="1" x14ac:dyDescent="0.35">
      <c r="A43" s="32"/>
      <c r="B43" s="36"/>
      <c r="C43" s="37" t="str">
        <f>_xlfn.IFNA(VLOOKUP(B43,Listas!$B$3:$C$7,2,FALSE),"")</f>
        <v/>
      </c>
      <c r="D43" s="36"/>
      <c r="E43" s="37" t="str">
        <f>_xlfn.IFNA(VLOOKUP(D43,Listas!$B$3:$C$7,2,FALSE),"")</f>
        <v/>
      </c>
      <c r="F43" s="36"/>
      <c r="G43" s="37" t="str">
        <f>_xlfn.IFNA(VLOOKUP(F43,Listas!$B$3:$C$7,2,FALSE),"")</f>
        <v/>
      </c>
      <c r="H43" s="36"/>
      <c r="I43" s="37" t="str">
        <f>_xlfn.IFNA(VLOOKUP(H43,Listas!$B$3:$C$7,2,FALSE),"")</f>
        <v/>
      </c>
      <c r="J43" s="36" t="str">
        <f t="shared" si="0"/>
        <v/>
      </c>
      <c r="K43" s="38" t="str">
        <f t="shared" si="1"/>
        <v/>
      </c>
    </row>
    <row r="44" spans="1:11" s="34" customFormat="1" x14ac:dyDescent="0.35">
      <c r="A44" s="32"/>
      <c r="B44" s="36"/>
      <c r="C44" s="37" t="str">
        <f>_xlfn.IFNA(VLOOKUP(B44,Listas!$B$3:$C$7,2,FALSE),"")</f>
        <v/>
      </c>
      <c r="D44" s="36"/>
      <c r="E44" s="37" t="str">
        <f>_xlfn.IFNA(VLOOKUP(D44,Listas!$B$3:$C$7,2,FALSE),"")</f>
        <v/>
      </c>
      <c r="F44" s="36"/>
      <c r="G44" s="37" t="str">
        <f>_xlfn.IFNA(VLOOKUP(F44,Listas!$B$3:$C$7,2,FALSE),"")</f>
        <v/>
      </c>
      <c r="H44" s="36"/>
      <c r="I44" s="37" t="str">
        <f>_xlfn.IFNA(VLOOKUP(H44,Listas!$B$3:$C$7,2,FALSE),"")</f>
        <v/>
      </c>
      <c r="J44" s="36" t="str">
        <f t="shared" si="0"/>
        <v/>
      </c>
      <c r="K44" s="38" t="str">
        <f t="shared" si="1"/>
        <v/>
      </c>
    </row>
    <row r="45" spans="1:11" s="34" customFormat="1" x14ac:dyDescent="0.35">
      <c r="A45" s="32"/>
      <c r="B45" s="36"/>
      <c r="C45" s="37" t="str">
        <f>_xlfn.IFNA(VLOOKUP(B45,Listas!$B$3:$C$7,2,FALSE),"")</f>
        <v/>
      </c>
      <c r="D45" s="36"/>
      <c r="E45" s="37" t="str">
        <f>_xlfn.IFNA(VLOOKUP(D45,Listas!$B$3:$C$7,2,FALSE),"")</f>
        <v/>
      </c>
      <c r="F45" s="36"/>
      <c r="G45" s="37" t="str">
        <f>_xlfn.IFNA(VLOOKUP(F45,Listas!$B$3:$C$7,2,FALSE),"")</f>
        <v/>
      </c>
      <c r="H45" s="36"/>
      <c r="I45" s="37" t="str">
        <f>_xlfn.IFNA(VLOOKUP(H45,Listas!$B$3:$C$7,2,FALSE),"")</f>
        <v/>
      </c>
      <c r="J45" s="36" t="str">
        <f t="shared" si="0"/>
        <v/>
      </c>
      <c r="K45" s="38" t="str">
        <f>IFERROR((C45*$C$6)+(E45*$E$6)+(G45*$G$6)+(I45*$I$6),"")</f>
        <v/>
      </c>
    </row>
    <row r="46" spans="1:11" x14ac:dyDescent="0.35">
      <c r="A46" s="24"/>
    </row>
  </sheetData>
  <mergeCells count="7">
    <mergeCell ref="A5:K5"/>
    <mergeCell ref="J3:K3"/>
    <mergeCell ref="A1:A3"/>
    <mergeCell ref="A4:K4"/>
    <mergeCell ref="B1:I3"/>
    <mergeCell ref="J1:K1"/>
    <mergeCell ref="J2:K2"/>
  </mergeCells>
  <conditionalFormatting sqref="B7">
    <cfRule type="containsText" dxfId="44" priority="21" operator="containsText" text="Insignificante">
      <formula>NOT(ISERROR(SEARCH("Insignificante",B7)))</formula>
    </cfRule>
    <cfRule type="containsText" dxfId="43" priority="22" operator="containsText" text="Menor">
      <formula>NOT(ISERROR(SEARCH("Menor",B7)))</formula>
    </cfRule>
    <cfRule type="containsText" dxfId="42" priority="23" operator="containsText" text="Catastrófico">
      <formula>NOT(ISERROR(SEARCH("Catastrófico",B7)))</formula>
    </cfRule>
    <cfRule type="containsText" dxfId="41" priority="24" operator="containsText" text="Mayor">
      <formula>NOT(ISERROR(SEARCH("Mayor",B7)))</formula>
    </cfRule>
    <cfRule type="containsText" dxfId="40" priority="25" operator="containsText" text="Moderado">
      <formula>NOT(ISERROR(SEARCH("Moderado",B7)))</formula>
    </cfRule>
  </conditionalFormatting>
  <conditionalFormatting sqref="B7:B45">
    <cfRule type="containsText" dxfId="39" priority="41" operator="containsText" text="Insignificante">
      <formula>NOT(ISERROR(SEARCH("Insignificante",B7)))</formula>
    </cfRule>
    <cfRule type="containsText" dxfId="38" priority="42" operator="containsText" text="Menor">
      <formula>NOT(ISERROR(SEARCH("Menor",B7)))</formula>
    </cfRule>
    <cfRule type="containsText" dxfId="37" priority="43" operator="containsText" text="Catastrófico">
      <formula>NOT(ISERROR(SEARCH("Catastrófico",B7)))</formula>
    </cfRule>
    <cfRule type="containsText" dxfId="36" priority="44" operator="containsText" text="Mayor">
      <formula>NOT(ISERROR(SEARCH("Mayor",B7)))</formula>
    </cfRule>
    <cfRule type="containsText" dxfId="35" priority="45" operator="containsText" text="Moderado">
      <formula>NOT(ISERROR(SEARCH("Moderado",B7)))</formula>
    </cfRule>
  </conditionalFormatting>
  <conditionalFormatting sqref="D7:D45">
    <cfRule type="containsText" dxfId="34" priority="11" operator="containsText" text="Insignificante">
      <formula>NOT(ISERROR(SEARCH("Insignificante",D7)))</formula>
    </cfRule>
    <cfRule type="containsText" dxfId="33" priority="12" operator="containsText" text="Menor">
      <formula>NOT(ISERROR(SEARCH("Menor",D7)))</formula>
    </cfRule>
    <cfRule type="containsText" dxfId="32" priority="13" operator="containsText" text="Catastrófico">
      <formula>NOT(ISERROR(SEARCH("Catastrófico",D7)))</formula>
    </cfRule>
    <cfRule type="containsText" dxfId="31" priority="14" operator="containsText" text="Mayor">
      <formula>NOT(ISERROR(SEARCH("Mayor",D7)))</formula>
    </cfRule>
    <cfRule type="containsText" dxfId="30" priority="15" operator="containsText" text="Moderado">
      <formula>NOT(ISERROR(SEARCH("Moderado",D7)))</formula>
    </cfRule>
  </conditionalFormatting>
  <conditionalFormatting sqref="F7:F45">
    <cfRule type="containsText" dxfId="29" priority="6" operator="containsText" text="Insignificante">
      <formula>NOT(ISERROR(SEARCH("Insignificante",F7)))</formula>
    </cfRule>
    <cfRule type="containsText" dxfId="28" priority="7" operator="containsText" text="Menor">
      <formula>NOT(ISERROR(SEARCH("Menor",F7)))</formula>
    </cfRule>
    <cfRule type="containsText" dxfId="27" priority="8" operator="containsText" text="Catastrófico">
      <formula>NOT(ISERROR(SEARCH("Catastrófico",F7)))</formula>
    </cfRule>
    <cfRule type="containsText" dxfId="26" priority="9" operator="containsText" text="Mayor">
      <formula>NOT(ISERROR(SEARCH("Mayor",F7)))</formula>
    </cfRule>
    <cfRule type="containsText" dxfId="25" priority="10" operator="containsText" text="Moderado">
      <formula>NOT(ISERROR(SEARCH("Moderado",F7)))</formula>
    </cfRule>
  </conditionalFormatting>
  <conditionalFormatting sqref="H7:H45">
    <cfRule type="containsText" dxfId="24" priority="1" operator="containsText" text="Insignificante">
      <formula>NOT(ISERROR(SEARCH("Insignificante",H7)))</formula>
    </cfRule>
    <cfRule type="containsText" dxfId="23" priority="2" operator="containsText" text="Menor">
      <formula>NOT(ISERROR(SEARCH("Menor",H7)))</formula>
    </cfRule>
    <cfRule type="containsText" dxfId="22" priority="3" operator="containsText" text="Catastrófico">
      <formula>NOT(ISERROR(SEARCH("Catastrófico",H7)))</formula>
    </cfRule>
    <cfRule type="containsText" dxfId="21" priority="4" operator="containsText" text="Mayor">
      <formula>NOT(ISERROR(SEARCH("Mayor",H7)))</formula>
    </cfRule>
    <cfRule type="containsText" dxfId="20" priority="5" operator="containsText" text="Moderado">
      <formula>NOT(ISERROR(SEARCH("Moderado",H7)))</formula>
    </cfRule>
  </conditionalFormatting>
  <conditionalFormatting sqref="J7:J45">
    <cfRule type="containsText" dxfId="19" priority="16" operator="containsText" text="Insignificante">
      <formula>NOT(ISERROR(SEARCH("Insignificante",J7)))</formula>
    </cfRule>
    <cfRule type="containsText" dxfId="18" priority="17" operator="containsText" text="Menor">
      <formula>NOT(ISERROR(SEARCH("Menor",J7)))</formula>
    </cfRule>
    <cfRule type="containsText" dxfId="17" priority="18" operator="containsText" text="Catastrófico">
      <formula>NOT(ISERROR(SEARCH("Catastrófico",J7)))</formula>
    </cfRule>
    <cfRule type="containsText" dxfId="16" priority="19" operator="containsText" text="Mayor">
      <formula>NOT(ISERROR(SEARCH("Mayor",J7)))</formula>
    </cfRule>
    <cfRule type="containsText" dxfId="15" priority="20" operator="containsText" text="Moderado">
      <formula>NOT(ISERROR(SEARCH("Moderado",J7)))</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558A0B-6876-4242-B0B0-CE83C7036127}">
          <x14:formula1>
            <xm:f>Listas!$B$3:$B$7</xm:f>
          </x14:formula1>
          <xm:sqref>F7:F45 B7:B45 D7:D45 H7:H45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D5F7-EE9B-450D-8DA9-CA78A36A123F}">
  <dimension ref="A1:N47"/>
  <sheetViews>
    <sheetView zoomScaleNormal="100" workbookViewId="0">
      <selection activeCell="A4" sqref="A4:N4"/>
    </sheetView>
  </sheetViews>
  <sheetFormatPr baseColWidth="10" defaultRowHeight="14.5" x14ac:dyDescent="0.35"/>
  <cols>
    <col min="2" max="2" width="25.1796875" customWidth="1"/>
    <col min="3" max="3" width="21.453125" customWidth="1"/>
    <col min="4" max="4" width="11.1796875" customWidth="1"/>
    <col min="5" max="5" width="21.453125" customWidth="1"/>
    <col min="6" max="6" width="11.1796875" customWidth="1"/>
    <col min="7" max="7" width="21.453125" customWidth="1"/>
    <col min="8" max="8" width="11.1796875" customWidth="1"/>
    <col min="9" max="9" width="26.453125" customWidth="1"/>
    <col min="10" max="10" width="20.81640625" customWidth="1"/>
    <col min="11" max="11" width="11.1796875" customWidth="1"/>
    <col min="12" max="13" width="13.453125" customWidth="1"/>
    <col min="14" max="14" width="17.1796875" customWidth="1"/>
    <col min="16" max="21" width="0" hidden="1" customWidth="1"/>
  </cols>
  <sheetData>
    <row r="1" spans="1:14" s="1" customFormat="1" ht="21" customHeight="1" x14ac:dyDescent="0.25">
      <c r="A1" s="58"/>
      <c r="B1" s="58"/>
      <c r="C1" s="60" t="s">
        <v>140</v>
      </c>
      <c r="D1" s="60"/>
      <c r="E1" s="60"/>
      <c r="F1" s="60"/>
      <c r="G1" s="60"/>
      <c r="H1" s="60"/>
      <c r="I1" s="60"/>
      <c r="J1" s="60"/>
      <c r="K1" s="60"/>
      <c r="L1" s="60"/>
      <c r="M1" s="62" t="s">
        <v>141</v>
      </c>
      <c r="N1" s="62"/>
    </row>
    <row r="2" spans="1:14" s="1" customFormat="1" ht="19.5" customHeight="1" x14ac:dyDescent="0.25">
      <c r="A2" s="58"/>
      <c r="B2" s="58"/>
      <c r="C2" s="60"/>
      <c r="D2" s="60"/>
      <c r="E2" s="60"/>
      <c r="F2" s="60"/>
      <c r="G2" s="60"/>
      <c r="H2" s="60"/>
      <c r="I2" s="60"/>
      <c r="J2" s="60"/>
      <c r="K2" s="60"/>
      <c r="L2" s="60"/>
      <c r="M2" s="62" t="s">
        <v>145</v>
      </c>
      <c r="N2" s="62"/>
    </row>
    <row r="3" spans="1:14" s="1" customFormat="1" ht="19.5" customHeight="1" x14ac:dyDescent="0.25">
      <c r="A3" s="58"/>
      <c r="B3" s="58"/>
      <c r="C3" s="60"/>
      <c r="D3" s="60"/>
      <c r="E3" s="60"/>
      <c r="F3" s="60"/>
      <c r="G3" s="60"/>
      <c r="H3" s="60"/>
      <c r="I3" s="60"/>
      <c r="J3" s="60"/>
      <c r="K3" s="60"/>
      <c r="L3" s="60"/>
      <c r="M3" s="62" t="s">
        <v>143</v>
      </c>
      <c r="N3" s="62"/>
    </row>
    <row r="4" spans="1:14" x14ac:dyDescent="0.35">
      <c r="A4" s="63"/>
      <c r="B4" s="63"/>
      <c r="C4" s="63"/>
      <c r="D4" s="63"/>
      <c r="E4" s="63"/>
      <c r="F4" s="63"/>
      <c r="G4" s="63"/>
      <c r="H4" s="63"/>
      <c r="I4" s="63"/>
      <c r="J4" s="63"/>
      <c r="K4" s="63"/>
      <c r="L4" s="63"/>
      <c r="M4" s="63"/>
      <c r="N4" s="63"/>
    </row>
    <row r="5" spans="1:14" x14ac:dyDescent="0.35">
      <c r="A5" s="57" t="s">
        <v>125</v>
      </c>
      <c r="B5" s="57"/>
      <c r="C5" s="57"/>
      <c r="D5" s="57"/>
      <c r="E5" s="57"/>
      <c r="F5" s="57"/>
      <c r="G5" s="57"/>
      <c r="H5" s="57"/>
      <c r="I5" s="57"/>
      <c r="J5" s="57"/>
      <c r="K5" s="57"/>
      <c r="L5" s="57"/>
      <c r="M5" s="57"/>
      <c r="N5" s="11"/>
    </row>
    <row r="6" spans="1:14" ht="111.75" customHeight="1" x14ac:dyDescent="0.35">
      <c r="A6" s="112" t="s">
        <v>123</v>
      </c>
      <c r="B6" s="112"/>
      <c r="C6" s="109" t="s">
        <v>135</v>
      </c>
      <c r="D6" s="109"/>
      <c r="E6" s="109" t="s">
        <v>136</v>
      </c>
      <c r="F6" s="109"/>
      <c r="G6" s="109" t="s">
        <v>137</v>
      </c>
      <c r="H6" s="109"/>
      <c r="I6" s="109" t="s">
        <v>138</v>
      </c>
      <c r="J6" s="109" t="s">
        <v>87</v>
      </c>
      <c r="K6" s="109"/>
      <c r="L6" s="109" t="s">
        <v>126</v>
      </c>
      <c r="M6" s="109" t="s">
        <v>88</v>
      </c>
      <c r="N6" s="109" t="s">
        <v>134</v>
      </c>
    </row>
    <row r="7" spans="1:14" ht="38.25" customHeight="1" x14ac:dyDescent="0.35">
      <c r="A7" s="112"/>
      <c r="B7" s="112"/>
      <c r="C7" s="109"/>
      <c r="D7" s="109"/>
      <c r="E7" s="109"/>
      <c r="F7" s="109"/>
      <c r="G7" s="109"/>
      <c r="H7" s="109"/>
      <c r="I7" s="109"/>
      <c r="J7" s="109"/>
      <c r="K7" s="109"/>
      <c r="L7" s="109"/>
      <c r="M7" s="109"/>
      <c r="N7" s="109"/>
    </row>
    <row r="8" spans="1:14" x14ac:dyDescent="0.35">
      <c r="A8" s="113"/>
      <c r="B8" s="113"/>
      <c r="C8" s="36"/>
      <c r="D8" s="8" t="str">
        <f>_xlfn.IFNA(VLOOKUP('Tiempos Objetivos'!C8,Listas!$B$11:$C$15,2,FALSE),"")</f>
        <v/>
      </c>
      <c r="E8" s="36"/>
      <c r="F8" s="8" t="str">
        <f>_xlfn.IFNA(VLOOKUP('Tiempos Objetivos'!E8,Listas!$B$11:$C$15,2,FALSE),"")</f>
        <v/>
      </c>
      <c r="G8" s="36"/>
      <c r="H8" s="8" t="str">
        <f>_xlfn.IFNA(VLOOKUP('Tiempos Objetivos'!G8,Listas!$B$11:$C$15,2,FALSE),"")</f>
        <v/>
      </c>
      <c r="I8" s="36"/>
      <c r="J8" s="36" t="str">
        <f>IF(OR(C8="",E8="",G8=""),"",IF(K8&gt;4,"Critico",IF(K8&gt;3,"Prioridad Alta",IF(K8&gt;2,"Prioridad Media",IF(K8&gt;1,"Prioridad Baja","Insignificante")))))</f>
        <v/>
      </c>
      <c r="K8" s="39" t="str">
        <f t="shared" ref="K8:K46" si="0">IFERROR((AVERAGE(D8,F8,H8)),"")</f>
        <v/>
      </c>
      <c r="L8" s="39" t="str">
        <f>IFERROR(K8*'Valoración de Impacto'!K7,"")</f>
        <v/>
      </c>
      <c r="M8" s="8" t="str">
        <f>IFERROR(_xlfn.RANK.EQ(L8,$L$8:$L$46),"")</f>
        <v/>
      </c>
      <c r="N8" s="8"/>
    </row>
    <row r="9" spans="1:14" x14ac:dyDescent="0.35">
      <c r="A9" s="113"/>
      <c r="B9" s="113"/>
      <c r="C9" s="36"/>
      <c r="D9" s="8" t="str">
        <f>_xlfn.IFNA(VLOOKUP('Tiempos Objetivos'!C9,Listas!$B$11:$C$15,2,FALSE),"")</f>
        <v/>
      </c>
      <c r="E9" s="36"/>
      <c r="F9" s="8" t="str">
        <f>_xlfn.IFNA(VLOOKUP('Tiempos Objetivos'!E9,Listas!$B$11:$C$15,2,FALSE),"")</f>
        <v/>
      </c>
      <c r="G9" s="36"/>
      <c r="H9" s="8" t="str">
        <f>_xlfn.IFNA(VLOOKUP('Tiempos Objetivos'!G9,Listas!$B$11:$C$15,2,FALSE),"")</f>
        <v/>
      </c>
      <c r="I9" s="36"/>
      <c r="J9" s="36" t="str">
        <f t="shared" ref="J9:J46" si="1">IF(OR(C9="",E9="",G9=""),"",IF(K9&gt;4,"Critico",IF(K9&gt;3,"Prioridad Alta",IF(K9&gt;2,"Prioridad Media",IF(K9&gt;1,"Prioridad Baja","Insignificante")))))</f>
        <v/>
      </c>
      <c r="K9" s="39" t="str">
        <f t="shared" si="0"/>
        <v/>
      </c>
      <c r="L9" s="39" t="str">
        <f>IFERROR(K9*'Valoración de Impacto'!K8,"")</f>
        <v/>
      </c>
      <c r="M9" s="8" t="str">
        <f t="shared" ref="M9:M46" si="2">IFERROR(_xlfn.RANK.EQ(L9,$L$8:$L$46),"")</f>
        <v/>
      </c>
      <c r="N9" s="8"/>
    </row>
    <row r="10" spans="1:14" x14ac:dyDescent="0.35">
      <c r="A10" s="113"/>
      <c r="B10" s="113"/>
      <c r="C10" s="36"/>
      <c r="D10" s="8" t="str">
        <f>_xlfn.IFNA(VLOOKUP('Tiempos Objetivos'!C10,Listas!$B$11:$C$15,2,FALSE),"")</f>
        <v/>
      </c>
      <c r="E10" s="36"/>
      <c r="F10" s="8" t="str">
        <f>_xlfn.IFNA(VLOOKUP('Tiempos Objetivos'!E10,Listas!$B$11:$C$15,2,FALSE),"")</f>
        <v/>
      </c>
      <c r="G10" s="36"/>
      <c r="H10" s="8" t="str">
        <f>_xlfn.IFNA(VLOOKUP('Tiempos Objetivos'!G10,Listas!$B$11:$C$15,2,FALSE),"")</f>
        <v/>
      </c>
      <c r="I10" s="36"/>
      <c r="J10" s="36" t="str">
        <f t="shared" si="1"/>
        <v/>
      </c>
      <c r="K10" s="39" t="str">
        <f t="shared" si="0"/>
        <v/>
      </c>
      <c r="L10" s="39" t="str">
        <f>IFERROR(K10*'Valoración de Impacto'!K9,"")</f>
        <v/>
      </c>
      <c r="M10" s="8" t="str">
        <f t="shared" si="2"/>
        <v/>
      </c>
      <c r="N10" s="8"/>
    </row>
    <row r="11" spans="1:14" x14ac:dyDescent="0.35">
      <c r="A11" s="110"/>
      <c r="B11" s="111"/>
      <c r="C11" s="36"/>
      <c r="D11" s="8" t="str">
        <f>_xlfn.IFNA(VLOOKUP('Tiempos Objetivos'!C11,Listas!$B$11:$C$15,2,FALSE),"")</f>
        <v/>
      </c>
      <c r="E11" s="36"/>
      <c r="F11" s="8" t="str">
        <f>_xlfn.IFNA(VLOOKUP('Tiempos Objetivos'!E11,Listas!$B$11:$C$15,2,FALSE),"")</f>
        <v/>
      </c>
      <c r="G11" s="36"/>
      <c r="H11" s="8" t="str">
        <f>_xlfn.IFNA(VLOOKUP('Tiempos Objetivos'!G11,Listas!$B$11:$C$15,2,FALSE),"")</f>
        <v/>
      </c>
      <c r="I11" s="36"/>
      <c r="J11" s="36" t="str">
        <f t="shared" si="1"/>
        <v/>
      </c>
      <c r="K11" s="39" t="str">
        <f t="shared" si="0"/>
        <v/>
      </c>
      <c r="L11" s="39" t="str">
        <f>IFERROR(K11*'Valoración de Impacto'!K10,"")</f>
        <v/>
      </c>
      <c r="M11" s="8" t="str">
        <f t="shared" si="2"/>
        <v/>
      </c>
      <c r="N11" s="8"/>
    </row>
    <row r="12" spans="1:14" x14ac:dyDescent="0.35">
      <c r="A12" s="110"/>
      <c r="B12" s="111"/>
      <c r="C12" s="36"/>
      <c r="D12" s="8" t="str">
        <f>_xlfn.IFNA(VLOOKUP('Tiempos Objetivos'!C12,Listas!$B$11:$C$15,2,FALSE),"")</f>
        <v/>
      </c>
      <c r="E12" s="36"/>
      <c r="F12" s="8" t="str">
        <f>_xlfn.IFNA(VLOOKUP('Tiempos Objetivos'!E12,Listas!$B$11:$C$15,2,FALSE),"")</f>
        <v/>
      </c>
      <c r="G12" s="36"/>
      <c r="H12" s="8" t="str">
        <f>_xlfn.IFNA(VLOOKUP('Tiempos Objetivos'!G12,Listas!$B$11:$C$15,2,FALSE),"")</f>
        <v/>
      </c>
      <c r="I12" s="36"/>
      <c r="J12" s="36" t="str">
        <f t="shared" si="1"/>
        <v/>
      </c>
      <c r="K12" s="39" t="str">
        <f t="shared" si="0"/>
        <v/>
      </c>
      <c r="L12" s="39" t="str">
        <f>IFERROR(K12*'Valoración de Impacto'!K11,"")</f>
        <v/>
      </c>
      <c r="M12" s="8" t="str">
        <f t="shared" si="2"/>
        <v/>
      </c>
      <c r="N12" s="8"/>
    </row>
    <row r="13" spans="1:14" x14ac:dyDescent="0.35">
      <c r="A13" s="110"/>
      <c r="B13" s="111"/>
      <c r="C13" s="36"/>
      <c r="D13" s="8" t="str">
        <f>_xlfn.IFNA(VLOOKUP('Tiempos Objetivos'!C13,Listas!$B$11:$C$15,2,FALSE),"")</f>
        <v/>
      </c>
      <c r="E13" s="36"/>
      <c r="F13" s="8" t="str">
        <f>_xlfn.IFNA(VLOOKUP('Tiempos Objetivos'!E13,Listas!$B$11:$C$15,2,FALSE),"")</f>
        <v/>
      </c>
      <c r="G13" s="36"/>
      <c r="H13" s="8" t="str">
        <f>_xlfn.IFNA(VLOOKUP('Tiempos Objetivos'!G13,Listas!$B$11:$C$15,2,FALSE),"")</f>
        <v/>
      </c>
      <c r="I13" s="36"/>
      <c r="J13" s="36" t="str">
        <f t="shared" si="1"/>
        <v/>
      </c>
      <c r="K13" s="39" t="str">
        <f t="shared" si="0"/>
        <v/>
      </c>
      <c r="L13" s="39" t="str">
        <f>IFERROR(K13*'Valoración de Impacto'!K12,"")</f>
        <v/>
      </c>
      <c r="M13" s="8" t="str">
        <f t="shared" si="2"/>
        <v/>
      </c>
      <c r="N13" s="8"/>
    </row>
    <row r="14" spans="1:14" x14ac:dyDescent="0.35">
      <c r="A14" s="110"/>
      <c r="B14" s="111"/>
      <c r="C14" s="36"/>
      <c r="D14" s="8" t="str">
        <f>_xlfn.IFNA(VLOOKUP('Tiempos Objetivos'!C14,Listas!$B$11:$C$15,2,FALSE),"")</f>
        <v/>
      </c>
      <c r="E14" s="36"/>
      <c r="F14" s="8" t="str">
        <f>_xlfn.IFNA(VLOOKUP('Tiempos Objetivos'!E14,Listas!$B$11:$C$15,2,FALSE),"")</f>
        <v/>
      </c>
      <c r="G14" s="36"/>
      <c r="H14" s="8" t="str">
        <f>_xlfn.IFNA(VLOOKUP('Tiempos Objetivos'!G14,Listas!$B$11:$C$15,2,FALSE),"")</f>
        <v/>
      </c>
      <c r="I14" s="36"/>
      <c r="J14" s="36" t="str">
        <f t="shared" si="1"/>
        <v/>
      </c>
      <c r="K14" s="39" t="str">
        <f t="shared" si="0"/>
        <v/>
      </c>
      <c r="L14" s="39" t="str">
        <f>IFERROR(K14*'Valoración de Impacto'!K13,"")</f>
        <v/>
      </c>
      <c r="M14" s="8" t="str">
        <f t="shared" si="2"/>
        <v/>
      </c>
      <c r="N14" s="8"/>
    </row>
    <row r="15" spans="1:14" x14ac:dyDescent="0.35">
      <c r="A15" s="110"/>
      <c r="B15" s="111"/>
      <c r="C15" s="36"/>
      <c r="D15" s="8" t="str">
        <f>_xlfn.IFNA(VLOOKUP('Tiempos Objetivos'!C15,Listas!$B$11:$C$15,2,FALSE),"")</f>
        <v/>
      </c>
      <c r="E15" s="36"/>
      <c r="F15" s="8" t="str">
        <f>_xlfn.IFNA(VLOOKUP('Tiempos Objetivos'!E15,Listas!$B$11:$C$15,2,FALSE),"")</f>
        <v/>
      </c>
      <c r="G15" s="36"/>
      <c r="H15" s="8" t="str">
        <f>_xlfn.IFNA(VLOOKUP('Tiempos Objetivos'!G15,Listas!$B$11:$C$15,2,FALSE),"")</f>
        <v/>
      </c>
      <c r="I15" s="36"/>
      <c r="J15" s="36" t="str">
        <f t="shared" si="1"/>
        <v/>
      </c>
      <c r="K15" s="39" t="str">
        <f t="shared" si="0"/>
        <v/>
      </c>
      <c r="L15" s="39" t="str">
        <f>IFERROR(K15*'Valoración de Impacto'!K14,"")</f>
        <v/>
      </c>
      <c r="M15" s="8" t="str">
        <f t="shared" si="2"/>
        <v/>
      </c>
      <c r="N15" s="8"/>
    </row>
    <row r="16" spans="1:14" x14ac:dyDescent="0.35">
      <c r="A16" s="110"/>
      <c r="B16" s="111"/>
      <c r="C16" s="36"/>
      <c r="D16" s="8" t="str">
        <f>_xlfn.IFNA(VLOOKUP('Tiempos Objetivos'!C16,Listas!$B$11:$C$15,2,FALSE),"")</f>
        <v/>
      </c>
      <c r="E16" s="36"/>
      <c r="F16" s="8" t="str">
        <f>_xlfn.IFNA(VLOOKUP('Tiempos Objetivos'!E16,Listas!$B$11:$C$15,2,FALSE),"")</f>
        <v/>
      </c>
      <c r="G16" s="36"/>
      <c r="H16" s="8" t="str">
        <f>_xlfn.IFNA(VLOOKUP('Tiempos Objetivos'!G16,Listas!$B$11:$C$15,2,FALSE),"")</f>
        <v/>
      </c>
      <c r="I16" s="36"/>
      <c r="J16" s="36" t="str">
        <f t="shared" si="1"/>
        <v/>
      </c>
      <c r="K16" s="39" t="str">
        <f t="shared" si="0"/>
        <v/>
      </c>
      <c r="L16" s="39" t="str">
        <f>IFERROR(K16*'Valoración de Impacto'!K15,"")</f>
        <v/>
      </c>
      <c r="M16" s="8" t="str">
        <f t="shared" si="2"/>
        <v/>
      </c>
      <c r="N16" s="8"/>
    </row>
    <row r="17" spans="1:14" x14ac:dyDescent="0.35">
      <c r="A17" s="110"/>
      <c r="B17" s="111"/>
      <c r="C17" s="36"/>
      <c r="D17" s="8" t="str">
        <f>_xlfn.IFNA(VLOOKUP('Tiempos Objetivos'!C17,Listas!$B$11:$C$15,2,FALSE),"")</f>
        <v/>
      </c>
      <c r="E17" s="36"/>
      <c r="F17" s="8" t="str">
        <f>_xlfn.IFNA(VLOOKUP('Tiempos Objetivos'!E17,Listas!$B$11:$C$15,2,FALSE),"")</f>
        <v/>
      </c>
      <c r="G17" s="36"/>
      <c r="H17" s="8" t="str">
        <f>_xlfn.IFNA(VLOOKUP('Tiempos Objetivos'!G17,Listas!$B$11:$C$15,2,FALSE),"")</f>
        <v/>
      </c>
      <c r="I17" s="36"/>
      <c r="J17" s="36" t="str">
        <f t="shared" si="1"/>
        <v/>
      </c>
      <c r="K17" s="39" t="str">
        <f t="shared" si="0"/>
        <v/>
      </c>
      <c r="L17" s="39" t="str">
        <f>IFERROR(K17*'Valoración de Impacto'!K16,"")</f>
        <v/>
      </c>
      <c r="M17" s="8" t="str">
        <f t="shared" si="2"/>
        <v/>
      </c>
      <c r="N17" s="8"/>
    </row>
    <row r="18" spans="1:14" x14ac:dyDescent="0.35">
      <c r="A18" s="110"/>
      <c r="B18" s="111"/>
      <c r="C18" s="36"/>
      <c r="D18" s="8" t="str">
        <f>_xlfn.IFNA(VLOOKUP('Tiempos Objetivos'!C18,Listas!$B$11:$C$15,2,FALSE),"")</f>
        <v/>
      </c>
      <c r="E18" s="36"/>
      <c r="F18" s="8" t="str">
        <f>_xlfn.IFNA(VLOOKUP('Tiempos Objetivos'!E18,Listas!$B$11:$C$15,2,FALSE),"")</f>
        <v/>
      </c>
      <c r="G18" s="36"/>
      <c r="H18" s="8" t="str">
        <f>_xlfn.IFNA(VLOOKUP('Tiempos Objetivos'!G18,Listas!$B$11:$C$15,2,FALSE),"")</f>
        <v/>
      </c>
      <c r="I18" s="36"/>
      <c r="J18" s="36" t="str">
        <f t="shared" si="1"/>
        <v/>
      </c>
      <c r="K18" s="39" t="str">
        <f t="shared" si="0"/>
        <v/>
      </c>
      <c r="L18" s="39" t="str">
        <f>IFERROR(K18*'Valoración de Impacto'!K17,"")</f>
        <v/>
      </c>
      <c r="M18" s="8" t="str">
        <f t="shared" si="2"/>
        <v/>
      </c>
      <c r="N18" s="8"/>
    </row>
    <row r="19" spans="1:14" x14ac:dyDescent="0.35">
      <c r="A19" s="110"/>
      <c r="B19" s="111"/>
      <c r="C19" s="36"/>
      <c r="D19" s="8" t="str">
        <f>_xlfn.IFNA(VLOOKUP('Tiempos Objetivos'!C19,Listas!$B$11:$C$15,2,FALSE),"")</f>
        <v/>
      </c>
      <c r="E19" s="36"/>
      <c r="F19" s="8" t="str">
        <f>_xlfn.IFNA(VLOOKUP('Tiempos Objetivos'!E19,Listas!$B$11:$C$15,2,FALSE),"")</f>
        <v/>
      </c>
      <c r="G19" s="36"/>
      <c r="H19" s="8" t="str">
        <f>_xlfn.IFNA(VLOOKUP('Tiempos Objetivos'!G19,Listas!$B$11:$C$15,2,FALSE),"")</f>
        <v/>
      </c>
      <c r="I19" s="36"/>
      <c r="J19" s="36" t="str">
        <f t="shared" si="1"/>
        <v/>
      </c>
      <c r="K19" s="39" t="str">
        <f t="shared" si="0"/>
        <v/>
      </c>
      <c r="L19" s="39" t="str">
        <f>IFERROR(K19*'Valoración de Impacto'!K18,"")</f>
        <v/>
      </c>
      <c r="M19" s="8" t="str">
        <f t="shared" si="2"/>
        <v/>
      </c>
      <c r="N19" s="8"/>
    </row>
    <row r="20" spans="1:14" x14ac:dyDescent="0.35">
      <c r="A20" s="110"/>
      <c r="B20" s="111"/>
      <c r="C20" s="36"/>
      <c r="D20" s="8" t="str">
        <f>_xlfn.IFNA(VLOOKUP('Tiempos Objetivos'!C20,Listas!$B$11:$C$15,2,FALSE),"")</f>
        <v/>
      </c>
      <c r="E20" s="36"/>
      <c r="F20" s="8" t="str">
        <f>_xlfn.IFNA(VLOOKUP('Tiempos Objetivos'!E20,Listas!$B$11:$C$15,2,FALSE),"")</f>
        <v/>
      </c>
      <c r="G20" s="36"/>
      <c r="H20" s="8" t="str">
        <f>_xlfn.IFNA(VLOOKUP('Tiempos Objetivos'!G20,Listas!$B$11:$C$15,2,FALSE),"")</f>
        <v/>
      </c>
      <c r="I20" s="36"/>
      <c r="J20" s="36" t="str">
        <f t="shared" si="1"/>
        <v/>
      </c>
      <c r="K20" s="39" t="str">
        <f t="shared" si="0"/>
        <v/>
      </c>
      <c r="L20" s="39" t="str">
        <f>IFERROR(K20*'Valoración de Impacto'!K19,"")</f>
        <v/>
      </c>
      <c r="M20" s="8" t="str">
        <f t="shared" si="2"/>
        <v/>
      </c>
      <c r="N20" s="8"/>
    </row>
    <row r="21" spans="1:14" x14ac:dyDescent="0.35">
      <c r="A21" s="110"/>
      <c r="B21" s="111"/>
      <c r="C21" s="36"/>
      <c r="D21" s="8" t="str">
        <f>_xlfn.IFNA(VLOOKUP('Tiempos Objetivos'!C21,Listas!$B$11:$C$15,2,FALSE),"")</f>
        <v/>
      </c>
      <c r="E21" s="36"/>
      <c r="F21" s="8" t="str">
        <f>_xlfn.IFNA(VLOOKUP('Tiempos Objetivos'!E21,Listas!$B$11:$C$15,2,FALSE),"")</f>
        <v/>
      </c>
      <c r="G21" s="36"/>
      <c r="H21" s="8" t="str">
        <f>_xlfn.IFNA(VLOOKUP('Tiempos Objetivos'!G21,Listas!$B$11:$C$15,2,FALSE),"")</f>
        <v/>
      </c>
      <c r="I21" s="36"/>
      <c r="J21" s="36" t="str">
        <f t="shared" si="1"/>
        <v/>
      </c>
      <c r="K21" s="39" t="str">
        <f t="shared" si="0"/>
        <v/>
      </c>
      <c r="L21" s="39" t="str">
        <f>IFERROR(K21*'Valoración de Impacto'!K20,"")</f>
        <v/>
      </c>
      <c r="M21" s="8" t="str">
        <f t="shared" si="2"/>
        <v/>
      </c>
      <c r="N21" s="8"/>
    </row>
    <row r="22" spans="1:14" x14ac:dyDescent="0.35">
      <c r="A22" s="110"/>
      <c r="B22" s="111"/>
      <c r="C22" s="36"/>
      <c r="D22" s="8" t="str">
        <f>_xlfn.IFNA(VLOOKUP('Tiempos Objetivos'!C22,Listas!$B$11:$C$15,2,FALSE),"")</f>
        <v/>
      </c>
      <c r="E22" s="36"/>
      <c r="F22" s="8" t="str">
        <f>_xlfn.IFNA(VLOOKUP('Tiempos Objetivos'!E22,Listas!$B$11:$C$15,2,FALSE),"")</f>
        <v/>
      </c>
      <c r="G22" s="36"/>
      <c r="H22" s="8" t="str">
        <f>_xlfn.IFNA(VLOOKUP('Tiempos Objetivos'!G22,Listas!$B$11:$C$15,2,FALSE),"")</f>
        <v/>
      </c>
      <c r="I22" s="36"/>
      <c r="J22" s="36" t="str">
        <f t="shared" si="1"/>
        <v/>
      </c>
      <c r="K22" s="39" t="str">
        <f t="shared" si="0"/>
        <v/>
      </c>
      <c r="L22" s="39" t="str">
        <f>IFERROR(K22*'Valoración de Impacto'!K21,"")</f>
        <v/>
      </c>
      <c r="M22" s="8" t="str">
        <f t="shared" si="2"/>
        <v/>
      </c>
      <c r="N22" s="8"/>
    </row>
    <row r="23" spans="1:14" x14ac:dyDescent="0.35">
      <c r="A23" s="110"/>
      <c r="B23" s="111"/>
      <c r="C23" s="36"/>
      <c r="D23" s="8" t="str">
        <f>_xlfn.IFNA(VLOOKUP('Tiempos Objetivos'!C23,Listas!$B$11:$C$15,2,FALSE),"")</f>
        <v/>
      </c>
      <c r="E23" s="36"/>
      <c r="F23" s="8" t="str">
        <f>_xlfn.IFNA(VLOOKUP('Tiempos Objetivos'!E23,Listas!$B$11:$C$15,2,FALSE),"")</f>
        <v/>
      </c>
      <c r="G23" s="36"/>
      <c r="H23" s="8" t="str">
        <f>_xlfn.IFNA(VLOOKUP('Tiempos Objetivos'!G23,Listas!$B$11:$C$15,2,FALSE),"")</f>
        <v/>
      </c>
      <c r="I23" s="36"/>
      <c r="J23" s="36" t="str">
        <f t="shared" si="1"/>
        <v/>
      </c>
      <c r="K23" s="39" t="str">
        <f t="shared" si="0"/>
        <v/>
      </c>
      <c r="L23" s="39" t="str">
        <f>IFERROR(K23*'Valoración de Impacto'!K22,"")</f>
        <v/>
      </c>
      <c r="M23" s="8" t="str">
        <f t="shared" si="2"/>
        <v/>
      </c>
      <c r="N23" s="8"/>
    </row>
    <row r="24" spans="1:14" x14ac:dyDescent="0.35">
      <c r="A24" s="110"/>
      <c r="B24" s="111"/>
      <c r="C24" s="36"/>
      <c r="D24" s="8" t="str">
        <f>_xlfn.IFNA(VLOOKUP('Tiempos Objetivos'!C24,Listas!$B$11:$C$15,2,FALSE),"")</f>
        <v/>
      </c>
      <c r="E24" s="36"/>
      <c r="F24" s="8" t="str">
        <f>_xlfn.IFNA(VLOOKUP('Tiempos Objetivos'!E24,Listas!$B$11:$C$15,2,FALSE),"")</f>
        <v/>
      </c>
      <c r="G24" s="36"/>
      <c r="H24" s="8" t="str">
        <f>_xlfn.IFNA(VLOOKUP('Tiempos Objetivos'!G24,Listas!$B$11:$C$15,2,FALSE),"")</f>
        <v/>
      </c>
      <c r="I24" s="36"/>
      <c r="J24" s="36" t="str">
        <f t="shared" si="1"/>
        <v/>
      </c>
      <c r="K24" s="39" t="str">
        <f t="shared" si="0"/>
        <v/>
      </c>
      <c r="L24" s="39" t="str">
        <f>IFERROR(K24*'Valoración de Impacto'!K23,"")</f>
        <v/>
      </c>
      <c r="M24" s="8" t="str">
        <f t="shared" si="2"/>
        <v/>
      </c>
      <c r="N24" s="8"/>
    </row>
    <row r="25" spans="1:14" x14ac:dyDescent="0.35">
      <c r="A25" s="110"/>
      <c r="B25" s="111"/>
      <c r="C25" s="36"/>
      <c r="D25" s="8" t="str">
        <f>_xlfn.IFNA(VLOOKUP('Tiempos Objetivos'!C25,Listas!$B$11:$C$15,2,FALSE),"")</f>
        <v/>
      </c>
      <c r="E25" s="36"/>
      <c r="F25" s="8" t="str">
        <f>_xlfn.IFNA(VLOOKUP('Tiempos Objetivos'!E25,Listas!$B$11:$C$15,2,FALSE),"")</f>
        <v/>
      </c>
      <c r="G25" s="36"/>
      <c r="H25" s="8" t="str">
        <f>_xlfn.IFNA(VLOOKUP('Tiempos Objetivos'!G25,Listas!$B$11:$C$15,2,FALSE),"")</f>
        <v/>
      </c>
      <c r="I25" s="36"/>
      <c r="J25" s="36" t="str">
        <f t="shared" si="1"/>
        <v/>
      </c>
      <c r="K25" s="39" t="str">
        <f t="shared" si="0"/>
        <v/>
      </c>
      <c r="L25" s="39" t="str">
        <f>IFERROR(K25*'Valoración de Impacto'!K24,"")</f>
        <v/>
      </c>
      <c r="M25" s="8" t="str">
        <f t="shared" si="2"/>
        <v/>
      </c>
      <c r="N25" s="8"/>
    </row>
    <row r="26" spans="1:14" x14ac:dyDescent="0.35">
      <c r="A26" s="110"/>
      <c r="B26" s="111"/>
      <c r="C26" s="36"/>
      <c r="D26" s="8" t="str">
        <f>_xlfn.IFNA(VLOOKUP('Tiempos Objetivos'!C26,Listas!$B$11:$C$15,2,FALSE),"")</f>
        <v/>
      </c>
      <c r="E26" s="36"/>
      <c r="F26" s="8" t="str">
        <f>_xlfn.IFNA(VLOOKUP('Tiempos Objetivos'!E26,Listas!$B$11:$C$15,2,FALSE),"")</f>
        <v/>
      </c>
      <c r="G26" s="36"/>
      <c r="H26" s="8" t="str">
        <f>_xlfn.IFNA(VLOOKUP('Tiempos Objetivos'!G26,Listas!$B$11:$C$15,2,FALSE),"")</f>
        <v/>
      </c>
      <c r="I26" s="36"/>
      <c r="J26" s="36" t="str">
        <f t="shared" si="1"/>
        <v/>
      </c>
      <c r="K26" s="39" t="str">
        <f t="shared" si="0"/>
        <v/>
      </c>
      <c r="L26" s="39" t="str">
        <f>IFERROR(K26*'Valoración de Impacto'!K25,"")</f>
        <v/>
      </c>
      <c r="M26" s="8" t="str">
        <f t="shared" si="2"/>
        <v/>
      </c>
      <c r="N26" s="8"/>
    </row>
    <row r="27" spans="1:14" x14ac:dyDescent="0.35">
      <c r="A27" s="110"/>
      <c r="B27" s="111"/>
      <c r="C27" s="36"/>
      <c r="D27" s="8" t="str">
        <f>_xlfn.IFNA(VLOOKUP('Tiempos Objetivos'!C27,Listas!$B$11:$C$15,2,FALSE),"")</f>
        <v/>
      </c>
      <c r="E27" s="36"/>
      <c r="F27" s="8" t="str">
        <f>_xlfn.IFNA(VLOOKUP('Tiempos Objetivos'!E27,Listas!$B$11:$C$15,2,FALSE),"")</f>
        <v/>
      </c>
      <c r="G27" s="36"/>
      <c r="H27" s="8" t="str">
        <f>_xlfn.IFNA(VLOOKUP('Tiempos Objetivos'!G27,Listas!$B$11:$C$15,2,FALSE),"")</f>
        <v/>
      </c>
      <c r="I27" s="36"/>
      <c r="J27" s="36" t="str">
        <f t="shared" si="1"/>
        <v/>
      </c>
      <c r="K27" s="39" t="str">
        <f t="shared" si="0"/>
        <v/>
      </c>
      <c r="L27" s="39" t="str">
        <f>IFERROR(K27*'Valoración de Impacto'!K26,"")</f>
        <v/>
      </c>
      <c r="M27" s="8" t="str">
        <f t="shared" si="2"/>
        <v/>
      </c>
      <c r="N27" s="8"/>
    </row>
    <row r="28" spans="1:14" x14ac:dyDescent="0.35">
      <c r="A28" s="110"/>
      <c r="B28" s="111"/>
      <c r="C28" s="36"/>
      <c r="D28" s="8" t="str">
        <f>_xlfn.IFNA(VLOOKUP('Tiempos Objetivos'!C28,Listas!$B$11:$C$15,2,FALSE),"")</f>
        <v/>
      </c>
      <c r="E28" s="36"/>
      <c r="F28" s="8" t="str">
        <f>_xlfn.IFNA(VLOOKUP('Tiempos Objetivos'!E28,Listas!$B$11:$C$15,2,FALSE),"")</f>
        <v/>
      </c>
      <c r="G28" s="36"/>
      <c r="H28" s="8" t="str">
        <f>_xlfn.IFNA(VLOOKUP('Tiempos Objetivos'!G28,Listas!$B$11:$C$15,2,FALSE),"")</f>
        <v/>
      </c>
      <c r="I28" s="36"/>
      <c r="J28" s="36" t="str">
        <f t="shared" si="1"/>
        <v/>
      </c>
      <c r="K28" s="39" t="str">
        <f t="shared" si="0"/>
        <v/>
      </c>
      <c r="L28" s="39" t="str">
        <f>IFERROR(K28*'Valoración de Impacto'!K27,"")</f>
        <v/>
      </c>
      <c r="M28" s="8" t="str">
        <f t="shared" si="2"/>
        <v/>
      </c>
      <c r="N28" s="8"/>
    </row>
    <row r="29" spans="1:14" x14ac:dyDescent="0.35">
      <c r="A29" s="110"/>
      <c r="B29" s="111"/>
      <c r="C29" s="36"/>
      <c r="D29" s="8" t="str">
        <f>_xlfn.IFNA(VLOOKUP('Tiempos Objetivos'!C29,Listas!$B$11:$C$15,2,FALSE),"")</f>
        <v/>
      </c>
      <c r="E29" s="36"/>
      <c r="F29" s="8" t="str">
        <f>_xlfn.IFNA(VLOOKUP('Tiempos Objetivos'!E29,Listas!$B$11:$C$15,2,FALSE),"")</f>
        <v/>
      </c>
      <c r="G29" s="36"/>
      <c r="H29" s="8" t="str">
        <f>_xlfn.IFNA(VLOOKUP('Tiempos Objetivos'!G29,Listas!$B$11:$C$15,2,FALSE),"")</f>
        <v/>
      </c>
      <c r="I29" s="36"/>
      <c r="J29" s="36" t="str">
        <f t="shared" si="1"/>
        <v/>
      </c>
      <c r="K29" s="39" t="str">
        <f t="shared" si="0"/>
        <v/>
      </c>
      <c r="L29" s="39" t="str">
        <f>IFERROR(K29*'Valoración de Impacto'!K28,"")</f>
        <v/>
      </c>
      <c r="M29" s="8" t="str">
        <f t="shared" si="2"/>
        <v/>
      </c>
      <c r="N29" s="8"/>
    </row>
    <row r="30" spans="1:14" x14ac:dyDescent="0.35">
      <c r="A30" s="110"/>
      <c r="B30" s="111"/>
      <c r="C30" s="36"/>
      <c r="D30" s="8" t="str">
        <f>_xlfn.IFNA(VLOOKUP('Tiempos Objetivos'!C30,Listas!$B$11:$C$15,2,FALSE),"")</f>
        <v/>
      </c>
      <c r="E30" s="36"/>
      <c r="F30" s="8" t="str">
        <f>_xlfn.IFNA(VLOOKUP('Tiempos Objetivos'!E30,Listas!$B$11:$C$15,2,FALSE),"")</f>
        <v/>
      </c>
      <c r="G30" s="36"/>
      <c r="H30" s="8" t="str">
        <f>_xlfn.IFNA(VLOOKUP('Tiempos Objetivos'!G30,Listas!$B$11:$C$15,2,FALSE),"")</f>
        <v/>
      </c>
      <c r="I30" s="36"/>
      <c r="J30" s="36" t="str">
        <f t="shared" si="1"/>
        <v/>
      </c>
      <c r="K30" s="39" t="str">
        <f t="shared" si="0"/>
        <v/>
      </c>
      <c r="L30" s="39" t="str">
        <f>IFERROR(K30*'Valoración de Impacto'!K29,"")</f>
        <v/>
      </c>
      <c r="M30" s="8" t="str">
        <f t="shared" si="2"/>
        <v/>
      </c>
      <c r="N30" s="8"/>
    </row>
    <row r="31" spans="1:14" x14ac:dyDescent="0.35">
      <c r="A31" s="110"/>
      <c r="B31" s="111"/>
      <c r="C31" s="36"/>
      <c r="D31" s="8" t="str">
        <f>_xlfn.IFNA(VLOOKUP('Tiempos Objetivos'!C31,Listas!$B$11:$C$15,2,FALSE),"")</f>
        <v/>
      </c>
      <c r="E31" s="36"/>
      <c r="F31" s="8" t="str">
        <f>_xlfn.IFNA(VLOOKUP('Tiempos Objetivos'!E31,Listas!$B$11:$C$15,2,FALSE),"")</f>
        <v/>
      </c>
      <c r="G31" s="36"/>
      <c r="H31" s="8" t="str">
        <f>_xlfn.IFNA(VLOOKUP('Tiempos Objetivos'!G31,Listas!$B$11:$C$15,2,FALSE),"")</f>
        <v/>
      </c>
      <c r="I31" s="36"/>
      <c r="J31" s="36" t="str">
        <f t="shared" si="1"/>
        <v/>
      </c>
      <c r="K31" s="39" t="str">
        <f t="shared" si="0"/>
        <v/>
      </c>
      <c r="L31" s="39" t="str">
        <f>IFERROR(K31*'Valoración de Impacto'!K30,"")</f>
        <v/>
      </c>
      <c r="M31" s="8" t="str">
        <f t="shared" si="2"/>
        <v/>
      </c>
      <c r="N31" s="8"/>
    </row>
    <row r="32" spans="1:14" x14ac:dyDescent="0.35">
      <c r="A32" s="110"/>
      <c r="B32" s="111"/>
      <c r="C32" s="36"/>
      <c r="D32" s="8" t="str">
        <f>_xlfn.IFNA(VLOOKUP('Tiempos Objetivos'!C32,Listas!$B$11:$C$15,2,FALSE),"")</f>
        <v/>
      </c>
      <c r="E32" s="36"/>
      <c r="F32" s="8" t="str">
        <f>_xlfn.IFNA(VLOOKUP('Tiempos Objetivos'!E32,Listas!$B$11:$C$15,2,FALSE),"")</f>
        <v/>
      </c>
      <c r="G32" s="36"/>
      <c r="H32" s="8" t="str">
        <f>_xlfn.IFNA(VLOOKUP('Tiempos Objetivos'!G32,Listas!$B$11:$C$15,2,FALSE),"")</f>
        <v/>
      </c>
      <c r="I32" s="36"/>
      <c r="J32" s="36" t="str">
        <f t="shared" si="1"/>
        <v/>
      </c>
      <c r="K32" s="39" t="str">
        <f t="shared" si="0"/>
        <v/>
      </c>
      <c r="L32" s="39" t="str">
        <f>IFERROR(K32*'Valoración de Impacto'!K31,"")</f>
        <v/>
      </c>
      <c r="M32" s="8" t="str">
        <f t="shared" si="2"/>
        <v/>
      </c>
      <c r="N32" s="8"/>
    </row>
    <row r="33" spans="1:14" x14ac:dyDescent="0.35">
      <c r="A33" s="110"/>
      <c r="B33" s="111"/>
      <c r="C33" s="36"/>
      <c r="D33" s="8" t="str">
        <f>_xlfn.IFNA(VLOOKUP('Tiempos Objetivos'!C33,Listas!$B$11:$C$15,2,FALSE),"")</f>
        <v/>
      </c>
      <c r="E33" s="36"/>
      <c r="F33" s="8" t="str">
        <f>_xlfn.IFNA(VLOOKUP('Tiempos Objetivos'!E33,Listas!$B$11:$C$15,2,FALSE),"")</f>
        <v/>
      </c>
      <c r="G33" s="36"/>
      <c r="H33" s="8" t="str">
        <f>_xlfn.IFNA(VLOOKUP('Tiempos Objetivos'!G33,Listas!$B$11:$C$15,2,FALSE),"")</f>
        <v/>
      </c>
      <c r="I33" s="36"/>
      <c r="J33" s="36" t="str">
        <f t="shared" si="1"/>
        <v/>
      </c>
      <c r="K33" s="39" t="str">
        <f t="shared" si="0"/>
        <v/>
      </c>
      <c r="L33" s="39" t="str">
        <f>IFERROR(K33*'Valoración de Impacto'!K32,"")</f>
        <v/>
      </c>
      <c r="M33" s="8" t="str">
        <f t="shared" si="2"/>
        <v/>
      </c>
      <c r="N33" s="8"/>
    </row>
    <row r="34" spans="1:14" x14ac:dyDescent="0.35">
      <c r="A34" s="110"/>
      <c r="B34" s="111"/>
      <c r="C34" s="36"/>
      <c r="D34" s="8" t="str">
        <f>_xlfn.IFNA(VLOOKUP('Tiempos Objetivos'!C34,Listas!$B$11:$C$15,2,FALSE),"")</f>
        <v/>
      </c>
      <c r="E34" s="36"/>
      <c r="F34" s="8" t="str">
        <f>_xlfn.IFNA(VLOOKUP('Tiempos Objetivos'!E34,Listas!$B$11:$C$15,2,FALSE),"")</f>
        <v/>
      </c>
      <c r="G34" s="36"/>
      <c r="H34" s="8" t="str">
        <f>_xlfn.IFNA(VLOOKUP('Tiempos Objetivos'!G34,Listas!$B$11:$C$15,2,FALSE),"")</f>
        <v/>
      </c>
      <c r="I34" s="36"/>
      <c r="J34" s="36" t="str">
        <f t="shared" si="1"/>
        <v/>
      </c>
      <c r="K34" s="39" t="str">
        <f t="shared" si="0"/>
        <v/>
      </c>
      <c r="L34" s="39" t="str">
        <f>IFERROR(K34*'Valoración de Impacto'!K33,"")</f>
        <v/>
      </c>
      <c r="M34" s="8" t="str">
        <f t="shared" si="2"/>
        <v/>
      </c>
      <c r="N34" s="8"/>
    </row>
    <row r="35" spans="1:14" x14ac:dyDescent="0.35">
      <c r="A35" s="110"/>
      <c r="B35" s="111"/>
      <c r="C35" s="36"/>
      <c r="D35" s="8" t="str">
        <f>_xlfn.IFNA(VLOOKUP('Tiempos Objetivos'!C35,Listas!$B$11:$C$15,2,FALSE),"")</f>
        <v/>
      </c>
      <c r="E35" s="36"/>
      <c r="F35" s="8"/>
      <c r="G35" s="36"/>
      <c r="H35" s="8" t="str">
        <f>_xlfn.IFNA(VLOOKUP('Tiempos Objetivos'!G35,Listas!$B$11:$C$15,2,FALSE),"")</f>
        <v/>
      </c>
      <c r="I35" s="36"/>
      <c r="J35" s="36" t="str">
        <f t="shared" si="1"/>
        <v/>
      </c>
      <c r="K35" s="39" t="str">
        <f t="shared" si="0"/>
        <v/>
      </c>
      <c r="L35" s="39" t="str">
        <f>IFERROR(K35*'Valoración de Impacto'!K34,"")</f>
        <v/>
      </c>
      <c r="M35" s="8" t="str">
        <f t="shared" si="2"/>
        <v/>
      </c>
      <c r="N35" s="8"/>
    </row>
    <row r="36" spans="1:14" x14ac:dyDescent="0.35">
      <c r="A36" s="110"/>
      <c r="B36" s="111"/>
      <c r="C36" s="36"/>
      <c r="D36" s="8" t="str">
        <f>_xlfn.IFNA(VLOOKUP('Tiempos Objetivos'!C36,Listas!$B$11:$C$15,2,FALSE),"")</f>
        <v/>
      </c>
      <c r="E36" s="36"/>
      <c r="F36" s="8" t="str">
        <f>_xlfn.IFNA(VLOOKUP('Tiempos Objetivos'!E36,Listas!$B$11:$C$15,2,FALSE),"")</f>
        <v/>
      </c>
      <c r="G36" s="36"/>
      <c r="H36" s="8" t="str">
        <f>_xlfn.IFNA(VLOOKUP('Tiempos Objetivos'!G36,Listas!$B$11:$C$15,2,FALSE),"")</f>
        <v/>
      </c>
      <c r="I36" s="36"/>
      <c r="J36" s="36" t="str">
        <f t="shared" si="1"/>
        <v/>
      </c>
      <c r="K36" s="39" t="str">
        <f t="shared" si="0"/>
        <v/>
      </c>
      <c r="L36" s="39" t="str">
        <f>IFERROR(K36*'Valoración de Impacto'!K35,"")</f>
        <v/>
      </c>
      <c r="M36" s="8" t="str">
        <f t="shared" si="2"/>
        <v/>
      </c>
      <c r="N36" s="8"/>
    </row>
    <row r="37" spans="1:14" x14ac:dyDescent="0.35">
      <c r="A37" s="110"/>
      <c r="B37" s="111"/>
      <c r="C37" s="36"/>
      <c r="D37" s="8" t="str">
        <f>_xlfn.IFNA(VLOOKUP('Tiempos Objetivos'!C37,Listas!$B$11:$C$15,2,FALSE),"")</f>
        <v/>
      </c>
      <c r="E37" s="36"/>
      <c r="F37" s="8" t="str">
        <f>_xlfn.IFNA(VLOOKUP('Tiempos Objetivos'!E37,Listas!$B$11:$C$15,2,FALSE),"")</f>
        <v/>
      </c>
      <c r="G37" s="36"/>
      <c r="H37" s="8" t="str">
        <f>_xlfn.IFNA(VLOOKUP('Tiempos Objetivos'!G37,Listas!$B$11:$C$15,2,FALSE),"")</f>
        <v/>
      </c>
      <c r="I37" s="36"/>
      <c r="J37" s="36" t="str">
        <f t="shared" si="1"/>
        <v/>
      </c>
      <c r="K37" s="39" t="str">
        <f t="shared" si="0"/>
        <v/>
      </c>
      <c r="L37" s="39" t="str">
        <f>IFERROR(K37*'Valoración de Impacto'!K36,"")</f>
        <v/>
      </c>
      <c r="M37" s="8" t="str">
        <f t="shared" si="2"/>
        <v/>
      </c>
      <c r="N37" s="8"/>
    </row>
    <row r="38" spans="1:14" x14ac:dyDescent="0.35">
      <c r="A38" s="110"/>
      <c r="B38" s="111"/>
      <c r="C38" s="36"/>
      <c r="D38" s="8" t="str">
        <f>_xlfn.IFNA(VLOOKUP('Tiempos Objetivos'!C38,Listas!$B$11:$C$15,2,FALSE),"")</f>
        <v/>
      </c>
      <c r="E38" s="36"/>
      <c r="F38" s="8" t="str">
        <f>_xlfn.IFNA(VLOOKUP('Tiempos Objetivos'!E38,Listas!$B$11:$C$15,2,FALSE),"")</f>
        <v/>
      </c>
      <c r="G38" s="36"/>
      <c r="H38" s="8" t="str">
        <f>_xlfn.IFNA(VLOOKUP('Tiempos Objetivos'!G38,Listas!$B$11:$C$15,2,FALSE),"")</f>
        <v/>
      </c>
      <c r="I38" s="36"/>
      <c r="J38" s="36" t="str">
        <f t="shared" si="1"/>
        <v/>
      </c>
      <c r="K38" s="39" t="str">
        <f t="shared" si="0"/>
        <v/>
      </c>
      <c r="L38" s="39" t="str">
        <f>IFERROR(K38*'Valoración de Impacto'!K37,"")</f>
        <v/>
      </c>
      <c r="M38" s="8" t="str">
        <f t="shared" si="2"/>
        <v/>
      </c>
      <c r="N38" s="8"/>
    </row>
    <row r="39" spans="1:14" x14ac:dyDescent="0.35">
      <c r="A39" s="110"/>
      <c r="B39" s="111"/>
      <c r="C39" s="36"/>
      <c r="D39" s="8" t="str">
        <f>_xlfn.IFNA(VLOOKUP('Tiempos Objetivos'!C39,Listas!$B$11:$C$15,2,FALSE),"")</f>
        <v/>
      </c>
      <c r="E39" s="36"/>
      <c r="F39" s="8" t="str">
        <f>_xlfn.IFNA(VLOOKUP('Tiempos Objetivos'!E39,Listas!$B$11:$C$15,2,FALSE),"")</f>
        <v/>
      </c>
      <c r="G39" s="36"/>
      <c r="H39" s="8" t="str">
        <f>_xlfn.IFNA(VLOOKUP('Tiempos Objetivos'!G39,Listas!$B$11:$C$15,2,FALSE),"")</f>
        <v/>
      </c>
      <c r="I39" s="36"/>
      <c r="J39" s="36" t="str">
        <f t="shared" si="1"/>
        <v/>
      </c>
      <c r="K39" s="39" t="str">
        <f t="shared" si="0"/>
        <v/>
      </c>
      <c r="L39" s="39" t="str">
        <f>IFERROR(K39*'Valoración de Impacto'!K38,"")</f>
        <v/>
      </c>
      <c r="M39" s="8" t="str">
        <f t="shared" si="2"/>
        <v/>
      </c>
      <c r="N39" s="8"/>
    </row>
    <row r="40" spans="1:14" x14ac:dyDescent="0.35">
      <c r="A40" s="110"/>
      <c r="B40" s="111"/>
      <c r="C40" s="36"/>
      <c r="D40" s="8" t="str">
        <f>_xlfn.IFNA(VLOOKUP('Tiempos Objetivos'!C40,Listas!$B$11:$C$15,2,FALSE),"")</f>
        <v/>
      </c>
      <c r="E40" s="36"/>
      <c r="F40" s="8" t="str">
        <f>_xlfn.IFNA(VLOOKUP('Tiempos Objetivos'!E40,Listas!$B$11:$C$15,2,FALSE),"")</f>
        <v/>
      </c>
      <c r="G40" s="36"/>
      <c r="H40" s="8" t="str">
        <f>_xlfn.IFNA(VLOOKUP('Tiempos Objetivos'!G40,Listas!$B$11:$C$15,2,FALSE),"")</f>
        <v/>
      </c>
      <c r="I40" s="36"/>
      <c r="J40" s="36" t="str">
        <f t="shared" si="1"/>
        <v/>
      </c>
      <c r="K40" s="39" t="str">
        <f t="shared" si="0"/>
        <v/>
      </c>
      <c r="L40" s="39" t="str">
        <f>IFERROR(K40*'Valoración de Impacto'!K39,"")</f>
        <v/>
      </c>
      <c r="M40" s="8" t="str">
        <f t="shared" si="2"/>
        <v/>
      </c>
      <c r="N40" s="8"/>
    </row>
    <row r="41" spans="1:14" x14ac:dyDescent="0.35">
      <c r="A41" s="110"/>
      <c r="B41" s="111"/>
      <c r="C41" s="36"/>
      <c r="D41" s="8" t="str">
        <f>_xlfn.IFNA(VLOOKUP('Tiempos Objetivos'!C41,Listas!$B$11:$C$15,2,FALSE),"")</f>
        <v/>
      </c>
      <c r="E41" s="36"/>
      <c r="F41" s="8" t="str">
        <f>_xlfn.IFNA(VLOOKUP('Tiempos Objetivos'!E41,Listas!$B$11:$C$15,2,FALSE),"")</f>
        <v/>
      </c>
      <c r="G41" s="36"/>
      <c r="H41" s="8" t="str">
        <f>_xlfn.IFNA(VLOOKUP('Tiempos Objetivos'!G41,Listas!$B$11:$C$15,2,FALSE),"")</f>
        <v/>
      </c>
      <c r="I41" s="36"/>
      <c r="J41" s="36" t="str">
        <f t="shared" si="1"/>
        <v/>
      </c>
      <c r="K41" s="39" t="str">
        <f t="shared" si="0"/>
        <v/>
      </c>
      <c r="L41" s="39" t="str">
        <f>IFERROR(K41*'Valoración de Impacto'!K40,"")</f>
        <v/>
      </c>
      <c r="M41" s="8" t="str">
        <f t="shared" si="2"/>
        <v/>
      </c>
      <c r="N41" s="8"/>
    </row>
    <row r="42" spans="1:14" x14ac:dyDescent="0.35">
      <c r="A42" s="110"/>
      <c r="B42" s="111"/>
      <c r="C42" s="36"/>
      <c r="D42" s="8" t="str">
        <f>_xlfn.IFNA(VLOOKUP('Tiempos Objetivos'!C42,Listas!$B$11:$C$15,2,FALSE),"")</f>
        <v/>
      </c>
      <c r="E42" s="36"/>
      <c r="F42" s="8" t="str">
        <f>_xlfn.IFNA(VLOOKUP('Tiempos Objetivos'!E42,Listas!$B$11:$C$15,2,FALSE),"")</f>
        <v/>
      </c>
      <c r="G42" s="36"/>
      <c r="H42" s="8" t="str">
        <f>_xlfn.IFNA(VLOOKUP('Tiempos Objetivos'!G42,Listas!$B$11:$C$15,2,FALSE),"")</f>
        <v/>
      </c>
      <c r="I42" s="36"/>
      <c r="J42" s="36" t="str">
        <f t="shared" si="1"/>
        <v/>
      </c>
      <c r="K42" s="39" t="str">
        <f t="shared" si="0"/>
        <v/>
      </c>
      <c r="L42" s="39" t="str">
        <f>IFERROR(K42*'Valoración de Impacto'!K41,"")</f>
        <v/>
      </c>
      <c r="M42" s="8" t="str">
        <f t="shared" si="2"/>
        <v/>
      </c>
      <c r="N42" s="8"/>
    </row>
    <row r="43" spans="1:14" x14ac:dyDescent="0.35">
      <c r="A43" s="110"/>
      <c r="B43" s="111"/>
      <c r="C43" s="36"/>
      <c r="D43" s="8" t="str">
        <f>_xlfn.IFNA(VLOOKUP('Tiempos Objetivos'!C43,Listas!$B$11:$C$15,2,FALSE),"")</f>
        <v/>
      </c>
      <c r="E43" s="36"/>
      <c r="F43" s="8" t="str">
        <f>_xlfn.IFNA(VLOOKUP('Tiempos Objetivos'!E43,Listas!$B$11:$C$15,2,FALSE),"")</f>
        <v/>
      </c>
      <c r="G43" s="36"/>
      <c r="H43" s="8" t="str">
        <f>_xlfn.IFNA(VLOOKUP('Tiempos Objetivos'!G43,Listas!$B$11:$C$15,2,FALSE),"")</f>
        <v/>
      </c>
      <c r="I43" s="36"/>
      <c r="J43" s="36" t="str">
        <f t="shared" si="1"/>
        <v/>
      </c>
      <c r="K43" s="39" t="str">
        <f t="shared" si="0"/>
        <v/>
      </c>
      <c r="L43" s="39" t="str">
        <f>IFERROR(K43*'Valoración de Impacto'!K42,"")</f>
        <v/>
      </c>
      <c r="M43" s="8" t="str">
        <f t="shared" si="2"/>
        <v/>
      </c>
      <c r="N43" s="8"/>
    </row>
    <row r="44" spans="1:14" x14ac:dyDescent="0.35">
      <c r="A44" s="110"/>
      <c r="B44" s="111"/>
      <c r="C44" s="36"/>
      <c r="D44" s="8" t="str">
        <f>_xlfn.IFNA(VLOOKUP('Tiempos Objetivos'!C44,Listas!$B$11:$C$15,2,FALSE),"")</f>
        <v/>
      </c>
      <c r="E44" s="36"/>
      <c r="F44" s="8" t="str">
        <f>_xlfn.IFNA(VLOOKUP('Tiempos Objetivos'!E44,Listas!$B$11:$C$15,2,FALSE),"")</f>
        <v/>
      </c>
      <c r="G44" s="36"/>
      <c r="H44" s="8" t="str">
        <f>_xlfn.IFNA(VLOOKUP('Tiempos Objetivos'!G44,Listas!$B$11:$C$15,2,FALSE),"")</f>
        <v/>
      </c>
      <c r="I44" s="36"/>
      <c r="J44" s="36" t="str">
        <f t="shared" si="1"/>
        <v/>
      </c>
      <c r="K44" s="39" t="str">
        <f t="shared" si="0"/>
        <v/>
      </c>
      <c r="L44" s="39" t="str">
        <f>IFERROR(K44*'Valoración de Impacto'!K43,"")</f>
        <v/>
      </c>
      <c r="M44" s="8" t="str">
        <f t="shared" si="2"/>
        <v/>
      </c>
      <c r="N44" s="8"/>
    </row>
    <row r="45" spans="1:14" x14ac:dyDescent="0.35">
      <c r="A45" s="110"/>
      <c r="B45" s="111"/>
      <c r="C45" s="36"/>
      <c r="D45" s="8" t="str">
        <f>_xlfn.IFNA(VLOOKUP('Tiempos Objetivos'!C45,Listas!$B$11:$C$15,2,FALSE),"")</f>
        <v/>
      </c>
      <c r="E45" s="36"/>
      <c r="F45" s="8" t="str">
        <f>_xlfn.IFNA(VLOOKUP('Tiempos Objetivos'!E45,Listas!$B$11:$C$15,2,FALSE),"")</f>
        <v/>
      </c>
      <c r="G45" s="36"/>
      <c r="H45" s="8" t="str">
        <f>_xlfn.IFNA(VLOOKUP('Tiempos Objetivos'!G45,Listas!$B$11:$C$15,2,FALSE),"")</f>
        <v/>
      </c>
      <c r="I45" s="36"/>
      <c r="J45" s="36" t="str">
        <f t="shared" si="1"/>
        <v/>
      </c>
      <c r="K45" s="39" t="str">
        <f t="shared" si="0"/>
        <v/>
      </c>
      <c r="L45" s="39" t="str">
        <f>IFERROR(K45*'Valoración de Impacto'!K44,"")</f>
        <v/>
      </c>
      <c r="M45" s="8" t="str">
        <f t="shared" si="2"/>
        <v/>
      </c>
      <c r="N45" s="8"/>
    </row>
    <row r="46" spans="1:14" x14ac:dyDescent="0.35">
      <c r="A46" s="110"/>
      <c r="B46" s="111"/>
      <c r="C46" s="36"/>
      <c r="D46" s="8" t="str">
        <f>_xlfn.IFNA(VLOOKUP('Tiempos Objetivos'!C46,Listas!$B$11:$C$15,2,FALSE),"")</f>
        <v/>
      </c>
      <c r="E46" s="36"/>
      <c r="F46" s="8" t="str">
        <f>_xlfn.IFNA(VLOOKUP('Tiempos Objetivos'!E46,Listas!$B$11:$C$15,2,FALSE),"")</f>
        <v/>
      </c>
      <c r="G46" s="36"/>
      <c r="H46" s="8" t="str">
        <f>_xlfn.IFNA(VLOOKUP('Tiempos Objetivos'!G46,Listas!$B$11:$C$15,2,FALSE),"")</f>
        <v/>
      </c>
      <c r="I46" s="36"/>
      <c r="J46" s="36" t="str">
        <f t="shared" si="1"/>
        <v/>
      </c>
      <c r="K46" s="39" t="str">
        <f t="shared" si="0"/>
        <v/>
      </c>
      <c r="L46" s="39" t="str">
        <f>IFERROR(K46*'Valoración de Impacto'!K45,"")</f>
        <v/>
      </c>
      <c r="M46" s="8" t="str">
        <f t="shared" si="2"/>
        <v/>
      </c>
      <c r="N46" s="8"/>
    </row>
    <row r="47" spans="1:14" x14ac:dyDescent="0.35">
      <c r="A47" s="24"/>
    </row>
  </sheetData>
  <mergeCells count="55">
    <mergeCell ref="A33:B33"/>
    <mergeCell ref="A34:B34"/>
    <mergeCell ref="A35:B35"/>
    <mergeCell ref="A28:B28"/>
    <mergeCell ref="A29:B29"/>
    <mergeCell ref="A30:B30"/>
    <mergeCell ref="A31:B31"/>
    <mergeCell ref="A23:B23"/>
    <mergeCell ref="A1:B3"/>
    <mergeCell ref="A6:B7"/>
    <mergeCell ref="A8:B8"/>
    <mergeCell ref="A9:B9"/>
    <mergeCell ref="A10:B10"/>
    <mergeCell ref="A11:B11"/>
    <mergeCell ref="A14:B14"/>
    <mergeCell ref="A15:B15"/>
    <mergeCell ref="A16:B16"/>
    <mergeCell ref="A17:B17"/>
    <mergeCell ref="A12:B12"/>
    <mergeCell ref="A13:B13"/>
    <mergeCell ref="A5:M5"/>
    <mergeCell ref="C6:D7"/>
    <mergeCell ref="E6:F7"/>
    <mergeCell ref="A18:B18"/>
    <mergeCell ref="A19:B19"/>
    <mergeCell ref="A20:B20"/>
    <mergeCell ref="A21:B21"/>
    <mergeCell ref="A22:B22"/>
    <mergeCell ref="A44:B44"/>
    <mergeCell ref="A45:B45"/>
    <mergeCell ref="A46:B46"/>
    <mergeCell ref="A24:B24"/>
    <mergeCell ref="A25:B25"/>
    <mergeCell ref="A26:B26"/>
    <mergeCell ref="A27:B27"/>
    <mergeCell ref="A36:B36"/>
    <mergeCell ref="A37:B37"/>
    <mergeCell ref="A38:B38"/>
    <mergeCell ref="A39:B39"/>
    <mergeCell ref="A40:B40"/>
    <mergeCell ref="A41:B41"/>
    <mergeCell ref="A42:B42"/>
    <mergeCell ref="A43:B43"/>
    <mergeCell ref="A32:B32"/>
    <mergeCell ref="N6:N7"/>
    <mergeCell ref="C1:L3"/>
    <mergeCell ref="M1:N1"/>
    <mergeCell ref="M2:N2"/>
    <mergeCell ref="M3:N3"/>
    <mergeCell ref="A4:N4"/>
    <mergeCell ref="I6:I7"/>
    <mergeCell ref="G6:H7"/>
    <mergeCell ref="J6:K7"/>
    <mergeCell ref="L6:L7"/>
    <mergeCell ref="M6:M7"/>
  </mergeCells>
  <conditionalFormatting sqref="C8:C46 E8:E46">
    <cfRule type="containsText" dxfId="14" priority="11" operator="containsText" text="Insignificante">
      <formula>NOT(ISERROR(SEARCH("Insignificante",C8)))</formula>
    </cfRule>
    <cfRule type="containsText" dxfId="13" priority="12" operator="containsText" text="Prioridad Baja">
      <formula>NOT(ISERROR(SEARCH("Prioridad Baja",C8)))</formula>
    </cfRule>
    <cfRule type="containsText" dxfId="12" priority="13" operator="containsText" text="Critico">
      <formula>NOT(ISERROR(SEARCH("Critico",C8)))</formula>
    </cfRule>
    <cfRule type="containsText" dxfId="11" priority="14" operator="containsText" text="Prioridad Alta">
      <formula>NOT(ISERROR(SEARCH("Prioridad Alta",C8)))</formula>
    </cfRule>
    <cfRule type="containsText" dxfId="10" priority="15" operator="containsText" text="Prioridad Media">
      <formula>NOT(ISERROR(SEARCH("Prioridad Media",C8)))</formula>
    </cfRule>
  </conditionalFormatting>
  <conditionalFormatting sqref="G8:G46">
    <cfRule type="containsText" dxfId="9" priority="6" operator="containsText" text="Insignificante">
      <formula>NOT(ISERROR(SEARCH("Insignificante",G8)))</formula>
    </cfRule>
    <cfRule type="containsText" dxfId="8" priority="7" operator="containsText" text="Prioridad Baja">
      <formula>NOT(ISERROR(SEARCH("Prioridad Baja",G8)))</formula>
    </cfRule>
    <cfRule type="containsText" dxfId="7" priority="8" operator="containsText" text="Critico">
      <formula>NOT(ISERROR(SEARCH("Critico",G8)))</formula>
    </cfRule>
    <cfRule type="containsText" dxfId="6" priority="9" operator="containsText" text="Prioridad Alta">
      <formula>NOT(ISERROR(SEARCH("Prioridad Alta",G8)))</formula>
    </cfRule>
    <cfRule type="containsText" dxfId="5" priority="10" operator="containsText" text="Prioridad Media">
      <formula>NOT(ISERROR(SEARCH("Prioridad Media",G8)))</formula>
    </cfRule>
  </conditionalFormatting>
  <conditionalFormatting sqref="I8:J46">
    <cfRule type="containsText" dxfId="4" priority="1" operator="containsText" text="Insignificante">
      <formula>NOT(ISERROR(SEARCH("Insignificante",I8)))</formula>
    </cfRule>
    <cfRule type="containsText" dxfId="3" priority="2" operator="containsText" text="Prioridad Baja">
      <formula>NOT(ISERROR(SEARCH("Prioridad Baja",I8)))</formula>
    </cfRule>
    <cfRule type="containsText" dxfId="2" priority="3" operator="containsText" text="Critico">
      <formula>NOT(ISERROR(SEARCH("Critico",I8)))</formula>
    </cfRule>
    <cfRule type="containsText" dxfId="1" priority="4" operator="containsText" text="Prioridad Alta">
      <formula>NOT(ISERROR(SEARCH("Prioridad Alta",I8)))</formula>
    </cfRule>
    <cfRule type="containsText" dxfId="0" priority="5" operator="containsText" text="Prioridad Media">
      <formula>NOT(ISERROR(SEARCH("Prioridad Media",I8)))</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1E513D-CAA5-4979-B6D6-C654653857DA}">
          <x14:formula1>
            <xm:f>Listas!$B$11:$B$15</xm:f>
          </x14:formula1>
          <xm:sqref>E8:E46 G8:G46 C8:C46 I8:J46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19C4-1E0F-4977-BD03-B47953607263}">
  <dimension ref="A1:M35"/>
  <sheetViews>
    <sheetView workbookViewId="0">
      <selection activeCell="B1" sqref="B1:L3"/>
    </sheetView>
  </sheetViews>
  <sheetFormatPr baseColWidth="10" defaultRowHeight="14.5" x14ac:dyDescent="0.35"/>
  <cols>
    <col min="1" max="1" width="18" customWidth="1"/>
    <col min="2" max="2" width="31.7265625" customWidth="1"/>
    <col min="3" max="7" width="14.81640625" customWidth="1"/>
    <col min="8" max="12" width="19.54296875" customWidth="1"/>
    <col min="13" max="13" width="26.54296875" customWidth="1"/>
  </cols>
  <sheetData>
    <row r="1" spans="1:13" s="1" customFormat="1" ht="21" customHeight="1" x14ac:dyDescent="0.25">
      <c r="A1" s="58"/>
      <c r="B1" s="74" t="s">
        <v>140</v>
      </c>
      <c r="C1" s="75"/>
      <c r="D1" s="75"/>
      <c r="E1" s="75"/>
      <c r="F1" s="75"/>
      <c r="G1" s="75"/>
      <c r="H1" s="75"/>
      <c r="I1" s="75"/>
      <c r="J1" s="75"/>
      <c r="K1" s="75"/>
      <c r="L1" s="76"/>
      <c r="M1" s="17" t="s">
        <v>141</v>
      </c>
    </row>
    <row r="2" spans="1:13" s="1" customFormat="1" ht="19.5" customHeight="1" x14ac:dyDescent="0.25">
      <c r="A2" s="58"/>
      <c r="B2" s="74"/>
      <c r="C2" s="75"/>
      <c r="D2" s="75"/>
      <c r="E2" s="75"/>
      <c r="F2" s="75"/>
      <c r="G2" s="75"/>
      <c r="H2" s="75"/>
      <c r="I2" s="75"/>
      <c r="J2" s="75"/>
      <c r="K2" s="75"/>
      <c r="L2" s="76"/>
      <c r="M2" s="17" t="s">
        <v>145</v>
      </c>
    </row>
    <row r="3" spans="1:13" s="1" customFormat="1" ht="19.5" customHeight="1" x14ac:dyDescent="0.25">
      <c r="A3" s="114"/>
      <c r="B3" s="74"/>
      <c r="C3" s="75"/>
      <c r="D3" s="75"/>
      <c r="E3" s="75"/>
      <c r="F3" s="75"/>
      <c r="G3" s="75"/>
      <c r="H3" s="75"/>
      <c r="I3" s="75"/>
      <c r="J3" s="75"/>
      <c r="K3" s="75"/>
      <c r="L3" s="76"/>
      <c r="M3" s="33" t="s">
        <v>146</v>
      </c>
    </row>
    <row r="4" spans="1:13" x14ac:dyDescent="0.35">
      <c r="A4" s="63"/>
      <c r="B4" s="63"/>
      <c r="C4" s="63"/>
      <c r="D4" s="63"/>
      <c r="E4" s="63"/>
      <c r="F4" s="63"/>
      <c r="G4" s="63"/>
      <c r="H4" s="63"/>
      <c r="I4" s="63"/>
      <c r="J4" s="63"/>
      <c r="K4" s="63"/>
      <c r="L4" s="63"/>
      <c r="M4" s="63"/>
    </row>
    <row r="5" spans="1:13" x14ac:dyDescent="0.35">
      <c r="A5" s="57" t="s">
        <v>109</v>
      </c>
      <c r="B5" s="57"/>
      <c r="C5" s="57"/>
      <c r="D5" s="57"/>
      <c r="E5" s="57"/>
      <c r="F5" s="57"/>
      <c r="G5" s="57"/>
      <c r="H5" s="57"/>
      <c r="I5" s="57"/>
      <c r="J5" s="57"/>
      <c r="K5" s="57"/>
      <c r="L5" s="57"/>
      <c r="M5" s="57"/>
    </row>
    <row r="6" spans="1:13" ht="63" customHeight="1" x14ac:dyDescent="0.35">
      <c r="A6" s="109" t="s">
        <v>89</v>
      </c>
      <c r="B6" s="109" t="s">
        <v>132</v>
      </c>
      <c r="C6" s="109" t="s">
        <v>90</v>
      </c>
      <c r="D6" s="109" t="s">
        <v>91</v>
      </c>
      <c r="E6" s="109" t="s">
        <v>92</v>
      </c>
      <c r="F6" s="109" t="s">
        <v>93</v>
      </c>
      <c r="G6" s="109" t="s">
        <v>94</v>
      </c>
      <c r="H6" s="30" t="s">
        <v>95</v>
      </c>
      <c r="I6" s="30" t="s">
        <v>96</v>
      </c>
      <c r="J6" s="115" t="s">
        <v>97</v>
      </c>
      <c r="K6" s="115"/>
      <c r="L6" s="115"/>
      <c r="M6" s="109" t="s">
        <v>108</v>
      </c>
    </row>
    <row r="7" spans="1:13" ht="63" customHeight="1" x14ac:dyDescent="0.35">
      <c r="A7" s="109"/>
      <c r="B7" s="109"/>
      <c r="C7" s="109"/>
      <c r="D7" s="109"/>
      <c r="E7" s="109"/>
      <c r="F7" s="109"/>
      <c r="G7" s="109"/>
      <c r="H7" s="30" t="s">
        <v>98</v>
      </c>
      <c r="I7" s="30" t="s">
        <v>99</v>
      </c>
      <c r="J7" s="30" t="s">
        <v>100</v>
      </c>
      <c r="K7" s="30" t="s">
        <v>131</v>
      </c>
      <c r="L7" s="40" t="s">
        <v>101</v>
      </c>
      <c r="M7" s="109"/>
    </row>
    <row r="8" spans="1:13" x14ac:dyDescent="0.35">
      <c r="A8" s="43">
        <v>1</v>
      </c>
      <c r="B8" s="43"/>
      <c r="C8" s="43"/>
      <c r="D8" s="43"/>
      <c r="E8" s="43"/>
      <c r="F8" s="43"/>
      <c r="G8" s="43"/>
      <c r="H8" s="43"/>
      <c r="I8" s="43"/>
      <c r="J8" s="43"/>
      <c r="K8" s="43"/>
      <c r="L8" s="43"/>
      <c r="M8" s="43"/>
    </row>
    <row r="9" spans="1:13" x14ac:dyDescent="0.35">
      <c r="A9" s="43">
        <v>2</v>
      </c>
      <c r="B9" s="43"/>
      <c r="C9" s="43"/>
      <c r="D9" s="43"/>
      <c r="E9" s="43"/>
      <c r="F9" s="43"/>
      <c r="G9" s="43"/>
      <c r="H9" s="43"/>
      <c r="I9" s="43"/>
      <c r="J9" s="43"/>
      <c r="K9" s="43"/>
      <c r="L9" s="43"/>
      <c r="M9" s="43"/>
    </row>
    <row r="10" spans="1:13" x14ac:dyDescent="0.35">
      <c r="A10" s="43">
        <v>3</v>
      </c>
      <c r="B10" s="43"/>
      <c r="C10" s="43"/>
      <c r="D10" s="43"/>
      <c r="E10" s="43"/>
      <c r="F10" s="43"/>
      <c r="G10" s="43"/>
      <c r="H10" s="43"/>
      <c r="I10" s="43"/>
      <c r="J10" s="43"/>
      <c r="K10" s="43"/>
      <c r="L10" s="43"/>
      <c r="M10" s="43"/>
    </row>
    <row r="11" spans="1:13" x14ac:dyDescent="0.35">
      <c r="A11" s="43">
        <v>4</v>
      </c>
      <c r="B11" s="43"/>
      <c r="C11" s="43"/>
      <c r="D11" s="43"/>
      <c r="E11" s="43"/>
      <c r="F11" s="43"/>
      <c r="G11" s="43"/>
      <c r="H11" s="43"/>
      <c r="I11" s="43"/>
      <c r="J11" s="43"/>
      <c r="K11" s="43"/>
      <c r="L11" s="43"/>
      <c r="M11" s="43"/>
    </row>
    <row r="12" spans="1:13" x14ac:dyDescent="0.35">
      <c r="A12" s="43">
        <v>6</v>
      </c>
      <c r="B12" s="43"/>
      <c r="C12" s="43"/>
      <c r="D12" s="43"/>
      <c r="E12" s="43"/>
      <c r="F12" s="43"/>
      <c r="G12" s="43"/>
      <c r="H12" s="43"/>
      <c r="I12" s="43"/>
      <c r="J12" s="43"/>
      <c r="K12" s="43"/>
      <c r="L12" s="43"/>
      <c r="M12" s="43"/>
    </row>
    <row r="13" spans="1:13" x14ac:dyDescent="0.35">
      <c r="A13" s="43">
        <v>7</v>
      </c>
      <c r="B13" s="43"/>
      <c r="C13" s="43"/>
      <c r="D13" s="43"/>
      <c r="E13" s="43"/>
      <c r="F13" s="43"/>
      <c r="G13" s="43"/>
      <c r="H13" s="43"/>
      <c r="I13" s="43"/>
      <c r="J13" s="43"/>
      <c r="K13" s="43"/>
      <c r="L13" s="43"/>
      <c r="M13" s="43"/>
    </row>
    <row r="14" spans="1:13" x14ac:dyDescent="0.35">
      <c r="A14" s="43">
        <v>8</v>
      </c>
      <c r="B14" s="43"/>
      <c r="C14" s="43"/>
      <c r="D14" s="43"/>
      <c r="E14" s="43"/>
      <c r="F14" s="43"/>
      <c r="G14" s="43"/>
      <c r="H14" s="43"/>
      <c r="I14" s="43"/>
      <c r="J14" s="43"/>
      <c r="K14" s="43"/>
      <c r="L14" s="43"/>
      <c r="M14" s="43"/>
    </row>
    <row r="15" spans="1:13" x14ac:dyDescent="0.35">
      <c r="A15" s="43">
        <v>9</v>
      </c>
      <c r="B15" s="43"/>
      <c r="C15" s="43"/>
      <c r="D15" s="43"/>
      <c r="E15" s="43"/>
      <c r="F15" s="43"/>
      <c r="G15" s="43"/>
      <c r="H15" s="43"/>
      <c r="I15" s="43"/>
      <c r="J15" s="43"/>
      <c r="K15" s="43"/>
      <c r="L15" s="43"/>
      <c r="M15" s="43"/>
    </row>
    <row r="16" spans="1:13" x14ac:dyDescent="0.35">
      <c r="A16" s="43">
        <v>10</v>
      </c>
      <c r="B16" s="43"/>
      <c r="C16" s="43"/>
      <c r="D16" s="43"/>
      <c r="E16" s="43"/>
      <c r="F16" s="43"/>
      <c r="G16" s="43"/>
      <c r="H16" s="43"/>
      <c r="I16" s="43"/>
      <c r="J16" s="43"/>
      <c r="K16" s="43"/>
      <c r="L16" s="43"/>
      <c r="M16" s="43"/>
    </row>
    <row r="17" spans="1:13" x14ac:dyDescent="0.35">
      <c r="A17" s="43">
        <v>12</v>
      </c>
      <c r="B17" s="43"/>
      <c r="C17" s="43"/>
      <c r="D17" s="43"/>
      <c r="E17" s="43"/>
      <c r="F17" s="43"/>
      <c r="G17" s="43"/>
      <c r="H17" s="43"/>
      <c r="I17" s="43"/>
      <c r="J17" s="43"/>
      <c r="K17" s="43"/>
      <c r="L17" s="43"/>
      <c r="M17" s="43"/>
    </row>
    <row r="18" spans="1:13" x14ac:dyDescent="0.35">
      <c r="A18" s="43">
        <v>13</v>
      </c>
      <c r="B18" s="43"/>
      <c r="C18" s="43"/>
      <c r="D18" s="43"/>
      <c r="E18" s="43"/>
      <c r="F18" s="43"/>
      <c r="G18" s="43"/>
      <c r="H18" s="43"/>
      <c r="I18" s="43"/>
      <c r="J18" s="43"/>
      <c r="K18" s="43"/>
      <c r="L18" s="43"/>
      <c r="M18" s="43"/>
    </row>
    <row r="19" spans="1:13" x14ac:dyDescent="0.35">
      <c r="A19" s="43">
        <v>14</v>
      </c>
      <c r="B19" s="43"/>
      <c r="C19" s="43"/>
      <c r="D19" s="43"/>
      <c r="E19" s="43"/>
      <c r="F19" s="43"/>
      <c r="G19" s="43"/>
      <c r="H19" s="43"/>
      <c r="I19" s="43"/>
      <c r="J19" s="43"/>
      <c r="K19" s="43"/>
      <c r="L19" s="43"/>
      <c r="M19" s="43"/>
    </row>
    <row r="20" spans="1:13" ht="15" x14ac:dyDescent="0.25">
      <c r="A20" s="43">
        <v>15</v>
      </c>
      <c r="B20" s="43"/>
      <c r="C20" s="43"/>
      <c r="D20" s="43"/>
      <c r="E20" s="43"/>
      <c r="F20" s="43"/>
      <c r="G20" s="43"/>
      <c r="H20" s="43"/>
      <c r="I20" s="43"/>
      <c r="J20" s="43"/>
      <c r="K20" s="43"/>
      <c r="L20" s="43"/>
      <c r="M20" s="43"/>
    </row>
    <row r="21" spans="1:13" ht="15" x14ac:dyDescent="0.25">
      <c r="A21" s="41">
        <v>16</v>
      </c>
      <c r="B21" s="10"/>
      <c r="C21" s="42"/>
      <c r="D21" s="42"/>
      <c r="E21" s="42"/>
      <c r="F21" s="42"/>
      <c r="G21" s="23"/>
      <c r="H21" s="42"/>
      <c r="I21" s="42"/>
      <c r="J21" s="23"/>
      <c r="K21" s="23"/>
      <c r="L21" s="23"/>
      <c r="M21" s="42"/>
    </row>
    <row r="22" spans="1:13" ht="15" x14ac:dyDescent="0.25">
      <c r="A22" s="41">
        <v>17</v>
      </c>
      <c r="B22" s="10"/>
      <c r="C22" s="42"/>
      <c r="D22" s="42"/>
      <c r="E22" s="42"/>
      <c r="F22" s="42"/>
      <c r="G22" s="23"/>
      <c r="H22" s="42"/>
      <c r="I22" s="42"/>
      <c r="J22" s="23"/>
      <c r="K22" s="23"/>
      <c r="L22" s="23"/>
      <c r="M22" s="42"/>
    </row>
    <row r="23" spans="1:13" ht="15" x14ac:dyDescent="0.25">
      <c r="A23" s="41">
        <v>18</v>
      </c>
      <c r="B23" s="10"/>
      <c r="C23" s="42"/>
      <c r="D23" s="42"/>
      <c r="E23" s="42"/>
      <c r="F23" s="42"/>
      <c r="G23" s="23"/>
      <c r="H23" s="42"/>
      <c r="I23" s="42"/>
      <c r="J23" s="23"/>
      <c r="K23" s="23"/>
      <c r="L23" s="23"/>
      <c r="M23" s="42"/>
    </row>
    <row r="24" spans="1:13" ht="15" x14ac:dyDescent="0.25">
      <c r="A24" s="41">
        <v>19</v>
      </c>
      <c r="B24" s="10"/>
      <c r="C24" s="42"/>
      <c r="D24" s="42"/>
      <c r="E24" s="42"/>
      <c r="F24" s="42"/>
      <c r="G24" s="23"/>
      <c r="H24" s="42"/>
      <c r="I24" s="42"/>
      <c r="J24" s="23"/>
      <c r="K24" s="23"/>
      <c r="L24" s="23"/>
      <c r="M24" s="42"/>
    </row>
    <row r="25" spans="1:13" ht="15" x14ac:dyDescent="0.25">
      <c r="A25" s="41">
        <v>20</v>
      </c>
      <c r="B25" s="10"/>
      <c r="C25" s="42"/>
      <c r="D25" s="42"/>
      <c r="E25" s="42"/>
      <c r="F25" s="42"/>
      <c r="G25" s="23"/>
      <c r="H25" s="42"/>
      <c r="I25" s="42"/>
      <c r="J25" s="23"/>
      <c r="K25" s="23"/>
      <c r="L25" s="23"/>
      <c r="M25" s="42"/>
    </row>
    <row r="26" spans="1:13" ht="15" x14ac:dyDescent="0.25">
      <c r="A26" s="41">
        <v>21</v>
      </c>
      <c r="B26" s="10"/>
      <c r="C26" s="42"/>
      <c r="D26" s="42"/>
      <c r="E26" s="42"/>
      <c r="F26" s="42"/>
      <c r="G26" s="23"/>
      <c r="H26" s="42"/>
      <c r="I26" s="42"/>
      <c r="J26" s="23"/>
      <c r="K26" s="23"/>
      <c r="L26" s="23"/>
      <c r="M26" s="42"/>
    </row>
    <row r="27" spans="1:13" ht="15" x14ac:dyDescent="0.25">
      <c r="A27" s="41">
        <v>22</v>
      </c>
      <c r="B27" s="10"/>
      <c r="C27" s="42"/>
      <c r="D27" s="42"/>
      <c r="E27" s="42"/>
      <c r="F27" s="42"/>
      <c r="G27" s="23"/>
      <c r="H27" s="42"/>
      <c r="I27" s="42"/>
      <c r="J27" s="23"/>
      <c r="K27" s="23"/>
      <c r="L27" s="23"/>
      <c r="M27" s="42"/>
    </row>
    <row r="28" spans="1:13" ht="15" x14ac:dyDescent="0.25">
      <c r="A28" s="41">
        <v>23</v>
      </c>
      <c r="B28" s="10"/>
      <c r="C28" s="42"/>
      <c r="D28" s="42"/>
      <c r="E28" s="42"/>
      <c r="F28" s="42"/>
      <c r="G28" s="23"/>
      <c r="H28" s="42"/>
      <c r="I28" s="42"/>
      <c r="J28" s="23"/>
      <c r="K28" s="23"/>
      <c r="L28" s="23"/>
      <c r="M28" s="42"/>
    </row>
    <row r="29" spans="1:13" ht="15" x14ac:dyDescent="0.25">
      <c r="A29" s="41">
        <v>24</v>
      </c>
      <c r="B29" s="10"/>
      <c r="C29" s="42"/>
      <c r="D29" s="42"/>
      <c r="E29" s="42"/>
      <c r="F29" s="42"/>
      <c r="G29" s="23"/>
      <c r="H29" s="42"/>
      <c r="I29" s="42"/>
      <c r="J29" s="23"/>
      <c r="K29" s="23"/>
      <c r="L29" s="23"/>
      <c r="M29" s="42"/>
    </row>
    <row r="30" spans="1:13" ht="15" x14ac:dyDescent="0.25">
      <c r="A30" s="41">
        <v>25</v>
      </c>
      <c r="B30" s="10"/>
      <c r="C30" s="42"/>
      <c r="D30" s="42"/>
      <c r="E30" s="42"/>
      <c r="F30" s="42"/>
      <c r="G30" s="23"/>
      <c r="H30" s="42"/>
      <c r="I30" s="42"/>
      <c r="J30" s="23"/>
      <c r="K30" s="23"/>
      <c r="L30" s="23"/>
      <c r="M30" s="42"/>
    </row>
    <row r="31" spans="1:13" ht="15" x14ac:dyDescent="0.25">
      <c r="A31" s="41">
        <v>26</v>
      </c>
      <c r="B31" s="10"/>
      <c r="C31" s="42"/>
      <c r="D31" s="42"/>
      <c r="E31" s="42"/>
      <c r="F31" s="42"/>
      <c r="G31" s="23"/>
      <c r="H31" s="42"/>
      <c r="I31" s="42"/>
      <c r="J31" s="23"/>
      <c r="K31" s="23"/>
      <c r="L31" s="23"/>
      <c r="M31" s="42"/>
    </row>
    <row r="32" spans="1:13" ht="15" x14ac:dyDescent="0.25">
      <c r="A32" s="41">
        <v>27</v>
      </c>
      <c r="B32" s="10"/>
      <c r="C32" s="42"/>
      <c r="D32" s="42"/>
      <c r="E32" s="42"/>
      <c r="F32" s="42"/>
      <c r="G32" s="23"/>
      <c r="H32" s="42"/>
      <c r="I32" s="42"/>
      <c r="J32" s="23"/>
      <c r="K32" s="23"/>
      <c r="L32" s="23"/>
      <c r="M32" s="42"/>
    </row>
    <row r="33" spans="1:13" ht="15" x14ac:dyDescent="0.25">
      <c r="A33" s="41">
        <v>28</v>
      </c>
      <c r="B33" s="10"/>
      <c r="C33" s="42"/>
      <c r="D33" s="42"/>
      <c r="E33" s="42"/>
      <c r="F33" s="42"/>
      <c r="G33" s="23"/>
      <c r="H33" s="42"/>
      <c r="I33" s="42"/>
      <c r="J33" s="23"/>
      <c r="K33" s="23"/>
      <c r="L33" s="23"/>
      <c r="M33" s="42"/>
    </row>
    <row r="34" spans="1:13" ht="15" x14ac:dyDescent="0.25">
      <c r="A34" s="41">
        <v>29</v>
      </c>
      <c r="B34" s="10"/>
      <c r="C34" s="42"/>
      <c r="D34" s="42"/>
      <c r="E34" s="42"/>
      <c r="F34" s="42"/>
      <c r="G34" s="23"/>
      <c r="H34" s="42"/>
      <c r="I34" s="42"/>
      <c r="J34" s="23"/>
      <c r="K34" s="23"/>
      <c r="L34" s="23"/>
      <c r="M34" s="42"/>
    </row>
    <row r="35" spans="1:13" ht="15" x14ac:dyDescent="0.25">
      <c r="A35" s="41">
        <v>30</v>
      </c>
      <c r="B35" s="10"/>
      <c r="C35" s="42"/>
      <c r="D35" s="42"/>
      <c r="E35" s="42"/>
      <c r="F35" s="42"/>
      <c r="G35" s="23"/>
      <c r="H35" s="42"/>
      <c r="I35" s="42"/>
      <c r="J35" s="23"/>
      <c r="K35" s="23"/>
      <c r="L35" s="23"/>
      <c r="M35" s="42"/>
    </row>
  </sheetData>
  <mergeCells count="13">
    <mergeCell ref="A1:A3"/>
    <mergeCell ref="B1:L3"/>
    <mergeCell ref="A4:M4"/>
    <mergeCell ref="A5:M5"/>
    <mergeCell ref="A6:A7"/>
    <mergeCell ref="B6:B7"/>
    <mergeCell ref="C6:C7"/>
    <mergeCell ref="D6:D7"/>
    <mergeCell ref="E6:E7"/>
    <mergeCell ref="F6:F7"/>
    <mergeCell ref="G6:G7"/>
    <mergeCell ref="J6:L6"/>
    <mergeCell ref="M6:M7"/>
  </mergeCells>
  <dataValidations count="13">
    <dataValidation allowBlank="1" showInputMessage="1" showErrorMessage="1" promptTitle="Medio del Documento vital" prompt="Especifique el medio según la clasificación" sqref="L7" xr:uid="{030EF09B-547D-411B-9600-367BCD8FBD25}"/>
    <dataValidation allowBlank="1" showInputMessage="1" showErrorMessage="1" promptTitle="Hardware especializado" prompt="Detalle del hardware especializado requerido." sqref="H7" xr:uid="{A290E574-57DB-417F-A783-D3AF805488EE}"/>
    <dataValidation allowBlank="1" showInputMessage="1" showErrorMessage="1" promptTitle="Cuales Documentos Vitales" prompt="¿Describa cuales Documentos vitales se requieren?" sqref="J7" xr:uid="{41A8638A-92B0-4597-8E30-1F806AD3ABE6}"/>
    <dataValidation allowBlank="1" showInputMessage="1" showErrorMessage="1" promptTitle="Requiere Acceso remoto desastre" prompt="¿Se requiere acceso remoto seguro en caso de desastre? SI/NO" sqref="D6" xr:uid="{7889D3BC-7DC7-4AF3-92C7-F4EDF27184A6}"/>
    <dataValidation allowBlank="1" showInputMessage="1" showErrorMessage="1" promptTitle="Cargo/Rol personal vital" prompt="Identifique el cargo o rol del personal vital." sqref="B6" xr:uid="{3E9A64D2-3D79-4BD7-8ED5-39F13736B1F2}"/>
    <dataValidation allowBlank="1" showInputMessage="1" showErrorMessage="1" promptTitle="Requerimiento regulatorio" prompt="Especifique si el Documento Vital debe ser conservado, por requerimiento regulatorio." sqref="G6" xr:uid="{77F37AE6-EFD1-4F38-9FBA-1DB71295E78C}"/>
    <dataValidation allowBlank="1" showInputMessage="1" showErrorMessage="1" promptTitle="Otros recursos" prompt="Otros recursos que no se encuentren en las categorías anteriores." sqref="M6" xr:uid="{844CC002-24CA-44F4-841D-FD02BE2351F3}"/>
    <dataValidation allowBlank="1" showInputMessage="1" showErrorMessage="1" promptTitle="Número" prompt="Conteo consecutivo" sqref="A6" xr:uid="{69749EAC-2DC7-4F59-A07E-E2723909F53C}"/>
    <dataValidation allowBlank="1" showInputMessage="1" showErrorMessage="1" promptTitle="Cúal software especializado" prompt="Describa el nombre del software especializado o aplicativos requeridos para ejecutar las actividades de su cargo en caso que exista un evento o catástrofe natural" sqref="I7" xr:uid="{C24BCE23-3A3E-41BD-AC4F-525E533E3985}"/>
    <dataValidation allowBlank="1" showInputMessage="1" showErrorMessage="1" promptTitle="Documentos Vitales" prompt="¿Requiere Documentos Vitales para la ejecución del trabajo? SI/NO" sqref="F6" xr:uid="{F69FF925-ADC5-4284-B474-370947FB3962}"/>
    <dataValidation allowBlank="1" showInputMessage="1" showErrorMessage="1" promptTitle="Ubicación actual Documentos " prompt="Describa cual es la ubicación actual de los Documentos vitales" sqref="K7" xr:uid="{A2918295-70F7-442D-A752-9BDC9AAFE551}"/>
    <dataValidation allowBlank="1" showInputMessage="1" showErrorMessage="1" promptTitle="Puesto de trabajo" prompt="¿Requiere puesto de trabajo? SI/NO" sqref="E6" xr:uid="{7AA54174-41F9-47EB-88D7-2C4A29A19A53}"/>
    <dataValidation allowBlank="1" showInputMessage="1" showErrorMessage="1" promptTitle="Backup del personal vital" prompt="Indique si la persona vital tiene un backup o reemplazo. _x000a__x000a_En caso negativo, especifique &quot;NE&quot;." sqref="C6:C7" xr:uid="{21B91503-2436-4D24-9C87-D7512BD60FA9}"/>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FD12-7644-4A48-953C-B7F340DA1B45}">
  <dimension ref="A1:L15"/>
  <sheetViews>
    <sheetView workbookViewId="0">
      <selection activeCell="C1" sqref="C1:K3"/>
    </sheetView>
  </sheetViews>
  <sheetFormatPr baseColWidth="10" defaultRowHeight="14.5" x14ac:dyDescent="0.35"/>
  <cols>
    <col min="1" max="1" width="9.7265625" customWidth="1"/>
    <col min="2" max="2" width="23.7265625" customWidth="1"/>
    <col min="3" max="10" width="20.453125" customWidth="1"/>
    <col min="11" max="11" width="26.81640625" customWidth="1"/>
    <col min="12" max="12" width="36.26953125" customWidth="1"/>
  </cols>
  <sheetData>
    <row r="1" spans="1:12" s="1" customFormat="1" ht="21" customHeight="1" x14ac:dyDescent="0.25">
      <c r="A1" s="116"/>
      <c r="B1" s="117"/>
      <c r="C1" s="74" t="s">
        <v>140</v>
      </c>
      <c r="D1" s="75"/>
      <c r="E1" s="75"/>
      <c r="F1" s="75"/>
      <c r="G1" s="75"/>
      <c r="H1" s="75"/>
      <c r="I1" s="75"/>
      <c r="J1" s="75"/>
      <c r="K1" s="76"/>
      <c r="L1" s="17" t="s">
        <v>141</v>
      </c>
    </row>
    <row r="2" spans="1:12" s="1" customFormat="1" ht="19.5" customHeight="1" x14ac:dyDescent="0.25">
      <c r="A2" s="116"/>
      <c r="B2" s="117"/>
      <c r="C2" s="74"/>
      <c r="D2" s="75"/>
      <c r="E2" s="75"/>
      <c r="F2" s="75"/>
      <c r="G2" s="75"/>
      <c r="H2" s="75"/>
      <c r="I2" s="75"/>
      <c r="J2" s="75"/>
      <c r="K2" s="76"/>
      <c r="L2" s="17" t="s">
        <v>145</v>
      </c>
    </row>
    <row r="3" spans="1:12" s="1" customFormat="1" ht="19.5" customHeight="1" x14ac:dyDescent="0.25">
      <c r="A3" s="118"/>
      <c r="B3" s="119"/>
      <c r="C3" s="77"/>
      <c r="D3" s="78"/>
      <c r="E3" s="78"/>
      <c r="F3" s="78"/>
      <c r="G3" s="78"/>
      <c r="H3" s="78"/>
      <c r="I3" s="78"/>
      <c r="J3" s="78"/>
      <c r="K3" s="79"/>
      <c r="L3" s="17" t="s">
        <v>143</v>
      </c>
    </row>
    <row r="4" spans="1:12" x14ac:dyDescent="0.35">
      <c r="A4" s="63"/>
      <c r="B4" s="63"/>
      <c r="C4" s="63"/>
      <c r="D4" s="63"/>
      <c r="E4" s="63"/>
      <c r="F4" s="63"/>
      <c r="G4" s="63"/>
      <c r="H4" s="63"/>
      <c r="I4" s="63"/>
      <c r="J4" s="63"/>
      <c r="K4" s="63"/>
      <c r="L4" s="63"/>
    </row>
    <row r="5" spans="1:12" x14ac:dyDescent="0.35">
      <c r="A5" s="91" t="s">
        <v>130</v>
      </c>
      <c r="B5" s="92"/>
      <c r="C5" s="92"/>
      <c r="D5" s="92"/>
      <c r="E5" s="92"/>
      <c r="F5" s="92"/>
      <c r="G5" s="92"/>
      <c r="H5" s="92"/>
      <c r="I5" s="92"/>
      <c r="J5" s="92"/>
      <c r="K5" s="92"/>
      <c r="L5" s="93"/>
    </row>
    <row r="6" spans="1:12" ht="64.5" customHeight="1" x14ac:dyDescent="0.35">
      <c r="A6" s="30" t="s">
        <v>89</v>
      </c>
      <c r="B6" s="30" t="s">
        <v>65</v>
      </c>
      <c r="C6" s="30" t="s">
        <v>111</v>
      </c>
      <c r="D6" s="30" t="s">
        <v>128</v>
      </c>
      <c r="E6" s="30" t="s">
        <v>102</v>
      </c>
      <c r="F6" s="30" t="s">
        <v>103</v>
      </c>
      <c r="G6" s="30" t="s">
        <v>104</v>
      </c>
      <c r="H6" s="30" t="s">
        <v>105</v>
      </c>
      <c r="I6" s="30" t="s">
        <v>110</v>
      </c>
      <c r="J6" s="30" t="s">
        <v>106</v>
      </c>
      <c r="K6" s="30" t="s">
        <v>107</v>
      </c>
      <c r="L6" s="30" t="s">
        <v>127</v>
      </c>
    </row>
    <row r="7" spans="1:12" x14ac:dyDescent="0.35">
      <c r="A7" s="42">
        <v>1</v>
      </c>
      <c r="B7" s="22"/>
      <c r="C7" s="20"/>
      <c r="D7" s="20"/>
      <c r="E7" s="20"/>
      <c r="F7" s="20"/>
      <c r="G7" s="20"/>
      <c r="H7" s="20"/>
      <c r="I7" s="20"/>
      <c r="J7" s="20"/>
      <c r="K7" s="44"/>
      <c r="L7" s="20"/>
    </row>
    <row r="8" spans="1:12" x14ac:dyDescent="0.35">
      <c r="A8" s="42">
        <v>2</v>
      </c>
      <c r="B8" s="22"/>
      <c r="C8" s="20"/>
      <c r="D8" s="20"/>
      <c r="E8" s="20"/>
      <c r="F8" s="20"/>
      <c r="G8" s="20"/>
      <c r="H8" s="20"/>
      <c r="I8" s="20"/>
      <c r="J8" s="20"/>
      <c r="K8" s="20"/>
      <c r="L8" s="20"/>
    </row>
    <row r="9" spans="1:12" x14ac:dyDescent="0.35">
      <c r="A9" s="42">
        <v>3</v>
      </c>
      <c r="B9" s="45"/>
      <c r="C9" s="20"/>
      <c r="D9" s="20"/>
      <c r="E9" s="20"/>
      <c r="F9" s="20"/>
      <c r="G9" s="20"/>
      <c r="H9" s="20"/>
      <c r="I9" s="20"/>
      <c r="J9" s="46"/>
      <c r="K9" s="47"/>
      <c r="L9" s="20"/>
    </row>
    <row r="10" spans="1:12" x14ac:dyDescent="0.35">
      <c r="A10" s="42">
        <v>4</v>
      </c>
      <c r="B10" s="45"/>
      <c r="C10" s="46"/>
      <c r="D10" s="20"/>
      <c r="E10" s="20"/>
      <c r="F10" s="20"/>
      <c r="G10" s="20"/>
      <c r="H10" s="20"/>
      <c r="I10" s="46"/>
      <c r="J10" s="46"/>
      <c r="K10" s="47"/>
      <c r="L10" s="20"/>
    </row>
    <row r="11" spans="1:12" x14ac:dyDescent="0.35">
      <c r="A11" s="42">
        <v>5</v>
      </c>
      <c r="B11" s="45"/>
      <c r="C11" s="46"/>
      <c r="D11" s="20"/>
      <c r="E11" s="46"/>
      <c r="F11" s="20"/>
      <c r="G11" s="20"/>
      <c r="H11" s="20"/>
      <c r="I11" s="46"/>
      <c r="J11" s="46"/>
      <c r="K11" s="48"/>
      <c r="L11" s="20"/>
    </row>
    <row r="12" spans="1:12" x14ac:dyDescent="0.35">
      <c r="A12" s="42">
        <v>6</v>
      </c>
      <c r="B12" s="45"/>
      <c r="C12" s="46"/>
      <c r="D12" s="20"/>
      <c r="E12" s="49"/>
      <c r="F12" s="50"/>
      <c r="G12" s="50"/>
      <c r="H12" s="50"/>
      <c r="I12" s="46"/>
      <c r="J12" s="46"/>
      <c r="K12" s="48"/>
      <c r="L12" s="46"/>
    </row>
    <row r="13" spans="1:12" x14ac:dyDescent="0.35">
      <c r="A13" s="42">
        <v>7</v>
      </c>
      <c r="B13" s="45"/>
      <c r="C13" s="46"/>
      <c r="D13" s="20"/>
      <c r="E13" s="49"/>
      <c r="F13" s="20"/>
      <c r="G13" s="20"/>
      <c r="H13" s="20"/>
      <c r="I13" s="46"/>
      <c r="J13" s="46"/>
      <c r="K13" s="48"/>
      <c r="L13" s="46"/>
    </row>
    <row r="14" spans="1:12" x14ac:dyDescent="0.35">
      <c r="A14" s="42">
        <v>8</v>
      </c>
      <c r="B14" s="45"/>
      <c r="C14" s="46"/>
      <c r="D14" s="20"/>
      <c r="E14" s="49"/>
      <c r="F14" s="20"/>
      <c r="G14" s="20"/>
      <c r="H14" s="20"/>
      <c r="I14" s="46"/>
      <c r="J14" s="46"/>
      <c r="K14" s="48"/>
      <c r="L14" s="46"/>
    </row>
    <row r="15" spans="1:12" x14ac:dyDescent="0.35">
      <c r="A15" s="42">
        <v>9</v>
      </c>
      <c r="B15" s="45"/>
      <c r="C15" s="46"/>
      <c r="D15" s="20"/>
      <c r="E15" s="49"/>
      <c r="F15" s="20"/>
      <c r="G15" s="20"/>
      <c r="H15" s="20"/>
      <c r="I15" s="46"/>
      <c r="J15" s="46"/>
      <c r="K15" s="48"/>
      <c r="L15" s="46"/>
    </row>
  </sheetData>
  <mergeCells count="4">
    <mergeCell ref="A5:L5"/>
    <mergeCell ref="A1:B3"/>
    <mergeCell ref="C1:K3"/>
    <mergeCell ref="A4:L4"/>
  </mergeCells>
  <dataValidations count="9">
    <dataValidation allowBlank="1" showInputMessage="1" showErrorMessage="1" promptTitle="Número" prompt="Conteo consecutivo" sqref="A6" xr:uid="{C6780C43-C349-4BF6-BD49-F5EFE2E129F2}"/>
    <dataValidation allowBlank="1" showInputMessage="1" showErrorMessage="1" promptTitle="Nombre" prompt="Nombre del proveedor. Si la respuesta es negativa diligenciar con el término &quot;No Establecido&quot;" sqref="B6" xr:uid="{C3751A95-296A-40FF-AE18-BD818CA156A8}"/>
    <dataValidation allowBlank="1" showInputMessage="1" showErrorMessage="1" promptTitle="Descripción del Servicio" prompt="Describa el servicio prestado por el proveedor. Si la respuesta es negativa diligenciar con el término &quot;No Establecido&quot;" sqref="C6:E6" xr:uid="{7597B5B2-4AF7-41DA-AE2B-7440E9764731}"/>
    <dataValidation allowBlank="1" showInputMessage="1" showErrorMessage="1" promptTitle="Existe contingencia proveedor" prompt="¿Se tiene contingencia del proveedor? SI/NO" sqref="F6" xr:uid="{E3120DEA-14FD-47C8-902D-4C2F20E84B23}"/>
    <dataValidation allowBlank="1" showInputMessage="1" showErrorMessage="1" promptTitle="Aplicada la contingencia" prompt="Se ha requerido la utilización de la contingencia ofrecida por el proveedor" sqref="G6" xr:uid="{C6C2D78F-B810-407D-9BC1-85B888152A2C}"/>
    <dataValidation allowBlank="1" showInputMessage="1" showErrorMessage="1" promptTitle="Contrato Contingencia" prompt="El contrato existente con el proveedor garantiza el servicio de contingencia" sqref="H6" xr:uid="{BEF91B9D-D3BE-4693-88C3-BCD3FF223425}"/>
    <dataValidation allowBlank="1" showInputMessage="1" showErrorMessage="1" promptTitle="Nombre de contacto" prompt="Escriba el nombre del contacto en caso de requerir la contingencia" sqref="I6" xr:uid="{0D25DB58-974B-4D19-8273-70EBB984BBA8}"/>
    <dataValidation allowBlank="1" showInputMessage="1" showErrorMessage="1" promptTitle="Teléfono" prompt="Cual es el número de teléfono o contacto en caso de requerir activar la contingencia del proveedor" sqref="J6:K6" xr:uid="{AB51CDB8-DA5E-4A87-AB00-B4F114565C5E}"/>
    <dataValidation allowBlank="1" showInputMessage="1" showErrorMessage="1" promptTitle="E-mail" prompt="Describa el e-mail de contacto para en caso de requerir activar la continuidad" sqref="K6" xr:uid="{32298FFC-D530-4DD2-8646-4E55B1DFACD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1645-D84C-4E80-983B-19E960465BB2}">
  <dimension ref="B2:D15"/>
  <sheetViews>
    <sheetView workbookViewId="0">
      <selection activeCell="H31" sqref="H31"/>
    </sheetView>
  </sheetViews>
  <sheetFormatPr baseColWidth="10" defaultRowHeight="14.5" x14ac:dyDescent="0.35"/>
  <cols>
    <col min="2" max="2" width="34.54296875" customWidth="1"/>
    <col min="3" max="3" width="27.1796875" customWidth="1"/>
    <col min="4" max="4" width="16.81640625" customWidth="1"/>
  </cols>
  <sheetData>
    <row r="2" spans="2:4" x14ac:dyDescent="0.35">
      <c r="B2" s="35" t="s">
        <v>80</v>
      </c>
      <c r="C2" s="35" t="s">
        <v>81</v>
      </c>
      <c r="D2" s="120" t="s">
        <v>83</v>
      </c>
    </row>
    <row r="3" spans="2:4" x14ac:dyDescent="0.35">
      <c r="B3" s="12" t="s">
        <v>6</v>
      </c>
      <c r="C3" s="18">
        <v>1</v>
      </c>
      <c r="D3" s="120"/>
    </row>
    <row r="4" spans="2:4" x14ac:dyDescent="0.35">
      <c r="B4" s="13" t="s">
        <v>8</v>
      </c>
      <c r="C4" s="18">
        <v>2</v>
      </c>
      <c r="D4" s="120"/>
    </row>
    <row r="5" spans="2:4" x14ac:dyDescent="0.35">
      <c r="B5" s="14" t="s">
        <v>10</v>
      </c>
      <c r="C5" s="18">
        <v>3</v>
      </c>
      <c r="D5" s="120"/>
    </row>
    <row r="6" spans="2:4" x14ac:dyDescent="0.35">
      <c r="B6" s="15" t="s">
        <v>12</v>
      </c>
      <c r="C6" s="18">
        <v>4</v>
      </c>
      <c r="D6" s="120"/>
    </row>
    <row r="7" spans="2:4" x14ac:dyDescent="0.35">
      <c r="B7" s="16" t="s">
        <v>14</v>
      </c>
      <c r="C7" s="18">
        <v>5</v>
      </c>
      <c r="D7" s="120"/>
    </row>
    <row r="8" spans="2:4" x14ac:dyDescent="0.35">
      <c r="B8" s="1"/>
      <c r="C8" s="1"/>
      <c r="D8" s="34"/>
    </row>
    <row r="9" spans="2:4" x14ac:dyDescent="0.35">
      <c r="B9" s="1"/>
      <c r="C9" s="1"/>
      <c r="D9" s="34"/>
    </row>
    <row r="10" spans="2:4" x14ac:dyDescent="0.35">
      <c r="B10" s="35" t="s">
        <v>80</v>
      </c>
      <c r="C10" s="35" t="s">
        <v>81</v>
      </c>
      <c r="D10" s="120" t="s">
        <v>86</v>
      </c>
    </row>
    <row r="11" spans="2:4" x14ac:dyDescent="0.35">
      <c r="B11" s="12" t="s">
        <v>6</v>
      </c>
      <c r="C11" s="18">
        <v>1</v>
      </c>
      <c r="D11" s="120"/>
    </row>
    <row r="12" spans="2:4" x14ac:dyDescent="0.35">
      <c r="B12" s="13" t="s">
        <v>37</v>
      </c>
      <c r="C12" s="18">
        <v>2</v>
      </c>
      <c r="D12" s="120"/>
    </row>
    <row r="13" spans="2:4" x14ac:dyDescent="0.35">
      <c r="B13" s="14" t="s">
        <v>39</v>
      </c>
      <c r="C13" s="18">
        <v>3</v>
      </c>
      <c r="D13" s="120"/>
    </row>
    <row r="14" spans="2:4" x14ac:dyDescent="0.35">
      <c r="B14" s="15" t="s">
        <v>82</v>
      </c>
      <c r="C14" s="18">
        <v>4</v>
      </c>
      <c r="D14" s="120"/>
    </row>
    <row r="15" spans="2:4" x14ac:dyDescent="0.35">
      <c r="B15" s="16" t="s">
        <v>43</v>
      </c>
      <c r="C15" s="18">
        <v>5</v>
      </c>
      <c r="D15" s="120"/>
    </row>
  </sheetData>
  <mergeCells count="2">
    <mergeCell ref="D10:D15"/>
    <mergeCell ref="D2:D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8D84-D93D-4A5D-830D-5AEE4F1C0354}">
  <dimension ref="B2:J9"/>
  <sheetViews>
    <sheetView workbookViewId="0">
      <selection activeCell="E6" sqref="E6:I6"/>
    </sheetView>
  </sheetViews>
  <sheetFormatPr baseColWidth="10" defaultColWidth="9.1796875" defaultRowHeight="14.5" x14ac:dyDescent="0.35"/>
  <cols>
    <col min="2" max="2" width="12.54296875" customWidth="1"/>
    <col min="3" max="3" width="14.7265625" customWidth="1"/>
    <col min="4" max="4" width="11.26953125" customWidth="1"/>
    <col min="5" max="9" width="19.1796875" customWidth="1"/>
    <col min="10" max="10" width="40.1796875" customWidth="1"/>
  </cols>
  <sheetData>
    <row r="2" spans="2:10" ht="11.25" customHeight="1" x14ac:dyDescent="0.35">
      <c r="B2" s="131"/>
      <c r="C2" s="132"/>
      <c r="D2" s="133"/>
      <c r="E2" s="125" t="s">
        <v>129</v>
      </c>
      <c r="F2" s="125"/>
      <c r="G2" s="125"/>
      <c r="H2" s="125"/>
      <c r="I2" s="126"/>
      <c r="J2" s="143" t="s">
        <v>141</v>
      </c>
    </row>
    <row r="3" spans="2:10" ht="11.25" customHeight="1" x14ac:dyDescent="0.35">
      <c r="B3" s="134"/>
      <c r="C3" s="135"/>
      <c r="D3" s="136"/>
      <c r="E3" s="127"/>
      <c r="F3" s="127"/>
      <c r="G3" s="127"/>
      <c r="H3" s="127"/>
      <c r="I3" s="128"/>
      <c r="J3" s="144"/>
    </row>
    <row r="4" spans="2:10" ht="11.25" customHeight="1" x14ac:dyDescent="0.35">
      <c r="B4" s="134"/>
      <c r="C4" s="135"/>
      <c r="D4" s="136"/>
      <c r="E4" s="127"/>
      <c r="F4" s="127"/>
      <c r="G4" s="127"/>
      <c r="H4" s="127"/>
      <c r="I4" s="128"/>
      <c r="J4" s="143" t="s">
        <v>147</v>
      </c>
    </row>
    <row r="5" spans="2:10" ht="11.25" customHeight="1" x14ac:dyDescent="0.35">
      <c r="B5" s="134"/>
      <c r="C5" s="135"/>
      <c r="D5" s="136"/>
      <c r="E5" s="129"/>
      <c r="F5" s="129"/>
      <c r="G5" s="129"/>
      <c r="H5" s="129"/>
      <c r="I5" s="130"/>
      <c r="J5" s="144"/>
    </row>
    <row r="6" spans="2:10" ht="40.5" customHeight="1" x14ac:dyDescent="0.35">
      <c r="B6" s="137"/>
      <c r="C6" s="138"/>
      <c r="D6" s="139"/>
      <c r="E6" s="140" t="s">
        <v>139</v>
      </c>
      <c r="F6" s="141"/>
      <c r="G6" s="141"/>
      <c r="H6" s="141"/>
      <c r="I6" s="142"/>
      <c r="J6" s="51" t="s">
        <v>143</v>
      </c>
    </row>
    <row r="7" spans="2:10" x14ac:dyDescent="0.35">
      <c r="B7" s="2" t="s">
        <v>1</v>
      </c>
      <c r="C7" s="3"/>
      <c r="D7" s="3"/>
      <c r="E7" s="4"/>
      <c r="F7" s="4"/>
      <c r="G7" s="4"/>
      <c r="H7" s="4"/>
      <c r="I7" s="4"/>
      <c r="J7" s="5"/>
    </row>
    <row r="8" spans="2:10" ht="20.25" customHeight="1" x14ac:dyDescent="0.35">
      <c r="B8" s="6" t="s">
        <v>0</v>
      </c>
      <c r="C8" s="7" t="s">
        <v>2</v>
      </c>
      <c r="D8" s="121" t="s">
        <v>3</v>
      </c>
      <c r="E8" s="121"/>
      <c r="F8" s="121"/>
      <c r="G8" s="121"/>
      <c r="H8" s="121"/>
      <c r="I8" s="121"/>
      <c r="J8" s="122"/>
    </row>
    <row r="9" spans="2:10" ht="20.25" customHeight="1" x14ac:dyDescent="0.35">
      <c r="B9" s="52">
        <v>1</v>
      </c>
      <c r="C9" s="53">
        <v>46014</v>
      </c>
      <c r="D9" s="123" t="s">
        <v>133</v>
      </c>
      <c r="E9" s="123"/>
      <c r="F9" s="123"/>
      <c r="G9" s="123"/>
      <c r="H9" s="123"/>
      <c r="I9" s="123"/>
      <c r="J9" s="124"/>
    </row>
  </sheetData>
  <mergeCells count="7">
    <mergeCell ref="D8:J8"/>
    <mergeCell ref="D9:J9"/>
    <mergeCell ref="E2:I5"/>
    <mergeCell ref="B2:D6"/>
    <mergeCell ref="E6:I6"/>
    <mergeCell ref="J4:J5"/>
    <mergeCell ref="J2:J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Definiciones</vt:lpstr>
      <vt:lpstr> Identificación de Procesos</vt:lpstr>
      <vt:lpstr>Identificación de Activos</vt:lpstr>
      <vt:lpstr>Valoración de Impacto</vt:lpstr>
      <vt:lpstr>Tiempos Objetivos</vt:lpstr>
      <vt:lpstr>Recursos de Recuperación</vt:lpstr>
      <vt:lpstr>Proveedores y Comunicación</vt:lpstr>
      <vt:lpstr>Listas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ELITEBBOK</cp:lastModifiedBy>
  <cp:revision/>
  <dcterms:created xsi:type="dcterms:W3CDTF">2024-02-06T20:09:32Z</dcterms:created>
  <dcterms:modified xsi:type="dcterms:W3CDTF">2025-12-26T18:04:25Z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