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23mar\Documents\Ideam 2021\Informes Auditoría\Informe Sgto PAAC2021\2° sgto cuatrimestral 2021\Informe\"/>
    </mc:Choice>
  </mc:AlternateContent>
  <xr:revisionPtr revIDLastSave="0" documentId="13_ncr:1_{60B32A12-66B1-488C-A95F-ABB1C77A03D7}" xr6:coauthVersionLast="45" xr6:coauthVersionMax="47" xr10:uidLastSave="{00000000-0000-0000-0000-000000000000}"/>
  <bookViews>
    <workbookView xWindow="-120" yWindow="-120" windowWidth="20730" windowHeight="11160" xr2:uid="{00000000-000D-0000-FFFF-FFFF00000000}"/>
  </bookViews>
  <sheets>
    <sheet name="Matriz consolidada corte 310821" sheetId="13" r:id="rId1"/>
    <sheet name="MapadeCalor" sheetId="11" state="hidden" r:id="rId2"/>
  </sheets>
  <externalReferences>
    <externalReference r:id="rId3"/>
  </externalReferences>
  <definedNames>
    <definedName name="A_Obj1">#REF!</definedName>
    <definedName name="A_Obj2">#REF!</definedName>
    <definedName name="A_Obj3">#REF!</definedName>
    <definedName name="A_Obj4">#REF!</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#REF!</definedName>
  </definedName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6" roundtripDataSignature="AMtx7mgcKRZh6DIIO+FN4/J3Fmhr2MDJ5A=="/>
    </ext>
  </extLst>
</workbook>
</file>

<file path=xl/calcChain.xml><?xml version="1.0" encoding="utf-8"?>
<calcChain xmlns="http://schemas.openxmlformats.org/spreadsheetml/2006/main">
  <c r="J99" i="13" l="1"/>
  <c r="M99" i="13"/>
  <c r="N99" i="13"/>
  <c r="O99" i="13" s="1"/>
  <c r="S99" i="13"/>
  <c r="Z99" i="13" s="1"/>
  <c r="V99" i="13"/>
  <c r="J100" i="13"/>
  <c r="K100" i="13" s="1"/>
  <c r="M100" i="13"/>
  <c r="N100" i="13"/>
  <c r="O100" i="13" s="1"/>
  <c r="P100" i="13"/>
  <c r="S100" i="13"/>
  <c r="Z100" i="13" s="1"/>
  <c r="V100" i="13"/>
  <c r="AD100" i="13"/>
  <c r="AC100" i="13" s="1"/>
  <c r="J101" i="13"/>
  <c r="K101" i="13" s="1"/>
  <c r="Z101" i="13" s="1"/>
  <c r="AA101" i="13" s="1"/>
  <c r="AE101" i="13" s="1"/>
  <c r="M101" i="13"/>
  <c r="O101" i="13"/>
  <c r="AD101" i="13" s="1"/>
  <c r="AC101" i="13" s="1"/>
  <c r="P101" i="13"/>
  <c r="S101" i="13"/>
  <c r="V101" i="13"/>
  <c r="J102" i="13"/>
  <c r="K102" i="13" s="1"/>
  <c r="M102" i="13"/>
  <c r="N102" i="13"/>
  <c r="O102" i="13" s="1"/>
  <c r="S102" i="13"/>
  <c r="V102" i="13"/>
  <c r="J103" i="13"/>
  <c r="K103" i="13"/>
  <c r="N103" i="13"/>
  <c r="P103" i="13"/>
  <c r="S103" i="13"/>
  <c r="V103" i="13"/>
  <c r="J104" i="13"/>
  <c r="K104" i="13" s="1"/>
  <c r="M104" i="13"/>
  <c r="N104" i="13"/>
  <c r="O104" i="13" s="1"/>
  <c r="S104" i="13"/>
  <c r="AD104" i="13" s="1"/>
  <c r="AC104" i="13" s="1"/>
  <c r="V104" i="13"/>
  <c r="J105" i="13"/>
  <c r="K105" i="13"/>
  <c r="M105" i="13"/>
  <c r="N105" i="13"/>
  <c r="O105" i="13" s="1"/>
  <c r="P105" i="13"/>
  <c r="S105" i="13"/>
  <c r="AD105" i="13" s="1"/>
  <c r="AC105" i="13" s="1"/>
  <c r="V105" i="13"/>
  <c r="J106" i="13"/>
  <c r="N106" i="13"/>
  <c r="S106" i="13"/>
  <c r="V106" i="13"/>
  <c r="J107" i="13"/>
  <c r="K107" i="13" s="1"/>
  <c r="M107" i="13"/>
  <c r="O107" i="13"/>
  <c r="S107" i="13"/>
  <c r="V107" i="13"/>
  <c r="J108" i="13"/>
  <c r="O108" i="13"/>
  <c r="AD108" i="13" s="1"/>
  <c r="AC108" i="13" s="1"/>
  <c r="S108" i="13"/>
  <c r="V108" i="13"/>
  <c r="J109" i="13"/>
  <c r="K109" i="13"/>
  <c r="M109" i="13"/>
  <c r="N109" i="13"/>
  <c r="P109" i="13" s="1"/>
  <c r="O109" i="13"/>
  <c r="AD109" i="13" s="1"/>
  <c r="AC109" i="13" s="1"/>
  <c r="S109" i="13"/>
  <c r="V109" i="13"/>
  <c r="J110" i="13"/>
  <c r="P110" i="13" s="1"/>
  <c r="M110" i="13"/>
  <c r="N110" i="13"/>
  <c r="O110" i="13"/>
  <c r="S110" i="13"/>
  <c r="V110" i="13"/>
  <c r="J111" i="13"/>
  <c r="K111" i="13"/>
  <c r="M111" i="13"/>
  <c r="N111" i="13"/>
  <c r="O111" i="13" s="1"/>
  <c r="S111" i="13"/>
  <c r="V111" i="13"/>
  <c r="Z111" i="13"/>
  <c r="AB111" i="13" s="1"/>
  <c r="AD111" i="13"/>
  <c r="AC111" i="13" s="1"/>
  <c r="J112" i="13"/>
  <c r="K112" i="13"/>
  <c r="M112" i="13"/>
  <c r="N112" i="13"/>
  <c r="S112" i="13"/>
  <c r="AD112" i="13" s="1"/>
  <c r="AC112" i="13" s="1"/>
  <c r="V112" i="13"/>
  <c r="J113" i="13"/>
  <c r="K113" i="13" s="1"/>
  <c r="M113" i="13"/>
  <c r="N113" i="13"/>
  <c r="O113" i="13" s="1"/>
  <c r="AD113" i="13" s="1"/>
  <c r="AC113" i="13" s="1"/>
  <c r="S113" i="13"/>
  <c r="V113" i="13"/>
  <c r="J114" i="13"/>
  <c r="P114" i="13" s="1"/>
  <c r="N114" i="13"/>
  <c r="O114" i="13" s="1"/>
  <c r="S114" i="13"/>
  <c r="V114" i="13"/>
  <c r="J115" i="13"/>
  <c r="P115" i="13" s="1"/>
  <c r="N115" i="13"/>
  <c r="O115" i="13" s="1"/>
  <c r="S115" i="13"/>
  <c r="V115" i="13"/>
  <c r="J116" i="13"/>
  <c r="K116" i="13"/>
  <c r="M116" i="13"/>
  <c r="N116" i="13"/>
  <c r="O116" i="13" s="1"/>
  <c r="S116" i="13"/>
  <c r="Z116" i="13" s="1"/>
  <c r="V116" i="13"/>
  <c r="J117" i="13"/>
  <c r="K117" i="13"/>
  <c r="N117" i="13"/>
  <c r="P117" i="13" s="1"/>
  <c r="O117" i="13"/>
  <c r="S117" i="13"/>
  <c r="Z117" i="13"/>
  <c r="AA117" i="13" s="1"/>
  <c r="J118" i="13"/>
  <c r="K118" i="13"/>
  <c r="M118" i="13"/>
  <c r="O118" i="13"/>
  <c r="P118" i="13"/>
  <c r="S118" i="13"/>
  <c r="AD118" i="13" s="1"/>
  <c r="AC118" i="13" s="1"/>
  <c r="V118" i="13"/>
  <c r="J119" i="13"/>
  <c r="P119" i="13" s="1"/>
  <c r="K119" i="13"/>
  <c r="O119" i="13"/>
  <c r="S119" i="13"/>
  <c r="V119" i="13"/>
  <c r="J120" i="13"/>
  <c r="M120" i="13"/>
  <c r="N120" i="13"/>
  <c r="O120" i="13" s="1"/>
  <c r="S120" i="13"/>
  <c r="V120" i="13"/>
  <c r="J121" i="13"/>
  <c r="K121" i="13" s="1"/>
  <c r="M121" i="13"/>
  <c r="N121" i="13"/>
  <c r="O121" i="13" s="1"/>
  <c r="P121" i="13"/>
  <c r="S121" i="13"/>
  <c r="Z121" i="13" s="1"/>
  <c r="AA121" i="13" s="1"/>
  <c r="V121" i="13"/>
  <c r="J122" i="13"/>
  <c r="K122" i="13" s="1"/>
  <c r="M122" i="13"/>
  <c r="N122" i="13"/>
  <c r="O122" i="13" s="1"/>
  <c r="S122" i="13"/>
  <c r="AD122" i="13" s="1"/>
  <c r="AC122" i="13" s="1"/>
  <c r="V122" i="13"/>
  <c r="J123" i="13"/>
  <c r="K123" i="13" s="1"/>
  <c r="N123" i="13"/>
  <c r="O123" i="13" s="1"/>
  <c r="S123" i="13"/>
  <c r="V123" i="13"/>
  <c r="J124" i="13"/>
  <c r="P124" i="13" s="1"/>
  <c r="N124" i="13"/>
  <c r="O124" i="13"/>
  <c r="AD124" i="13" s="1"/>
  <c r="AC124" i="13" s="1"/>
  <c r="S124" i="13"/>
  <c r="V124" i="13"/>
  <c r="J125" i="13"/>
  <c r="K125" i="13" s="1"/>
  <c r="M125" i="13"/>
  <c r="N125" i="13"/>
  <c r="P125" i="13" s="1"/>
  <c r="S125" i="13"/>
  <c r="V125" i="13"/>
  <c r="J126" i="13"/>
  <c r="P126" i="13" s="1"/>
  <c r="N126" i="13"/>
  <c r="O126" i="13" s="1"/>
  <c r="S126" i="13"/>
  <c r="AD126" i="13" s="1"/>
  <c r="AC126" i="13" s="1"/>
  <c r="V126" i="13"/>
  <c r="J127" i="13"/>
  <c r="K127" i="13" s="1"/>
  <c r="M127" i="13"/>
  <c r="N127" i="13"/>
  <c r="O127" i="13" s="1"/>
  <c r="AD127" i="13" s="1"/>
  <c r="AC127" i="13" s="1"/>
  <c r="S127" i="13"/>
  <c r="V127" i="13"/>
  <c r="J128" i="13"/>
  <c r="P128" i="13" s="1"/>
  <c r="N128" i="13"/>
  <c r="O128" i="13" s="1"/>
  <c r="S128" i="13"/>
  <c r="AD128" i="13" s="1"/>
  <c r="AC128" i="13" s="1"/>
  <c r="V128" i="13"/>
  <c r="Z128" i="13"/>
  <c r="AB128" i="13" s="1"/>
  <c r="J129" i="13"/>
  <c r="N129" i="13"/>
  <c r="S129" i="13"/>
  <c r="V129" i="13"/>
  <c r="J130" i="13"/>
  <c r="K130" i="13" s="1"/>
  <c r="Z130" i="13" s="1"/>
  <c r="M130" i="13"/>
  <c r="N130" i="13"/>
  <c r="O130" i="13" s="1"/>
  <c r="AD130" i="13" s="1"/>
  <c r="S130" i="13"/>
  <c r="V130" i="13"/>
  <c r="AC130" i="13"/>
  <c r="J131" i="13"/>
  <c r="N131" i="13"/>
  <c r="O131" i="13" s="1"/>
  <c r="S131" i="13"/>
  <c r="V131" i="13"/>
  <c r="Z131" i="13" s="1"/>
  <c r="AB131" i="13" s="1"/>
  <c r="J132" i="13"/>
  <c r="N132" i="13"/>
  <c r="O132" i="13" s="1"/>
  <c r="S132" i="13"/>
  <c r="V132" i="13"/>
  <c r="Z132" i="13" s="1"/>
  <c r="J133" i="13"/>
  <c r="N133" i="13"/>
  <c r="O133" i="13" s="1"/>
  <c r="S133" i="13"/>
  <c r="Z133" i="13" s="1"/>
  <c r="V133" i="13"/>
  <c r="J134" i="13"/>
  <c r="K134" i="13" s="1"/>
  <c r="M134" i="13"/>
  <c r="N134" i="13"/>
  <c r="O134" i="13" s="1"/>
  <c r="S134" i="13"/>
  <c r="V134" i="13"/>
  <c r="J135" i="13"/>
  <c r="K135" i="13" s="1"/>
  <c r="N135" i="13"/>
  <c r="O135" i="13"/>
  <c r="AD135" i="13" s="1"/>
  <c r="AC135" i="13" s="1"/>
  <c r="S135" i="13"/>
  <c r="Z135" i="13" s="1"/>
  <c r="V135" i="13"/>
  <c r="J136" i="13"/>
  <c r="N136" i="13"/>
  <c r="O136" i="13" s="1"/>
  <c r="AD136" i="13" s="1"/>
  <c r="AC136" i="13" s="1"/>
  <c r="S136" i="13"/>
  <c r="V136" i="13"/>
  <c r="J137" i="13"/>
  <c r="K137" i="13" s="1"/>
  <c r="N137" i="13"/>
  <c r="S137" i="13"/>
  <c r="V137" i="13"/>
  <c r="J138" i="13"/>
  <c r="P138" i="13" s="1"/>
  <c r="M138" i="13"/>
  <c r="N138" i="13"/>
  <c r="O138" i="13" s="1"/>
  <c r="S138" i="13"/>
  <c r="V138" i="13"/>
  <c r="J139" i="13"/>
  <c r="P139" i="13" s="1"/>
  <c r="N139" i="13"/>
  <c r="O139" i="13"/>
  <c r="S139" i="13"/>
  <c r="Z139" i="13" s="1"/>
  <c r="V139" i="13"/>
  <c r="J140" i="13"/>
  <c r="N140" i="13"/>
  <c r="O140" i="13"/>
  <c r="P140" i="13"/>
  <c r="S140" i="13"/>
  <c r="V140" i="13"/>
  <c r="J141" i="13"/>
  <c r="P141" i="13" s="1"/>
  <c r="N141" i="13"/>
  <c r="O141" i="13"/>
  <c r="S141" i="13"/>
  <c r="Z141" i="13" s="1"/>
  <c r="V141" i="13"/>
  <c r="J142" i="13"/>
  <c r="P142" i="13" s="1"/>
  <c r="N142" i="13"/>
  <c r="O142" i="13" s="1"/>
  <c r="S142" i="13"/>
  <c r="V142" i="13"/>
  <c r="J143" i="13"/>
  <c r="P143" i="13" s="1"/>
  <c r="M143" i="13"/>
  <c r="N143" i="13"/>
  <c r="O143" i="13" s="1"/>
  <c r="S143" i="13"/>
  <c r="AD143" i="13" s="1"/>
  <c r="AC143" i="13" s="1"/>
  <c r="V143" i="13"/>
  <c r="J144" i="13"/>
  <c r="K144" i="13" s="1"/>
  <c r="N144" i="13"/>
  <c r="O144" i="13"/>
  <c r="S144" i="13"/>
  <c r="V144" i="13"/>
  <c r="J145" i="13"/>
  <c r="K145" i="13" s="1"/>
  <c r="N145" i="13"/>
  <c r="O145" i="13"/>
  <c r="AD145" i="13" s="1"/>
  <c r="AC145" i="13" s="1"/>
  <c r="S145" i="13"/>
  <c r="V145" i="13"/>
  <c r="J146" i="13"/>
  <c r="P146" i="13" s="1"/>
  <c r="M146" i="13"/>
  <c r="N146" i="13"/>
  <c r="O146" i="13" s="1"/>
  <c r="S146" i="13"/>
  <c r="AD146" i="13" s="1"/>
  <c r="AC146" i="13" s="1"/>
  <c r="V146" i="13"/>
  <c r="J147" i="13"/>
  <c r="K147" i="13" s="1"/>
  <c r="N147" i="13"/>
  <c r="O147" i="13"/>
  <c r="S147" i="13"/>
  <c r="V147" i="13"/>
  <c r="J148" i="13"/>
  <c r="K148" i="13" s="1"/>
  <c r="M148" i="13"/>
  <c r="O148" i="13"/>
  <c r="AD148" i="13" s="1"/>
  <c r="AC148" i="13" s="1"/>
  <c r="S148" i="13"/>
  <c r="V148" i="13"/>
  <c r="J149" i="13"/>
  <c r="P149" i="13" s="1"/>
  <c r="O149" i="13"/>
  <c r="S149" i="13"/>
  <c r="Z149" i="13" s="1"/>
  <c r="AA149" i="13" s="1"/>
  <c r="V149" i="13"/>
  <c r="AB149" i="13"/>
  <c r="J150" i="13"/>
  <c r="K150" i="13" s="1"/>
  <c r="M150" i="13"/>
  <c r="N150" i="13"/>
  <c r="P150" i="13" s="1"/>
  <c r="O150" i="13"/>
  <c r="S150" i="13"/>
  <c r="V150" i="13"/>
  <c r="J151" i="13"/>
  <c r="P151" i="13" s="1"/>
  <c r="N151" i="13"/>
  <c r="O151" i="13" s="1"/>
  <c r="S151" i="13"/>
  <c r="V151" i="13"/>
  <c r="Z151" i="13"/>
  <c r="AA151" i="13" s="1"/>
  <c r="J152" i="13"/>
  <c r="P152" i="13" s="1"/>
  <c r="K152" i="13"/>
  <c r="M152" i="13"/>
  <c r="N152" i="13"/>
  <c r="O152" i="13" s="1"/>
  <c r="S152" i="13"/>
  <c r="V152" i="13"/>
  <c r="J153" i="13"/>
  <c r="N153" i="13"/>
  <c r="P153" i="13" s="1"/>
  <c r="O153" i="13"/>
  <c r="S153" i="13"/>
  <c r="V153" i="13"/>
  <c r="J154" i="13"/>
  <c r="N154" i="13"/>
  <c r="O154" i="13" s="1"/>
  <c r="AD154" i="13" s="1"/>
  <c r="AC154" i="13" s="1"/>
  <c r="S154" i="13"/>
  <c r="V154" i="13"/>
  <c r="J155" i="13"/>
  <c r="K155" i="13" s="1"/>
  <c r="M155" i="13"/>
  <c r="N155" i="13"/>
  <c r="P155" i="13" s="1"/>
  <c r="O155" i="13"/>
  <c r="S155" i="13"/>
  <c r="V155" i="13"/>
  <c r="Z155" i="13" s="1"/>
  <c r="J156" i="13"/>
  <c r="N156" i="13"/>
  <c r="O156" i="13" s="1"/>
  <c r="S156" i="13"/>
  <c r="V156" i="13"/>
  <c r="Z156" i="13" s="1"/>
  <c r="J157" i="13"/>
  <c r="P157" i="13" s="1"/>
  <c r="M157" i="13"/>
  <c r="N157" i="13"/>
  <c r="O157" i="13" s="1"/>
  <c r="S157" i="13"/>
  <c r="V157" i="13"/>
  <c r="J158" i="13"/>
  <c r="K158" i="13" s="1"/>
  <c r="N158" i="13"/>
  <c r="O158" i="13"/>
  <c r="P158" i="13"/>
  <c r="S158" i="13"/>
  <c r="V158" i="13"/>
  <c r="J159" i="13"/>
  <c r="K159" i="13"/>
  <c r="Z159" i="13" s="1"/>
  <c r="N159" i="13"/>
  <c r="O159" i="13" s="1"/>
  <c r="AD159" i="13" s="1"/>
  <c r="AC159" i="13" s="1"/>
  <c r="S159" i="13"/>
  <c r="V159" i="13"/>
  <c r="J160" i="13"/>
  <c r="K160" i="13" s="1"/>
  <c r="M160" i="13" s="1"/>
  <c r="N160" i="13"/>
  <c r="O160" i="13"/>
  <c r="S160" i="13"/>
  <c r="V160" i="13"/>
  <c r="J161" i="13"/>
  <c r="K161" i="13" s="1"/>
  <c r="N161" i="13"/>
  <c r="O161" i="13"/>
  <c r="P161" i="13"/>
  <c r="S161" i="13"/>
  <c r="V161" i="13"/>
  <c r="J162" i="13"/>
  <c r="P162" i="13" s="1"/>
  <c r="K162" i="13"/>
  <c r="Z162" i="13" s="1"/>
  <c r="N162" i="13"/>
  <c r="O162" i="13" s="1"/>
  <c r="S162" i="13"/>
  <c r="V162" i="13"/>
  <c r="J163" i="13"/>
  <c r="K163" i="13" s="1"/>
  <c r="N163" i="13"/>
  <c r="O163" i="13"/>
  <c r="P163" i="13"/>
  <c r="S163" i="13"/>
  <c r="V163" i="13"/>
  <c r="AB133" i="13" l="1"/>
  <c r="AA133" i="13"/>
  <c r="AA139" i="13"/>
  <c r="AB139" i="13"/>
  <c r="AA141" i="13"/>
  <c r="AB141" i="13"/>
  <c r="AA100" i="13"/>
  <c r="AB100" i="13"/>
  <c r="AD155" i="13"/>
  <c r="AC155" i="13" s="1"/>
  <c r="P129" i="13"/>
  <c r="AD121" i="13"/>
  <c r="AC121" i="13" s="1"/>
  <c r="AE121" i="13" s="1"/>
  <c r="AD119" i="13"/>
  <c r="AC119" i="13" s="1"/>
  <c r="P116" i="13"/>
  <c r="P102" i="13"/>
  <c r="Z102" i="13"/>
  <c r="Z150" i="13"/>
  <c r="AD139" i="13"/>
  <c r="AC139" i="13" s="1"/>
  <c r="AE139" i="13" s="1"/>
  <c r="Z160" i="13"/>
  <c r="K157" i="13"/>
  <c r="Z154" i="13"/>
  <c r="AB151" i="13"/>
  <c r="Z148" i="13"/>
  <c r="Z145" i="13"/>
  <c r="AB145" i="13" s="1"/>
  <c r="K138" i="13"/>
  <c r="AD132" i="13"/>
  <c r="AC132" i="13" s="1"/>
  <c r="K124" i="13"/>
  <c r="Z124" i="13" s="1"/>
  <c r="AA124" i="13" s="1"/>
  <c r="AD115" i="13"/>
  <c r="AC115" i="13" s="1"/>
  <c r="P113" i="13"/>
  <c r="AD103" i="13"/>
  <c r="AC103" i="13" s="1"/>
  <c r="AD142" i="13"/>
  <c r="AC142" i="13" s="1"/>
  <c r="P154" i="13"/>
  <c r="Z114" i="13"/>
  <c r="AB114" i="13" s="1"/>
  <c r="P104" i="13"/>
  <c r="AD133" i="13"/>
  <c r="AC133" i="13" s="1"/>
  <c r="P122" i="13"/>
  <c r="Z118" i="13"/>
  <c r="Z113" i="13"/>
  <c r="AD162" i="13"/>
  <c r="AC162" i="13" s="1"/>
  <c r="AD161" i="13"/>
  <c r="AC161" i="13" s="1"/>
  <c r="AD141" i="13"/>
  <c r="AC141" i="13" s="1"/>
  <c r="Z138" i="13"/>
  <c r="AD156" i="13"/>
  <c r="AC156" i="13" s="1"/>
  <c r="AD153" i="13"/>
  <c r="AC153" i="13" s="1"/>
  <c r="AD151" i="13"/>
  <c r="AC151" i="13" s="1"/>
  <c r="P147" i="13"/>
  <c r="Z142" i="13"/>
  <c r="P137" i="13"/>
  <c r="AD131" i="13"/>
  <c r="AC131" i="13" s="1"/>
  <c r="AD114" i="13"/>
  <c r="AC114" i="13" s="1"/>
  <c r="P111" i="13"/>
  <c r="P160" i="13"/>
  <c r="Z161" i="13"/>
  <c r="Z158" i="13"/>
  <c r="AD149" i="13"/>
  <c r="AC149" i="13" s="1"/>
  <c r="AE149" i="13" s="1"/>
  <c r="AD140" i="13"/>
  <c r="AC140" i="13" s="1"/>
  <c r="Z127" i="13"/>
  <c r="AA127" i="13" s="1"/>
  <c r="AE127" i="13" s="1"/>
  <c r="O125" i="13"/>
  <c r="AD125" i="13" s="1"/>
  <c r="AC125" i="13" s="1"/>
  <c r="Z119" i="13"/>
  <c r="AB119" i="13" s="1"/>
  <c r="Z115" i="13"/>
  <c r="AA111" i="13"/>
  <c r="AE111" i="13" s="1"/>
  <c r="Z109" i="13"/>
  <c r="Z104" i="13"/>
  <c r="AB104" i="13" s="1"/>
  <c r="P99" i="13"/>
  <c r="AB148" i="13"/>
  <c r="AA148" i="13"/>
  <c r="AE148" i="13" s="1"/>
  <c r="AA155" i="13"/>
  <c r="AE155" i="13" s="1"/>
  <c r="AB155" i="13"/>
  <c r="AA150" i="13"/>
  <c r="AB150" i="13"/>
  <c r="AE151" i="13"/>
  <c r="AB159" i="13"/>
  <c r="AA159" i="13"/>
  <c r="AE159" i="13" s="1"/>
  <c r="AA156" i="13"/>
  <c r="AE156" i="13" s="1"/>
  <c r="AB156" i="13"/>
  <c r="AD152" i="13"/>
  <c r="AC152" i="13" s="1"/>
  <c r="AE124" i="13"/>
  <c r="AB161" i="13"/>
  <c r="AA161" i="13"/>
  <c r="AE161" i="13" s="1"/>
  <c r="AA162" i="13"/>
  <c r="AB162" i="13"/>
  <c r="AA132" i="13"/>
  <c r="AE132" i="13" s="1"/>
  <c r="AB132" i="13"/>
  <c r="AB138" i="13"/>
  <c r="AA138" i="13"/>
  <c r="AA130" i="13"/>
  <c r="AE130" i="13" s="1"/>
  <c r="AB130" i="13"/>
  <c r="AB158" i="13"/>
  <c r="AA158" i="13"/>
  <c r="AE158" i="13" s="1"/>
  <c r="AB135" i="13"/>
  <c r="AA135" i="13"/>
  <c r="AE135" i="13" s="1"/>
  <c r="AB127" i="13"/>
  <c r="Z147" i="13"/>
  <c r="Z144" i="13"/>
  <c r="K136" i="13"/>
  <c r="Z136" i="13" s="1"/>
  <c r="P136" i="13"/>
  <c r="AD134" i="13"/>
  <c r="AC134" i="13" s="1"/>
  <c r="Z134" i="13"/>
  <c r="AE133" i="13"/>
  <c r="Z107" i="13"/>
  <c r="AD107" i="13"/>
  <c r="AC107" i="13" s="1"/>
  <c r="P144" i="13"/>
  <c r="Z140" i="13"/>
  <c r="P134" i="13"/>
  <c r="AA131" i="13"/>
  <c r="AA128" i="13"/>
  <c r="AE128" i="13" s="1"/>
  <c r="AD120" i="13"/>
  <c r="AC120" i="13" s="1"/>
  <c r="AA116" i="13"/>
  <c r="AB116" i="13"/>
  <c r="AA115" i="13"/>
  <c r="AE115" i="13" s="1"/>
  <c r="AB115" i="13"/>
  <c r="AA113" i="13"/>
  <c r="AE113" i="13" s="1"/>
  <c r="AB113" i="13"/>
  <c r="AE100" i="13"/>
  <c r="AA99" i="13"/>
  <c r="AB99" i="13"/>
  <c r="AD147" i="13"/>
  <c r="AC147" i="13" s="1"/>
  <c r="AD144" i="13"/>
  <c r="AC144" i="13" s="1"/>
  <c r="Z137" i="13"/>
  <c r="AA109" i="13"/>
  <c r="AE109" i="13" s="1"/>
  <c r="AB109" i="13"/>
  <c r="Z163" i="13"/>
  <c r="Z123" i="13"/>
  <c r="AD160" i="13"/>
  <c r="AC160" i="13" s="1"/>
  <c r="AD158" i="13"/>
  <c r="AC158" i="13" s="1"/>
  <c r="AD150" i="13"/>
  <c r="AC150" i="13" s="1"/>
  <c r="AD138" i="13"/>
  <c r="AC138" i="13" s="1"/>
  <c r="O137" i="13"/>
  <c r="AD137" i="13" s="1"/>
  <c r="AC137" i="13" s="1"/>
  <c r="P132" i="13"/>
  <c r="P130" i="13"/>
  <c r="AD129" i="13"/>
  <c r="AC129" i="13" s="1"/>
  <c r="Z129" i="13"/>
  <c r="P123" i="13"/>
  <c r="Z122" i="13"/>
  <c r="AB121" i="13"/>
  <c r="K120" i="13"/>
  <c r="Z120" i="13" s="1"/>
  <c r="P120" i="13"/>
  <c r="Z110" i="13"/>
  <c r="AD99" i="13"/>
  <c r="AC99" i="13" s="1"/>
  <c r="P159" i="13"/>
  <c r="AD163" i="13"/>
  <c r="AC163" i="13" s="1"/>
  <c r="Z153" i="13"/>
  <c r="O112" i="13"/>
  <c r="P112" i="13"/>
  <c r="Z152" i="13"/>
  <c r="Z157" i="13"/>
  <c r="P156" i="13"/>
  <c r="AD157" i="13"/>
  <c r="AC157" i="13" s="1"/>
  <c r="P148" i="13"/>
  <c r="K146" i="13"/>
  <c r="Z146" i="13" s="1"/>
  <c r="P145" i="13"/>
  <c r="K143" i="13"/>
  <c r="Z143" i="13" s="1"/>
  <c r="P133" i="13"/>
  <c r="P131" i="13"/>
  <c r="Z126" i="13"/>
  <c r="Z125" i="13"/>
  <c r="AB124" i="13"/>
  <c r="AA119" i="13"/>
  <c r="AE119" i="13" s="1"/>
  <c r="AA114" i="13"/>
  <c r="AE114" i="13" s="1"/>
  <c r="K108" i="13"/>
  <c r="Z108" i="13" s="1"/>
  <c r="P108" i="13"/>
  <c r="Z105" i="13"/>
  <c r="AA104" i="13"/>
  <c r="AE104" i="13" s="1"/>
  <c r="P135" i="13"/>
  <c r="P127" i="13"/>
  <c r="O106" i="13"/>
  <c r="AD106" i="13" s="1"/>
  <c r="AC106" i="13" s="1"/>
  <c r="P106" i="13"/>
  <c r="AA102" i="13"/>
  <c r="AB102" i="13"/>
  <c r="P107" i="13"/>
  <c r="AD123" i="13"/>
  <c r="AC123" i="13" s="1"/>
  <c r="AD116" i="13"/>
  <c r="AC116" i="13" s="1"/>
  <c r="Z112" i="13"/>
  <c r="AD110" i="13"/>
  <c r="AC110" i="13" s="1"/>
  <c r="Z106" i="13"/>
  <c r="Z103" i="13"/>
  <c r="AD102" i="13"/>
  <c r="AC102" i="13" s="1"/>
  <c r="AB101" i="13"/>
  <c r="AB142" i="13" l="1"/>
  <c r="AA142" i="13"/>
  <c r="AE142" i="13" s="1"/>
  <c r="AE131" i="13"/>
  <c r="AA145" i="13"/>
  <c r="AE145" i="13" s="1"/>
  <c r="AE141" i="13"/>
  <c r="AA118" i="13"/>
  <c r="AE118" i="13" s="1"/>
  <c r="AB118" i="13"/>
  <c r="AB154" i="13"/>
  <c r="AA154" i="13"/>
  <c r="AE154" i="13" s="1"/>
  <c r="AE162" i="13"/>
  <c r="AB160" i="13"/>
  <c r="AA160" i="13"/>
  <c r="AE160" i="13"/>
  <c r="AB143" i="13"/>
  <c r="AA143" i="13"/>
  <c r="AE143" i="13" s="1"/>
  <c r="AA134" i="13"/>
  <c r="AE134" i="13" s="1"/>
  <c r="AB134" i="13"/>
  <c r="AE150" i="13"/>
  <c r="AA108" i="13"/>
  <c r="AE108" i="13" s="1"/>
  <c r="AB108" i="13"/>
  <c r="AA120" i="13"/>
  <c r="AE120" i="13" s="1"/>
  <c r="AB120" i="13"/>
  <c r="AB152" i="13"/>
  <c r="AA152" i="13"/>
  <c r="AE152" i="13" s="1"/>
  <c r="AA137" i="13"/>
  <c r="AE137" i="13" s="1"/>
  <c r="AB137" i="13"/>
  <c r="AA122" i="13"/>
  <c r="AE122" i="13" s="1"/>
  <c r="AB122" i="13"/>
  <c r="AB136" i="13"/>
  <c r="AA136" i="13"/>
  <c r="AE136" i="13" s="1"/>
  <c r="AB140" i="13"/>
  <c r="AA140" i="13"/>
  <c r="AE140" i="13" s="1"/>
  <c r="AB146" i="13"/>
  <c r="AA146" i="13"/>
  <c r="AE146" i="13" s="1"/>
  <c r="AA153" i="13"/>
  <c r="AE153" i="13" s="1"/>
  <c r="AB153" i="13"/>
  <c r="AA144" i="13"/>
  <c r="AE144" i="13" s="1"/>
  <c r="AB144" i="13"/>
  <c r="AA112" i="13"/>
  <c r="AE112" i="13" s="1"/>
  <c r="AB112" i="13"/>
  <c r="AA125" i="13"/>
  <c r="AE125" i="13" s="1"/>
  <c r="AB125" i="13"/>
  <c r="AB129" i="13"/>
  <c r="AA129" i="13"/>
  <c r="AE129" i="13" s="1"/>
  <c r="AE116" i="13"/>
  <c r="AA147" i="13"/>
  <c r="AE147" i="13" s="1"/>
  <c r="AB147" i="13"/>
  <c r="AA103" i="13"/>
  <c r="AE103" i="13" s="1"/>
  <c r="AB103" i="13"/>
  <c r="AE102" i="13"/>
  <c r="AA105" i="13"/>
  <c r="AE105" i="13" s="1"/>
  <c r="AB105" i="13"/>
  <c r="AA126" i="13"/>
  <c r="AE126" i="13" s="1"/>
  <c r="AB126" i="13"/>
  <c r="AA123" i="13"/>
  <c r="AE123" i="13" s="1"/>
  <c r="AB123" i="13"/>
  <c r="AE99" i="13"/>
  <c r="AA107" i="13"/>
  <c r="AE107" i="13" s="1"/>
  <c r="AB107" i="13"/>
  <c r="AE138" i="13"/>
  <c r="AA106" i="13"/>
  <c r="AE106" i="13" s="1"/>
  <c r="AB106" i="13"/>
  <c r="AB157" i="13"/>
  <c r="AA157" i="13"/>
  <c r="AE157" i="13" s="1"/>
  <c r="AA110" i="13"/>
  <c r="AE110" i="13" s="1"/>
  <c r="AB110" i="13"/>
  <c r="AA163" i="13"/>
  <c r="AE163" i="13" s="1"/>
  <c r="AB163" i="13"/>
  <c r="V167" i="13" l="1"/>
  <c r="S167" i="13"/>
  <c r="N167" i="13"/>
  <c r="P167" i="13" s="1"/>
  <c r="K167" i="13"/>
  <c r="V164" i="13"/>
  <c r="S164" i="13"/>
  <c r="N164" i="13"/>
  <c r="O164" i="13" s="1"/>
  <c r="J164" i="13"/>
  <c r="K164" i="13" s="1"/>
  <c r="V98" i="13"/>
  <c r="S98" i="13"/>
  <c r="N98" i="13"/>
  <c r="O98" i="13" s="1"/>
  <c r="J98" i="13"/>
  <c r="V97" i="13"/>
  <c r="S97" i="13"/>
  <c r="N97" i="13"/>
  <c r="O97" i="13" s="1"/>
  <c r="J97" i="13"/>
  <c r="V96" i="13"/>
  <c r="S96" i="13"/>
  <c r="N96" i="13"/>
  <c r="O96" i="13" s="1"/>
  <c r="AD96" i="13" s="1"/>
  <c r="AC96" i="13" s="1"/>
  <c r="J96" i="13"/>
  <c r="V95" i="13"/>
  <c r="S95" i="13"/>
  <c r="N95" i="13"/>
  <c r="O95" i="13" s="1"/>
  <c r="J95" i="13"/>
  <c r="V94" i="13"/>
  <c r="S94" i="13"/>
  <c r="N94" i="13"/>
  <c r="J94" i="13"/>
  <c r="V93" i="13"/>
  <c r="S93" i="13"/>
  <c r="N93" i="13"/>
  <c r="O93" i="13" s="1"/>
  <c r="J93" i="13"/>
  <c r="V92" i="13"/>
  <c r="S92" i="13"/>
  <c r="AD92" i="13" s="1"/>
  <c r="AC92" i="13" s="1"/>
  <c r="N92" i="13"/>
  <c r="O92" i="13" s="1"/>
  <c r="J92" i="13"/>
  <c r="V91" i="13"/>
  <c r="S91" i="13"/>
  <c r="O91" i="13"/>
  <c r="J91" i="13"/>
  <c r="P91" i="13" s="1"/>
  <c r="V90" i="13"/>
  <c r="S90" i="13"/>
  <c r="O90" i="13"/>
  <c r="J90" i="13"/>
  <c r="P90" i="13" s="1"/>
  <c r="V89" i="13"/>
  <c r="S89" i="13"/>
  <c r="O89" i="13"/>
  <c r="J89" i="13"/>
  <c r="P89" i="13" s="1"/>
  <c r="S88" i="13"/>
  <c r="N88" i="13"/>
  <c r="O88" i="13" s="1"/>
  <c r="J88" i="13"/>
  <c r="K88" i="13" s="1"/>
  <c r="V87" i="13"/>
  <c r="S87" i="13"/>
  <c r="N87" i="13"/>
  <c r="O87" i="13" s="1"/>
  <c r="J87" i="13"/>
  <c r="K87" i="13" s="1"/>
  <c r="V86" i="13"/>
  <c r="S86" i="13"/>
  <c r="P86" i="13"/>
  <c r="O86" i="13"/>
  <c r="K86" i="13"/>
  <c r="V85" i="13"/>
  <c r="S85" i="13"/>
  <c r="N85" i="13"/>
  <c r="O85" i="13" s="1"/>
  <c r="K85" i="13"/>
  <c r="J85" i="13"/>
  <c r="V84" i="13"/>
  <c r="S84" i="13"/>
  <c r="N84" i="13"/>
  <c r="O84" i="13" s="1"/>
  <c r="J84" i="13"/>
  <c r="K84" i="13" s="1"/>
  <c r="V83" i="13"/>
  <c r="S83" i="13"/>
  <c r="N83" i="13"/>
  <c r="O83" i="13" s="1"/>
  <c r="J83" i="13"/>
  <c r="V82" i="13"/>
  <c r="S82" i="13"/>
  <c r="N82" i="13"/>
  <c r="O82" i="13" s="1"/>
  <c r="J82" i="13"/>
  <c r="V81" i="13"/>
  <c r="S81" i="13"/>
  <c r="N81" i="13"/>
  <c r="J81" i="13"/>
  <c r="K81" i="13" s="1"/>
  <c r="V80" i="13"/>
  <c r="S80" i="13"/>
  <c r="O80" i="13"/>
  <c r="J80" i="13"/>
  <c r="P80" i="13" s="1"/>
  <c r="V79" i="13"/>
  <c r="S79" i="13"/>
  <c r="O79" i="13"/>
  <c r="J79" i="13"/>
  <c r="K79" i="13" s="1"/>
  <c r="V78" i="13"/>
  <c r="S78" i="13"/>
  <c r="O78" i="13"/>
  <c r="J78" i="13"/>
  <c r="K78" i="13" s="1"/>
  <c r="V77" i="13"/>
  <c r="S77" i="13"/>
  <c r="O77" i="13"/>
  <c r="J77" i="13"/>
  <c r="P77" i="13" s="1"/>
  <c r="V76" i="13"/>
  <c r="S76" i="13"/>
  <c r="O76" i="13"/>
  <c r="J76" i="13"/>
  <c r="P76" i="13" s="1"/>
  <c r="V75" i="13"/>
  <c r="S75" i="13"/>
  <c r="O75" i="13"/>
  <c r="J75" i="13"/>
  <c r="P75" i="13" s="1"/>
  <c r="V74" i="13"/>
  <c r="S74" i="13"/>
  <c r="N74" i="13"/>
  <c r="O74" i="13" s="1"/>
  <c r="J74" i="13"/>
  <c r="K74" i="13" s="1"/>
  <c r="V73" i="13"/>
  <c r="S73" i="13"/>
  <c r="O73" i="13"/>
  <c r="J73" i="13"/>
  <c r="K73" i="13" s="1"/>
  <c r="V72" i="13"/>
  <c r="S72" i="13"/>
  <c r="N72" i="13"/>
  <c r="O72" i="13" s="1"/>
  <c r="J72" i="13"/>
  <c r="V71" i="13"/>
  <c r="S71" i="13"/>
  <c r="AD71" i="13" s="1"/>
  <c r="AC71" i="13" s="1"/>
  <c r="N71" i="13"/>
  <c r="J71" i="13"/>
  <c r="V70" i="13"/>
  <c r="S70" i="13"/>
  <c r="Z70" i="13" s="1"/>
  <c r="N70" i="13"/>
  <c r="J70" i="13"/>
  <c r="V69" i="13"/>
  <c r="S69" i="13"/>
  <c r="AD69" i="13" s="1"/>
  <c r="AC69" i="13" s="1"/>
  <c r="N69" i="13"/>
  <c r="J69" i="13"/>
  <c r="V68" i="13"/>
  <c r="S68" i="13"/>
  <c r="N68" i="13"/>
  <c r="O68" i="13" s="1"/>
  <c r="J68" i="13"/>
  <c r="V67" i="13"/>
  <c r="S67" i="13"/>
  <c r="N67" i="13"/>
  <c r="O67" i="13" s="1"/>
  <c r="J67" i="13"/>
  <c r="V66" i="13"/>
  <c r="S66" i="13"/>
  <c r="N66" i="13"/>
  <c r="O66" i="13" s="1"/>
  <c r="J66" i="13"/>
  <c r="P66" i="13" s="1"/>
  <c r="V65" i="13"/>
  <c r="S65" i="13"/>
  <c r="N65" i="13"/>
  <c r="O65" i="13" s="1"/>
  <c r="J65" i="13"/>
  <c r="V64" i="13"/>
  <c r="S64" i="13"/>
  <c r="N64" i="13"/>
  <c r="O64" i="13" s="1"/>
  <c r="J64" i="13"/>
  <c r="K64" i="13" s="1"/>
  <c r="V63" i="13"/>
  <c r="S63" i="13"/>
  <c r="N63" i="13"/>
  <c r="O63" i="13" s="1"/>
  <c r="J63" i="13"/>
  <c r="K63" i="13" s="1"/>
  <c r="V62" i="13"/>
  <c r="S62" i="13"/>
  <c r="N62" i="13"/>
  <c r="O62" i="13" s="1"/>
  <c r="J62" i="13"/>
  <c r="K62" i="13" s="1"/>
  <c r="V61" i="13"/>
  <c r="S61" i="13"/>
  <c r="N61" i="13"/>
  <c r="O61" i="13" s="1"/>
  <c r="J61" i="13"/>
  <c r="K61" i="13" s="1"/>
  <c r="V60" i="13"/>
  <c r="S60" i="13"/>
  <c r="N60" i="13"/>
  <c r="O60" i="13" s="1"/>
  <c r="J60" i="13"/>
  <c r="K60" i="13" s="1"/>
  <c r="V59" i="13"/>
  <c r="S59" i="13"/>
  <c r="N59" i="13"/>
  <c r="O59" i="13" s="1"/>
  <c r="J59" i="13"/>
  <c r="K59" i="13" s="1"/>
  <c r="V58" i="13"/>
  <c r="S58" i="13"/>
  <c r="N58" i="13"/>
  <c r="O58" i="13" s="1"/>
  <c r="J58" i="13"/>
  <c r="K58" i="13" s="1"/>
  <c r="V57" i="13"/>
  <c r="S57" i="13"/>
  <c r="N57" i="13"/>
  <c r="O57" i="13" s="1"/>
  <c r="J57" i="13"/>
  <c r="V56" i="13"/>
  <c r="S56" i="13"/>
  <c r="N56" i="13"/>
  <c r="O56" i="13" s="1"/>
  <c r="J56" i="13"/>
  <c r="V55" i="13"/>
  <c r="S55" i="13"/>
  <c r="N55" i="13"/>
  <c r="O55" i="13" s="1"/>
  <c r="AD55" i="13" s="1"/>
  <c r="AC55" i="13" s="1"/>
  <c r="J55" i="13"/>
  <c r="V54" i="13"/>
  <c r="S54" i="13"/>
  <c r="N54" i="13"/>
  <c r="O54" i="13" s="1"/>
  <c r="J54" i="13"/>
  <c r="V53" i="13"/>
  <c r="S53" i="13"/>
  <c r="N53" i="13"/>
  <c r="O53" i="13" s="1"/>
  <c r="J53" i="13"/>
  <c r="V52" i="13"/>
  <c r="S52" i="13"/>
  <c r="N52" i="13"/>
  <c r="O52" i="13" s="1"/>
  <c r="J52" i="13"/>
  <c r="V51" i="13"/>
  <c r="S51" i="13"/>
  <c r="N51" i="13"/>
  <c r="O51" i="13" s="1"/>
  <c r="AD51" i="13" s="1"/>
  <c r="AC51" i="13" s="1"/>
  <c r="J51" i="13"/>
  <c r="V50" i="13"/>
  <c r="S50" i="13"/>
  <c r="O50" i="13"/>
  <c r="J50" i="13"/>
  <c r="P50" i="13" s="1"/>
  <c r="V49" i="13"/>
  <c r="S49" i="13"/>
  <c r="O49" i="13"/>
  <c r="J49" i="13"/>
  <c r="K49" i="13" s="1"/>
  <c r="V48" i="13"/>
  <c r="S48" i="13"/>
  <c r="N48" i="13"/>
  <c r="O48" i="13" s="1"/>
  <c r="J48" i="13"/>
  <c r="V47" i="13"/>
  <c r="S47" i="13"/>
  <c r="O47" i="13"/>
  <c r="J47" i="13"/>
  <c r="P47" i="13" s="1"/>
  <c r="V46" i="13"/>
  <c r="S46" i="13"/>
  <c r="N46" i="13"/>
  <c r="O46" i="13" s="1"/>
  <c r="J46" i="13"/>
  <c r="V45" i="13"/>
  <c r="S45" i="13"/>
  <c r="N45" i="13"/>
  <c r="O45" i="13" s="1"/>
  <c r="J45" i="13"/>
  <c r="K45" i="13" s="1"/>
  <c r="V44" i="13"/>
  <c r="S44" i="13"/>
  <c r="O44" i="13"/>
  <c r="J44" i="13"/>
  <c r="K44" i="13" s="1"/>
  <c r="V43" i="13"/>
  <c r="S43" i="13"/>
  <c r="N43" i="13"/>
  <c r="O43" i="13" s="1"/>
  <c r="J43" i="13"/>
  <c r="V42" i="13"/>
  <c r="S42" i="13"/>
  <c r="N42" i="13"/>
  <c r="O42" i="13" s="1"/>
  <c r="J42" i="13"/>
  <c r="K42" i="13" s="1"/>
  <c r="V41" i="13"/>
  <c r="S41" i="13"/>
  <c r="N41" i="13"/>
  <c r="O41" i="13" s="1"/>
  <c r="J41" i="13"/>
  <c r="V40" i="13"/>
  <c r="S40" i="13"/>
  <c r="AD40" i="13" s="1"/>
  <c r="AC40" i="13" s="1"/>
  <c r="N40" i="13"/>
  <c r="P40" i="13" s="1"/>
  <c r="J40" i="13"/>
  <c r="V39" i="13"/>
  <c r="S39" i="13"/>
  <c r="N39" i="13"/>
  <c r="J39" i="13"/>
  <c r="K39" i="13" s="1"/>
  <c r="V38" i="13"/>
  <c r="S38" i="13"/>
  <c r="N38" i="13"/>
  <c r="O38" i="13" s="1"/>
  <c r="J38" i="13"/>
  <c r="K38" i="13" s="1"/>
  <c r="V37" i="13"/>
  <c r="S37" i="13"/>
  <c r="N37" i="13"/>
  <c r="O37" i="13" s="1"/>
  <c r="J37" i="13"/>
  <c r="K37" i="13" s="1"/>
  <c r="V36" i="13"/>
  <c r="S36" i="13"/>
  <c r="N36" i="13"/>
  <c r="O36" i="13" s="1"/>
  <c r="J36" i="13"/>
  <c r="K36" i="13" s="1"/>
  <c r="V35" i="13"/>
  <c r="S35" i="13"/>
  <c r="N35" i="13"/>
  <c r="O35" i="13" s="1"/>
  <c r="AD35" i="13" s="1"/>
  <c r="AC35" i="13" s="1"/>
  <c r="J35" i="13"/>
  <c r="K35" i="13" s="1"/>
  <c r="V34" i="13"/>
  <c r="S34" i="13"/>
  <c r="N34" i="13"/>
  <c r="O34" i="13" s="1"/>
  <c r="J34" i="13"/>
  <c r="V33" i="13"/>
  <c r="S33" i="13"/>
  <c r="N33" i="13"/>
  <c r="J33" i="13"/>
  <c r="K33" i="13" s="1"/>
  <c r="V32" i="13"/>
  <c r="S32" i="13"/>
  <c r="N32" i="13"/>
  <c r="O32" i="13" s="1"/>
  <c r="J32" i="13"/>
  <c r="K32" i="13" s="1"/>
  <c r="V31" i="13"/>
  <c r="S31" i="13"/>
  <c r="O31" i="13"/>
  <c r="J31" i="13"/>
  <c r="P31" i="13" s="1"/>
  <c r="V30" i="13"/>
  <c r="S30" i="13"/>
  <c r="N30" i="13"/>
  <c r="O30" i="13" s="1"/>
  <c r="J30" i="13"/>
  <c r="V29" i="13"/>
  <c r="S29" i="13"/>
  <c r="N29" i="13"/>
  <c r="O29" i="13" s="1"/>
  <c r="J29" i="13"/>
  <c r="K29" i="13" s="1"/>
  <c r="V28" i="13"/>
  <c r="S28" i="13"/>
  <c r="N28" i="13"/>
  <c r="O28" i="13" s="1"/>
  <c r="J28" i="13"/>
  <c r="V27" i="13"/>
  <c r="S27" i="13"/>
  <c r="N27" i="13"/>
  <c r="J27" i="13"/>
  <c r="V26" i="13"/>
  <c r="S26" i="13"/>
  <c r="N26" i="13"/>
  <c r="O26" i="13" s="1"/>
  <c r="J26" i="13"/>
  <c r="K26" i="13" s="1"/>
  <c r="V25" i="13"/>
  <c r="S25" i="13"/>
  <c r="Z25" i="13" s="1"/>
  <c r="AA25" i="13" s="1"/>
  <c r="N25" i="13"/>
  <c r="O25" i="13" s="1"/>
  <c r="J25" i="13"/>
  <c r="V24" i="13"/>
  <c r="S24" i="13"/>
  <c r="N24" i="13"/>
  <c r="O24" i="13" s="1"/>
  <c r="J24" i="13"/>
  <c r="V23" i="13"/>
  <c r="S23" i="13"/>
  <c r="N23" i="13"/>
  <c r="O23" i="13" s="1"/>
  <c r="J23" i="13"/>
  <c r="K23" i="13" s="1"/>
  <c r="V22" i="13"/>
  <c r="S22" i="13"/>
  <c r="Z22" i="13" s="1"/>
  <c r="AB22" i="13" s="1"/>
  <c r="N22" i="13"/>
  <c r="O22" i="13" s="1"/>
  <c r="J22" i="13"/>
  <c r="V21" i="13"/>
  <c r="S21" i="13"/>
  <c r="N21" i="13"/>
  <c r="O21" i="13" s="1"/>
  <c r="J21" i="13"/>
  <c r="K21" i="13" s="1"/>
  <c r="V20" i="13"/>
  <c r="S20" i="13"/>
  <c r="N20" i="13"/>
  <c r="O20" i="13" s="1"/>
  <c r="J20" i="13"/>
  <c r="K20" i="13" s="1"/>
  <c r="V19" i="13"/>
  <c r="S19" i="13"/>
  <c r="O19" i="13"/>
  <c r="J19" i="13"/>
  <c r="P19" i="13" s="1"/>
  <c r="V18" i="13"/>
  <c r="S18" i="13"/>
  <c r="O18" i="13"/>
  <c r="J18" i="13"/>
  <c r="K18" i="13" s="1"/>
  <c r="V17" i="13"/>
  <c r="S17" i="13"/>
  <c r="N17" i="13"/>
  <c r="O17" i="13" s="1"/>
  <c r="J17" i="13"/>
  <c r="V16" i="13"/>
  <c r="S16" i="13"/>
  <c r="N16" i="13"/>
  <c r="O16" i="13" s="1"/>
  <c r="J16" i="13"/>
  <c r="V15" i="13"/>
  <c r="S15" i="13"/>
  <c r="N15" i="13"/>
  <c r="O15" i="13" s="1"/>
  <c r="J15" i="13"/>
  <c r="K15" i="13" s="1"/>
  <c r="V14" i="13"/>
  <c r="S14" i="13"/>
  <c r="N14" i="13"/>
  <c r="O14" i="13" s="1"/>
  <c r="J14" i="13"/>
  <c r="V13" i="13"/>
  <c r="S13" i="13"/>
  <c r="N13" i="13"/>
  <c r="O13" i="13" s="1"/>
  <c r="J13" i="13"/>
  <c r="K13" i="13" s="1"/>
  <c r="V12" i="13"/>
  <c r="S12" i="13"/>
  <c r="N12" i="13"/>
  <c r="O12" i="13" s="1"/>
  <c r="J12" i="13"/>
  <c r="V11" i="13"/>
  <c r="S11" i="13"/>
  <c r="N11" i="13"/>
  <c r="O11" i="13" s="1"/>
  <c r="J11" i="13"/>
  <c r="V10" i="13"/>
  <c r="S10" i="13"/>
  <c r="N10" i="13"/>
  <c r="O10" i="13" s="1"/>
  <c r="J10" i="13"/>
  <c r="K10" i="13" s="1"/>
  <c r="V9" i="13"/>
  <c r="S9" i="13"/>
  <c r="N9" i="13"/>
  <c r="O9" i="13" s="1"/>
  <c r="AD9" i="13" s="1"/>
  <c r="AC9" i="13" s="1"/>
  <c r="J9" i="13"/>
  <c r="K9" i="13" s="1"/>
  <c r="AD78" i="13" l="1"/>
  <c r="AC78" i="13" s="1"/>
  <c r="AD49" i="13"/>
  <c r="AC49" i="13" s="1"/>
  <c r="Z26" i="13"/>
  <c r="AA26" i="13" s="1"/>
  <c r="P28" i="13"/>
  <c r="Z77" i="13"/>
  <c r="AA77" i="13" s="1"/>
  <c r="AD32" i="13"/>
  <c r="AC32" i="13" s="1"/>
  <c r="AD15" i="13"/>
  <c r="AC15" i="13" s="1"/>
  <c r="AD17" i="13"/>
  <c r="AC17" i="13" s="1"/>
  <c r="AD19" i="13"/>
  <c r="AC19" i="13" s="1"/>
  <c r="K31" i="13"/>
  <c r="Z33" i="13"/>
  <c r="P43" i="13"/>
  <c r="Z91" i="13"/>
  <c r="Z95" i="13"/>
  <c r="P78" i="13"/>
  <c r="P49" i="13"/>
  <c r="AD12" i="13"/>
  <c r="AC12" i="13" s="1"/>
  <c r="Z61" i="13"/>
  <c r="AD67" i="13"/>
  <c r="AC67" i="13" s="1"/>
  <c r="P39" i="13"/>
  <c r="K75" i="13"/>
  <c r="Z75" i="13" s="1"/>
  <c r="AA75" i="13" s="1"/>
  <c r="AD77" i="13"/>
  <c r="AC77" i="13" s="1"/>
  <c r="P34" i="13"/>
  <c r="Z74" i="13"/>
  <c r="AB74" i="13" s="1"/>
  <c r="P79" i="13"/>
  <c r="AD46" i="13"/>
  <c r="AC46" i="13" s="1"/>
  <c r="Z53" i="13"/>
  <c r="Z55" i="13"/>
  <c r="AA55" i="13" s="1"/>
  <c r="AE55" i="13" s="1"/>
  <c r="AD83" i="13"/>
  <c r="AC83" i="13" s="1"/>
  <c r="P69" i="13"/>
  <c r="AD87" i="13"/>
  <c r="AC87" i="13" s="1"/>
  <c r="Z14" i="13"/>
  <c r="AB14" i="13" s="1"/>
  <c r="AD22" i="13"/>
  <c r="AC22" i="13" s="1"/>
  <c r="P24" i="13"/>
  <c r="Z35" i="13"/>
  <c r="Z37" i="13"/>
  <c r="P53" i="13"/>
  <c r="Z56" i="13"/>
  <c r="AD60" i="13"/>
  <c r="AC60" i="13" s="1"/>
  <c r="Z63" i="13"/>
  <c r="AA63" i="13" s="1"/>
  <c r="AD86" i="13"/>
  <c r="AC86" i="13" s="1"/>
  <c r="P55" i="13"/>
  <c r="AD62" i="13"/>
  <c r="AC62" i="13" s="1"/>
  <c r="Z76" i="13"/>
  <c r="AD90" i="13"/>
  <c r="AC90" i="13" s="1"/>
  <c r="P96" i="13"/>
  <c r="Z40" i="13"/>
  <c r="AA40" i="13" s="1"/>
  <c r="AE40" i="13" s="1"/>
  <c r="K80" i="13"/>
  <c r="Z80" i="13" s="1"/>
  <c r="Z90" i="13"/>
  <c r="AB90" i="13" s="1"/>
  <c r="K43" i="13"/>
  <c r="Z13" i="13"/>
  <c r="Z28" i="13"/>
  <c r="AB28" i="13" s="1"/>
  <c r="Z59" i="13"/>
  <c r="AB59" i="13" s="1"/>
  <c r="K89" i="13"/>
  <c r="Z89" i="13" s="1"/>
  <c r="Z94" i="13"/>
  <c r="AA94" i="13" s="1"/>
  <c r="Z98" i="13"/>
  <c r="AB98" i="13" s="1"/>
  <c r="Z30" i="13"/>
  <c r="AB30" i="13" s="1"/>
  <c r="K47" i="13"/>
  <c r="Z47" i="13" s="1"/>
  <c r="Z50" i="13"/>
  <c r="AB50" i="13" s="1"/>
  <c r="Z79" i="13"/>
  <c r="AB79" i="13" s="1"/>
  <c r="AD84" i="13"/>
  <c r="AC84" i="13" s="1"/>
  <c r="P93" i="13"/>
  <c r="P14" i="13"/>
  <c r="P16" i="13"/>
  <c r="Z32" i="13"/>
  <c r="AB32" i="13" s="1"/>
  <c r="Z52" i="13"/>
  <c r="AB52" i="13" s="1"/>
  <c r="AD74" i="13"/>
  <c r="AC74" i="13" s="1"/>
  <c r="AD95" i="13"/>
  <c r="AC95" i="13" s="1"/>
  <c r="AB94" i="13"/>
  <c r="AB75" i="13"/>
  <c r="P10" i="13"/>
  <c r="P33" i="13"/>
  <c r="AD47" i="13"/>
  <c r="AC47" i="13" s="1"/>
  <c r="AD50" i="13"/>
  <c r="AC50" i="13" s="1"/>
  <c r="Z71" i="13"/>
  <c r="Z12" i="13"/>
  <c r="AA12" i="13" s="1"/>
  <c r="AD14" i="13"/>
  <c r="AC14" i="13" s="1"/>
  <c r="Z17" i="13"/>
  <c r="K19" i="13"/>
  <c r="Z19" i="13" s="1"/>
  <c r="Z23" i="13"/>
  <c r="AA23" i="13" s="1"/>
  <c r="AD44" i="13"/>
  <c r="AC44" i="13" s="1"/>
  <c r="P46" i="13"/>
  <c r="Z49" i="13"/>
  <c r="P54" i="13"/>
  <c r="AD59" i="13"/>
  <c r="AC59" i="13" s="1"/>
  <c r="AD70" i="13"/>
  <c r="AC70" i="13" s="1"/>
  <c r="P73" i="13"/>
  <c r="AD76" i="13"/>
  <c r="AC76" i="13" s="1"/>
  <c r="AD91" i="13"/>
  <c r="AC91" i="13" s="1"/>
  <c r="Z92" i="13"/>
  <c r="P21" i="13"/>
  <c r="AA22" i="13"/>
  <c r="Z164" i="13"/>
  <c r="AA164" i="13" s="1"/>
  <c r="Z29" i="13"/>
  <c r="AB29" i="13" s="1"/>
  <c r="P48" i="13"/>
  <c r="AB55" i="13"/>
  <c r="AD64" i="13"/>
  <c r="AC64" i="13" s="1"/>
  <c r="AD80" i="13"/>
  <c r="AC80" i="13" s="1"/>
  <c r="Z27" i="13"/>
  <c r="Z43" i="13"/>
  <c r="Z62" i="13"/>
  <c r="AB62" i="13" s="1"/>
  <c r="Z64" i="13"/>
  <c r="AA64" i="13" s="1"/>
  <c r="AE64" i="13" s="1"/>
  <c r="AD43" i="13"/>
  <c r="AC43" i="13" s="1"/>
  <c r="AD11" i="13"/>
  <c r="AC11" i="13" s="1"/>
  <c r="AD13" i="13"/>
  <c r="AC13" i="13" s="1"/>
  <c r="AB25" i="13"/>
  <c r="P27" i="13"/>
  <c r="AD29" i="13"/>
  <c r="AC29" i="13" s="1"/>
  <c r="AD37" i="13"/>
  <c r="AC37" i="13" s="1"/>
  <c r="K48" i="13"/>
  <c r="Z48" i="13" s="1"/>
  <c r="P56" i="13"/>
  <c r="P64" i="13"/>
  <c r="Z69" i="13"/>
  <c r="P74" i="13"/>
  <c r="AD75" i="13"/>
  <c r="AC75" i="13" s="1"/>
  <c r="AD79" i="13"/>
  <c r="AC79" i="13" s="1"/>
  <c r="Z85" i="13"/>
  <c r="AD93" i="13"/>
  <c r="AC93" i="13" s="1"/>
  <c r="AD56" i="13"/>
  <c r="AC56" i="13" s="1"/>
  <c r="AD68" i="13"/>
  <c r="AC68" i="13" s="1"/>
  <c r="P95" i="13"/>
  <c r="Z96" i="13"/>
  <c r="AD61" i="13"/>
  <c r="AC61" i="13" s="1"/>
  <c r="P88" i="13"/>
  <c r="AD16" i="13"/>
  <c r="AC16" i="13" s="1"/>
  <c r="P42" i="13"/>
  <c r="AD98" i="13"/>
  <c r="AC98" i="13" s="1"/>
  <c r="P82" i="13"/>
  <c r="P12" i="13"/>
  <c r="P17" i="13"/>
  <c r="AD28" i="13"/>
  <c r="AC28" i="13" s="1"/>
  <c r="P30" i="13"/>
  <c r="AD65" i="13"/>
  <c r="AC65" i="13" s="1"/>
  <c r="P70" i="13"/>
  <c r="P85" i="13"/>
  <c r="AD48" i="13"/>
  <c r="AC48" i="13" s="1"/>
  <c r="AD24" i="13"/>
  <c r="AC24" i="13" s="1"/>
  <c r="O27" i="13"/>
  <c r="AD27" i="13" s="1"/>
  <c r="AC27" i="13" s="1"/>
  <c r="AD30" i="13"/>
  <c r="AC30" i="13" s="1"/>
  <c r="P32" i="13"/>
  <c r="P59" i="13"/>
  <c r="AD21" i="13"/>
  <c r="AC21" i="13" s="1"/>
  <c r="AD53" i="13"/>
  <c r="AC53" i="13" s="1"/>
  <c r="P84" i="13"/>
  <c r="O39" i="13"/>
  <c r="AD39" i="13" s="1"/>
  <c r="AC39" i="13" s="1"/>
  <c r="P11" i="13"/>
  <c r="AD20" i="13"/>
  <c r="AC20" i="13" s="1"/>
  <c r="P22" i="13"/>
  <c r="P25" i="13"/>
  <c r="P36" i="13"/>
  <c r="P83" i="13"/>
  <c r="P87" i="13"/>
  <c r="P98" i="13"/>
  <c r="P164" i="13"/>
  <c r="M34" i="13"/>
  <c r="M12" i="13"/>
  <c r="M9" i="13"/>
  <c r="M64" i="13"/>
  <c r="AD66" i="13"/>
  <c r="AC66" i="13" s="1"/>
  <c r="Z66" i="13"/>
  <c r="AA70" i="13"/>
  <c r="AB70" i="13"/>
  <c r="K11" i="13"/>
  <c r="Z11" i="13" s="1"/>
  <c r="Z16" i="13"/>
  <c r="AD26" i="13"/>
  <c r="AC26" i="13" s="1"/>
  <c r="AE26" i="13" s="1"/>
  <c r="AA27" i="13"/>
  <c r="AB27" i="13"/>
  <c r="AA28" i="13"/>
  <c r="AA32" i="13"/>
  <c r="AE32" i="13" s="1"/>
  <c r="P35" i="13"/>
  <c r="AD57" i="13"/>
  <c r="AC57" i="13" s="1"/>
  <c r="Z21" i="13"/>
  <c r="AA30" i="13"/>
  <c r="AB35" i="13"/>
  <c r="AA35" i="13"/>
  <c r="AE35" i="13" s="1"/>
  <c r="Z39" i="13"/>
  <c r="M45" i="13"/>
  <c r="AA47" i="13"/>
  <c r="AE47" i="13" s="1"/>
  <c r="AB47" i="13"/>
  <c r="AB49" i="13"/>
  <c r="AA49" i="13"/>
  <c r="AE49" i="13" s="1"/>
  <c r="AD52" i="13"/>
  <c r="AC52" i="13" s="1"/>
  <c r="Z60" i="13"/>
  <c r="AA61" i="13"/>
  <c r="AB61" i="13"/>
  <c r="AD72" i="13"/>
  <c r="AC72" i="13" s="1"/>
  <c r="AA74" i="13"/>
  <c r="AE74" i="13" s="1"/>
  <c r="AB76" i="13"/>
  <c r="AA76" i="13"/>
  <c r="AE76" i="13" s="1"/>
  <c r="AE22" i="13"/>
  <c r="AA33" i="13"/>
  <c r="AB33" i="13"/>
  <c r="Z36" i="13"/>
  <c r="AD36" i="13"/>
  <c r="AC36" i="13" s="1"/>
  <c r="AA53" i="13"/>
  <c r="AB53" i="13"/>
  <c r="M74" i="13"/>
  <c r="M71" i="13"/>
  <c r="M69" i="13"/>
  <c r="M46" i="13"/>
  <c r="M37" i="13"/>
  <c r="M30" i="13"/>
  <c r="M89" i="13"/>
  <c r="M81" i="13"/>
  <c r="M93" i="13"/>
  <c r="M98" i="13"/>
  <c r="M87" i="13"/>
  <c r="M84" i="13"/>
  <c r="M70" i="13"/>
  <c r="M39" i="13"/>
  <c r="M97" i="13"/>
  <c r="M85" i="13"/>
  <c r="M73" i="13"/>
  <c r="M67" i="13"/>
  <c r="M47" i="13"/>
  <c r="M33" i="13"/>
  <c r="M31" i="13"/>
  <c r="M92" i="13"/>
  <c r="M86" i="13"/>
  <c r="M78" i="13"/>
  <c r="M72" i="13"/>
  <c r="M66" i="13"/>
  <c r="M54" i="13"/>
  <c r="M49" i="13"/>
  <c r="M36" i="13"/>
  <c r="M29" i="13"/>
  <c r="M21" i="13"/>
  <c r="M18" i="13"/>
  <c r="M13" i="13"/>
  <c r="M58" i="13"/>
  <c r="M44" i="13"/>
  <c r="M41" i="13"/>
  <c r="M38" i="13"/>
  <c r="M26" i="13"/>
  <c r="M75" i="13"/>
  <c r="M65" i="13"/>
  <c r="M61" i="13"/>
  <c r="M57" i="13"/>
  <c r="M51" i="13"/>
  <c r="M19" i="13"/>
  <c r="M11" i="13"/>
  <c r="M68" i="13"/>
  <c r="M48" i="13"/>
  <c r="M32" i="13"/>
  <c r="AD10" i="13"/>
  <c r="AC10" i="13" s="1"/>
  <c r="Z10" i="13"/>
  <c r="M20" i="13"/>
  <c r="AB23" i="13"/>
  <c r="Z24" i="13"/>
  <c r="AD25" i="13"/>
  <c r="AC25" i="13" s="1"/>
  <c r="AE25" i="13" s="1"/>
  <c r="AB26" i="13"/>
  <c r="AD41" i="13"/>
  <c r="AC41" i="13" s="1"/>
  <c r="Z44" i="13"/>
  <c r="AB56" i="13"/>
  <c r="AA56" i="13"/>
  <c r="AE56" i="13" s="1"/>
  <c r="AD63" i="13"/>
  <c r="AC63" i="13" s="1"/>
  <c r="Z9" i="13"/>
  <c r="AE12" i="13"/>
  <c r="P13" i="13"/>
  <c r="M15" i="13"/>
  <c r="P18" i="13"/>
  <c r="O33" i="13"/>
  <c r="AD33" i="13" s="1"/>
  <c r="AC33" i="13" s="1"/>
  <c r="AB71" i="13"/>
  <c r="AA71" i="13"/>
  <c r="AE71" i="13" s="1"/>
  <c r="AB12" i="13"/>
  <c r="AD18" i="13"/>
  <c r="AC18" i="13" s="1"/>
  <c r="Z18" i="13"/>
  <c r="AD23" i="13"/>
  <c r="AC23" i="13" s="1"/>
  <c r="AE23" i="13" s="1"/>
  <c r="P29" i="13"/>
  <c r="AD34" i="13"/>
  <c r="AC34" i="13" s="1"/>
  <c r="P37" i="13"/>
  <c r="K68" i="13"/>
  <c r="Z68" i="13" s="1"/>
  <c r="P68" i="13"/>
  <c r="AB13" i="13"/>
  <c r="AA13" i="13"/>
  <c r="AE13" i="13" s="1"/>
  <c r="Z15" i="13"/>
  <c r="Z20" i="13"/>
  <c r="M23" i="13"/>
  <c r="AD31" i="13"/>
  <c r="AC31" i="13" s="1"/>
  <c r="Z31" i="13"/>
  <c r="AB37" i="13"/>
  <c r="AA37" i="13"/>
  <c r="AD54" i="13"/>
  <c r="AC54" i="13" s="1"/>
  <c r="AD58" i="13"/>
  <c r="AC58" i="13" s="1"/>
  <c r="Z58" i="13"/>
  <c r="O81" i="13"/>
  <c r="AD81" i="13" s="1"/>
  <c r="AC81" i="13" s="1"/>
  <c r="P81" i="13"/>
  <c r="AE77" i="13"/>
  <c r="Z42" i="13"/>
  <c r="AD42" i="13"/>
  <c r="AC42" i="13" s="1"/>
  <c r="K51" i="13"/>
  <c r="Z51" i="13" s="1"/>
  <c r="P51" i="13"/>
  <c r="P57" i="13"/>
  <c r="K57" i="13"/>
  <c r="Z57" i="13" s="1"/>
  <c r="P9" i="13"/>
  <c r="P15" i="13"/>
  <c r="P20" i="13"/>
  <c r="P23" i="13"/>
  <c r="P26" i="13"/>
  <c r="K34" i="13"/>
  <c r="Z34" i="13" s="1"/>
  <c r="P45" i="13"/>
  <c r="K46" i="13"/>
  <c r="Z46" i="13" s="1"/>
  <c r="P52" i="13"/>
  <c r="K65" i="13"/>
  <c r="Z65" i="13" s="1"/>
  <c r="P65" i="13"/>
  <c r="Z73" i="13"/>
  <c r="AD73" i="13"/>
  <c r="AC73" i="13" s="1"/>
  <c r="AB77" i="13"/>
  <c r="Z82" i="13"/>
  <c r="AA92" i="13"/>
  <c r="AE92" i="13" s="1"/>
  <c r="AB92" i="13"/>
  <c r="AB96" i="13"/>
  <c r="AA96" i="13"/>
  <c r="AE96" i="13" s="1"/>
  <c r="AB91" i="13"/>
  <c r="AA91" i="13"/>
  <c r="AE91" i="13" s="1"/>
  <c r="P94" i="13"/>
  <c r="O94" i="13"/>
  <c r="AD94" i="13" s="1"/>
  <c r="AC94" i="13" s="1"/>
  <c r="P41" i="13"/>
  <c r="K41" i="13"/>
  <c r="Z41" i="13" s="1"/>
  <c r="Z45" i="13"/>
  <c r="AD45" i="13"/>
  <c r="AC45" i="13" s="1"/>
  <c r="K54" i="13"/>
  <c r="Z54" i="13" s="1"/>
  <c r="AA59" i="13"/>
  <c r="K66" i="13"/>
  <c r="P71" i="13"/>
  <c r="P72" i="13"/>
  <c r="K72" i="13"/>
  <c r="Z72" i="13" s="1"/>
  <c r="Z78" i="13"/>
  <c r="AA90" i="13"/>
  <c r="AE90" i="13" s="1"/>
  <c r="K92" i="13"/>
  <c r="P92" i="13"/>
  <c r="K97" i="13"/>
  <c r="Z97" i="13" s="1"/>
  <c r="P97" i="13"/>
  <c r="P61" i="13"/>
  <c r="P63" i="13"/>
  <c r="Z87" i="13"/>
  <c r="P38" i="13"/>
  <c r="P44" i="13"/>
  <c r="P62" i="13"/>
  <c r="P67" i="13"/>
  <c r="K67" i="13"/>
  <c r="Z67" i="13" s="1"/>
  <c r="AB95" i="13"/>
  <c r="AA95" i="13"/>
  <c r="AE95" i="13" s="1"/>
  <c r="AD38" i="13"/>
  <c r="AC38" i="13" s="1"/>
  <c r="Z38" i="13"/>
  <c r="P58" i="13"/>
  <c r="P60" i="13"/>
  <c r="AE75" i="13"/>
  <c r="Z84" i="13"/>
  <c r="Z88" i="13"/>
  <c r="AD89" i="13"/>
  <c r="AC89" i="13" s="1"/>
  <c r="AD88" i="13"/>
  <c r="AC88" i="13" s="1"/>
  <c r="Z81" i="13"/>
  <c r="AD82" i="13"/>
  <c r="AC82" i="13" s="1"/>
  <c r="Z83" i="13"/>
  <c r="AD85" i="13"/>
  <c r="AC85" i="13" s="1"/>
  <c r="Z86" i="13"/>
  <c r="K93" i="13"/>
  <c r="Z93" i="13" s="1"/>
  <c r="AD97" i="13"/>
  <c r="AC97" i="13" s="1"/>
  <c r="AD167" i="13"/>
  <c r="AC167" i="13" s="1"/>
  <c r="Z167" i="13"/>
  <c r="AD164" i="13"/>
  <c r="AC164" i="13" s="1"/>
  <c r="AE164" i="13" s="1"/>
  <c r="O167" i="13"/>
  <c r="AA14" i="13" l="1"/>
  <c r="AE14" i="13" s="1"/>
  <c r="AB64" i="13"/>
  <c r="AE70" i="13"/>
  <c r="AA62" i="13"/>
  <c r="AE62" i="13" s="1"/>
  <c r="AB63" i="13"/>
  <c r="AE63" i="13"/>
  <c r="AB164" i="13"/>
  <c r="AA98" i="13"/>
  <c r="AE98" i="13" s="1"/>
  <c r="AE59" i="13"/>
  <c r="AE28" i="13"/>
  <c r="AE37" i="13"/>
  <c r="AE30" i="13"/>
  <c r="AA29" i="13"/>
  <c r="AE29" i="13" s="1"/>
  <c r="AE27" i="13"/>
  <c r="AE94" i="13"/>
  <c r="AA79" i="13"/>
  <c r="AE79" i="13" s="1"/>
  <c r="AB40" i="13"/>
  <c r="AB89" i="13"/>
  <c r="AA89" i="13"/>
  <c r="AA50" i="13"/>
  <c r="AA52" i="13"/>
  <c r="AE52" i="13" s="1"/>
  <c r="AE61" i="13"/>
  <c r="AE53" i="13"/>
  <c r="AB85" i="13"/>
  <c r="AA85" i="13"/>
  <c r="AE85" i="13" s="1"/>
  <c r="AA43" i="13"/>
  <c r="AE43" i="13" s="1"/>
  <c r="AB43" i="13"/>
  <c r="AB19" i="13"/>
  <c r="AA19" i="13"/>
  <c r="AE19" i="13" s="1"/>
  <c r="AA17" i="13"/>
  <c r="AE17" i="13" s="1"/>
  <c r="AB17" i="13"/>
  <c r="AE50" i="13"/>
  <c r="AA69" i="13"/>
  <c r="AE69" i="13" s="1"/>
  <c r="AB69" i="13"/>
  <c r="AB48" i="13"/>
  <c r="AA48" i="13"/>
  <c r="AE48" i="13" s="1"/>
  <c r="AB54" i="13"/>
  <c r="AA54" i="13"/>
  <c r="AE54" i="13" s="1"/>
  <c r="AA72" i="13"/>
  <c r="AE72" i="13" s="1"/>
  <c r="AB72" i="13"/>
  <c r="AA34" i="13"/>
  <c r="AE34" i="13" s="1"/>
  <c r="AB34" i="13"/>
  <c r="AB38" i="13"/>
  <c r="AA38" i="13"/>
  <c r="AE38" i="13" s="1"/>
  <c r="AB93" i="13"/>
  <c r="AA93" i="13"/>
  <c r="AE93" i="13" s="1"/>
  <c r="AB88" i="13"/>
  <c r="AA88" i="13"/>
  <c r="AE88" i="13" s="1"/>
  <c r="AA41" i="13"/>
  <c r="AE41" i="13" s="1"/>
  <c r="AB41" i="13"/>
  <c r="AB42" i="13"/>
  <c r="AA42" i="13"/>
  <c r="AE42" i="13" s="1"/>
  <c r="AB31" i="13"/>
  <c r="AA31" i="13"/>
  <c r="AE31" i="13" s="1"/>
  <c r="AB39" i="13"/>
  <c r="AA39" i="13"/>
  <c r="AE39" i="13" s="1"/>
  <c r="AB45" i="13"/>
  <c r="AA45" i="13"/>
  <c r="AE45" i="13" s="1"/>
  <c r="AB73" i="13"/>
  <c r="AA73" i="13"/>
  <c r="AE73" i="13" s="1"/>
  <c r="AB86" i="13"/>
  <c r="AA86" i="13"/>
  <c r="AE86" i="13" s="1"/>
  <c r="AB84" i="13"/>
  <c r="AA84" i="13"/>
  <c r="AE84" i="13" s="1"/>
  <c r="AA67" i="13"/>
  <c r="AE67" i="13" s="1"/>
  <c r="AB67" i="13"/>
  <c r="AA65" i="13"/>
  <c r="AE65" i="13" s="1"/>
  <c r="AB65" i="13"/>
  <c r="AA68" i="13"/>
  <c r="AE68" i="13" s="1"/>
  <c r="AB68" i="13"/>
  <c r="AB18" i="13"/>
  <c r="AA18" i="13"/>
  <c r="AE18" i="13" s="1"/>
  <c r="AB10" i="13"/>
  <c r="AA10" i="13"/>
  <c r="AE10" i="13" s="1"/>
  <c r="AA60" i="13"/>
  <c r="AE60" i="13" s="1"/>
  <c r="AB60" i="13"/>
  <c r="AB66" i="13"/>
  <c r="AA66" i="13"/>
  <c r="AE66" i="13" s="1"/>
  <c r="AB80" i="13"/>
  <c r="AA80" i="13"/>
  <c r="AE80" i="13" s="1"/>
  <c r="AA97" i="13"/>
  <c r="AE97" i="13" s="1"/>
  <c r="AB97" i="13"/>
  <c r="AA58" i="13"/>
  <c r="AE58" i="13" s="1"/>
  <c r="AB58" i="13"/>
  <c r="AB44" i="13"/>
  <c r="AA44" i="13"/>
  <c r="AE44" i="13" s="1"/>
  <c r="AB83" i="13"/>
  <c r="AA83" i="13"/>
  <c r="AE83" i="13" s="1"/>
  <c r="AE89" i="13"/>
  <c r="AB82" i="13"/>
  <c r="AA82" i="13"/>
  <c r="AE82" i="13" s="1"/>
  <c r="AB46" i="13"/>
  <c r="AA46" i="13"/>
  <c r="AE46" i="13" s="1"/>
  <c r="AA57" i="13"/>
  <c r="AE57" i="13" s="1"/>
  <c r="AB57" i="13"/>
  <c r="AA20" i="13"/>
  <c r="AE20" i="13" s="1"/>
  <c r="AB20" i="13"/>
  <c r="AA36" i="13"/>
  <c r="AE36" i="13" s="1"/>
  <c r="AB36" i="13"/>
  <c r="AB167" i="13"/>
  <c r="AA167" i="13"/>
  <c r="AE167" i="13" s="1"/>
  <c r="AA15" i="13"/>
  <c r="AE15" i="13" s="1"/>
  <c r="AB15" i="13"/>
  <c r="AB81" i="13"/>
  <c r="AA81" i="13"/>
  <c r="AE81" i="13" s="1"/>
  <c r="AB87" i="13"/>
  <c r="AA87" i="13"/>
  <c r="AE87" i="13" s="1"/>
  <c r="AE33" i="13"/>
  <c r="AB21" i="13"/>
  <c r="AA21" i="13"/>
  <c r="AE21" i="13" s="1"/>
  <c r="AA16" i="13"/>
  <c r="AE16" i="13" s="1"/>
  <c r="AB16" i="13"/>
  <c r="AB78" i="13"/>
  <c r="AA78" i="13"/>
  <c r="AE78" i="13" s="1"/>
  <c r="AA51" i="13"/>
  <c r="AE51" i="13" s="1"/>
  <c r="AB51" i="13"/>
  <c r="AA9" i="13"/>
  <c r="AE9" i="13" s="1"/>
  <c r="AB9" i="13"/>
  <c r="AA24" i="13"/>
  <c r="AE24" i="13" s="1"/>
  <c r="AB24" i="13"/>
  <c r="AB11" i="13"/>
  <c r="AA11" i="13"/>
  <c r="AE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♥andii espinosa♥</author>
  </authors>
  <commentList>
    <comment ref="AO129" authorId="0" shapeId="0" xr:uid="{D5E5657D-364F-44B1-97CF-D9301FAA1049}">
      <text>
        <r>
          <rPr>
            <b/>
            <sz val="9"/>
            <color indexed="81"/>
            <rFont val="Tahoma"/>
            <family val="2"/>
          </rPr>
          <t>♥andii espinosa♥:</t>
        </r>
        <r>
          <rPr>
            <sz val="9"/>
            <color indexed="81"/>
            <rFont val="Tahoma"/>
            <family val="2"/>
          </rPr>
          <t xml:space="preserve">
</t>
        </r>
      </text>
    </comment>
  </commentList>
</comments>
</file>

<file path=xl/sharedStrings.xml><?xml version="1.0" encoding="utf-8"?>
<sst xmlns="http://schemas.openxmlformats.org/spreadsheetml/2006/main" count="2968" uniqueCount="1216">
  <si>
    <t>FECHA</t>
  </si>
  <si>
    <t>VERSIÓN</t>
  </si>
  <si>
    <t>Tipo</t>
  </si>
  <si>
    <t>Estado</t>
  </si>
  <si>
    <t>Responsable</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</si>
  <si>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</si>
  <si>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</si>
  <si>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</si>
  <si>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</si>
  <si>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</si>
  <si>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</si>
  <si>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</si>
  <si>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</si>
  <si>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</si>
  <si>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</si>
  <si>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</si>
  <si>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</si>
  <si>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</si>
  <si>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</si>
  <si>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</si>
  <si>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</si>
  <si>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</si>
  <si>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</si>
  <si>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</si>
  <si>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</si>
  <si>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</si>
  <si>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</si>
  <si>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</si>
  <si>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</si>
  <si>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</si>
  <si>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</si>
  <si>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</si>
  <si>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</si>
  <si>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</si>
  <si>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</si>
  <si>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</si>
  <si>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</si>
  <si>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</si>
  <si>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</si>
  <si>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</si>
  <si>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</si>
  <si>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</si>
  <si>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rPr>
      <t>NOTA</t>
    </r>
    <r>
      <rPr>
        <b/>
        <sz val="11"/>
        <color theme="1"/>
        <rFont val="Calibri"/>
        <family val="2"/>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</si>
  <si>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</si>
  <si>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</si>
  <si>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</si>
  <si>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</si>
  <si>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</si>
  <si>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</si>
  <si>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 xml:space="preserve">FORMATO MATRIZ DE RIESGO </t>
  </si>
  <si>
    <r>
      <rPr>
        <b/>
        <sz val="11"/>
        <color rgb="FF000000"/>
        <rFont val="Arial Narrow"/>
        <family val="2"/>
      </rPr>
      <t xml:space="preserve">CODIGO: </t>
    </r>
    <r>
      <rPr>
        <sz val="11"/>
        <color rgb="FF000000"/>
        <rFont val="Arial Narrow"/>
        <family val="2"/>
      </rPr>
      <t>E-SGI-F006</t>
    </r>
  </si>
  <si>
    <r>
      <rPr>
        <b/>
        <sz val="11"/>
        <color rgb="FF000000"/>
        <rFont val="Arial Narrow"/>
        <family val="2"/>
      </rPr>
      <t xml:space="preserve">VERSION: </t>
    </r>
    <r>
      <rPr>
        <sz val="11"/>
        <color rgb="FF000000"/>
        <rFont val="Arial Narrow"/>
        <family val="2"/>
      </rPr>
      <t>7</t>
    </r>
  </si>
  <si>
    <r>
      <rPr>
        <b/>
        <sz val="11"/>
        <color rgb="FF000000"/>
        <rFont val="Arial Narrow"/>
        <family val="2"/>
      </rPr>
      <t xml:space="preserve">FECHA: </t>
    </r>
    <r>
      <rPr>
        <sz val="11"/>
        <color rgb="FF000000"/>
        <rFont val="Arial Narrow"/>
        <family val="2"/>
      </rPr>
      <t>24/03/2021</t>
    </r>
  </si>
  <si>
    <r>
      <rPr>
        <b/>
        <sz val="11"/>
        <color rgb="FF000000"/>
        <rFont val="Arial Narrow"/>
        <family val="2"/>
      </rPr>
      <t xml:space="preserve">PAGINA </t>
    </r>
    <r>
      <rPr>
        <sz val="11"/>
        <color rgb="FF000000"/>
        <rFont val="Arial Narrow"/>
        <family val="2"/>
      </rPr>
      <t>1 de 1</t>
    </r>
  </si>
  <si>
    <t>Identificación del riesgo</t>
  </si>
  <si>
    <t>Análisis del riesgo inherente</t>
  </si>
  <si>
    <t>Evaluación del riesgo - Valoración de los controles</t>
  </si>
  <si>
    <t>Evaluación del riesgo - Nivel del riesgo residual</t>
  </si>
  <si>
    <t>Plan de Acción</t>
  </si>
  <si>
    <t xml:space="preserve">Referencia </t>
  </si>
  <si>
    <t>Proceso</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</si>
  <si>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</si>
  <si>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</si>
  <si>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</si>
  <si>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</si>
  <si>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</si>
  <si>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</si>
  <si>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</si>
  <si>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</si>
  <si>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</si>
  <si>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</si>
  <si>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</si>
  <si>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</si>
  <si>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</si>
  <si>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</si>
  <si>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</si>
  <si>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 xml:space="preserve">Atributos </t>
  </si>
  <si>
    <t>Probabilidad Residual</t>
  </si>
  <si>
    <t>Impacto Residual Final</t>
  </si>
  <si>
    <t>Zona de Riesgo Final</t>
  </si>
  <si>
    <t>Tratamiento</t>
  </si>
  <si>
    <t>Fecha Implementación</t>
  </si>
  <si>
    <t>Fecha Seguimiento</t>
  </si>
  <si>
    <t>Monitoreo 1</t>
  </si>
  <si>
    <t>Monitoreo 2</t>
  </si>
  <si>
    <t>Monitoreo 3</t>
  </si>
  <si>
    <t xml:space="preserve">Informe Oficina Asesora de Planeacion II Cuatrimestre </t>
  </si>
  <si>
    <t>Implementación</t>
  </si>
  <si>
    <t>Calificación</t>
  </si>
  <si>
    <t>Documentación</t>
  </si>
  <si>
    <t>Frecuencia</t>
  </si>
  <si>
    <t>Evidencia</t>
  </si>
  <si>
    <t>Probabilidad Residual Final</t>
  </si>
  <si>
    <t>Financiero</t>
  </si>
  <si>
    <t>Gestión de Almacén e Inventarios</t>
  </si>
  <si>
    <t>Económico</t>
  </si>
  <si>
    <t>Inconsistencias en inventario por bienes siniestrados y reposiciones de la aseguradora.</t>
  </si>
  <si>
    <t>Incumplimiento en el A-SA-P003 PROCEDIMIENTO TRAMITE DE SINIESTROS</t>
  </si>
  <si>
    <t>Posibilidad de incurrir en errores en los estados financieros por presentar bienes siniestrados o no presentar elementos que ya han sido repuestos por la aseguradora.</t>
  </si>
  <si>
    <t>ii)Ejecucion y Administracion de procesos</t>
  </si>
  <si>
    <t>Entre 10 y 50 SMLMV</t>
  </si>
  <si>
    <t xml:space="preserve">Un funcionario del grupo de Almacén, reporta la baja de los elementos siniestrados y se realiza el ingreso de los elementos nuevos a almacén en el periodo, esta actividad la realiza digitalmente en el aplicativo MAI y se pasa reporte al grupo de servicios administrativos.  </t>
  </si>
  <si>
    <t>Preventivo</t>
  </si>
  <si>
    <t>Automático</t>
  </si>
  <si>
    <t>Documentado</t>
  </si>
  <si>
    <t>Continua</t>
  </si>
  <si>
    <t>Con Registro</t>
  </si>
  <si>
    <t>Reducir (mitigar)</t>
  </si>
  <si>
    <t>Reporte de elementos dados de baja por siniestros al Grupo de Servicios Administrativos y los Ingresos de los bienes llegados por reposición..</t>
  </si>
  <si>
    <t>Coordinador Grupo de Manejo y Control de Almacén e Inventarios</t>
  </si>
  <si>
    <t>31-11-2021</t>
  </si>
  <si>
    <t>Se verifica con Informe del aplicativo de Almacen los ingresos hasta el 31 de Marzo de 2021 donde se evidencia  que no se ha ingresado ninguna restitución de las aseguradoras a la fecha, se debe realizar monitoreo mensual de vienes ingresados y conciliar con Grupo de Servicios administrativos.</t>
  </si>
  <si>
    <t>De acuerdo con las observaciones generadas en el primer seguimiento a riesgos, en las cuales se establece que era necesario generar una coherencia entre la descripción del riesgo y el control, se realizan los cambios correspondientes y se soportan en el formato de gestión del cambio. Con respecto al avance en la gestión del riesgo para este segundo cuatrimestre se evidencia un avance en cuanto a las conciliaciones entre almacen y servicios administrativos de siniestros y reposicion de las aseguradoras mes a mes con lo cual se ha logrado que la información sea coherente  entre las dos dependencias. Como evidencia se anexa cuadro de control con bajas de bienes digitados, en la columna de ingreso de reposición no se diligencia ya que el tiempo de respuesta para reposiciones depende de la respuesta de las aseguradoras.  Se anexan documentos de baja de bienes siniestrados en el periodo, se anexa ingresos de bienes provenientes de reposición de la aseguradora y se anexa conciliación del Grupo de Manejo y Control de Almacén e Inventarios y Grupo de Servicios Administrativos.</t>
  </si>
  <si>
    <t xml:space="preserve">En curso </t>
  </si>
  <si>
    <t xml:space="preserve">Económico y reputacional </t>
  </si>
  <si>
    <t xml:space="preserve">Perdida de activos, falta de control de inventarios </t>
  </si>
  <si>
    <t>Descuido y falta de control de los servidores</t>
  </si>
  <si>
    <t xml:space="preserve">Pérdida de bienes de la entidad, al no realizar inventarios de manera periódica por parte del Coordinador de Almacen, generando detrimento patrimonial. </t>
  </si>
  <si>
    <t>El riesgo afecta la imagen de alguna área de la organización</t>
  </si>
  <si>
    <t>Revisión  de los inventarios de manera mensual y aleatoria de los bienes por parte del funcionario responsable de la administración de los inventarios del instituto</t>
  </si>
  <si>
    <t>Realización de Inventarios aleatorios a Funcionarios y/o dependencias de la entidad de manera presencial.</t>
  </si>
  <si>
    <t>Se actualiza matriz de Riesgos del Grupo de Manejo y Control de Almacén e Inventarios, se establece que el riesgo 2. Con el proceso implementado desde 2020 el riesgo ya no requiere mas controles y se incluye el Riesgo que tiene que ver con tiempos de entrega de la información al Grupo de Contabilidad y el Riesgo Informatico ante la posibilidad de caida de los servidores.</t>
  </si>
  <si>
    <t xml:space="preserve">Finalizado </t>
  </si>
  <si>
    <t>Riesgo Finalizado soportado en formato de gestión del cambio Abril 2021</t>
  </si>
  <si>
    <t>Operativo</t>
  </si>
  <si>
    <t>Gestión Documental</t>
  </si>
  <si>
    <t>* Falta de conocimiento en la aplicación de las TRD
* Falta de motivación e interés personal de los servidores
* Falta de seguimiento en el cumplimiento de normatividad archivística relacionada con la aplicación de las TRD</t>
  </si>
  <si>
    <t>Falta de motivación, interés y conocimiento por parte de los servidores del IDEAM</t>
  </si>
  <si>
    <t>Inadecuada organización de los documentos de archivo del IDEAM, debido a falta de aplicación de las TRD en el sistema de gestión documental, por parte de los servidores de la entidad</t>
  </si>
  <si>
    <t>vii)Usuarios, productos y practicas organizacionales</t>
  </si>
  <si>
    <t>El riesgo afecta la imagen de de la entidad con efecto publicitario sostenido a nivel de sector administrativo, nivel departamental o municipal</t>
  </si>
  <si>
    <t>* Desarrollar acciones que contribuyan a procesos de sensibilización y capacitación archivística en los servidores del IDEAM para lograr la adecuada aplicación de TRD</t>
  </si>
  <si>
    <t>Manual</t>
  </si>
  <si>
    <t>Desarrollar actividades como charlas, reuniones, conferencias entre otras, para la sensibilización y capacitación a los servidores del instituto, en temas que contribuyan a la aplicación de las TRD en el ideam</t>
  </si>
  <si>
    <t>Coordinador Gestión Documental</t>
  </si>
  <si>
    <t xml:space="preserve">Se hizo la identificación de los documentos del SGI proceso Gestión Documental, con el fin de conocer los que requieren actualizació. Se actualizó el D-GD-PC001 Protocolo para la organización de documentos hidrometeorológicos y ambiental. 
Se encuentra en trámite de actualización el procedimiento A-GD-P011 Procedimiento Resoluciones y el formato A-GD-F021 rotulo para carpeta
Se proyecta la capacitación para el siguiente cuatrimestre 
</t>
  </si>
  <si>
    <t xml:space="preserve">En este periodo se realizaron 9 acciones de charlas y conferencias virtuales de capacitaciones en gestión documental, orfeo, manejo de correspondencia y archivos en tiemspos de pandemia y organización de archivos en atención a la TRD, motivando al equipo de trabajo a seguir cumpliendo con esta disposición a pesar de las limitaciones impuestas por la pandemia covid 19. La capacitación se impartió de manera general, sin embargo, por  solicitud de la directora se hizo énfaisis en capacitación al personas de las áreas operativas, para lo cual se dio capacitación en organización de archivos hidrometeorológicos y ambiental y se hizo un video tutorial para apoyar el proceso de organización de archivos en áreas operativas. De igual forma se hizo la recolección de información a todas las dependencias del instituto sobre necesidades funcionales del sistema orfeo para la adecuada actualización y manejo de la correspondencia y de las TRD. </t>
  </si>
  <si>
    <t xml:space="preserve">Se presenta documento de grupo de gestión documental informe de capacitación sin embargo hace parte de la primera vigencia (Enero 2021). 
Informe de capacitación de 11 de Mayo de 2021 el cual describe las acciones adelantadas para la socialización de la organizaión y conservación de archivos técnicos, en la cual presenta invitación, orden del día. relación de asistentes, se identificaron necesidades de acompañamiento en los temas: conservación de las gráficas cuando llegan rotas, formato de registro de información que ingresa al área operativa, calidad del papael  tamaño de la gráfica, la calidad de las tintas, suministro de unidades de conservación y transferencias primarias. 
Informe semestral el cual resume las capacitaciones realizadas en el primer semestre de 2021, sobre el tema Radicación de comunicaciones oficiales en Orfeo (19/02/2021, 22/02/2021, 23/02/2021, 24/02/2021, 26/02/2021, 01/03/2021, 27/04/2021, 25/06/2021)
Por otro lado presenta lista de asistencia sobre capacitación de organización y conservación de archivos técnicos del 11/05/2021 con una duración de 2 horas, con 72 asistentes, de la cual se anexa la presentación PPT;  capacitación sobre inventario areas operativas sin embargo por fecha hacen parte del monitoreo aterio 3/03/2021 con una hora de duración y 45 participantes al igual que la capacitación sobre parametrización y aplicación de TRD en Orfeo cuya fecha es de 24/02/2021con una duración de 1/2 hora y 23 participantes, capacitación realizada el 11/02/2021 con una duración de 1 hora cuyo tema es organización de documentos hidrometeorológicos y ambiental a la cual asistieron 12 personas.  
Se presenta correo electrónico con fecha 29 de Abril 2021 en el cual remiten a los coordinadores de áreas operativas el video tutorial de documento hidrometeorogicos y ambiental y el protocolo organización de documentos hidrometeorológicos con el fin de apoyar a la organización de archivos de las áreas operativas. 
El grupo de gestión documental presenta como evidencia informede entrega de TRD actualizadas a las diferentes dependencias de la entidad y áreas operativas de fecha Febrero 2021
Presenta acta de reunión con la oficina de informática sobre Actualización sistema de gestión documental ORFEO, se recomienda que esta se encuentre firmada por todos los asistentes.
Finalmente se presenta informe del proceso de revisión de oferentes para la implementación de un sistema de gestión documental electrónico de archivos SGDEA, al interior del Ideam con fecha de Julio 2021, el cual  evidencia el trabajo conjunto con la oficina de informatica en el proceso de implementación y adopción de un Sistema de Gestión Documental Electrónico de Archivos – SGDEA al interior del instituto, con el fin de facilitar el acceso a la información. Como conclusiones se presenta la relación de las empresasy su porcentaje de cumplimiento. 
Con base en los soportes presentados se recomienda para el tercer cuatrimestre remitir las evidencias que soportan la gestión del periodo a evaluar, sin embargo teniendo en cuenta que para el primer cuatrimestre no se presenta evidencia se puede verificar la gestión del riesgo a partir de los controles implementados en el primer semestre del 2021. 
</t>
  </si>
  <si>
    <t>*Realizar visitas de seguimiento físicas y virtuales para verificar la organización de archivos de Acuerdo con la aplicación de la TRD  en los sistemas de gestión documental electrónico y físico del IDEAM</t>
  </si>
  <si>
    <t>Detectivo</t>
  </si>
  <si>
    <t>Hacer seguimiento a 10 dependencias al año, para acompañar en la organización de los archivos y motivar la aplicación de sus respectivas TRD</t>
  </si>
  <si>
    <t>Se actualizó y fue publicado del A-GD-PC Protocolo para la Organización de Documentos Hidrometeorológicos y ambientales. Se presentó para convalidación por parte de Secretaría General del A-GD-P011 Procedimiento para la Expedición, Notificación y Custodia de la Resoluciones. 
 Se presentó para convalidación por parte de Secretaría General del A-GD-F022 Formato de Rótulo para Carpeta de Archivo.</t>
  </si>
  <si>
    <t xml:space="preserve">Este periodo se realizaron varias actividades, así:
Se realizaron 4 reunines de trabajo con el equipo evaluador de TRD del AGN para la convalidación de las nuevas TRD vigencia 2022.
Se realizaron 4 visitas a los Archivos satélites Contratos, historias Laborales, Historiales de Estaciones. Procesos Disciplinarios y 6 visitas a los Archivos de las Áreas Operativas Neiva, Bogotá, Medellín, Barranquilla, Cali, Villavicencio, donde se impartieron indicaciones para la adecuada organización de los archivos físico con ocasión de las limitaciones de la pandemia, de igual forma se hizo seguimiento al estado de organización e inventario documental.
Se hizo seguimiento a la Secretaría General para la organización de la serie Resoluciones. Se hizo seguimiento a la creación y control de expedientes en orfeo 2021. 
Como una meta muy importante lograda por el IDEAM en 2021 fue la realización de la primera transferencia de 269 cajas con documentos físicos y 297,258 imagenes digitales de documentos históricos realizada al Archivo General de la Nación, del mismo modo, el 15 de julio se entregó en el AGN el oficio 20212080000431 por medio del cual se informa sobre la 2a. transferencia de 120 cajas con documentos físicos y 176,157 imagenes digitales de documentos histórico para que reposen en el AGN y hagan parte del patrimonio documental del país.  </t>
  </si>
  <si>
    <t>* Falta de espacios, depósitos y mobiliario apropiado para conservación documental
* Falta del sistema integrado de conservación documental
* Falta de seguimiento y control a los procesos de conservación documental</t>
  </si>
  <si>
    <t xml:space="preserve">El IDEAM no cuenta con condiciones físicas propias que permitan la consevacion </t>
  </si>
  <si>
    <t>Posible pérdida económica y reputacional por deterioro de documentos por malas prácticas de Almacenamiento y conservación documental</t>
  </si>
  <si>
    <t>El riesgo afecta la imagen de la entidad con algunos usuarios de relevancia frente al logro de los objetivos</t>
  </si>
  <si>
    <t>*Presentar a la Secretaría General las necesidades de espacio y mobiliario para la conservación documental</t>
  </si>
  <si>
    <t>Entrega del Diagnóstico y necesidades de espacio, mobiliario, equipos e insumos para la adecuada conservación de los documentos</t>
  </si>
  <si>
    <t>4.1. Cada vez que fue necesario se solicito a la Oficina de Informática la solución al incidente presentado en ORFEO, a través de mesa de ayuda
4,2 Se realizó el 18 marzo del 2021 el acompañamiento a la alta dirección con el fin de apoyar y emitir las características pertinentes y adecuadas para el manejo de las zonas de archivo, según normatividad y necesidades de crecimiento de información.</t>
  </si>
  <si>
    <t xml:space="preserve">Se hizo diagnóstico de conservación documental, espacios y mobiliario en 6 áreas operativas: Neiva, Bogotá, Medellín, Barranquilla, Cali, Villavicencio.
El 26 de mayo se presentó ante Secretaría General y la Dirección General, la actualización del plan de mejoramiento archivístico presentado al AGN, en el cuel se puso en conocimiento la necesidad de espacio y mobiliario para la organización y conservación de los archivos del instituto.
 En Comité Institucional de Gestión y desempeño del  9 de junio se presentó la necesidad de presupuesto para la vigencia 2022 por valor de $2,450,000 con miras a destinar el 60% para la dotación de espacios y mobiliario para la organziación y conservación de los archvios del instituto incluidas las áreas operativas. Esta solicitud se presentó en el marco de la actualización del plan de mejoramiento archivístico presentado al AGN.
</t>
  </si>
  <si>
    <t xml:space="preserve">El grupo de gestión documental remite diagnóstico de áreas operativas con respecto al SIC de fecha 30 de Julio 2021 
Acta de reunión con la dirección general  de 26/05/2021 Seguimiento Avance Plan de Mejoramiento AGN, en el cual se describe la necesidad de presupuesto para dar alcance a los procesos de adecuación de espacios para archivo y la adquisición de mobiliario para archivo y equipos de conservación documental, con lo cual se soporta el control establecido para la gestión del riesgo. Se anexa la presentación en ppt del plan de mejoramiento.  El acta no se encuentra completamente firmada por los asistentes a la reunión, sin emabargo se presenta acta de reunión en la cual se encuentra la asistencia virtual a la reunión.  Se recomienda que en futuras presentaciones de documentos como actas que soporten la evidencia sobre las acciones que ejecuta el grupo de Gestión documental se presenten con la totalidad de firmas.
Se presenta acta, lista de asistencia y prsentación en  ppt de comité institucional de gestión y desempeño del 9/06/2021 firmada por el secretario general y el jefe de la OAP en la cual se presenta el seguimiento al plan de mejoramiento del AGN. 
Las anteriores evidencias soportan la gestión del riesgo y la efectividad de los controles aplicados para evitar la materialización del mismo </t>
  </si>
  <si>
    <t>* Elaborar los planes y programas que conforman el sistema integrado de conservación</t>
  </si>
  <si>
    <t>Elaborar e implementar los planes y programas del sistema integrado de conservación y hacer seguimiento a la implementación</t>
  </si>
  <si>
    <t>En lo relacionado con el sistema integrado de conservación y la estructuración de sus respectivos planes y programas, se está levantando la información de campo mediante visitas técnicas practicadas por una Archivíta y una microbiologa con el fin de estructurar el sistema integrado de conservación, lo mismo que el plan de preservación digital a largo plazo. se avanza en el diagnóstico de necesidades y disponibilidad de recursos.</t>
  </si>
  <si>
    <t xml:space="preserve">Reputacional </t>
  </si>
  <si>
    <t xml:space="preserve">
* Falta de mantenimiento a los sistemas
* Poco apoyo y compromisos por parte de Informática
* Sistemas sin ninguna seguridad informática</t>
  </si>
  <si>
    <t>*No contar con las condiciones físicas de seguridad para la custodia de los documentos Institucionales.
* Inadecuadas prácticas de almacenamiento
* Sistemas de infromación orfeo y koha sin licencia de uso libre no certificados</t>
  </si>
  <si>
    <t>Pérdida de la información electronica y digital contenida en los sistemas de información de gestión documental y centro de documentación</t>
  </si>
  <si>
    <t>*Seguimiento al Sistema KOHA de prestamos documentales.</t>
  </si>
  <si>
    <t xml:space="preserve">Coordinador Gestión documental </t>
  </si>
  <si>
    <t xml:space="preserve">Se hace seguimiento permanente al funcionamiento del sistema Koka. 
Se hizo capacitación a los servidores del IDEAM sobre el protocolo para el manejo de archivos en tiempos de pandemia. 
Se hizo capacitación al personal de archivos sobre la organización de archivos en orfeo. 
Se hizo seguimiento al estado de la documentación en temas de deterioro documental y ubicación mediante visita acompañada de Secretaría General y Jefe de Servicios Administrativos y el Arquitecto que apoya en materia de distribución de espacios y mobiliario para archivo. 18 de marzo. </t>
  </si>
  <si>
    <t>Riesgo Finalizado y soportado por formato gestión del cambio Agosto 2021</t>
  </si>
  <si>
    <t>*Capacitaciones sobre el manejo de la documentación en los archivos</t>
  </si>
  <si>
    <t>*Revisión al estado de la documentación por parte de los funcionarios de archivo en términos de deterioro y de ubicación</t>
  </si>
  <si>
    <t>Riesgo Finalizado</t>
  </si>
  <si>
    <t>Corrupción</t>
  </si>
  <si>
    <t>*Desconocimiento o mala aplicación de la normatividad vigente.
*Desconocimiento de los procesos, procedimientos y otros documentos del Sistema de Gestión Integrado.</t>
  </si>
  <si>
    <t xml:space="preserve">El riesgo de corrupción no es aplicable, ya que las  actividades que se desarrollan en la dependencia no dan como resultado la posibilidad de generación del riesgo, se remite justificación por medio de formato gestión del cambio </t>
  </si>
  <si>
    <t>Inadecuado uso y manejo de los documentos públicos para beneficio personal o de un tercero.</t>
  </si>
  <si>
    <t>v)Fraude Interno</t>
  </si>
  <si>
    <t>El coordinador y su grupo de profesionales realiza una revisión y/o actualización de los documentos y herramientas de archivo anualmente y  se encarga de su socialización y seguimiento a su aplicación según el caso.</t>
  </si>
  <si>
    <t>Se hace reuniones con los servidores del Grupo de Gestión Documental para tratar temas relacionados con la gestión documental en general</t>
  </si>
  <si>
    <t>Se remite formato de gestión del cambio, con respecto a la finalización del monitoreo y segiumiento al riesgo 
Se hace reuniones con los servidores del Grupo de Gestión Documental para tratar temas relacionados con la gestión documental en general</t>
  </si>
  <si>
    <t>Gestión del Desarrollo del Talento Humano</t>
  </si>
  <si>
    <t>*Influencia de terceras personas para la vinculación del personal.
*Intereses personales para favorecer un tercero</t>
  </si>
  <si>
    <t>Motivación personal para acceder a la vinculación de personal.</t>
  </si>
  <si>
    <t>Direccionamiento de vinculación por parte de terceros incluyendo factores que favorezcan el nombramiento en provisionalidad a favor de un tercero solicitando o recibiendo dádivas.</t>
  </si>
  <si>
    <t>Nombramientos en Encargo: Estudio y análisis de la hoja de vida de los funcionarios vinculados mediante carrera administrativa en los procesos de encargos con el cumplimiento de los requisitos establecidos en el Manual de funciones y Competencias Laborales y dar aplicación al procedimiento establecido por la ley para la provisión de empleos.
Nombramiento en provisionalidad:
Estudio y análisis de la hoja de vida de ternas de candidatos en los procesos de vinculación con el cumplimiento de los requisitos establecidos en el Manual de funciones y Competencias Laborales y dar aplicación al procedimiento establecido por la ley para la provisión de empleos en provisionalidad; a su vez se realiza la aplicación de pruebas psicotécnicas y de conocimiento a los aspirantes.</t>
  </si>
  <si>
    <t>Evitar</t>
  </si>
  <si>
    <t>Continuar realizando los procesos de vinvulación establecidos en el procedimiento en el SGI: Código: 
A-GH-P001 -  VINCULACIÓN Y DESVINCULACIÓN DE PERSONAL</t>
  </si>
  <si>
    <t>Coordinador de Talento Humano</t>
  </si>
  <si>
    <t>31/08/2020
Versión 4</t>
  </si>
  <si>
    <t>Se lleva a cabo reunión con el equipo que ejecuta el proceso de nombramientos en provisionalidad para evaluar la pertinencia del seguimiento a este riesgo tras el bajo impacto del mismo sobre dicho proceso.
Se remite formato de Gestión del Cambio a la Oficina Asesora de Planeación, por el bajo impacto de este riesgo dentro del proceso de nombramientos en provisionalidad.</t>
  </si>
  <si>
    <t>Seguridad digital</t>
  </si>
  <si>
    <t>Inadecuada manipulación de las historias laborales por parte de los usuarios.</t>
  </si>
  <si>
    <t>Falta de conocimiento o deficiencia en la aplicación en el procedimeinto para acceder a la historia laboral</t>
  </si>
  <si>
    <t xml:space="preserve">Posibilidad de tener sanciones disciplinaria, penal y/o fiscales por pérdida de la información de un funcionario publico al acceder a una historia laboral </t>
  </si>
  <si>
    <t>El riesgo afecta la imagen de la entidad internamente, de conocimiento general nivel interno, de junta directiva y accionistas y/o de provedores</t>
  </si>
  <si>
    <t>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</si>
  <si>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</si>
  <si>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Teniendo en cuenta la situación actual del país y las declaratorias de cuarentena, 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https://drive.google.com/drive/folders/1mo5Epcj7uKb6ftYwKgkC6LVhYu_fpUJc?usp=sharing</t>
  </si>
  <si>
    <t>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a ciertos procesos.</t>
  </si>
  <si>
    <t xml:space="preserve">El proceso de talento humano como evidencia de este riesgo correo electronico del 9 de Agosto con el informe de gestión de control y préstamo de expedientes  y correo electrónico de fecha 10 de agosto 2021en el cual actualiza el formato de consulta de préstamo de expedientes. 
De igual manera presenta informe de consulta y préstamo de historias laborales - archivo satelital, este informe da cuenta del control aplicado por TH para  continuar con el proceso de consulta de historias laborales  manera virtual, minimizando el riesgo de la perdida y deterioro de los documentos físicos por manipulación de los mismos, estos expedientes solo son consultados por los integrantes del grupo de Administración y Desarrollo del Talento Humano, con acceso restringido solo lectura en el siguiente link \\cona\imagenes_historias_laborales o por el sistema ORFEO, para realizar los siguientes procedimientos:
1. Expedición de certificados laborales.
2. Análisis hoja de vida.
3. Respuesta a requerimientos internos o externos allegados al GADTH.
La OAP no se encuentra dentro de los procesos autorizados para realizar revision de estos expedientes dado el carácter de reserva, por lo cual no es posible ralizar monitoreo de la efectividad, lo realizaria control interno en el seguimiento al riesgo.
Se presenta formato contro de consulta y préstamo de expedientes versión 1, según lo definido por el proceso se encuentra en proceso de actualización, al comparar el formato que se encuentra publicado en el mapa de procesos se identifica que los cambios se relaciona con la inclusión de 3 columnas que solicitan información del nombre de funcionario que hace la solicitud,  grupo u oficina, consulta física o virtual. Se verificará en el siguiente cuatrimestre la aplicación de este nuevo formato aprobado, socializado y publicado en el mapa de procesos, ya que por pandemia se ha cambiado la forma de entrega de los expedicnetes y la gestión de cambio debe incluir la actualización a tiempo de los formatos y documentos relacionados.  
Se recomienda que el informe incluya el numero de consultas /préstamos de manera virtual realizadas, de tal manera que se analice la ejecución del control en el cuatrimestre 
REVISAR SI HAY PROCEDIMIENTO QUE EVIDENCIE ESTE CAMBIO </t>
  </si>
  <si>
    <t>* Error en la parametrización de los conceptos salariales y de descuentos para la liquidación de nómina (Desconocimiento de las normas y procedimientos).
 *Fallas en el sistema de personal y de nómina del Instituto.</t>
  </si>
  <si>
    <t>El cargue manual inicial de la información en el sistema</t>
  </si>
  <si>
    <t>Digitación de datos erróneos respecto a  la información que debe contener y reposar en el sistema de personal y nómina para las correspondientes liquidaciones de la misma.</t>
  </si>
  <si>
    <t>Entre 100 y 500 SMLMV</t>
  </si>
  <si>
    <t>Registrar oportunamente las novedades que se presenten dentro del sistema de personal y de nómina.
 Revisión de información generada luego del cargue de la información en el sistema de nómina, mediante la generación de prenóminas, lo cual esta incluido en el procedimiento (en proceso de aprobación).</t>
  </si>
  <si>
    <t xml:space="preserve">Continuar realizando los proceso de revisión y validación del cargue de información mediante la generación de prenóminas.
</t>
  </si>
  <si>
    <t>Se proyecta el procedimiento de Nómina, el cual se encuentra en proceso de revisión y aprobación por parte de la Secretaría General, para ajustes y posterior Publicación.</t>
  </si>
  <si>
    <t>Se continua proceso de ajustes en el procedimiento de nómina con apoyo del Ciclo Financiero y de la asesoría de la Secretaría General.
Actualmente se generan prenóminas (confidenciales) para realizar las revisiones necesarias frente al cargue de información que minimice el riesgo en el cargue de información de funcionarios en la misma.</t>
  </si>
  <si>
    <t xml:space="preserve">El proceso de Talento Humano presenta  el documento A-GH-P013  Procedimiento de Nómina en actualización,  es de aclarar que en el primer cuatrimestre se presentó tambien que se encontraba en proceso de actualización, por lo cual y teniendo en cuenta que la última actualización de este procedimiento fue de Junio de 2018, se recomienda al proceso realizar la aprobación del documento en los próximos meses de tal manera que se presente como evidencia que soporte la efectividad del control formulado para la gestión del riesgo. 
Se presenta por parte del proceso de talento humano en reunión en la cual se aprueba durante la reunión la verificación de los documentos prenómina de los meses de Mayo, Junio y Julio 2021, los cuales relacionan las deducciones y devengos de los funcionarios, lo anterior hace parte del proceso de prenómina definido en el control. 
Se hace necesario finalizar las actividades "en aprobación" para lograr evidenciar la efectividad de los controles propuestos 
</t>
  </si>
  <si>
    <t>Revisión de información generada luego del cargue de la información en el sistema de nómina, mediante la generación de prenóminas, lo cual esta incluido en el procedimiento (en proceso de aprobación).</t>
  </si>
  <si>
    <t>Aprobación y cargue del procedimiento de nómina en el SGI.</t>
  </si>
  <si>
    <t>Se presenta proyecto de procedimiento de nómina el cual esta en proceso de revisión por parte de la coordinadora</t>
  </si>
  <si>
    <t>Promulgación de leyes y decretos que implementan las políticas de austeridad del gasto público, que afectan directamente el presupuesto asignada para el buen desarrollo de las actividades indicadas en los planes y programas del Instituto</t>
  </si>
  <si>
    <t>Que se afecte y/o disminuya el presupuesto inicialmente asignado para la ejecución de los planes.</t>
  </si>
  <si>
    <t>No realizar la efectiva ejecución de las actividades planeadas dentro de los Planes y Programas de  Gestión del Desarrollo del Talento Humano del Instituto y que limitarían el avance y alcance de los indicadores propios de cada plan.</t>
  </si>
  <si>
    <t>Seguimiento a la ejecución del Plan Estratégico del Talento Humano</t>
  </si>
  <si>
    <t>Continuar con el seguimiento a la ejecución del Plan Estratégico del Talento Humano.
Realizar procesos de autoevaluación y retroalimentación del avance de cada uno de los planes y su ejecución de manera periodíca.</t>
  </si>
  <si>
    <t>Actualmente se realiza seguimiento a los indicadores formulados en cada uno de los planes publicados, y dicho seguimiento de encuentra contenido en el Sietema de Gestión Documental Orfeo.</t>
  </si>
  <si>
    <t>Se continua realizando el respectivo seguimiento a los indicadores formulados en cada uno de los planes publicados de manera mensual. Este seguimiento se encuentra cargado en expediente del Sistema de Gestión Documental Orfeo mediante número: 202120204310300001E</t>
  </si>
  <si>
    <t xml:space="preserve">El proceso de Talento humano presenta como evidencia de la gestión del control correo electrónico del 9 de Agosto 2021 en el cual se presenta el plan de gestión estratégica de talento humano. Es necesario anexar el documento adjunto al conrreo con el fin de verificar la efectividad del control. 
Presenta como evidencia de la ejecución del plan de acción documento de registro de indicadores 2021 de los meses Abril, Mayo, Junio y Julio 2021, en estos documentos se presentan los indicadores para los planes: 
PIC - Plan institucional de capacitaciones
Plan institucional de estímulos e incentivos 
Plan de seguridad y salud en el trabajo
Plan anual de vacantes y de provisión de recursos humanos
Plan de bienestar social
Se puede evidenciar en el informe de cada mes, el avance porcentual en la ejecución de las actividades, sin embargo llama la atención que en los meses de Junio y Julio no se presenta el cronograma de ejecución de las actividades de SST que se encuentran relacionadas en el archivo de Abril y Mayo, tampoco hay una justificación del cambio realizado. 
Presenta de igual manera el seguimiento a indicadores Plan estratégico de Talento humano con fecha 9/08/2021, el cual presenta por cada plan, cronograma de ejecución, responsable y el porcentaje de avance con respecto a las actividades relacionadas en los planes y la evidencia  con lo cual se espera hacer un seguimiento a la ejecución de estos.  
</t>
  </si>
  <si>
    <t>Seguimiento mensual que se realiza actualmente a los procesos de contratación derivado de la ejecución de los planes.</t>
  </si>
  <si>
    <t xml:space="preserve">Continuar con el seguimiento mensual que se realiza actualmente a los procesos de contratación derivado de la ejecución de los planes.
</t>
  </si>
  <si>
    <t>A su vez se realiza seguimiento a los procesos de contratación propios de los Planes de Talento Humano, los cuales también se encuentran incluidos en el Sistema de Gestión Documental Orfeo de manera mensual.</t>
  </si>
  <si>
    <t>Se continua realizando seguimiento a los procesos de contratación propios de los Planes de Talento Humano, los cuales también se encuentran incluidos en el Sistema de Gestión Documental Orfeo mediante número radicado: 20212020002993</t>
  </si>
  <si>
    <r>
      <rPr>
        <sz val="11"/>
        <color theme="1"/>
        <rFont val="Arial Narrow"/>
        <family val="2"/>
      </rPr>
      <t xml:space="preserve">El proceso de talento humano presenta formato se seguimiento a procesos de contratación del 2/08/2021 y el 6/08/2021 el cual incluye el saldo a comprometer, objeto de contrato, avances a Julio de 2021, presupuesto comprometido, CDP, RP, Numero de contrato, fecha de inicio y finalización del contrato. En este formato se relaciona la la adjudicación para el proveedor de exámanes médico ocupacionales y de entrega de dotacion para funcionarios del Ideam, los cuales hacen parte del plan de seguridad, saud en el trabajo y de vacantes. 
De igual manera se anexa el segumiento discriminado de contratación de fecha 9/08/2021, el cual describe la relación de procesos adelantados, monto y radicado de los contratos firmados, los procesos en la oficina asesora jurídica y los recursos pendientes por comprometer
Las anteriores evidencias soportan la efectividad de los controles que se orientan a prevenir la materialización del riesgo </t>
    </r>
    <r>
      <rPr>
        <i/>
        <sz val="11"/>
        <color theme="1"/>
        <rFont val="Arial Narrow"/>
        <family val="2"/>
      </rPr>
      <t xml:space="preserve">No realizar la efectiva ejecución de las actividades planeadas dentro de los Planes y Programas de  Gestión del Desarrollo del Talento Humano del Instituto y que limitarían el avance y alcance de los indicadores propios de cada plan.
</t>
    </r>
  </si>
  <si>
    <t>Seguimiento mensual al avance de los indicadores inmersos en cada uno de los Planes de Talento Humano.</t>
  </si>
  <si>
    <t xml:space="preserve">Continuar con el seguimiento mensual al avance de los indicadores inmersos en cada uno de los Planes de Talento Humano.
</t>
  </si>
  <si>
    <t>Se continua realizando el respectivo seguimiento a los indicadores formulados en cada uno de los planes publicados de manera mensual. Este seguimiento se encuentra cargado en expediente del Sietema de Gestión Documental Orfeo mediante número: 202120204310300001E</t>
  </si>
  <si>
    <t>*Presentación de documentación incompleta e indebido diligenciamiento del formato de afiliación. 
 *Reporte inoportuno de la novedad de traslado.</t>
  </si>
  <si>
    <t>Reporte inoportuno de la novedad de vinculación.
 Incumplimiento en la entrega de documentos propios para realizar las respectivas afiliaciones.</t>
  </si>
  <si>
    <t xml:space="preserve">Probabilidad que se geenre un Incumplimiento a la afiliación del Sistema General de Seguridad Social y Riesgos Profesionales por reporte inoportuno de la novedad de vinculación </t>
  </si>
  <si>
    <t xml:space="preserve">Afiliación oportuna de los funcionarios al Sistema General de Seguridad Social y Riesgos Laborales teniendo en cuenta la normatividad legal vigente. </t>
  </si>
  <si>
    <t xml:space="preserve">Continuar realizando los procesos de afiliación oportuna de los funcionarios al Sistema General de Seguridad Social y Riesgos Laborales teniendo en cuenta la normatividad legal vigente. </t>
  </si>
  <si>
    <t>Actualmente se realiza el cargue de información de soportes de afiliación al Sistema de Seguridad Social y Riesgos Laborales en carpeta compartida de Drive bajo confidencialidad.</t>
  </si>
  <si>
    <t>Actualmente se continúa realizando el proceso de afiliación y generación de soportes de afiliación al Sistema de Seguridad Social y Riesgos Laborales de acuerdo a las vinculaciones y contratos propios del Ideam.</t>
  </si>
  <si>
    <t xml:space="preserve">
Solicitudes directas y documentadas a los nuevos funcionarios mediante el envío del listado de los documentos inherentes para llevar a cabo los procesos de afiliación
</t>
  </si>
  <si>
    <t xml:space="preserve">
Continuar realizando las solicitudes directas y documentadas a los nuevos funcionarios mediante el envío del listado de los documentos inherentes para llevar a cabo los procesos de afiliación
</t>
  </si>
  <si>
    <t>Se continúan realizando los procesos de afiliación al Sistema de Seguridad Social y Riesgos Laborales en el momento de la remisión de la documentación requerida para ello.</t>
  </si>
  <si>
    <t>Control de soportes de afiliación generados tras surtido el trámite de cada una de las afiliaciones.</t>
  </si>
  <si>
    <t>Continuar llevando el control de soportes de afiliación generados tras surtido el trámite de cada una de las afiliaciones.</t>
  </si>
  <si>
    <t>A su vez se surten los procesos de recolección de documentación antes del acto de posesión mediante correo electrónico el cual contempla una lista de chequeo de los documentos necesarios y obligatorios a allegar antes de dicho nombramiento.</t>
  </si>
  <si>
    <t>Actualmente se continúa realizando el proceso de afiliación y generación de soportes de afiliación al Sistema de Seguridad Social a las vinculaciones propias del Ideam.</t>
  </si>
  <si>
    <t>Gestión Financiera</t>
  </si>
  <si>
    <t>Falta de aplicación de manera adecuada del procedimiento pago a proveedores y contratistas</t>
  </si>
  <si>
    <t xml:space="preserve">
Incumplimiento por parte de los proveedores y contratistas a los requisitos previstos por el IDEAM en el procedimiento pago a proveedores y contratistas establecidos para  las cuentas de cobro.</t>
  </si>
  <si>
    <t xml:space="preserve">
Probabilidad de  afectacion al desempeño eficaz y eficiente de la gestion financiera en el registro de las obligaciones adquiridas con proveedores y contratistas por incumplimeinto por parte de estos a los requisitos previstos por el IDEAM en el procedimiento pago a proveedores y contratistas.</t>
  </si>
  <si>
    <t xml:space="preserve">El profesional y/o contratista verifica por medio del check list el cumplimiento de los requisitos legales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t>
  </si>
  <si>
    <t>Llevar indicador de verificación de requisitos trámites cuenta de cobro .</t>
  </si>
  <si>
    <t>Secretaria de contabilidad</t>
  </si>
  <si>
    <t>Permanente</t>
  </si>
  <si>
    <t>Revisión de contexto estratégico, actualización en la redacción de riesgos e inclusión de los riesgos en el mapa valorados bajo la nueva metodología del DAFP. 
 Entre el periodo comprendido de diciembre de 2020 a marzo 2021. Se adjunta la relación de las cuentas de cobro de diciembre, enero, febrero y marzo</t>
  </si>
  <si>
    <t>Se verifico el formato de check list y se determino que el mismo no requeria de ser actualizado; por lo cual se anexan evidencias de trazabilidad en la aplicación del control con respecto a la verificación que se realiza desde el grupo de contabilidad a las cuentas de cobro radicadas, información por orfeo en caso de no cumplir con los requisitos. Asi mismo se solicito reunion con la Oficina de planeación con el fin de verificar y actualizar el mapa de riesgos por lo que mediante correo electronico se envio el mapa de riesgos con el proyecto de actualización y el formato de control de cambios para revisión y aprobación;  como cumplimiento de esta tarea se anexan los listados de asistencia y presentación de  las capacitaciónes virtuales realizadas en los meses de junio y julio donde se socializo el instructivo de cuentas de cobro, con el fin de disminuir las novedades presentadas en las cuentas de cobro por parte de los contratistas.</t>
  </si>
  <si>
    <t xml:space="preserve">El grupo de contabilidad presenta como evidencia de la ejecución del control relación de las cuentas tramitadas en los meses de Mayo y Junio, es de aclarar que este control no se encontraba ejecutado antes de estos meses, de igual manera se presenta check list de los meses de Mayo y Junio con la relación de las observaciones por las cuales se realiza la devolución al por contratista y radicado de ORFEO con la información y solicitud de subsanar. 
la evidencia del envio de orfeo se da en pantallazos anexos como evidencia
Lo anterior representa el cumplimiento de la eficacia en la implementación del control. Se recomienda incluir indicador de gestión del proceso con el fin de mefir la efectividad de los controles propuestos para la mitigación del riesgo </t>
  </si>
  <si>
    <t>El grupo  de contabilidad realiza periodicamente socialización y capacitaciones a contratistas y supervisores sobre el adecuado diligenciamiento de las cuentas de cobro y los documentos soportes que son requeridos para la oportuna aprobación de las mismas, dejando como evidencia listado de asistencia y slides.</t>
  </si>
  <si>
    <t>Sin Documentar</t>
  </si>
  <si>
    <t xml:space="preserve">Se presenta lista de asistencia del 15 de Junio 2021 (68 asistentes) y del 28 de Julio 2021 (46 asistentes) a capacitación sobre radicación de cuentas de cobro. Al igual que la presentación que utilizan para realizar la capacitación. Al cambiar la redacción del control, causas inmediatas e incluir plan de acción, se remite formato de gestión del cambio
Lo anterior evidencia la ejecución del control. </t>
  </si>
  <si>
    <t>Posibles comportamientos no éticos de los empleados</t>
  </si>
  <si>
    <t>Falta de verificación de los soportes legales y y documentación establecida como requisito por el Ideam. Así como debilidad en la revisión y en la aprobación de las obligaciones por parte del coordinador.</t>
  </si>
  <si>
    <t xml:space="preserve"> Probabilidad de recibir beneficio economico por parte de un  tercero,  debido al tramite de obligaciones sin el cumplimiento de los requisitos definidos por el IDEAM en el procedimiento pago a proveedores y contratistas</t>
  </si>
  <si>
    <t>El profesional y/o contratista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sistema de gestiion documental previsto por el IDEAM.</t>
  </si>
  <si>
    <t>Llevar matriz novedades mes cuentas de cobro</t>
  </si>
  <si>
    <t>Se verifico el formato de check list y se determino que el mismo no requeria de ser actualizado; asi mismo se solicito reunion con la Oficina de planeación con el fin de verificar y actualizar el mapa de riesgos por lo que mediante correo electronico se envio el mapa de riesgos con el proyecto de actualización y el formato de control de cambios para revisión y aprobación como cumplimiento de esta tarea se cuenta con matriz de novedades de las cuentas de cobro meses de mayo y junio asi como listado de las cuentas tramitadas.</t>
  </si>
  <si>
    <t xml:space="preserve">El grupo de contabilidad presenta como evidencia de la ejecución del control relación de las cuentas tramitadas en los meses de Mayo y Junio, es de aclarar que este control no se encontraba ejecutado antes de estos meses, de igual manera se presenta check list de los meses de Mayo y Junio con la relación de las observaciones por las cuales se realiza la devolución al por contratista y radicado de ORFEO con la información y solicitud de subsanar, con lo cual se cierra el ciclo de verificación por parte de contabilidad. 
la evidencia del envio de orfeo se da en pantallazos anexos como evidencia
Lo anterior representa el cumplimiento de la eficacia en la implementación del control. Se recomienda incluir indicador de gestión del proceso con el fin de mefir la efectividad de los controles propuestos para la mitigación del riesgo </t>
  </si>
  <si>
    <t>Información financiera reportada por las areas generadoras de información diferente a la registrada en los estados financieros</t>
  </si>
  <si>
    <t>Falta de conciliaciones entre el Grupo de Contabilidad y las áreas generadoras de información contable</t>
  </si>
  <si>
    <t>Posibilidad de recibir requerimientos e investigaciones por parte de los entes de control por inexactitud en las cifras reveladas en los Estados Financieros del IDEAM.</t>
  </si>
  <si>
    <t>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t>
  </si>
  <si>
    <t>Elaborar las conciliaciones contables, para ser revisadas y aprobadas por contabilidad y el área generadora de información contable.</t>
  </si>
  <si>
    <t>Profesionales y/o contratistas del grupo de contabilidad</t>
  </si>
  <si>
    <t>Revisión de contexto estratégico, actualización en la redacción de riesgos e inclusión de los riesgos en el mapa valorados bajo la nueva metodología del DAFP. 
 Entre el periodo comprendido de diciembre 2020 a marzo 2021, I- Cuatrimestre de 2021 se reporta:  Por el cronograma de cierre del aplicativo contable SIIF nacion segun información suministrada por la contaloria, se esta ejecutando del primer trimestre de 2021 en abril, no es posible presentar en este cuatrimestre la evidencia de esos meses; por lo cual presentaremos evidencia cuatrimestre vencido. 
 Enviamos las conciliaciones contables del agosto a diciembre de 2020.</t>
  </si>
  <si>
    <t>Como evidencias de cumplimiento en la aplicación de los controles establecidos para este riesgo se cargo en la ruta determinada mediante el memorando 20211010001903 las conciliaciones entre contabilidad y las diferentes areas generadoras de la información (Oficina Juridica- Grupo de Administración y desarrollo del talento humano-Grupo de Tesoreria y almacenes) de los meses enero a junio.</t>
  </si>
  <si>
    <t xml:space="preserve">El grupo de contabilidad presenta conciliaciones de convenios de Enero a Junio 2021, conciliación de cuentas por cobrar,  conciliaciones con almacén, conciliaciones cuentas por cobrar cobro jurídico, conciliación de provisión litigos, conciliación de incapacidades. Estas se encuentra revisadas y con firma de aprobación por parte del grupo de contabilidad
Lo anterior evidencia la gestión para la mitiación del riesgo " </t>
  </si>
  <si>
    <t>Cumplimiento</t>
  </si>
  <si>
    <t>Desconocimiento de las fechas para la presentación de boletines y reportes de ley</t>
  </si>
  <si>
    <t>Posibilidad de recibir sanciones por parte del ente de control u otro ente regulador por la inoportunidad en la presentación de los boletines y reportes de ley a la Contaduria General de la Nación.</t>
  </si>
  <si>
    <t>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t>
  </si>
  <si>
    <t>Elaborar el cronograma de los reportes a entregar a los entes de control y se indicara la fecha de validación del reporte ante el ente de control. Este cronograma puede presentar cambios de acuerdo a los cambio de la Contaduria, por lo cual puede presentar actualizaciones.</t>
  </si>
  <si>
    <t>Profesional especializado del grupo de contabilidad</t>
  </si>
  <si>
    <t>Revisión de contexto estratégico, actualización en la redacción de riesgos e inclusión de los riesgos en el mapa valorados bajo la nueva metodología del DAFP. 
 En el I- cuatrimestre de 2021 (dic 2020 a marzo 2021) se reporto: 
 Este reporte se realiza trimestral y durante el primer cuatirmestre 202, se reporto solo el Chip de la información de diciembre 2020.</t>
  </si>
  <si>
    <t>Como evidencias de cumplimiento en la aplicación de los controles establecidos para este riesgo se cargo en la ruta determinada mediante el memorando 20211010001903 el cronograma de informes contables, la evidencia de envio de la información a la Contaduria General de la Nación del I y II trimestre y la publicación de los estados financieros en la pagina web del IDEAM.</t>
  </si>
  <si>
    <r>
      <rPr>
        <sz val="11"/>
        <color theme="1"/>
        <rFont val="Arial Narrow"/>
        <family val="2"/>
      </rPr>
      <t xml:space="preserve">Anexa cronograma de informes contables 
Pantallazo de envio de estados financieros  a la contaduría generalde la nación de los estados financieros del Ideam aceptado Abril 2021
Pantallazo de la evidencia de publicación en página web de los estados financierod de Enero - Junio 2021, se verifica contra página web- Link ley de transparencia encontrando los estados financieros actualizados en la misma. 
Lo anterior soporta la gestión del control para la mitigación del riesgo: </t>
    </r>
    <r>
      <rPr>
        <i/>
        <sz val="11"/>
        <color theme="1"/>
        <rFont val="Arial Narrow"/>
        <family val="2"/>
      </rPr>
      <t>" Posibilidad de recibir sanciones por parte del ente de control u otro ente regulador por la inoportunidad en la presentación de los boletines y reportes de ley a la Contaduria General de la Nación."</t>
    </r>
    <r>
      <rPr>
        <sz val="11"/>
        <color theme="1"/>
        <rFont val="Arial Narrow"/>
        <family val="2"/>
      </rPr>
      <t xml:space="preserve">
</t>
    </r>
  </si>
  <si>
    <t>Documentos y/o soportes contables generados por el grupo de contabilidad, accesibles a usuarios no autorizados que puedan modificar o eliminar información relevante de la contabilidad o que la soporte</t>
  </si>
  <si>
    <t>*No elaboración de archivos de respaldo
 *Falta de limitación al ingreso y manipulación de la información generada</t>
  </si>
  <si>
    <t>Posibilidad de reprocesos de actividades y aumento de carga operativa por perdida, eliminacion, modificacion u ocultamiento de la informacion de la entidad que reposa en Drive.</t>
  </si>
  <si>
    <t>iii)Fallas Tecnologicas</t>
  </si>
  <si>
    <t>En drive se tiene el espacio de almacenamiento que permite habilitar a usuarios para modificación y/o consulta, además se puede observar el ultimo usuario que modifico dicho documento.</t>
  </si>
  <si>
    <t>Realizar reunión para detereminar los lineamientos de la información que se sube por parte de contabilidad al DRIVE.</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</si>
  <si>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pantallazos de como esta la carpeta del grupo de contabilidad en drive.</t>
  </si>
  <si>
    <t xml:space="preserve">Riesgo Finalizado en Agosto 2021, se establece formato de gestión del cambio por parte del proceso </t>
  </si>
  <si>
    <t>El cordinador del grupo de contabilidad reporta al administrador de SIIF Nación las novedades para modificación y accesos de usuarios al aplicativo SIIF Nación en el modulo contable.</t>
  </si>
  <si>
    <t>Diligenciar los formularios de SIIF Nación II, para habilitar o cambiar funciones a los usuarios de la herramienta, si se presentan ingresos o cambios en los usuarios.</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</si>
  <si>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los formularios de SIIF NACIÓN II.</t>
  </si>
  <si>
    <t>Inoportunidad en los pagos</t>
  </si>
  <si>
    <t>*Demora en el trámite de las obligaciones que son allegadas a la dependencia para pago
 *Calidad de la información y/o documentación</t>
  </si>
  <si>
    <t xml:space="preserve">Probabilidad de sanciones disciplinarias, fiscales y penales por incumplimiento de los pagos o pago no oportuno obligaciones contraídas por el Instituto con terceros en los términos establecidos por parte del Instituto. </t>
  </si>
  <si>
    <t>Afectación menor a 10 SMLMV</t>
  </si>
  <si>
    <t>El funcionario y/o contratista del grupo de tesorería verifica que la información y documentación anexas en el radicado correspondan con el tipo de pago que se espera realizar a través los requisitos definidos en los procedimientos de pago.</t>
  </si>
  <si>
    <t>Seguimiento periódico (diario) a las obligaciones pendientes de pago.</t>
  </si>
  <si>
    <t>Coordinador Grupo de Tesorería</t>
  </si>
  <si>
    <t>1- Se valida al final del día en SIIF Nación que las obligaciones asignadas a tesorería queden pagadas.
 2- Se genera el reporte mensual donde se evidencia los pagos oportunos.</t>
  </si>
  <si>
    <t>1- Se valida al final del día en SIIF Nación que las obligaciones asignadas a tesorería queden pagadas.
2- Se genera el reporte mensual donde se evidencia los pagos oportunos.</t>
  </si>
  <si>
    <r>
      <rPr>
        <sz val="11"/>
        <color theme="1"/>
        <rFont val="Arial Narrow"/>
        <family val="2"/>
      </rPr>
      <t xml:space="preserve">El grupo de Tesorería presenta como evidencia documento excel llamado consolidado pagos mensuales Abril - Julio pagos tramitados en SIIF, en este documento se relaciona fecha de recibido, fecha de pago, trámite, radicado, beneficiario, obligación, base bruto,  valor neto a pagar. De igual manera presenta relación de registro de pagos incluyendo las deducciones generadas, documento que soporta el pago y objeto del compromiso. 
Lo anterior soporta la ejecución del control definido para el riesgo </t>
    </r>
    <r>
      <rPr>
        <i/>
        <sz val="11"/>
        <color theme="1"/>
        <rFont val="Arial Narrow"/>
        <family val="2"/>
      </rPr>
      <t>"Probabilidad de sanciones disciplinarias, fiscales y penales por incumplimiento de los pagos o pago no oportuno obligaciones contraídas por el Instituto con terceros en los términos establecidos por parte del Instituto."</t>
    </r>
  </si>
  <si>
    <t>Errores en la presentación y pago de las declaraciones tributarias a nombre del Instituto</t>
  </si>
  <si>
    <t>*Desconocimiento en la legislación tributaria actual para la revisión de la liquidaciones de impuestos a cargo del Instituto, por parte de los responsables de practicar las Retenciones 
 *Error en la determinación del los impuestos a cargo del Instituto, por parte de los responsables de determinarlos</t>
  </si>
  <si>
    <t>* Probabilidad de sanciones disciplinarias, fiscales y penales por incumplimiento y/o inexactitudes en las declaraciones y pagos de impuestos.
 * Probabilidad de pago no oportuno de las responsabilidades tributarias del Instituto con las administraciones de Impuestos Nacionales y Territoriales.</t>
  </si>
  <si>
    <t>El funcionario y/o contratista del grupo de tesorería y las áreas operativas verifican que la información y documentación anexas en el radicado correspondan con el tipo de impuestos o contribución a declarar y pagar a través los requisitos definidos en los procedimientos de declaración y pago de impuestos.</t>
  </si>
  <si>
    <t>1- Se efectúa la revisión de la liquidación de los impuestos a las obligaciones allegadas al Grupo de Tesorería antes de realizar los pagos, de acuerdo a los cuadros adjuntos. 
 2- Se devuelven a contabilidad los Orfeos que presentan diferencias para su respectiva corrección y se valida nuevamente antes de realizar el pago, dejando las respectivas notas en el histórico.</t>
  </si>
  <si>
    <t>Funcionarios y contratista Grupo de Tesorería</t>
  </si>
  <si>
    <t>1- Se verifica en cada una de las obligaciones asignadas a tesorería, que la liquidación de impuestos sea la correcta; se devuelven por Orfeo a contabilidad las que presentaron diferencias y se deja nota en el histórico. 
 2- Se genera reporte mensual se seguimiento.
 3- Se realiza seguimiento al cumplimiento de los cronogramas de las obligaciones tributarias de Bogotá y de las áreas operativas.
 *Radicados Impuestos de Diciembre de 2020 a Marzo 2021:
 20212050000043 / 20212050000053 / 20212050000063 / 20212050000073 / 20212050000083 / 20212050000093 / 20212050000103 / 20212050000113 / 20212050000123 / 20212050000133 / 20212050000153 / 20212050000163 / 20212050000143 / 20212050000843 / 20212050000853 / 20212050001083 / 20212050001093 / 20212050001103 / 20212050001463 / 20212050001473 / 20212050001483 / 20212050001493 / 20212050001503 / 20212050001513 / 20212050001523
 20212050001533
 20212050001543
 20212050001553
 20212050001563
 20212050001573
 20212050001583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</si>
  <si>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Abril a Julio 2021:
20212050001973, 20212050001983, 20212050001993, 20212050002003, 20212050002013, 20212050002593, 20212050002603, 20212050002613, 20212050002623, 20212050002633, 20212050002643, 20212050002653, 20212050002663, 20212050002673, 20212050002683, 20212050002693, 20212050002703, 20212050002713, 20212050003323, 20212050003333, 20212050003343, 20212050003353, 20212050003363, 20212050003823, 20212050003833, 20212050003843, 20212050003853, 20212050003863, 20212050003873, 20212050003883, 20212050003893, 20212050003903, 20212050003913, 20212050003923, 20212050003933, 20212050003943, 20212050002183, 20212050002843, 20212050003383, 20212050003953, 20212050002853, 20212050003963.</t>
  </si>
  <si>
    <t>El grupo de Tesoreria presenta  relación de cronograma de seguimiento impuestos vigencia 2021, en el cual se relaciona la sede, el coordinador, la periodicidad y el recaudador, de iagual manera remite onsolidado pagos mensuales Abril - Julio pagos tramitados en SIIF, en este documento se relaciona fecha de recibido, fecha de pago, trámite, radicado, beneficiario, obligación, base bruto,  valor neto a pagar. De igual manera presenta relación de registro de pagos incluyendo las deducciones generadas, documento que soporta el pago y objeto del compromiso. 
Lo anterior soporta la ejecución del control definido para el riesgo * Probabilidad de sanciones disciplinarias, fiscales y penales por incumplimiento y/o inexactitudes en las declaraciones y pagos de impuestos.  * Probabilidad de pago no oportuno de las responsabilidades tributarias del Instituto con las administraciones de Impuestos Nacionales y Territoriales.</t>
  </si>
  <si>
    <t>Errores en el desarrollo de actividades a cargo de la coordinación.</t>
  </si>
  <si>
    <t>*Profesional Especializado 2028-17 no capacitado para desarrollar las funciones del cargo; desconocimiento de la normativa vigente.
 * Sobrecarga laboral para el coordinador, cansancio mental y físico que conlleva a la posible materialización de riesgos por error.</t>
  </si>
  <si>
    <t>* Probabilidad de sanciones disciplinarias, fiscales y penales por incumplimiento y/o inexactitudes o errores en pagos, presentación de impuestos y gestión de PAC.</t>
  </si>
  <si>
    <t>Tramitar ante el Grupo de Administración y Desarrollo de Talento Humano la gestión para solucionar la debilidad que tiene la dependencia de tesorería con respecto a la formación y experiencia del Profesional Especializado 2028-17 en la materia.</t>
  </si>
  <si>
    <t>Solicitar intervención al Grupo de Administración y Desarrollo de Talento Humano para la solución de la situación.</t>
  </si>
  <si>
    <t>1- Se efectúa la revisión del manual de funciones con el Profesional Especializado 2028-17.
 2- Se solicita reubicación, por parte del Profesional Especializado 2028-17, a su cargo de planta con el fin de minimizar el riesgo.</t>
  </si>
  <si>
    <t>1. Se realizo la reubicación del Profesional Especializado 2028-17 a su cargo de Profesional Especializado 2028-15 de la Oficina de Planeación en aceptacion de la renuncia según Resolución N°0404 del 12 de mayo de 2021.
2. Se realiza la provisión del empleo Profesional Especializado 2028-17 por encargo según Resolución N°0530 del 10 de junio de 2021.
3. Se encuentra en tramite la Provisión del encargo del Profesional Especializado 2028-15 según Memorando N°20212020011803.</t>
  </si>
  <si>
    <t>Servicios 
(Pronósticos y alertas )</t>
  </si>
  <si>
    <t xml:space="preserve">
* Indisponibilidad de recursos
* Situaciones de orden público 
* Falla en el suministro o saturación de  las telecomunicaciones (internet, enlaces datos, planta telefónica y relacionados).</t>
  </si>
  <si>
    <t>* Obsolescencia de los equipos de OSPA  (hardware y software)  generando fallas tecnologicas en el instituto
* Falta de personal idóneo para prestar el servicio de pronósticos y alertas.</t>
  </si>
  <si>
    <t>Probabilidad de pérdida de credibilidad de la entidad ante la comunidad, aumento en la incertidumbre en el análisis de la información y emisión de alertas oportuna para la toma de decisiones relacionadas con la gestión del riesgo, por fallas en el sumininistro o saturación de las telecomunicaciones debido a la obsolencia de los equipos para el monitoreo de condiciones hidrometeorológicas y ambientales.</t>
  </si>
  <si>
    <t>Aplicación del procedimiento soporte técnico de informática por mesa de ayuda para solicitar el apoyo de manera inmediata de acuerdo a la magnitud de los daños</t>
  </si>
  <si>
    <t xml:space="preserve">Documentar y realizar seguimiento al cierre o respuesta de las mesas de ayuda enviadas a informatica. </t>
  </si>
  <si>
    <t>Jefe OSPA</t>
  </si>
  <si>
    <t xml:space="preserve">Se actualiza de acuerdo a la guia del DAPF la redacción del riesgo y se incluyen nuevos controles ya que el definido anteriormente no se encontraba relacionado con la causa raíz, por lo cual se generará la evidencia de este control en el proximo cuatrimestre </t>
  </si>
  <si>
    <t xml:space="preserve">Se actualiza el mapa de riesgos de la Ofcina del Servicio de Pronosticos y Alertas de acuerdo a la guia de administracion de riesgos del DAFP version 5
(Diciembre 2020), y con base en la mesa de trabajo virtual del dia 10 de agosto 2021. Anexo formato control de cambios
En el segundo cuatrimestre teniendo en cuenta el cambio al control, se socializan los documentos del proceso a todo el personal con el fin de conocer su aplización en la oficina </t>
  </si>
  <si>
    <t>Capacitaciones a los funcionarios y coordinadores que pertenecen a la OSPA sobre el funcionamiento de la misma, que incluya procedimientos para manejo de equipos, reporte en mesa de ayuda, inspecciones y monitoreo a equipos y sistemas que maneja la dependencia.</t>
  </si>
  <si>
    <t>Aleatoria</t>
  </si>
  <si>
    <t xml:space="preserve">Se realizara cada vez que ingrese un funcionario o contratista nuevo una inducción a las activudades o responsabilidades que tendrá y periodicamente se realizan socialización del adecuado funcionamiento de los equipos  y sistemas que maneja la dependencia </t>
  </si>
  <si>
    <t xml:space="preserve">Se han contratado  26 profesionales contratistas que hacen parte del equipo tecnico que realiza turnos de monitoreo de condicioes hidrometeorologicas y ambientales 24/7 
Solicitud de requerimientos e infraestructura tecnologica para la operación de OSPA </t>
  </si>
  <si>
    <t>* Fallas técnicas y naturales en fuentes de información hidrometeorológicas (estaciones, radares y  satélites meteorológicos). 
* Falta de personal idóneo para prestar el servicio de pronósticos y alertas
* Obsolescencia de los equipos (hardware y software).
* Actos malintencionados frente al manejo de la información que reposa en la oficina
* Recolección de información fragmentada o incompleta
*Desconocimiento (o desacato) del personal que ejecuta el proceso.</t>
  </si>
  <si>
    <t xml:space="preserve">
* Falta de seguimiento y aplicación de los procedimientos y formatos definidos en SGI para la generación de boletines, alertas e informes técnicos
* Falta de personal idóneo para prestar el servicio de pronósticos y alertas.</t>
  </si>
  <si>
    <t xml:space="preserve">Probabilidad de pérdida de credibilidad de la entidad ante la comunidad, aumento en la incertidumbre en el análisis de la información y emisión de alertas tardías para la toma de decisiones relacionadas con la gestión del riesgo por falta de confiabilidad de la información, al no seguir los procedimientos para la generación de información misional </t>
  </si>
  <si>
    <t xml:space="preserve">*Validación y seguimiento de los datos  hidrometeorológicos preliminares recibidos por estaciones, radares y satélites, se da automatico para GOES 16 y radares </t>
  </si>
  <si>
    <t>Registro de informacion en el formato reporte registro de datos dia meteorologico</t>
  </si>
  <si>
    <t xml:space="preserve">Permanente </t>
  </si>
  <si>
    <t xml:space="preserve">No se realiza por medio de un formato teniendo en cuenta que el satelite envia información cada 10 minutos que se convierten en 80 imágenes, por lo cual el proceso se realiza de manera automática se realiza por medio de los scrips.  Por medio de reunión se realiza la presentación del funcionamiento de los radares </t>
  </si>
  <si>
    <t xml:space="preserve">Se realiza reunión con los miembros de la OSPA  en la cual se explica la forma en la cual se da la infomación automatica de los archivos de Goes 16 y radares del Ideam. Los datos se entregan de forma cruda directamente en la página del Ideam, y allí el susuario puede verificar datos nubosidad, lluvias, migración de aves, viento entre otros, de acuerdo a como lo muestra el radar. 
Se pudede ingresar desde la pagina del ideam / pronosticos y alertas /Imágenes y satélites con los 16 canales que envía el satélite
Para revisar radares se ingresa ideam/radares meteorologicos y su animación 
Si la imagen esta atrasada mas de 20 minutos se revisa el servidor si no llegan los datos desde el satélite se verifica otro servicio de los radares o de las estaciones. Si hay falla de energis se apagan los servidores existe fuentes de energía. Se cuentan con fuentes de información adcional como centros de información aeronáutica, Goes 17. Se sigue manteniendo sistemas de información para mantener las alertas. 
Se tienen mesas de servicio en el cual se escriben novedades con las novedades y se atienden remotamente, se pueden escalar debido a las garantías con los proveedores las cuales están vigentes, dependiendo de nivel de dificultad tienen </t>
  </si>
  <si>
    <t xml:space="preserve">*Planillas de programación de turnos (grupos temáticos) </t>
  </si>
  <si>
    <t xml:space="preserve">En la actualidad se cuenta con un grupo de funcionarios y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
La evidencia se presentará en el segundo cuatrimestre </t>
  </si>
  <si>
    <t>En la OSPA los funcionarios y contratistas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</si>
  <si>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 xml:space="preserve">La OSPA presenta como soporte de este riesgo, la programación de turnos para el servicio de pronósticos y alertas del mes de Abril, en el cual asignan un código a cada persona a programar, de igual manera se anexa el soporte de programación de turnos del mes de Mayo, Junio, Julio y Agosto  los cuales constan de 4 formatos en PDF por cada mes y en el que relacionan por fecha y dia de la semana el personal a cargo. 
</t>
  </si>
  <si>
    <t xml:space="preserve">*Realizar respaldos de información de manera periódica en caso de falla de equipo, software o red en un servicio CLOUD o físico no atado a la red de la oficina. </t>
  </si>
  <si>
    <t>* Uso de las herramientas dispuestas en la oficina para lucro personal.</t>
  </si>
  <si>
    <t>* Actos malintencionados frente al manejo de la información que reposa en la oficina
* Entrega de información preliminar para fines privados
* Elaboración de pronósticos dirigidos</t>
  </si>
  <si>
    <t>Manejo inapropiado de la información</t>
  </si>
  <si>
    <t>moderado</t>
  </si>
  <si>
    <t>Contar con profesionales dedicados a la defensa judicial de la entidad.</t>
  </si>
  <si>
    <t>Sin Registro</t>
  </si>
  <si>
    <t xml:space="preserve">Riesgo Finalizado por solicitud del coordinador de la dependencia Agosto 2021, soporte de gestión del cambio </t>
  </si>
  <si>
    <t>Gestión Jurídica y Contractual</t>
  </si>
  <si>
    <t>* Desconocimiento de la normatividad contractual vigente por parte de los abogados de la OAJ.
 * Deficiencias en la revisión de estudios previos.
 * Incumplimiento de los requisitos y tiempos establecidos en el proceso de gestión jurídica y contractual.</t>
  </si>
  <si>
    <t>Falta de actualización de la normatividad vigente y de socialización de procedimientos.</t>
  </si>
  <si>
    <t>Posibilidad de configurar faltas penales, fiscales y disciplinarias por inadecuada aplicación de los principios contractuales en las diferentes etapas de la contratación del Instituto.</t>
  </si>
  <si>
    <t>Los abogados de contratación estarán en actualización permanente de la normatividad contractual, compartiendo al interior del grupo, en especial al promulgarse nuevas normas. 
 Socialización de actualizaciones a los manuales cuando se generen.</t>
  </si>
  <si>
    <t xml:space="preserve">No aplica de acuerdo a la Guia de administración de riesgos </t>
  </si>
  <si>
    <t>OAJ</t>
  </si>
  <si>
    <t>Lista de asistencia-Socialización procedimiento interno de contratación a la OAJ</t>
  </si>
  <si>
    <t>Como soportes de la capacitación permanente de los abogados se envían:  
1.Capacitación sobre contratación y supervisión
-Lista de asistencia
-Grabación zoom
2. Capacitación procedimiento para la contratación, modificaciones y liquidaciones o cierres y formatos actualizados.
-Lista asistencia
-Evaluación de efectividad</t>
  </si>
  <si>
    <t xml:space="preserve">Se presenta por parte de la OAJ lista de asistencia a la capacitación del 28 de Julio 2021 Procedimiento para la contratación, modificaciones y liquidaciones o cierres. Con 14 participantes. 
De igual manera presenta evaluación la cual mide efectividad de la capacitación a 11 colaboradores de la Oficina
De igual manera se anexa lista capacitación de contratación y supervisión de fecha 16 de Junio 2021 al igual que el video de capacitación de la misma
Los anteriores documentos y evidencias soportan la ejecución del control orientado a mantener el equipo de trabajo actualizado en las normas </t>
  </si>
  <si>
    <t>* Falta de profesional encargado de la defensa judicial de la Entidadinformación incompleta.
 *Demoras en la entrega de la información por parte del área que cuenta con la información, o entrega de información incompleta.</t>
  </si>
  <si>
    <t>Falta de generar alertas en actividades asignadas por no contar con profesional para defensa judicial.</t>
  </si>
  <si>
    <t>Probabilidad de incumplir los términos para dar respuesta a los requerimientos judiciales y extrajudiciales por no generar alertas de vencimiento.</t>
  </si>
  <si>
    <t>Entre 50 y 100 SMLMV</t>
  </si>
  <si>
    <t xml:space="preserve">
El profesional encargado de defensa judicial hace el registro en la base de procesos del IDEAM y ante la ANDJE y como control presenta los informes semestrales ante el Comité de Conciliación.</t>
  </si>
  <si>
    <t>Contrato de profesional para la defensa judicial de la Entidad (Contrato 014 de 2021)</t>
  </si>
  <si>
    <t xml:space="preserve">
Se aplica el control definido y se aportan las siguientes evidencias 
1. Base de procesos judiciales IDEAM.
2. Informe semestral de procesos judiciales, conciliaciones extrajudiciales, laudos arbitrales.</t>
  </si>
  <si>
    <t xml:space="preserve">Se verifica el documento  remitido por la OAJ, Se presenta base de procesos judiciales y el informe de procesos judiciales del 1 er semestre, en la base de procesos judiciales se hace el seguimiento de los avances en los procesos (Incluye proximas actuaciones y demás información para que la OAJ surta las determinadas acciones a ejecutar)  
Las evidencias aportan a la debida ejecución del control </t>
  </si>
  <si>
    <t>* Intereses particulares
 * Favorecimiento de intereses a terceros</t>
  </si>
  <si>
    <t>Comportamientos no éticos de los funcionarios y/o contratistas orientado a recibir un beneficio personal o a nombre de terceros</t>
  </si>
  <si>
    <t>Probailidad de realizar los procesos contractuales por parte de funcionario o contratista direccionando los procesos contractuales en favorecimiento de un tercero a cambio de dádivas o beneficios personales</t>
  </si>
  <si>
    <t>El riesgo afecta la imagen de la entidad a nivel nacional, con efecto publicitarios sostenible a nivel país</t>
  </si>
  <si>
    <t>La OAJ realiza la verificación de documentos para la evaluación del Comité de Contratación, que dará aprobación o no a los procesos de selección presentados.
 El control es la solicitud por correo electrónico a la dependencia que solicita la contratación, por parte de la OAJ de las observaciones sobre las especificaciones del proceso a contratar para que realice los ajustes.</t>
  </si>
  <si>
    <t>Verificación de los procesos a contratar en el Comité de Contratación</t>
  </si>
  <si>
    <t>Actas de Comité de Contratación</t>
  </si>
  <si>
    <t xml:space="preserve">1. Actas de Comité de Contratación, el manual de contratación define en la página 6 que el acta debera esta como mínimo suscrita por el secretario técnico del comite, por lo cual se anexan las actas con su firma </t>
  </si>
  <si>
    <r>
      <rPr>
        <sz val="11"/>
        <color theme="1"/>
        <rFont val="Arial Narrow"/>
        <family val="2"/>
      </rPr>
      <t>La Oficina Asesora Jurídica presenta actas de comité de contratación, relaciona acta 38 - a acta 57 firmadas por el secretario técnico,  se revisa la pagina 6 del manual de contratacion  - Actas del comité en la cual se escribe: "</t>
    </r>
    <r>
      <rPr>
        <i/>
        <sz val="11"/>
        <color theme="1"/>
        <rFont val="Arial Narrow"/>
        <family val="2"/>
      </rPr>
      <t xml:space="preserve"> De las sesiones del Comité, la Secretaría Técnica dejará constancia en acta la cual contendrá la constancia de asistencia de los miembros, las decisiones o determinaciones adoptadas por el Comité, los asistentes y los votos emitidos en cada caso. El acta deberá ser suscrita como mínimo por el Secretario Técnico del Comité. Las actas estarán a disposición de cada uno de los miembros, así como de los servidores públicos e interesados, y reposarán en los archivos de la Secretaría Técnica".
</t>
    </r>
    <r>
      <rPr>
        <sz val="11"/>
        <color theme="1"/>
        <rFont val="Arial Narrow"/>
        <family val="2"/>
      </rPr>
      <t>Por lo anterior se aceptan las evidencias como control al riesgo definido por la oficina  Asesora Jurídica</t>
    </r>
  </si>
  <si>
    <t>* Falta de recursos e información
 * Falta de diligencia del apoderado</t>
  </si>
  <si>
    <t>Información incompleta o fuera de términos para ejercer la defensa de la Entidad</t>
  </si>
  <si>
    <t>Posibilidad de obtener un fallo adverso por no contar con las pruebas suficientes para ejercer una defensa técnica y adecuada de la Entidad.</t>
  </si>
  <si>
    <t xml:space="preserve">El abogado de defensa judicial presentará el estudio del caso ante el Comité de Conciliación como requisito previo a la defensa y como control presentará la ficha técnica diligenciada y elaborar  informes de ejecucion de los procesos presentarlos en el comité de conciliación </t>
  </si>
  <si>
    <t xml:space="preserve">Generar la alarma cuando se presente la demora o falta de entrega de información técnica para el ejercicio de la defensa. </t>
  </si>
  <si>
    <t>Actas de Comité de Conciliación</t>
  </si>
  <si>
    <t>1. Fichas técnicas de eKOGUI elaboradas previsamente del estudio del caso.
2. Actas de Comité de Conciliación 
3. Base de procesos judiciales
4. Capacitaciones del abogado de defensa judicial.</t>
  </si>
  <si>
    <t xml:space="preserve">La oficina Asesora Jurídica presenta certificado de estudio y análisis de las pretenciones y fundamentos jurídicos de la demanda por un ciudadano en la cual  se establece que no tiene competencia
legal para adelantar el tipo de intervención solicitada por el actor popular, y le resultan ajenas las pretensiones de la acción de cara a las estrictas funciones que le competen o le han sido asignadas por ley al instituto. De igual manera ficha de conciliación judicial e-kogui con la información del proceso judicial del cual hacen parte la entidad. 
Se presentan actas de comité  de conciliación del mes de Abril 2021( 19/04/2021, 26/04/2021) Mayo (31/05/2021), Junio (15/06/2021, 28/06/2021), Julio  (09/07/2021 y 26/07/2021). En estas reuniones se lleva a cabo la conciliación de demandas. 
Finalmente se presenta base de datos de la relación de procesos judiciales del Ideamen la cual relacionan y llevan el proceso judicial que llega al Ideam 
Estos documentos y las capacitaciones presentadas por la Oficina en la cual el abogado se capacita en Herramientas de gestión para oficinas jurídicas, eKOGUI, PERFIL ABOGADO, MODULOS Y FUNCIONALIDADES, Procesal laboral administrativo: hitos procesales y técnicas de defensa y lenguaje claro para servidores y colaboradores públicos fortalece la ejecución del control y mitiga la materialización del riesgo </t>
  </si>
  <si>
    <t>Evaluación y el Mejoramiento Continuo</t>
  </si>
  <si>
    <t>Presiones indebidas
Abuso de Poder
falta de Conocimiento de la metodología</t>
  </si>
  <si>
    <t>Priorización inadecuada de los procesos a evaluar por parte de la OCI, que conforman el Plan Anual de Auditorias</t>
  </si>
  <si>
    <t xml:space="preserve">
Posibilidad de afectación reputacional por falta de conocimiento de la metodología, presiones indebidas y abuso de poder  para la priorización inadecuada de los procesos a evaluar por parte de la OCI que conforman el plan Anual de Auditorias. </t>
  </si>
  <si>
    <t>El jefe de la Oficina de Control Interno prepara y elabora el plan de auditorias bajo la metodología de riesgos para presentarlo a aprobación del Comité Institucional del Control Interno.</t>
  </si>
  <si>
    <t>Implementar en los CICCI, un acápite especial para informar las etapas de priorización de las auditorias que conforman el Plan anual de auditorias.</t>
  </si>
  <si>
    <t>Jefe Oficina de Control Interno</t>
  </si>
  <si>
    <t>30/04/2021
 31/08/2021
 31/12/2021</t>
  </si>
  <si>
    <t>En el Comité de Control Interno, realizado el 14 de diciembre de 2020 (punto 4 del acta), se informa al Comité la priorización y criterios determinados por la OCI para la determinación de las auditorias que conforman el Plan de Auditorias Vigencia 2021. 
 El Comité aprobó el plan de auditorias propuesto por la OCI, para la vigencia 2021.</t>
  </si>
  <si>
    <t xml:space="preserve">La oficina de control interno presenta como evidencias de la ejecución del control del II cuatrimestre, documento universo de auditorias basado en riesgos, en la cual se presenta la identificación de procesos prioritarios a auditar de acuerdo a los parámetros definidos y la programación anual de las auditorias a realizar. 
Por otra parte presenta acta de comité de comité interno en la cual se presenta Informe de estado de avance de los planes de mejoramiento-internos-CGR-AGN y Presentación ajustes Plan Anual de Auditoría 2021 – Calidad - N. 
Finalmente presenta el plan de auditoria anual con las actualizaciones de acuerdo a la dinamicas del proceso y la entidad. Se identifica en color amarillo los cambios realizados en la tercera versión 
Lo anterior soporta la ejecución y verificación de la efectividad de los controles definidos para el riesgo </t>
  </si>
  <si>
    <t>El jefe de la Oficina de Control Interno presenta los criterios de priorización tenidos en cuenta al Comité Institucional de Control Interno,   para aprobación del Plan de auditorias, quedando evidencia en el acta respectiva</t>
  </si>
  <si>
    <t>Gestión</t>
  </si>
  <si>
    <t>Que las recomendaciones, hallazgos sean formulados de manera subjetiva.</t>
  </si>
  <si>
    <t>Falta de capacitación, formación y debido cuidado profesional del Auditor</t>
  </si>
  <si>
    <t>Posibilidad de afectación reputacional por emisión informes con recomendaciones y/o hallazgos formulados de manera subjetiva, por falta de capacitación, formación y debido cuidado profesional del Auditor</t>
  </si>
  <si>
    <t>El auditor remite de forma previa el Informe de Auditoria al Jefe de la Oficina de Control Interno para aprobación</t>
  </si>
  <si>
    <t>Dar aplicación al Procedimiento de Auditoria Interna C-EM-P001 Actividad 10 Aprobación Informe de Auditoria</t>
  </si>
  <si>
    <t>Para dar cumplimiento al control, la Jefe de la Oficina remite vía correo electrónico las aprobaciones a los informes de auditoria y seguimientos a planes de mejoramiento.</t>
  </si>
  <si>
    <t>La oficina de control interno remite correos electrónicos en los cuales se evidencia planes de mejoramiento con los seguimientos realizados por las dependencias para ser revisado y aprobado por la OCI. De igual manera se puede verificar la aprobación y firma por parte del la Jefe de control Interno.</t>
  </si>
  <si>
    <t>El Jefe de la Oficina de Control interno realiza capacitaciones sobre el Código de Ética del Auditor y conflicto de intereses mínimo cada 6 meses, al equipo de auditores de la Oficina de Control Interno</t>
  </si>
  <si>
    <t>Realización de Capacitaciones sobre el Código de Ética del Auditor y conflicto de intereses</t>
  </si>
  <si>
    <t>31/08/2021
 31/12/2021</t>
  </si>
  <si>
    <t>Actividad programada para ejecutarse en curso del primer semestre 2021</t>
  </si>
  <si>
    <t xml:space="preserve">Se presenta por parte de la OCI la capacitación sobre conflictos de interes y código de integridad  se soportan en la presentacion de la función pública 
Presentación del Código de Ética del Auditor y Conflicto de Intereses a los contratistas y miembros del equipo de OCI 
Lo anterior soporta la ejecución del control para la mitigación del riesgo </t>
  </si>
  <si>
    <t>El auditor previo a la ejecución de la planeación de la auditoria diligencia el formato REPORTE DE CONFLICTOS DE INTERÉS Y CONFIDENCIAL DE AUDITORIA INTERNA Código C-EM-F012 y lo adjunta a sus papeles de trabajo como evidencia de no poseer impedimentos que afecten el desarrollo de la auditoria</t>
  </si>
  <si>
    <t>Para la realización de auditorías de Gestión, el líder y equipo auditor, deben diligenciar el C-EM-F012
 FORMATO REPORTE DE CONFLICTOS DE INTERÉS Y CONFIDENCIAL DE AUDITORIA INTERNA</t>
  </si>
  <si>
    <t>Auditores OCI</t>
  </si>
  <si>
    <t>En el transcurso de la presente vigencia, se han ejecutado las siguientes auditorias: Auditoria Interna al proceso de Generacion de Datos y al Proceso de Gestión de Almacén e Inventarios
 Se adjuntan los respectivos formatos de reporte de conflicto de interés.</t>
  </si>
  <si>
    <t xml:space="preserve">Se presenta formatos de conflictos de interés diligenciados por los auditores en los cuales informan que no prsentan conflictos de interés para realizar las diferentes auditorias. Lo anterior soporta la ejecución del control </t>
  </si>
  <si>
    <t>Los hallazgos y recomendaciones sin la debida justificación jurídica, técnica y financiera para sustentar una toma de decisión</t>
  </si>
  <si>
    <t>Falta personal idóneo para emitir las recomendaciones correspondientes</t>
  </si>
  <si>
    <t>Posibilidad de afectación reputacional, por emitir  hallazgos y recomendaciones sin la debida justificación jurídica, técnica y  financiera para sustentar una toma de decisión, debido a falta de personal idóneo para emitir las recomendaciones correspondientes</t>
  </si>
  <si>
    <t>El Jefe de la Oficina de Control interno establece los requisitos mínimos de estudios y experiencia en los estudios previos para contratar auditores internos que realicen auditorias de gestión en cumplimiento del Plan Anual de Auditorias</t>
  </si>
  <si>
    <t>Definir en los estudios previos de contratación la exigencia como requisito la Certificación de Auditor y experiencia relacionada con el cargo a desempeñar</t>
  </si>
  <si>
    <t>Para la presente vigencia, se contrataron los servicios del Abogado, Contador, Ingenieros Ambientales (Misionales)y la Ingeniera de sistemas; en los estudios previos se determinaron los requisitos mínimos de experiencia y estudios, necesarios para ejecutar el correspondiente objeto contractual.</t>
  </si>
  <si>
    <t xml:space="preserve">Se presenta estudios previos para la contratación de Prestar los servicios profesionales de un abogado, para la realización de auditorías de gestión/seguimientos e informes de Ley a los procesos institucionales, en el nivel central, Áreas Operativas y/o Aeropuertos; apoyar jurídicamente a la Oficina de Control Interno, en la atención a requerimientos internos, externos y pqrs allegados a la Oficina, realizar seguimiento a planes de mejoramiento y demás aspectos relacionados con lo de su competencia, en concordancia con el plan anual de auditorías 2021 y las designaciones que realice la Jefe de la Oficina. 
Estos estudios previos son del mes de Julio , es importante poder aportar el contrato y sus anexos con el fin de verificar que la persona contratada efectivamente cumple con los requisitos definidos en los estudios previos </t>
  </si>
  <si>
    <t>El Jefe de la Oficina de Control interno aprueba los hallazgos y recomendaciones formuladas por el Auditor como mejora continua contenidas en el Informe de auditoria</t>
  </si>
  <si>
    <t xml:space="preserve">La oficina de control interno remite correos electrónicos en los cuales se evidencia planes de mejoramiento con los seguimientos realizados por las dependencias para ser revisado y aprobado por la OCI. De igual manera se puede verificar la aprobación y firma por parte del la Jefe de control Interno. Lo cual soporta la ejecición del control </t>
  </si>
  <si>
    <t>El auditor Proyecta el objetivo, alcance y cronograma del Programa de Auditoria para aprobación del Jefe de la Oficina de Control interno</t>
  </si>
  <si>
    <t>Dar aplicación al Procedimiento de Auditoria Interna C-EM-P001 Actividad 4 Aprobación Programa de Auditoria</t>
  </si>
  <si>
    <t>En el transcurso de la presente vigencia, se han ejecutado las siguientes auditorias: Auditoria Interno al Proceso de Generacion de Datos y Auditoria Interna al Proceso de Gestión de Almacén e Inventarios.
 Se adjuntan los respectivos programas de auditoria, debidamente aprobados por la Jefe de la Ofician de Control Interno</t>
  </si>
  <si>
    <t xml:space="preserve">Se presentan los diferentes programas de auditoria realizadas por la OCI, firmados y aprobados, soportando la ejecución de control  </t>
  </si>
  <si>
    <t>Pérdida de información necesaria para los procesos internos de la Oficina</t>
  </si>
  <si>
    <t>Inadecuada Manipulación de información por parte de personal de la Oficina, bien sea contratistas o funcionarios.</t>
  </si>
  <si>
    <t>Posibilidad de afectación reputacional por Pérdida de información necesaria para los procesos internos de la Oficina  debido a inadecuada Manipulación de información por parte de personal de la Oficina, bien sea contratistas o funcionarios.</t>
  </si>
  <si>
    <t xml:space="preserve">El Jefe de la Oficina de Control interno socializa y capacita a los auditores, sobre la Política de  manejo de la información del repositorio de la Oficina de Control interno </t>
  </si>
  <si>
    <t>Realizar socialización al personal nuevo de la Oficina al momento del ingreso y retroalimentaciones periódicas cada 4 meses</t>
  </si>
  <si>
    <t>En la presente vigencia, se han efectuado dos (2) reuniones de inducción, el dia 27 de enero de 2021 de 8 a 10 am y el dia 7 de abril de 2021 de 8 a 9,30 am. En las citadas reuniones se abordan temas generales del Instituto, mapas de procesos, especialmente el de evaluación y mejoramiento continuo, temas de Orfeo e instrucciones sobre el manejo del repositorio de información de la Oficina (Drive), en donde los auditores deben archivar los documentos de las auditorias y seguimientos, los papeles de trabajo, las evidencias y los informes de las auditorias y seguimientos.</t>
  </si>
  <si>
    <t xml:space="preserve">El proceso presenta acta de fecha 21/7/2021 en la cual tiene como título Reunión de Seguimiento y presentación de compromisos en el desarrollo de actividades por parte de Funcionarios y Contratistas de la OCI,  en la cual cada miembro de la oficina explica avances en la gestión y los compromisos de la OCI. Sin embargo esta evidencia no permite establecer la ejecución del control con respecto a la socialización de la Política de  manejo de la información del repositorio por partte de la Jefe de la OCI </t>
  </si>
  <si>
    <t>Generación de Datos e Información Hidrometeorológica y Ambiental para la Toma de Decisiones 
(Hidrología)</t>
  </si>
  <si>
    <t>*Estaciones fuera de servicio. 
 *Personal técnico insuficiente para labores de campo.</t>
  </si>
  <si>
    <t>*Falla en los equipos.
 * Falta de papelería técnica e insumos.
 *Observador voluntario desmotivado.</t>
  </si>
  <si>
    <t>i)Daños Activos Fisicos,</t>
  </si>
  <si>
    <t xml:space="preserve">Planeación operativa gestiona con  las áreas operativas  la cantidad de papelería técnica para las actividades de la operación de la red hidrológica </t>
  </si>
  <si>
    <t xml:space="preserve">Definición de las necesidades por áreas operativas, seguimiento a la gestión de las mismas </t>
  </si>
  <si>
    <t>Subdirector Hidrología</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</si>
  <si>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Este control se incluye como nuevo, por lo cual las evidencias se incluira en el 2 cuatrimestre</t>
  </si>
  <si>
    <t>Se adelantó inventario de necesidades de papelería técnica en las Áreas Operativas para las actividades de la operación de la red hidrológica. Control 1. Papelería técnica.</t>
  </si>
  <si>
    <t xml:space="preserve">Se evidencia como soporte a la gestión de los controles que mitigan la materialización del riesgo correo de fecha 3 de Julio 2021 con asunto: Solicitud insumos planeación en el cual se de remiten  seis (6) formatos correspondientes al levantamiento
de información a ser diligenciados por cada uno de los 13 Grupos de las áreas operativas, solicitan el diligenciamiento de los formatos indicados para la consolidación y establecimiento de necesidades para el año 2022.
De igual manera la dependencia anexa el resumen de materiales e insumos para el programa de operación de redes ambientales para el PAA 2022  y el consolidado nacional de papeleria instrumental - requerimientos de papelería para instrumental anual 
Se anexa borrador de procedimiento. Se recomienda finalizar el proceso de aprobación, publicación y socialización del mismo para presentar una efectividad del control 
Los soportes validan la aplicación del control del riesgo </t>
  </si>
  <si>
    <t>*El Grupo de Monitoreo Hidrologico de la Subdirección de hidrologia y las áreas operativas , realizan auditorias internas de la red, a traves de las listas y verificación de los equipos e instrumentos.</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</si>
  <si>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</si>
  <si>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Se adelantaron auditorías para revisar y verificar el emplazamiento, condiciones de infraestructura (limnímetros, limnígrafo, maxímetro, Caseta, sección de aforos, Tarabita, componentes de registrador automático) para su operación, al mismo tiempo que el chequeo de la toma de datos del Observador Voluntario en las estaciones hidrológicas de las Áreas Operativas No. 3, 4, 6 y 8. Evidencia: Control 2. Documentos Auditoria Interna/1. Informe Auditoría Estaciones</t>
  </si>
  <si>
    <t xml:space="preserve">Se presenta 4 informes de auditoria a la red de estaciones hidrológicas: 
1. Area operativa de villavicencio fecha de comisión 24-28 de Mayo 2021 realizada a 10 estaciones del departamento; en el informe se describe entre otras que se logró determinar el estado actual de las estaciones visitadas y se tomó registro de observaciones de cada una de las necesidades de mantenimiento preventivo o correctivo que presentan. Se generan conclusiones y recomendaciones las cuales se recomienda plantear como plan de acción para lograr realizar seguimiento y cierres. 
2. Informe de auditoria a la red de estaciones hidrológicas en el departamento del Huila realizada del 12 al 16 de Julio 2021 Se visitaron 13 estaciones hidrológicas de jurisdicción del Área operativa No. 04 Huila, se evaluó el desempeño de los observadores voluntarios verificando los procedimientos para el registro de información tanto de niveles como de muestras diarias, se determinó las necesidades de mantenimiento preventivo y correctivo de cada estación, y se tomó registro fotográfico. Como conclusiones se evidencio el impacto negativo en las estaciones. Se observó el deterioro en los instrumentos ubicados dentro de las corrientes bien sea por efectos corrosivos del agua o por falta de miras ante eventuales crecientes, generando con ello datos incompletos o dudosos en algunas estaciones, se identificó información hidrológica pendiente por retirar. Se recomienda plantear como plan de acción para lograr realizar seguimiento y cierres. 
3. Informe de comisión de supervisión a la red de hidrológicas en el departamento de la zona oriente boyaca cuyo objetivo es Visitar a cada una de las estaciones hidrológicas teniendo en cuenta el cumplimiento de requerimientos técnicos IDEAM para el emplazamiento de las
estaciones hidrológicas Se recomienda programar algunas visitas de comisiones de campo específicas para atender los trabajos de reinstalación y mantenimiento de miras del IDEAM programando el tiempo y recursos necesarios en aquellos sitios donde necesariamente se tienen  actividades
4. Informe de comisión de supervisión a la red de hidrológicas en el departamentode santander. Comisión realizada entre el 12 y 16 de julio de 2021, cuyas actividades fueronVisita a cada uno de los sitios de emplazamiento de las estaciones hidrológicas verificando que la información
cumpla con los estándares técnicos IDEAM, observando el acceso, entorno de su emplazamiento, sección de miras y aforos, tramo del cauce y que su régimen no este influido, ubicación de las instalaciones Limnimétricas, Limnigráficas, Maxímetro, infraestructura física y componentes automáticos. Dentro de las conclusiones se describe que es necesario programar el retiro de la infraestructura antigua de Limnígrafos y algunas tarabitas que ya están en desuso. También tener en cuenta que debido a diversas circunstancias se presentan retrasos en el cumplimiento del cronograma de comisiones lo que altera la planeación técnica y logística para las visitas de operación y mantenimiento de la red hidrometeorológica, así como la oportunidad en la información hidrológica y por consiguiente la entrega de los productos. 
De acuerdo con lo definido en el control, los anexos deben complementarse con los planes de mejoramiento de las auditorias para que se soporte la efectividad del control, de lo contrario la probabilidad de materialización del riesgo podrá aumentar y se podrán generar hallazgos por no acatar las recomendaciones generadas en el monitoreo y seguimiento a los riesgos del proceso  </t>
  </si>
  <si>
    <t>Mayor a 500 SMLMV</t>
  </si>
  <si>
    <t>El Grupo de redes reporta ante las autoridades competentes el hecho (pérdida del equipo) para realizar la reclamación a los seguros y de esta manera reubicar y establecer una nueva estación o instrumentos de medición.</t>
  </si>
  <si>
    <t>Correctivo</t>
  </si>
  <si>
    <t>Se presenta un caso en Villavicencio de siniestro de la estación Rionegro - (Guayabetal).</t>
  </si>
  <si>
    <t>Se realiza reporte y gestión de siniestro de estaciones estaciones hidrologicas automáticas.
Evidencia: Control 3. Siniestro_estaciones</t>
  </si>
  <si>
    <t xml:space="preserve">Se presentan 3 reportes de automatización:Con fecha 10 de Mayo 2021 de la estación San pedro Libertador, el segundo de la estación san bernardo del viento, los cuales contienen:  Relación de los hechos,  los elementos siniestrados, registro fotográfico y el estado final, reporte de planeación operativa y reporte AOP 
Se presenta formato A-AR-F008 en el cual se relaciona de manera detallada el bien, la denuncia interpuesta a la fiscalia, informe de pérdida parcial de estación lejanías, inventario individual lejanias y memorando informativo del siniestro, si bien estas evidencias se aportan de fechas del anterior cuatrimestre dan cuenta de la ejecución del control con las evidencias
Se recomienda a la dependencia aportar evidencias de acuerdo al periodo evaluado. Sin embargo las evidencias aportadas en los informes dan cuenta de la efectividad en la aplicación del control </t>
  </si>
  <si>
    <t>Generación de Datos e Información Hidrometeorológica y Ambiental para la Toma de Decisiones (Hidrología)</t>
  </si>
  <si>
    <t>*Falta de monitoreo a la operación y mantenimiento de la red.
 *Falta de personal para la captura, procesamiento y verificación de datos.
 *Fallas en la captura, tratamiento, almacenamiento y difusión de la información hidrológica
 *Falta de personal para la captura, procesamiento y verificación de datos.</t>
  </si>
  <si>
    <t>Generación de datos e información hidrológica inexacta e inoportunos, tomados por los observadores voluntarios y por posibles fallas en los instrumentos de medición.</t>
  </si>
  <si>
    <t>Posibilidad de afectación económica y reputacional sobre la misionalidad de la entidad por una generación de datos e información hidrológica inexacta e inoportunos, tomados por los observadores voluntarios y por posibles fallas en los instrumentos de medición.</t>
  </si>
  <si>
    <t xml:space="preserve">Definir planes de acción con el fin de establecer las mejoras con respecto a los resultados de auditorias de la red, resultados de la validación de los datos.  </t>
  </si>
  <si>
    <t>Subdirector Hidrología
 Coordinador Grupo Monitoreo Hidrologico</t>
  </si>
  <si>
    <t>Actualización a la Matriz de riesgos, incluyendo la redacción del riesgo, análisis de la frecuencia e impacto, calificación de cada uno de los controles y aplicación de plan de acción.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</si>
  <si>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Se adelantaron auditorías para revisar y verificar el emplazamiento, condiciones de infraestructura (limnímetros, limnígrafo, maxímetro, Caseta, sección de aforos, Tarabita, componentes de registrador automático) para su operación, al mismo tiempo que el chequeo de la toma de datos del Observador Voluntario en las estaciones hidrológicas de las Áreas Operativas No. 3, 4, 6 y 8. Evidencia: Control 1. Documentos Auditoria Interna/1. Informe Auditoría Estaciones
Se desarrollaron auditorías internas de verificación de información hidrológica vigencia 2020 Área las Áreas Operativas No. 1 y 9 Evidencia: Control 1. Documentos Auditoria Interna/ 2. Informe Auditoría Variables Hidrológicas.</t>
  </si>
  <si>
    <t>*El Grupo de Monitoreo Hidrologico realiza verificación y Validación de los datos a través de los sistemas de información del Instituto .</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</si>
  <si>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Actividades relacionadas a la validación de datos Hidrológicos del año 2020 de la Red Básica Nacional, a partir del inventario de la información hidrológica "primaria" registrada y medida en campo; calculada y disponible en cada Área Operativa, diagnóstico y verificación del estado de la información hidrológica registrada por los Observadores Voluntarios y registrada por los LG y estaciones automaticas, evaluación y, análisis de los datos horarios de las estaciones hidrológicas activas , de cada una de las Áreas Operativas que hayan retirado el 100% de los datos de niveles en cada una de las estaciones de su jurisdicción. Evidencia: Control 2. Verificación y Validación de datos</t>
  </si>
  <si>
    <t xml:space="preserve">Se adelantaron actividades  relacionadas a la validación de datos Hidrológicos del año 2020, evaluación y, análisis de los datos horarios de las estaciones hidrológicas activas de cada una de las Áreas Operativas. (Informes - meses (Abril, Mayo y Junio/2021). Evidencia: Control 2. Verificación y Validación de datos </t>
  </si>
  <si>
    <r>
      <rPr>
        <sz val="11"/>
        <color theme="1"/>
        <rFont val="Arial Narrow"/>
        <family val="2"/>
      </rPr>
      <t>La subdirección de Hidrología presenta el avance de indicadores Plan de acción grupo de monitoreo Hidrológico. 
Presentación de Análisis, evaluación y validación de la información hidrológica del año 2020 fecha de 30 de Abril 2021, 31 de Mayo 2021 y Junio 
Documento en el cual relacionan los logros de la subdireccion con respecto a la plataforma DHIME: 
Se actualizó el inventario y se realizó el diagnóstico de la información hidrológica del año 2020, capturada y medida en campo calculada y disponible en las 11 Áreas Operativas y gestionada en la
plataforma DHIME proveniente de las 687 estaciones activas de la Red Hidrológica Nacional del IDEAM, en cuanto a niveles, aforos líquidos, aforos sólidos, curvas de gasto, perfiles transversales,
muestras diarias y ecuaciones de concentración y de transporte.
2. Se realizó la evaluación y análisis de la información de 604 estaciones que contaron con Niveles Horarios (LM, LG, RAN) del año</t>
    </r>
    <r>
      <rPr>
        <sz val="11"/>
        <color rgb="FFFF0000"/>
        <rFont val="Arial Narrow"/>
        <family val="2"/>
      </rPr>
      <t xml:space="preserve"> 2020</t>
    </r>
    <r>
      <rPr>
        <sz val="11"/>
        <color theme="1"/>
        <rFont val="Arial Narrow"/>
        <family val="2"/>
      </rPr>
      <t xml:space="preserve">, capturada por parte de las 11 Áreas Operativas en la
plataforma DHIME provenientes de las 687 estaciones activas de la Red Hidrológica Nacional del IDEAM.
Revisando los documentos se encuentra que la subdirección en sus títulos coloca fechas de 2021, sin embargo en el cuerpo de los documentos se relaciona información del 2020. Por lo cual no se puede soportar como evidencia de la vigencia evaluada y tampoco la efectividad del control aplicado ya que no se puede validar que se esté ejecutando </t>
    </r>
    <r>
      <rPr>
        <sz val="11"/>
        <color rgb="FFFF0000"/>
        <rFont val="Arial Narrow"/>
        <family val="2"/>
      </rPr>
      <t xml:space="preserve">
</t>
    </r>
  </si>
  <si>
    <t>* El Grupo de monitoreo hidrologico de la Subdirección de hidrologia, planeación operativa y automatización realizan actividades de entrenamiento a los observadores voluntarios sobre la lectura de información hidrológica</t>
  </si>
  <si>
    <t>Subdirector Hidrología
 Coordinadores de los Grupos: Monitoreo Hidrologico,
  Planeación Operativa y Automatización</t>
  </si>
  <si>
    <t>Durante las visitas de auditoría, se realizaron actividades de reinducción a los observadores voluntarios encargado en estaciones hidrológicas sobre la lectura de nivel en la estación a cargo. Evidencia: Control 2. Reinducción observadores</t>
  </si>
  <si>
    <t>La subdirección presenta formato de inspecciones hidrologicas de la estación Peñalta y la Galera de fecha  9/08/2021, estación  Cañafisto y Magdalena del 10/08/2021, estación salgar y Brasilia del 11/08/2021, estación Pte Iglesias y la pintada de fecha 12/08/2021 y estación Quitasueño del 13/08/2021. En estas actas consta la inspección a las estaciones y en comentarios relaciona la realización de inducción a los observadores en lectura de nivel. 
Por otro lado presenta formato de inspección de estaciones hidrológica de las estaciones Bocatoma cementerio y canal B fecha 24/06/2021, estación Pilwam del 21/06/2021 y estación Universidad del 25/06/2021, en comentarios relaciona la realización de inducción a los observadores en lectura de nivel. 
Lo anterior soporta la ejecución y efectividad del control propuesto para mitigar el riesgo identificado</t>
  </si>
  <si>
    <t>Gestión de Servicios Administrativos</t>
  </si>
  <si>
    <t xml:space="preserve">Fallas en la aplicación del lineamiento interno definido por el grupo </t>
  </si>
  <si>
    <t>Falta de seguimiento a la adquisición de bienes y servicios para el funcionamiento de la Entidad</t>
  </si>
  <si>
    <t xml:space="preserve">Probabilidad de fallas en la prestación del servicios que genera condiciones inadecuadas en el puesto de trabajo por falta de oportunidad en el suministro de bienes y servicios necesarios para el funcionamiento de la Entidad. </t>
  </si>
  <si>
    <t xml:space="preserve">Profesional del grupo de Servicios Administrativos verifica mensualmente la ejecución del plan de adquisiciones, en relación a los bienes y servicios necesarios para el funcionamiento del IDEAM, a través de reuniones grupales, las cuales  quedan contenidas en un acta </t>
  </si>
  <si>
    <t>Se actualizan los controles definidos, realización mensual de seguimiento la adquisición de bienes de la entidad</t>
  </si>
  <si>
    <t>Coordinador de Servicios Adminstrativos</t>
  </si>
  <si>
    <t>Se entregan actas realizadas en fechas:
 02 de febrero de 2021
 26 de marzo de 2021</t>
  </si>
  <si>
    <t>En el segundo cuatrimestre con el fin de verificar el plan de adqusión se entrega actas realizadas en la fecha:
16 de abril de 2021
18 de mayo de 2021
17 de junio de 2021
13 de julio de 2021</t>
  </si>
  <si>
    <t xml:space="preserve">La oficina de servicios administrativos presenta acta de resunión fecha 16/04/2021 con objeto Reunión seguimiento y control de obligaciones del Grupo de Servicios
Administrativos en la cual se trata por cada miembro del grupo las necesidades principales, la cual se encuentra firmada 
De igual manera se presenta acta de reunión 18/05/2021 en la cual se presenta el avance con respecto a la gestión del proceso, acta de 17 de Junio 2021 y acta 13 de Julio 2021 firmadas por los asistentes 
Al revisal las actas se evidencia la aplicación del control definido para la mitigación del riesgo </t>
  </si>
  <si>
    <t>Estratégico</t>
  </si>
  <si>
    <t>Perdida de bienes por objeciones y/o prescripciones en el trámite de siniestros ante la aseguradora.</t>
  </si>
  <si>
    <t>*Incumplimiento al procedimiento A-AR-P0004-PROCEDIMIENTO TRÁMITE DE SINIESTROS</t>
  </si>
  <si>
    <t>Probabilidad de investigaciones penales, administrativas y disciplinarias por la perdida de bienes por objeciones y/o prescripciones en el trámite de siniestros ante la aseguradora debido al incumplimento del procedimiento de tramite de siniestros.</t>
  </si>
  <si>
    <t>Contratista del grupo de Servicios Administrativos verifica mediante base de datos y fisicamente la prescripcion de cada uno de los siniestros reportados.</t>
  </si>
  <si>
    <t>Reuniones bimensuales con la coordinación del grupo, para revisar todos los tramites adelantados por cada siniestro</t>
  </si>
  <si>
    <t>fecha de ingreso</t>
  </si>
  <si>
    <t>Se adjunta base de datos actualizada a 31 de marzo del seguimiento a los mismos.
 Se adjunta actas de reunión de seguimiento mensual en fechas:
 25 de febrero de 2021
 24 de marzo de 2021</t>
  </si>
  <si>
    <t>Se adjunta base de datos actualizada a 31 de julio del seguimiento a los mismos.
Se adjunta actas de reunión de seguimiento mensual en fechas:
 09 de abril de 2021
 11 de mayo de 2021
04 de junio de 2021
09 de julio de 2021</t>
  </si>
  <si>
    <t xml:space="preserve">El grupo de servicios administrativos presenta formato de acta de Howden fecha 9 de Abril 2021, en la cual se evidencia la reunión entre la aseguradora y el Ideam para el proceso de siniestros, inclusión de bienes poliza todo riesgo, y proceso de SOAT colombia eficiente. Se relacionan los siniestros de las estaciones, las cuales al comparar coinciden con las que se relacionan por  Almacén 
Se presenta acta de 11 de Mayo 2021 soporta reunión entre Servicios administrativos y la aseguradora en la cual se trata la expedición de polliza, siniestros pendientes, cruce de cuentas y capacitación seguros.  
Acta de reunion 4 de Junio 2021 en la cual se trata temas de siniestros pendientes, cruce de cuentas y capacitación seguros. 
Acta de reunión 9 de Julio 2021 soporta reunión entre Servicios administrativos y la aseguradora en la cual se tratan los temas de siniestros pendientes
De igual manera se anexa relación de siniestros con las Aseguradoras HDI y CHUBB, fecha de siniestro, estado y soporte de informado a servicios administrativos 
Las evidencias aportadas son adecuadas para soportar la ejecución del control 
</t>
  </si>
  <si>
    <t xml:space="preserve">Carencia de controles en el proceso precontractual </t>
  </si>
  <si>
    <t>Direccionamiento de Estudios Previos para favorecer a terceros</t>
  </si>
  <si>
    <t>Revisar los  estudios previos para la contratación del suministro de materiales, equipos, elementos o servicios que requiera la Entidad, direccionado en beneficio de un tercero  en particular.</t>
  </si>
  <si>
    <t xml:space="preserve">Este riesgo de corrupción se cierra con el último seguimiento a diciembre de 2020 , en el 2021 no se va a realizar seguimiento al riesgo por que este va a ser realizado por la Oficina Asesora Juridica.
</t>
  </si>
  <si>
    <t xml:space="preserve">Riesgo Finalizado </t>
  </si>
  <si>
    <t>Manejo indebido de caja menor del IDEAM</t>
  </si>
  <si>
    <t>Inconsistencias en los documentos soportes (facturas y recibos) para legalizar pagos por caja menor</t>
  </si>
  <si>
    <t>Manejo de la caja menor del IDEAM por parte del cuentadante haciendo uso indebido de la misma en busca de un beneficio personal</t>
  </si>
  <si>
    <t>Realizar arqueo de caja menor de manera trimestral por parte del coordinador del Grupo, quedando la evidencia radicada en el sistema de Gestion Documental.</t>
  </si>
  <si>
    <t>El retiro del dinero se realiza unicamente mediante cheque, el cual debe estar firmado por dos de las personas autorizadas en los bancos.</t>
  </si>
  <si>
    <t>La caja menor del Instituto No. 121, de fecha 10 de febrero de 2021, se le ha realizo arqueo en fecha 24 de marzo de 2021.</t>
  </si>
  <si>
    <t>Se presenta la caja menor con su arqueo correspondiente de Abril a Julio 2021</t>
  </si>
  <si>
    <t xml:space="preserve">Se presenta por parte del grupo arqueo de 2 de Abril 2021 con los soportes de SIIF nación y consignaciones 
Planilla caja menor # 121 de gastos generales de servicios administrativos de Mayo 2021 firmada por los responsables, Arqueo de caja menor de 27 de Mayo 2021
Planilla caja menor # 121 de gastos generales de servicios administrativos de Junio 2021 firmada por los responsables, con el arqueo de caja menor que coincide con la planilla de caja menor 
Planilla caja menor # 121 de gastos generales de servicios administrativos de Julio 2021 firmada por los responsables, con arqueo de caja menor de 9/08/2021
Los soportes aportados por el grupo dan cuenta de la aplicación y efectividad del control para el riesgo identificado </t>
  </si>
  <si>
    <t>Gestión a la Atención al Ciudadano</t>
  </si>
  <si>
    <t xml:space="preserve">
Debilidades en los seguimientos por parte de las dependencias a las cuales se les asignan las PQRS
</t>
  </si>
  <si>
    <t xml:space="preserve">Falta de alertas efectivas que permitan informar al proceso el tiempo restante de respuesta. </t>
  </si>
  <si>
    <t xml:space="preserve">Afectación a la entidad y funcionarios responsables por tutelas o demandas administrativas  impuestas por los ciudadanos al no recibir respuesta de las PQRS en los tiempos establecidos por la norma. </t>
  </si>
  <si>
    <t>*Seguimiento mensual a las PQRS por medio de formato M-AC-F012, verificando el cargue en el sistema de gestión documental ORFEO de la evidencia de respuesta a las PQRS</t>
  </si>
  <si>
    <t>N.A</t>
  </si>
  <si>
    <t>Coordinador Servicio al Ciudadano</t>
  </si>
  <si>
    <t>Actualización de la redacción del riesgo de acuerdo a los lineamientos de la guía de administración del riesgo del IDEAM. Actualizaión de la valoración de los controles. 
 En el primer cuatrimestre El grupo de Servicio al Ciudadano realiza seguimiento permanente por medio de formato M-AC F012, controlando los tiempos de respuesta, en este formato se tienen todos los datos para verificar como y cuando se responde al ciudadano, por medio de esto el funcionario Samuel Campos verifica las solicitudes que no se les ha dado respuesta 
 Evidencia: tres (3) correos electrónicos con el formato M-AC F012 para el seguimiento.</t>
  </si>
  <si>
    <t xml:space="preserve">En el II cuatrimestre cuatrimestre, el grupo de Servicio al Ciudadano realiza seguimiento permanente por medio del formato M-AC F012, controlando los tiempos de respuesta, en este formato se tienen todos los datos para verificar como y cuando se responde al ciudadano, medio por el cual el  funcionario Samuel Campos verifica las solicitudes a las cuales no se les ha dado respuesta. 
Evidencia: Tres (3) correos eléctrónicos con el formato M-AC F012, para el seguimiento.
Se envió el  Informe PQRS a Secretaría General </t>
  </si>
  <si>
    <r>
      <rPr>
        <sz val="11"/>
        <color theme="1"/>
        <rFont val="Arial Narrow"/>
        <family val="2"/>
      </rPr>
      <t xml:space="preserve">Servicio al ciudadano aporta como evidencia formato en excel M-AC-F012  Consolidado seguimiento y control PQRSDF, el cual contiene los datos del requerimienro, datos del usuario, postura de requerimiento, resolución del requerimiento y análisis de las respuestas dadas (A tiempo - Fuera de tiempo). 
Otra evidencia aportada por servicio al ciudadano son 4 correos orientados al envio  por parte de los miembros de la dependencia sobre la actualización del formato de PQRS ( M-AC-F-012). 
De igual manera se presenta el informe remitido al secretario general con el análisis de PQRS. Sin embargo no coincide la información que se encuentra en el formato y el informe presentado a la secretaía general, ya que en el documento de seguimiento a PQRSDF presentan 110 requerimientos fuera de tiempo y en el informe a secretaria general presentan 5. </t>
    </r>
    <r>
      <rPr>
        <sz val="11"/>
        <color rgb="FFFF0000"/>
        <rFont val="Arial Narrow"/>
        <family val="2"/>
      </rPr>
      <t xml:space="preserve">
</t>
    </r>
    <r>
      <rPr>
        <sz val="11"/>
        <color theme="1"/>
        <rFont val="Arial Narrow"/>
        <family val="2"/>
      </rPr>
      <t xml:space="preserve">Se remite el consolidado del seguimiento a las PQRS archivo de seguimiento consolidado que esta debidamente verificado y publicado en la página web del Instituto. 
Los documentos aportados evidencian la aplicación del control </t>
    </r>
  </si>
  <si>
    <t>*Envio de comunicación escrita cuando se encuentre cerca la fecha de vencimiento de la PQRS y aún el funcionarios responsables no haya generado respuesta a la misma.</t>
  </si>
  <si>
    <t>se remiten correos electrónicos alertando a la persona para que realice la respuesta correspondiente en el tiempo de ley.
 Se aporta como evidencia, correos electrónicos de aviso recordatorio emitidos por el grupo de Servicio al Ciudadano a diferentes dependencias, se remite 12 correos, 1)Correo de 14 de abril de 2021, remitido a la subdirección de Meteorología e Hidrología. 2) Correo de 12 de abril de 2021, remitido a la Subdirección de Estudios Ambientales.3) Correo de 7 de abril de 2021 remitido a la Oficina Asesora Jurídica. 4) Correo de 23 de marzo de 2021 remitido a la Subdirección de Estudios Ambientales. 5) Correo de 8 de marzo de 2021 remitido al Grupo de Talento Humano 6) Correo de 8 de marzo de 2021 remitido a la Oficina de Pronósticos y Alertas 7) Correo de 25 de febrero de 2021 remitido al Grupo de Talento Humano 8) Correo de 18 de febrero de 2021 remitido a la Subdirección de Ecosistemas 9) Correo de 15 de febrero de 2021 remitido a la Subdirección de Ecosistemas 10) Correo 14 de enero de 2021 de 2021 remitido a la Subdirección de Hidrología. 11) Correo de 6 de enero de 2021 remitido a la Subdirección de Ecosistemas 12) Correo de 5 de enero de 2021 remitido a la Subdirección de Ecosistemas</t>
  </si>
  <si>
    <t>Se remiten correos electrónicos como medio de alerta para que realice la respuesta pertinente en el tiempo de ley estipulado.
Se evidencian los correos electrónicos de aviso recordatorio emitidos por el Grupo de  Servicio al Ciudadano a las dependencias, ocho (8) correos, así: 
1) Correo del 17 de junio de 2021, remitido a la Subdirección de Estudios Ambientales. 
2) Correo del 13 de mayo de 2021, remitido a la Subdirección de Hidrología. 
3) Correo del 14 de mayo de 2021, remitido a la Dirección General. 
4) Correo del 23 de julio de 2021, remitido al Grupo de Plan eación Operativa.
5) Correo del 15 de julio de 2021, remitido a la Subdirección de Ecosistemas e Infromación Ambiental.  
6) Correo del 22 de julio de 2021, remitido a la Dirección General. 
7) Correo del 13 de mayo de 2021, remitido a la Subdirección de Estudios Ambientales. 
8) Correo del 14 de mayo de 2021, remitido a la Subdirección de Ecosistemas e Información Ambiental.</t>
  </si>
  <si>
    <t>Se verifican la evidencia relacionada con el control, encontrando 8 correos de fecha 17 de Junio 2021 dirigido a  la Subdirección de estudios ambientales, fecha de vencimiento 25 de Junio 2021, Subdirección de hidrología fecha 13 de Mayo con vencimiento del requerimiento 25 de Mayo 2021, dirección general fecha 14 de Mayo con vencimiento del requerimiento 28 de Mayo 2021, Planeación operativa fecha de correo informando vencimiento de requerimiento 13 días atrás, Subdirección de ecosistemas e información ambiental fecha de correo 15 de Julio y fecha de vecimiento de requerimiento 16 de Julio 2021, Dirección general con fecha de 22 de Julio uvencimiento de requerimiento 3 de Agosto 2021  y grupo de cambio global fecha de correo 13 de Mayo y fecha de vencimiento de requermiento 21 de Mayo 2021, Subdirección de ecosistemas de fecha 14 de Mayo y fecha de vencimiento de requerimiento 27 de Mayo 2021. Todos estos correos como parte de la gestión que realiza servicio al ciudadano en la respuesta oportuna a PQRS. 
Con respecto a las evidencias aportadas se logra soportar la aplicacion del control para este riesgo</t>
  </si>
  <si>
    <t>* Realizar requerimientos de manera trimestral con las dependencias en las que se haya materializado el riesgo, para requerir justificación por la cual el proceso no responde en los tiempos indicados por la norma la PQRS asignada.</t>
  </si>
  <si>
    <t>Se requirieron por medio de memorando a las dependencias en las que se materializado el riesgo (respuestas por fuera del termino de ley), se aporta como evidencia los memorandos a las siguientes dependencias: 1) Oficina Asesora Jurídica, 2) Subdirección De Ecosistemas E Información Ambiental, 3) Subdirección De Estudios Ambientales, 4) Subdirección De Meteorología</t>
  </si>
  <si>
    <t xml:space="preserve">Se realizaron requerimientos por medio de memorando a las dependencias en las que se ha materializado el riesgo (respuestas por fuera del término de ley), se aporta como evidencia los memorandos a las siguientes dependencias: 1) Coordinación Grupo de Administración y Desarrollo Talento Humano. 2) Oficina Asesora Jurídica. 3) Subdirección de Meteorología. </t>
  </si>
  <si>
    <t xml:space="preserve">Se evidencian 3 memorandos dirigidos a  
1.Talento Humano, fecha 9 de Agosto 2021, cuyo asunto es: Requerimiento Justificación PQRS por Fuera de Término - segundo trimestre 2021 – Grupo de Administración y Desarrollo del Talento Humano, 
2. Memorando dirigido a la Oficina Asesora Jurídica de fecha 9 de Agosto 2021 cuyo asunto es: Requerimiento Justificación PQRS por Fuera de Término – segundo trimestre 2021 – Oficina Asesora Jurídica. 
3. Memorando dirigido a la Subdirección meteorología  de fecha 9 de Agosto 2021 cuyo asunto es: Requerimiento Justificación PQRS por Fuera de Término – segundo trimestre 2021  – Subdirección de Meteorología
Los anteriores controles dan cuenta de la aplicación del control. 
Se comienda evidenciar la gestión de ese control de manera trimestral como lo definen en el control </t>
  </si>
  <si>
    <t>*Realizar talleres o capacitaciones y evaluación de estos ejercicios, sobre temas de normatividad asociada a PQRS</t>
  </si>
  <si>
    <t>En el I cuatrimestre de 2021, se realizó una capacitación y se dictaran dos más en el mes de abril, sobre los temas de normatividad de PQRS, se aporta como evidencia, 1) lista de asistencia de capacitación a funcionarios del Grupo de Servicio al Ciudadano 2) dos correos electrónicos convocando a las capacitaciones.</t>
  </si>
  <si>
    <t xml:space="preserve">Durante el II cuatrimestre de 2021 se realizaron seis (6) capacitaciónes sobre normatividad de PQRS de las cuales Tres(3) se realizaron en el mes de abril, una (1) en mayo, una (1)en junio y una (1) en el mes de julio. 
Asi mismo se realizó una (1) capacitación de participación ciudadana para los funcionarios y contratistas del Instituto. 
Como me evidencia se aporta las listas de asistencia de las siete (7) capacitaciones y un correo electrónico convocando a la capacitación de participación ciudadana. </t>
  </si>
  <si>
    <t>El proceso aporta listas de asistencia a 7 espacios de capacitación con fechas: 
1. 29/06/2021 tema Participación Ciudadana, numero de asistentes: 34
2. Tema: Protocolos y Fortalecimiento del Servicio al Ciudadano, Trámite oportuno a PQRSD - PIC - 2021. Fecha 29/04/2021, 26 participantes 
3. Tema: Protocolos y Fortalecimiento del Servicio al Ciudadano, Trámite oportuno a PQRSD - PIC - 2021 Fecha 28/04/2021, 20 participantes 
4. Tema Capacitación PQRS - Integrantes Grupo de servicio al ciudadano  Fecha 12/04/2021 8 participantes
5. Tema: Protocolos y Fortalecimiento del Servicio al Ciudadano, Trámite oportuno a PQRSD - PIC - 2021 Fecha 11/06/2021 26 participantes 
6. Tema: Protocolos y Fortalecimiento del Servicio al Ciudadano, Trámite oportuno a PQRSD - PIC - 2021 Fecha 7/05/2021 32 Participantes
7. Tema: Socializacion procedimiento PQRS gestión documental fECHA 6/07/2021 18 Participantes
Estas evidencias permiten verificar la aplicación del control y su eficacia</t>
  </si>
  <si>
    <t>Atención inadecuada o que no siga los protocolos de atención al ciudadano</t>
  </si>
  <si>
    <t>Personal no capacitado en protocolos de atención al ciudadano</t>
  </si>
  <si>
    <t xml:space="preserve">Posibilidad de quejas, reclamos, investigaciones disciplinarias y/o afectación a la credibilidad a la Entidad por atención inadecuada hacia el ciudadano por parte del funcionario o contratista del grupo de atención al ciudadano </t>
  </si>
  <si>
    <t>Realizar talleres o capacitaciones y evaluación de estos ejercicios, sobre temas de Procedimiento de Atención al Ciudadano, Guía Atención al Ciudadano, protocolos de atención y asertividad.</t>
  </si>
  <si>
    <t>Coordinador Servicio al ciudadano</t>
  </si>
  <si>
    <t xml:space="preserve"> Durante el II cuatrimestre de 2021 se realizaron seis (6) capacitaciónes sobre normatividad de PQRS de las cuales Tres(3) se realizaron en el mes de abril, una (1) en mayo, una (1)en junio y una (1) en el mes de julio. 
Asi mismo se realizó una (1) capacitación de participación ciudadana para los funcionarios y contratistas del Instituto. 
Como me evidencia se aporta las listas de asistencia de las siete (7) capacitaciones y un correo electrónico convocando a la capacitación de participación ciudadana. </t>
  </si>
  <si>
    <t>*Funcionarios predispuestos a la materialización de conductas de corrupción.</t>
  </si>
  <si>
    <t>Deficiencia en la aplicación de criterios para la selección de contratistas que hacen parte de servicio al ciudadano</t>
  </si>
  <si>
    <t>Posibilidad que un funcionario o contratista de servicio al ciudadano tenga un trato preferencial con un ciudadano al recibir o solicitar cualquier dádiva a nombre propio o de terceros</t>
  </si>
  <si>
    <t>* Asistir a los talleres o capacitaciones sobre corrupción, codigo de integridad, organizadas por otras dependencias</t>
  </si>
  <si>
    <t>En el I cuatrimestre de 2021 los funcionarios y contratistas del Grupo de Servicio al Ciudadano, no han asistido a capacitaciones sobre corrupción, código de integridad, organizadas por otras dependencias ya que en este periodo no se han dictado este tipo de charlas a los Grupos.</t>
  </si>
  <si>
    <t>En el II cuatrimestre el grupo de Servicio al Ciudadano  participa en Capacitación sobre Conflictos de Interés realizada el día 2 de junio de 2021, convocada por Desarrollo del talento humano. Se adjunta como evidencia la lista de asistencia y cronograma de capacitaciones.
 Se envía correo a Desarrollo del Talento Humano, solicitando capacitaciones en Código de Integridad y Corrupción para el grupo de Servicio al Ciudadano, donde nos dan respuesta que se programan para el 8 octubre y del 2 al 5 de noviembre de 2021.</t>
  </si>
  <si>
    <t>El proceso aporta correo electrónico dirigido a Talento humano solicitando las capcitaciones, de igual manera hay un correo del 16/07/2021 solicitando capacitaciones para el Grupo de Servicio al Ciudadano, referentes a Código de Integridad y Corrupción, lo anterior para soportar evidencias en el Plan Anticorrupción y Riesgos. Esta solicitud fue respondida por Talento humano explicando que se realizarán en el 3 cuatrimestre ( Se tienen programas para el 8 de octubre y otras del 2 al 5 de noviembre)
Se anexo cronograma de capacitaciones en el cual se identifica la planeacion de las mismas, y listado de asistencia a la capacitación sobre conflictos de interés realizada el 2/06/2021 con 16 participantes 
Estas evidencias permiten verificar la aplicación del control y su eficacia</t>
  </si>
  <si>
    <t>El funcionario o contratista tiene falta de previsión, con respecto a los back up que debe realizar</t>
  </si>
  <si>
    <t>Ausencia de back up de la información que ingresa a servicio al ciudadano</t>
  </si>
  <si>
    <t>Probabilidad de procesos disciplinarios, demandas administrativas, tutelas y/o pérdida de la credibilidad hacia la Entidad por pérdida de la información que se registra en el formato consolidado seguimiento y control PQRS, al no guardar back up de este formato.</t>
  </si>
  <si>
    <t>Realizar copia de seguridad mensual de la información que reposa en el formulario de PQRS</t>
  </si>
  <si>
    <r>
      <rPr>
        <u/>
        <sz val="11"/>
        <color rgb="FF000000"/>
        <rFont val="Arial"/>
        <family val="2"/>
      </rPr>
      <t xml:space="preserve">Se realiza copia de seguridad en drive de la información que reposa en el formulario de PQRS, para seguimiento de las solicitudes que llegan al Grupo de Servicio al Ciudadano. 
 Evidencia: enlace drive, </t>
    </r>
    <r>
      <rPr>
        <u/>
        <sz val="11"/>
        <color rgb="FF1155CC"/>
        <rFont val="Arial"/>
        <family val="2"/>
      </rPr>
      <t>https://drive.google.com/drive/u/1/folders/1T-rIVwFjuBQ-cgseJEf130A5XJ6_15ye</t>
    </r>
  </si>
  <si>
    <t>Se realiza copia de seguridad en drive de la información que reposa en el formulario de PQRS, para seguimiento de las solicitudes que llegan al Grupo de Servicio al Ciudadano. 
Información en el enlace en drive:  https://drive.google.com/drive/u/1/folders/1BV4FkwtbyL-FEr9kL0l8nUp2BhnH6Bx2
Cronograma de capacitaciónes general.</t>
  </si>
  <si>
    <t>Gestión del Control Disciplinario Interno</t>
  </si>
  <si>
    <t>Interes indebido en el expediente disciplinario de quien suscribe.</t>
  </si>
  <si>
    <t>Comportamiento contrario a los deberes que le son propios.</t>
  </si>
  <si>
    <t>Suscribir desde la Secretaria General como primera instancia disciplinaria, decisiones contrarias a los documentos que constituyen el acervo probatorio recaudado de cada expediente disciplinario a cambio de beneficios para favorecer a terceros.</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</si>
  <si>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t>
  </si>
  <si>
    <t xml:space="preserve">Teniendo en cuenta que la zona de riesgo final es alto, el grupo de Control Disciplinario en reuniones previas y conforme consta en actas determino la necesidad de revaluar los atributos de los controles establecidos con el objeto de que su funcion o tipo sea de carácter correctivo. Lo cual se realizara diligenciando el respectivo  formato E-SGI-F010  gestion de cambio. </t>
  </si>
  <si>
    <t>Control Interno Disciplinario</t>
  </si>
  <si>
    <t>Se aplicaron los controles frente a este riesgo verificando la información contenida en el formato: A-CID-F005 Control y Seguimiento de expedientes, obteniendo como resultado la no materialización del riesgo en el periodo comprendido entre el 1 de enero y el 8 de abril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t>
  </si>
  <si>
    <t xml:space="preserve">Se aplicaron los controles frente a este riesgo verificando la información contenida en el  formato: A-CID-F005 Control y Seguimiento de expedientes, obteniendo como resultado la no materialización del riesgo en el periodo comprendido entre  el 9  de abril  y el 10 de  agosto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</si>
  <si>
    <t xml:space="preserve">Presenta Revision documentacion para la auditoría de calidad del 29 de julio  de 2021 en la cual incluyen la verificación de los riesgos y sus controles. 
De acuerdo a lo definido por control interno disciplinario los documentos son confidenciales por lo cual no se puede verificar el control </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</si>
  <si>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t>
  </si>
  <si>
    <t>Se aplicaron los controles frente a este riesgo verificando la información contenida en el formato: A-CID-F006 Seguimiento y Control a Oficios y/o Memorando, Obteniendo como resultado la no materialización del riesgo en el periodo comprendido entre el 1 de enero y el 8 de abril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</si>
  <si>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9  de abril  y el 10 de  agosto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</si>
  <si>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</si>
  <si>
    <t>Se aplicaron los controles frente a este riesgo verificando la información contenida en el formato: A-CID-F007 seguimiento a Autos Interlocutorios y/o de Sustanciación,. Obteniendo como resultado la no materialización del riesgo en el periodo comprendido entre el 1 de enero y el 8 de abril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</si>
  <si>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9  de abril  y el 10 de  agosto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</si>
  <si>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 xml:space="preserve">Presenta Revision documentacion para la auditoría de calidad del 29 de julio  de 2021 Revision documentacion para la auditoría de calidad del 29 de julio  de 2021
De acuerdo a lo definido por control interno disciplinario los documentos son confidenciales por lo cual no se puede verificar el control </t>
  </si>
  <si>
    <t>Interes indebido en el expediente disciplinario de quien suscribe y/o quien instruye.</t>
  </si>
  <si>
    <t xml:space="preserve">No declararsen impedidos el Secretario General como primera Instancia Disciplinario y la Coordinadora del GCDI,  cuando exista el deber jurídico de hacerlo, con el ánimo de favorecer o perjudicar a los sujetos procesales. </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</si>
  <si>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t>
  </si>
  <si>
    <r>
      <rPr>
        <sz val="11"/>
        <color theme="1"/>
        <rFont val="Arial Narrow"/>
        <family val="2"/>
      </rPr>
      <t>Se aplicaron los controles frente a este riesgo verificando la información contenida en el  formato: A-CID-F005 Control y Seguimiento de expedientes, obteniendo como resultado la no materialización del riesgo y la activacion del control en el periodo comprendido entre   el 9  de abril  y el 10 de  agosto del 2021</t>
    </r>
    <r>
      <rPr>
        <sz val="11"/>
        <color theme="1"/>
        <rFont val="Arial Narrow"/>
        <family val="2"/>
      </rPr>
      <t>.  Por cuanto el Secretario General conciente de los deberes que le son propios,  manifestó ante su superior jerarquico su impedimento para adelantar el proceso disciplinario distinguido con el numero SG-01-2021 actuacion contenida en el radicado orfeo 2021201000093, la cual fue resuelta por la Directora General del IDEAM mediente  Resolucion 0400 del 12 de mayo de 2021,  en el sentido de delarar el nombrado  impedimento,  designando como  Secretario Ad Hoc al servidor público LUIS FREDY TORRES.</t>
    </r>
    <r>
      <rPr>
        <sz val="11"/>
        <color rgb="FFFF0000"/>
        <rFont val="Arial Narrow"/>
        <family val="2"/>
      </rPr>
      <t xml:space="preserve">
</t>
    </r>
    <r>
      <rPr>
        <sz val="11"/>
        <color theme="1"/>
        <rFont val="Arial Narrow"/>
        <family val="2"/>
      </rPr>
      <t xml:space="preserve">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r>
  </si>
  <si>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t>
  </si>
  <si>
    <r>
      <rPr>
        <sz val="11"/>
        <color theme="1"/>
        <rFont val="Arial Narrow"/>
        <family val="2"/>
      </rPr>
      <t xml:space="preserve">Se aplicaron los controles frente a este riesgo verificando la información contenida en el  formato: A-CID-F006 Seguimiento y Control a Oficios y/o Memorando, obteniendo como resultado la no materialización del riesgo  y la activacion del control en el periodo comprendido entre </t>
    </r>
    <r>
      <rPr>
        <sz val="11"/>
        <color theme="1"/>
        <rFont val="Arial Narrow"/>
        <family val="2"/>
      </rPr>
      <t xml:space="preserve"> el 9  de abril  y el 10 de  agosto del 2021. tal como se evidencia en el memorando  20212010000931 de 19 abril de 2021 por medio del cual Secretario General manifesto su impedido dentro del proceso disciplinario SG 01 2021.</t>
    </r>
    <r>
      <rPr>
        <sz val="11"/>
        <color theme="1"/>
        <rFont val="Arial Narrow"/>
        <family val="2"/>
      </rPr>
      <t xml:space="preserve">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r>
  </si>
  <si>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t>
  </si>
  <si>
    <r>
      <rPr>
        <sz val="11"/>
        <color theme="1"/>
        <rFont val="Arial Narrow"/>
        <family val="2"/>
      </rPr>
      <t xml:space="preserve">Se aplicaron los controles frente a este riesgo verificando la información contenida en el  formato:  A-CID-F007 seguimiento a Autos Interlocutorios y/o de Sustanciación, obteniendo como resultado la no materialización del riesgo y la activacion del control en el periodo comprendido </t>
    </r>
    <r>
      <rPr>
        <sz val="11"/>
        <color theme="1"/>
        <rFont val="Arial Narrow"/>
        <family val="2"/>
      </rPr>
      <t>entre  el 9  de abril  y el 10 de  agosto del 2021, tal como se evidencia en el Auto 088 del 21 de junio de 2021 apertura de Investigacion Disciplinaria  expediente SG -01-2021 suscrito por el  SECRETARIO GENERAL ADHOC.</t>
    </r>
    <r>
      <rPr>
        <sz val="11"/>
        <color theme="1"/>
        <rFont val="Arial Narrow"/>
        <family val="2"/>
      </rPr>
      <t xml:space="preserve">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r>
  </si>
  <si>
    <t>*Reporte inoportuno de la noticia disciplinaria
 *Inadecuado seguimiento de los tiempos procesales y/o falta de conocimiento de la ley disciplinaria.
 *Sobrecarga laboral.
 *Falta de personal</t>
  </si>
  <si>
    <t>Seguimiento inadecuado a las etapas del proceso disciplinario.</t>
  </si>
  <si>
    <t>Probabilidad de ineficiencia en el desarrollo del proceso e impunidad por Nulidades,Caducidad o Prescripción de la acción disciplinaria.</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</si>
  <si>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t>
  </si>
  <si>
    <t xml:space="preserve">Se aplicaron los controles frente a este riesgo verificando la información contenida en el  formato: A-CID-F005 Control y Seguimiento de expedientes, obteniendo como resultado la no materialización del riesgo en el periodo comprendido entre  el 9  de abril  y el 10 de  agosto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</si>
  <si>
    <t xml:space="preserve">No presenta evidencias 
De acuerdo a lo definido por control interno disciplinario los documentos son confidenciales por lo cual no se puede verificar el control </t>
  </si>
  <si>
    <t>*Formato A-CID-F006 Seguimiento y Control a Oficios y/o Memorandos: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t>
  </si>
  <si>
    <t>Se aplicaron los controles frente a este riesgo verificando la información contenida en el  formato: A-CID-F006 Seguimiento y Control a Oficios y/o Memorando, Obteniendo como resultado la no materialización del riesgo en el periodo comprendido entre   el 9 de abril    y  el 10   de agosto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</si>
  <si>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</si>
  <si>
    <t>Se aplicaron los controles frente a este riesgo verificando la información contenida en el  formato:  A-CID-F007 seguimiento a Autos Interlocutorios y/o de Sustanciación,. Obteniendo como resultado la no materialización del riesgo en el periodo comprendido entre  el 9 de abril    y  el 10   de agosto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</si>
  <si>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 xml:space="preserve">Al recibir los soportes de solicitud de CDP, este tenga un valor incorrecto o diferente al aprobado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</si>
  <si>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</si>
  <si>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Probabilidad que se generen sanciones disciplinarias, fiscales y penales al expedir el Certificado Disponibilidad Presupuestal y/o Registros Presupuestales  por un valor o Rubro diferente al aprobado por debilidad en la apropiación del conocimiento de la gestión presupuestal.</t>
  </si>
  <si>
    <t xml:space="preserve">Un funcionario y/o contratista del grupo de presupuesto diferente al que expide el certificado o registro, revisa el valor de los rubros afectados, mediante la plantilla de seguimiento contractual. </t>
  </si>
  <si>
    <t>Coordinador de Presupuesto</t>
  </si>
  <si>
    <r>
      <rPr>
        <u/>
        <sz val="11"/>
        <color rgb="FF000000"/>
        <rFont val="Arial"/>
        <family val="2"/>
      </rPr>
      <t xml:space="preserve">Actualización de la redacción del riesgo  y del control conforme a lo establecido en la guia de Administración de riesgos del DAFP
Para la expedición de CDP se tienen filtros como: 
Las dependencias solicitantes, envían las inclusiones de nuevos renglones o modificaciones en la plantilla de seguimientos, un funcionario o contratista  valida la información suministrada en el plan de seguimiento contractual (rubro, fuente, saldos de recursos etc.) y emite aprobación o rechazo sobre el mismo. Otro funcionario o contratista genera el certificado basado en el informe de aprobación previo y contrastando la solicitud de  CDP y lo aprobado en la plantilla de seguimiento contractual, verificado por la Oficina de Planeación y aprobada por el Grupo de Presupuesto. 
EVIDENCIA:
</t>
    </r>
    <r>
      <rPr>
        <u/>
        <sz val="11"/>
        <color rgb="FF1155CC"/>
        <rFont val="Arial"/>
        <family val="2"/>
      </rPr>
      <t>https://drive.google.com/drive/folders/1dKx_tiu2JO3qfZp4fBBXkrETBittntTL</t>
    </r>
    <r>
      <rPr>
        <u/>
        <sz val="11"/>
        <color rgb="FF000000"/>
        <rFont val="Arial"/>
        <family val="2"/>
      </rPr>
      <t xml:space="preserve">
</t>
    </r>
  </si>
  <si>
    <r>
      <rPr>
        <sz val="11"/>
        <color rgb="FF000000"/>
        <rFont val="Arial Narrow"/>
        <family val="2"/>
      </rPr>
      <t xml:space="preserve">Para la expedición de CDP se tienen filtros como: las dependencias solicitantes, envían las inclusiones de nuevos renglones o modificaciones en la plantilla de seguimientos, la oficina de Planeación realiza la verificación respectiva y posterior envio al Grupo de Presupuesto, un funcionario o contratista  valida la información suministrada en el plan de seguimiento contractual (rubro, fuente, saldos de recursos etc.) y emite aprobación o rechazo sobre el mismo. Se genera el certificado basado en el informe de aprobación previo y contrastando la solicitud de  CDP y lo aprobado en la plantilla de seguimiento contractual.
EVIDENCIA: 
</t>
    </r>
    <r>
      <rPr>
        <u/>
        <sz val="11"/>
        <color rgb="FF1155CC"/>
        <rFont val="Arial Narrow"/>
        <family val="2"/>
      </rPr>
      <t>https://drive.google.com/drive/folders/1B1etaR2asFAJyKll37Ek32YvP84rclCv?usp=sharing</t>
    </r>
  </si>
  <si>
    <t xml:space="preserve">Se presenta carpeta llamada seguimiento contractual la cual contiene el formato A-GF-F-012 seguimiento contractual de la subdirección de hidrologia, Informática, Meteorología y Secretaría general, el cual relaciona por hojas la ejecución presupuestal, Plan de ación anual,  presupuesto vigente, programación de contratos, progrmación resumen de contratos y bases de CDP, Este formato se presenta como parte del seguimiento a la ejecución presupuestal y una vez para aprobados los  CDP que sean solicitados y esrevisado para posteriormente comparar lo aprobado contra el DCP 
La información enviada aporta al control del riesgo, se hace solicitud de acceso a la carpeta., el proceso debe incluir plan de accción de acuerdo a la metodología de gestión de riesgos </t>
  </si>
  <si>
    <t>Retardo en la entrega de soportes para la elaboración de los registros presupuestales (RP)</t>
  </si>
  <si>
    <t xml:space="preserve">Retardo de entrega de los soportes para realizar los registros presupuestales </t>
  </si>
  <si>
    <t>Posibilidad que se generen sanciones disciplinarias, fiscales o penales al no realizar a tiempo y de acuerdo al procedimiento el registro de un compromiso presupuestal, debido al retardo en la entrega de soportes de las áreas correspondientes para realizar el registro.</t>
  </si>
  <si>
    <t>El grupo de presupuesto mantiene comunicación directa y permanente con las dependencias y en especial con la Oficina Asesora Jurídica, sobre los tiempos adecuados de la recepción para expedir certificaciones</t>
  </si>
  <si>
    <t>Actualización de la redacción del riesgo  y del control conforme a lo establecido en la guia de Administración de riesgos del DAFP 
Para la expedición de los RP tanto de servicios públicos, contratos de prestación de servicios y comisiones en su totalidad se registran dentro de las 24 horas de recibida cada solictud, en el entendido de que la entiad debe ejecutar de manera eficiente cada uno de los recursos asignados.
EVIDENCIA:
COMISIONES: 20217130000403 y 20217080000492
SERVICIOS PÚBLICOS: 20217070000693 y 20217060000143
CONTRATOS: 20211040000483 y 20211020000633</t>
  </si>
  <si>
    <t>Para la expedición de los RP tanto de servicios públicos, contratos de prestación de servicios y comisiones en su totalidad se registran dentro de las 24 horas de recibida cada solictud, en el entendido de que la entidad debe ejecutar de manera eficiente cada uno de los recursos asignados.
EVIDENCIA:
COMISIONES: 20217030000952 y 20217130001523
SERVICIOS PÚBLICOS: 20217040002243 y 20217090001373
CONTRATOS: 20212020004653 y 20217080001433</t>
  </si>
  <si>
    <t xml:space="preserve">Presiones indebidas y  carencia de controles en el proceso presupuestal </t>
  </si>
  <si>
    <t xml:space="preserve">Comportamientos no éticos de los funcionarios y/o contratistas orientado a recibir un beneficio personal o a nombre de terceros </t>
  </si>
  <si>
    <t>Inclusión de gastos no autorizados por la dependencia ejecutora del gasto para beneficio personal o de un tercero</t>
  </si>
  <si>
    <t>Muy Baja</t>
  </si>
  <si>
    <t>Verificar la coherencia entre la solicitud y la herramienta de seguimiento contractual para la expedición del CDP</t>
  </si>
  <si>
    <t xml:space="preserve">En caso de materialización del riesgo se dara comunicación a los entes regulatorios de acuerdo al lineamiento anticorrupción socializado en la Entidad </t>
  </si>
  <si>
    <t>Teniendo en cuenta el análisis de la probabilidad de materialización del riesgo y en cuanto los controles establecidos en la entidad para la Aprobación de gastos, se define que este riesgo puede ser eliminado de nuestro mapa debido a que se debe llevar a revisión y aprobación por parte de los jefes de las dependencias, para que se el grupo de presupuesto genere la gestión. A partir del II cuatrimestre este riesgo no será mantenido por el grupo de presupuesto.</t>
  </si>
  <si>
    <t>Gestión de las Comunicaciones</t>
  </si>
  <si>
    <t>Falta de planeación estratégica  
Falta de mecanismos de control efectivos  para el manejo de la información
Omitir divulgar datos que son del interés general de la ciudadanía en los procesos de rendición de cuentas y demás escenarios de participación ciudadana.</t>
  </si>
  <si>
    <t>Falta de actualización de la información en tiempo real por parte de las dependencias para realizar publicación en página web</t>
  </si>
  <si>
    <t xml:space="preserve">Probabilidad de afectación a la imagen, confianza y credibilidad Institucional y/o posibles acciones legales contra la entidad  por ocultar información fundamental para el conocimiento y la toma de decisiones frente a la ciudadanía, con especial énfasis en los procesos de rendición de cuentas, debido a la falta de actualización de la información en la página web.  </t>
  </si>
  <si>
    <t>La oficina Asesora de Planeación realiza con las dependencias mesas de trabajo previo a la socialización de información relevante para el interés general</t>
  </si>
  <si>
    <t>Realizar mesas de trabajo de manera bimensual con las dependencias que no hayan actualizado información en link de ley de transparencia de acuerdo a sus reponsabilidades</t>
  </si>
  <si>
    <t>Jefe de Planeación</t>
  </si>
  <si>
    <t xml:space="preserve">Mesas de trabajo de planeación las cuales se programan para Mayo y de manera bimensual </t>
  </si>
  <si>
    <t>1,En el mes de mayo, la Oficina Asesora de Planeación oranizó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2. En el mes de julio La Oficina Asesora de Planeación y el Grupo de Comunicaciones organizaron una segunda mesa de tragajo para tratar tema relacionados con el cumplimiento y trabajos a realizar con Ley de Transparencia (ver evidencias adjuntas)</t>
  </si>
  <si>
    <t xml:space="preserve">Se valida la información sobre las acciones realizadas por comunicaciones encontrando que anexan listas de asistencia sobre capacitación en ley de transparencia fecha 20/05/2021 orientada a jefes de oficina, coordinadores y subdirectores. 
De igual manera se anexa listado de asistencia de fecha 16 de Julio 2021 sobre ley de transparencia dirigida a los responsables de publicación en página web y pantallazos de la ejecución de la reunión.
Se remite solicitud de pieza comunicativa la cual informa desde el Jefe de la OAP para socializar al interior del Ideam 
Se pueden evidenciar ejercicios de capacitación y sensibilización con los responsables de publicación en pagina web, lo anterior valida la ejecución del control 
</t>
  </si>
  <si>
    <t>La oficina de comunicaciones realiza seguimiento a los link de ley de transparencia y remitir un documento (correo electrónico) informando la actualización de dicha información.</t>
  </si>
  <si>
    <t>Coordinador Grupo de Comunicaciones y Prensa</t>
  </si>
  <si>
    <t>Se realizó seguimiento en el mes de febrero a los Link Ley de Transparencia con el fin de verificar los contenidos, enviando a través de correo electronico al la OAP las respectivas novedades 
 Evidencia: https://drive.google.com/drive/folders/1U49BLcEQ-57dLadTkk0NQi5MVVWg4kKS</t>
  </si>
  <si>
    <r>
      <rPr>
        <sz val="11"/>
        <color rgb="FF000000"/>
        <rFont val="&quot;Arial Narrow&quot;, Arial"/>
      </rPr>
      <t>1. El Grupo de Comunicaciones y Prensa, en el mes de mayo adelantó el segundo seguimiento a los link Ley de tranparencia de la Página web del Ideam, encontrando que no se ha actualzado en la mayoría de la información (ver matriz de seguimieto)
2. A través de correo electrónico se remitió la matriz con las respectivas observaciones para que  la OAP para notifique a través de memorando a los lideres de los procesos y se actualice dicha información. 
En vista de que en muchos casos los contendos de los Link Ley de Transparencia no se actualizan en su totalidad dentro de los tiempos establecidos,  en el mismo correo se recomienta a la OAP para el segundo semestre, iniciar a través del Grupo de Comunicaciones, por los canales internos de comunicación, una campaña semanal para la actualización de la  informacion. Ejemplo:</t>
    </r>
    <r>
      <rPr>
        <b/>
        <sz val="11"/>
        <color rgb="FF000000"/>
        <rFont val="&quot;Arial Narrow&quot;"/>
      </rPr>
      <t xml:space="preserve">"Mantener actualizados los contenidos de Ley Transparencia, es informar oportunamente a la opinión pública,  es un compromiso del Ideam y de sus funcionarios. ¡Mantengamos bien informados!, </t>
    </r>
    <r>
      <rPr>
        <sz val="11"/>
        <color rgb="FF000000"/>
        <rFont val="&quot;Arial Narrow&quot;"/>
      </rPr>
      <t>o algo similar Ver correo enviado a Planeación)
3, La OAP a través de correo electrónico de fecha 8 de junio de 2021 notificó la los lideres de procesos para que se actualice todos los contenidos de Ley de Transparencia que estén a cargo de cada uno de las depednecias y desactualizados (ver correo enviado a lideres de procesos).
4. El 16 de julio La OAP y el Grupo de Comunicaciones dictaron una  nueva capacitación sobre Ley de Transparencia a lideres de procesos (ver evidencias)</t>
    </r>
  </si>
  <si>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</si>
  <si>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Actos de corrupción para beneficio personal</t>
  </si>
  <si>
    <t>Probabilidad de Publicación de información en página web de la Entidad, por parte de la dependencia designada, manipulando información de carácter institucional (científica, técnica, misional, presupuestal, administrativa y financiera), a favor de un tercero o al recibir dadidas</t>
  </si>
  <si>
    <t>*Realizar mesas de trabajo previas a la socialización de información relevante para el interés general</t>
  </si>
  <si>
    <t>Actualización del esquema de publicación conjuntamente entre la OAP y comunicaciones</t>
  </si>
  <si>
    <t>Mesas de trabajo de planeación, la cuales se programarán de manera bimensual  a partir del mes de Mayo 2021</t>
  </si>
  <si>
    <t xml:space="preserve">1,En el mes de mayo, la Oficina Asesora de Planeación organizó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2. En el mes de julio La Oficina Asesora de Planeación y el Grupo de Comunicaciones organisaros una segunda mesa de tragajo para tratar tema relacionados con el cumplimiento y trabajos a realizar con Ley de Transparencia (ver evidencias adjuntas) </t>
  </si>
  <si>
    <t xml:space="preserve">La dependencia presenta lista de asistencia de mesa de trabajo 20 de Mayo 2021 con los responsables de publicación, la cual se llama Ley de transparencia. 
Listado de asistencia 16 de Julio de mesa de trabajo con los responsables de publicacion en link de ley de transparencia 
Correo posterior a la revisión del esquema de publicación con la solicitud de actualización a los responsables del mismo
Seguimiento ITA Mayo 2021
Las anteriores evidencias soportan la ejecución del control para mitigar el riesgo identificado 
</t>
  </si>
  <si>
    <t>* Implementación de la Politica Editorial publicada en pagina web, gestión de las comunicaciones, revisión de textos que publica la entidad</t>
  </si>
  <si>
    <t>Revisión de textos, corrección de estilos y seguimiento al cumpimiento de las normas editoriales y de identidad visual del sello editoria por parte de un responsable</t>
  </si>
  <si>
    <t xml:space="preserve">Se actualiza el riesgo  los controles de tal manera que os controles establecidos son nuevos por lo cual la evidencia a este riesgo se presenta en la siguiente monitoreo . 
Se publico la politica Editorial en el 2020, este año se iniciará con la implementación, en el 2 semestre del año. </t>
  </si>
  <si>
    <t>1. A partir del 27 de mayo, el Grupo de Comunicaciones contrató a una profesional con el objeto de: "Prestación de servicios profesionales para la revisión de textos, corrección de estilo y seguimiento al cumplimiento de las normas editoriales y de identidad visual del sello editorial. Apoyo a la formulación e implementación del procedimiento editorial” (Ver evidencia contrato 311 en carpeta 48-2)
2. Una vez contratada la profesional, se dio inicia a las atividades de corresccion de texto y estilo, implementado asi el La Política Editorial en la Entidad: Documentos Mayo 3, en junio y lulio se desarrollo más la actividadad en dichas actividades como: Boletines SIAC, comunicaciones internas, Inventario editorial o Plan editor, correos electronicos, cronograma de reuniones,  y revisión de documentos en Dirección, Oficina de Control Interno, Fundación Natura t Subdirección de estudios Ambientales.
Solicitar permiso para ver evidencias: https://drive.google.com/drive/folders/1vrgzMDqylT2YWrSuKKOc1tDA5457P7NT</t>
  </si>
  <si>
    <t>La dependencia presenta contrato de OPS, de ADRIANA PAOLA FORERO OSPINA, cuyo objeto de contrato es PRESTACIÓN DE SERVICIOS PROFESIONALES PARA LA REVISIÓN DE TEXTOS, CORRECCIÓN, DE ESTILO Y SEGUIMIENTO AL CUMPLIMIENTO DE LAS NORMAS EDITORIALES Y DE IDENTIDAD VISUAL  DEL SELLO EDITORIAL. APOYO A LA FORMULACIÓN E IMPLEMENTACIÓN DEL PROCEDIMIENTO  EDITORIAL
Este documento por si mismo no aporta a la ejecución del control definido, es necesario que se aporten evidencias de solicitud de corrección de estilos, respuesta, publicaciones y la gestión que se realiza comunicacion para que el riesgo no se materialice</t>
  </si>
  <si>
    <t>*Llevar a cabo una planeación estratégica de los insumos y contenidos que serán materia de divulgación, máxime cuando se trate de rendiciones de cuentas a la ciudadanía.</t>
  </si>
  <si>
    <t>Tomar las acciones que sean competencia de comunicaciones de acuerdo al MURC, en la puesta en marcha de rendición de cuentas</t>
  </si>
  <si>
    <t>Se requiere contratar una persona que se encargue de realizar dicha actividad, por lo cual se gestionará en el 2021</t>
  </si>
  <si>
    <t xml:space="preserve">1.El Grupode Comunicaciones en el mes de mayo contrató una profesional experta en comunicación externa, cuyo objeto es; ¨restar los servocios profesionales,  para el desarrollo de contenidos de carácter noticioso, periodístico e informativo, con una visión comunicacional estratégica, con el fin de fortalecer los canales de comunicación externos y el posicionamiento de la imagen institucional" así mismo para apoyar actividades, eventos y participación ciudadana (Ver contato Carpeta 48-3
2. Con el apoyo del Grupo de Comunicaciones y la Oficina Asesora de Planeación se realizó sondeo de opinión pública sobre muestra misisonalidad:  
https://twitter.com/IDEAMColombia/status/1406985454780567555?s=20
Encuesta: https://docs.google.com/forms/d/1ZFHBkNyUqeArBimpJAlKEoxPqHktz4kRo7DY0VFcKBk/edit
Resultados:(Ver carpeta 48-3)
3- En el mes de julio se llevaron a cabo 4 talleres sobre huracanes y un seminario denminado el 5° de manera virtual y publicados a través de las redes sociales, donde hubo participación ciudadana
Talleres (4) Temporadas de Huracanes:
1. https://www.facebook.com/watch/live/?v=1038205599921050&amp;ref=watch_permalink
2. https://www.facebook.com/ideam.instituto/videos/216728806709879/
3. https://www.facebook.com/ideam.instituto/videos/277340810758190
4. https://www.facebook.com/ideam.instituto/videos/963285577823205
</t>
  </si>
  <si>
    <t>Se reporta el contrata de JENNY YOLANI RAMOS MARTIN, cuyo objeto contractual es Prestar los servicios profesionales en el Grupo de Comunicaciones para el desarrollo de contenidos de carácter noticioso, periodístico e informativo, con una visión comunicacional estratégica,  con el fin de fortalecer los canales de comunicación externos y el posicionamiento de la imagen institucional.
Se presenta encuesta realizada por el grupo de comunicaciones en el marco de la rendición de cuentas, al igual que las acciones y reuniones realizadas en el marco de rendición de cuentas ( Autodiagnóstico rendición de cuentas y plan de mejoramiento, gestión realizada para el montaje de encuesta sondeo de opinión y su resultado. 
Las anteriores evidencias dan cuenta de la ejecución del control desde la contratación del profesional hasta el acompañamiento en la estrategia de comunicacion de la dependencia en la rendición de cuentas</t>
  </si>
  <si>
    <t xml:space="preserve">Las áreas o dependencias que son responsables de subir y administrar sus propios contenidos (documentos, informes, boletines, reportes, estudios, entre otros), no lo hacen de manera periódica y con la sistematicidad que se requiere.  </t>
  </si>
  <si>
    <t xml:space="preserve">Permanencia de información desactualizada en el sitio web del IDEAM. </t>
  </si>
  <si>
    <t>*Monitorear, verificar y alertar acerca de la información desactualizada, de tal manera que se le notifique a la dependencia que corresponda para que actualice la información</t>
  </si>
  <si>
    <t>El riesgo 49 se fusiona con el 47, ya que las acciones, causa raiz se orienta al mismo riesgo de Ley de transparencia, por lo cual este riesgo se finaliza y la gestión se dará con sus evidencias en el riesgo número 47</t>
  </si>
  <si>
    <t>Generación de Conocimiento e Investigación</t>
  </si>
  <si>
    <t>Imprecisión e inexactitud de la información presentada en los informes y documentos emitidos por el Instituto</t>
  </si>
  <si>
    <t>*No acceso al desarrollo tecnológico que facilite las investigaciones.
*Disponibilidad, oportunidad y calidad de los datos, una vez que depende de fuentes internas y externas.
*Falta de controles y supervisión en la generación y difusión de productos finales.
*Uso de información que no ha sido verificada y oficializada en cuanto a su calidad.
*Desconocimiento de las normas técnicas nacionales e internacionales aplicables en la emisión de informes y productos.
*Falta de capacidad técnica, humana competente y financiera para la elaboración de informes y documentos en las áreas misionales de la institución</t>
  </si>
  <si>
    <t>Probabilidad de afectación en la imagen y credibilidad de la Entidad, sanciones disciplinarias y/o toma de decisiones desacertadas, debido a la imprecisión e inexactitud de la información presentada en los informes y documentos emitidos por el Instituto.</t>
  </si>
  <si>
    <t>Auditorias internas por parte de la OCI / OAP (Informe de auditoría / Plan de mejora).</t>
  </si>
  <si>
    <t>Subdirector (a)</t>
  </si>
  <si>
    <t>Actualizacion de los riesgos de acuerdo a la guia de administraion de riesgos del DAFP. Actualizacion en la redacción del riesgo, calificacion individual, análisis de la frecuencia e impacto, calificación de cada uno de los controles y aplicación de plan de acción.
En el presentre Cuatrimestre no se han realizado auditorías a la Subdirección de Ecosistemas.</t>
  </si>
  <si>
    <t>Reporte Ecosistemas:
Se participó en la auditoría interna realizada por la Oficina Asesora de Planeación. (A la fecha se encuentra pendiente el informe de auditoría).
Se participó en auditoría de re-certificación ISO 9001:2014, realizada por parte de Bureau Veritas.
La auditoría se llevó a cabo el día 28 de julio de 2021; a la fecha, el informe de auditoría no ha sido comunicado por parte de la auditora y, por ende, el plan de mejora no procede hasta tanto se conozca dicho informe.
Evidencia:
Programa de Auditoría Interna; Informe Auditoría Re-certificación: https://drive.google.com/drive/u/1/folders/1GjFqGcMEBBKODkpZd4aoed55AvciL68M
Subdirección Meteorología:  Para este cuatrimestre se realizo la Auditoria de Generación de Conocimiento e Investigación, se anexa programa de auditoria.</t>
  </si>
  <si>
    <t>Los subdirectores realizan revisión previa del producto (informe o documento) a publicar. (Correos electrónicos, acta de reunión u otro medio de trazabilidad en revisión).</t>
  </si>
  <si>
    <t>Revisión previa de los informes y/o documentos a publicar.</t>
  </si>
  <si>
    <t>Subdirector (a) / Coordinador de grupo y/o Líder temático</t>
  </si>
  <si>
    <t>Para el caso del Inventario Forestal Nacional -IFN, se presenta como evidencia correos electrónicos que soportan la revisión de los formatos de campo generados por los operadores logísticos del IFN: IIAP- Región pacífico, IAvH (Región orinoquía y región Caribe), y las No conformidades detectadas, revisión de correcciones, acciones correctivas y planes de acción establecidos para la mejora del dato.
Link: Carpeta - Evidencias Control 2. IFN_Revisión previa información a publicar (https://drive.google.com/drive/u/0/folders/1q01XKfuVRwmWwkpm5BQJ2qnXXKyXVheJ)</t>
  </si>
  <si>
    <r>
      <rPr>
        <sz val="11"/>
        <color theme="1"/>
        <rFont val="Arial Narrow"/>
        <family val="2"/>
      </rPr>
      <t xml:space="preserve">Reporte Ecosisitemas:
1. Mapa nacional de coberturas: Se sometió a aprobación por parte del comite científico, el mapa nacional de coberturas de la tierra 2018 y el documento de memoria técnica y resultados del mapa de coberturas 2018.
2. Manual de campo del Inventario Forestal Nacional Versión 5.2: Se sometió a revisión por pate de Comité Editorial; se presenta trazabilidad de correos respecto a revisión de estilo, revisión por parte de la subdirectora y remisión para la publicación correspondiente.
Evidencias:
</t>
    </r>
    <r>
      <rPr>
        <u/>
        <sz val="11"/>
        <color rgb="FF1155CC"/>
        <rFont val="Arial Narrow"/>
        <family val="2"/>
      </rPr>
      <t xml:space="preserve">https://drive.google.com/drive/u/1/folders/1-mShn-Xs_cq7-CvdkZPW6RayP0bsB1iw
</t>
    </r>
    <r>
      <rPr>
        <sz val="11"/>
        <color theme="1"/>
        <rFont val="Arial Narrow"/>
        <family val="2"/>
      </rPr>
      <t xml:space="preserve">Subdirección Meteorología: Se están cumpliendo con los protocolos de elaboración de los boletines y/o productos
</t>
    </r>
    <r>
      <rPr>
        <u/>
        <sz val="11"/>
        <color rgb="FF1155CC"/>
        <rFont val="Arial Narrow"/>
        <family val="2"/>
      </rPr>
      <t>http://sgi.ideam.gov.co/generacion-de-datos-e-informacion-hidrometeorologica-y-ambiental-para-la-toma-de-decisiones/-/document_library_display/83A1ZgO3qR2n/view/561097?_110_INSTANCE_83A1ZgO3qR2n_topLink=home&amp;_110_INSTANCE_83A1ZgO3qR2n_delta2=20&amp;_110_INSTANCE_83A1ZgO3qR2n_keywords=&amp;_110_INSTANCE_83A1ZgO3qR2n_advancedSearch=false&amp;_110_INSTANCE_83A1ZgO3qR2n_andOperator=true&amp;p_r_p_564233524_resetCur=false&amp;_110_INSTANCE_83A1ZgO3qR2n_cur2=2</t>
    </r>
  </si>
  <si>
    <t>Validación de datos e información a través de procesamiento estadístico,  por medio de reglas de validación y consistencia que se encuentra definidas en excel  (Medio de validación).</t>
  </si>
  <si>
    <t>Validación de datos e información a través de procesamiento estadístico,  por medio de reglas de validación y consistencia.</t>
  </si>
  <si>
    <t>Profesional del área</t>
  </si>
  <si>
    <t>En el marco del proyecto de actualización del mapa nacional de coberturas de la tierra periodo 2018, se determinó realizar una evaluación de la exactitud del mapa (EET) proceso de carácter estadístico por muestreo estratificado aleatorio que permite obtener un calor de la exactitud del mapa. Este proceso no se ha terminado por lo tanto, se presentarán evidencias en el siguiente reporte.</t>
  </si>
  <si>
    <r>
      <rPr>
        <sz val="11"/>
        <color theme="1"/>
        <rFont val="Arial Narrow"/>
        <family val="2"/>
      </rPr>
      <t xml:space="preserve">Reporte Ecosistemas:
1. Operación Estadística Balance de Masa Glacciar: Según lo contemplado en el manual de reglas de validación (M-GCI-E-M028) los datos son "objeto de verificación en oficina con base tanto en los registros de la campaña de campo inmediatamente anterior como con las fotografías o videos que se deben tomar en cada sitio de medición" y "verificación de que la transcripción manual del dato primario al repositorio sea correcta". 
2. Se diseñó e implementó un procedimiento estadístico para la evaluación de la exactitud temática del mapa de coberturas 2018.
3. Se presenta proceso de aplicación de las reglas de validación en el Sistema Nacional de Información Forestal -SNIF.
Evidencias: 
</t>
    </r>
    <r>
      <rPr>
        <u/>
        <sz val="11"/>
        <color rgb="FF1155CC"/>
        <rFont val="Arial Narrow"/>
        <family val="2"/>
      </rPr>
      <t xml:space="preserve">https://drive.google.com/drive/u/1/folders/13v4Y3lHYqAXYMbDDNsY7yhtEnGEpkE_t
</t>
    </r>
    <r>
      <rPr>
        <sz val="11"/>
        <color theme="1"/>
        <rFont val="Arial Narrow"/>
        <family val="2"/>
      </rPr>
      <t xml:space="preserve">Subdirección Meteorología: Se estan desarrollando metodologías para llevar a cabo el aseguramieno de la calidad de las series de datos meteorológicos que se capturan en el DHIME. Para lo cual, se ha avanzado en la documentación de controles de calidad para las variables humedad relativa, velocidad y dirección del viento y brillo solar.
.Con el fin de optimizar la documentación del proceso de generación de datos meteorológicos provenientes de las estaciones automáticas se identificaron los requerimientos  Avanzando en la consolidación de las bases de datos aseguradas.
https://drive.google.com/drive/u/0/folders/1pgFQHF7v1X2hA6EpQVya4kUYAJC8a1Sl </t>
    </r>
  </si>
  <si>
    <t>*Capacitaciones y gestión con los involucrados de  la generación del dato.
*Capacitaciones dentro del equipo para divulgar en forma correcta la información. 
*Programas de capacitación y entrenamiento a los técnicos y profesionales con mayor frecuencia.
(Listas de asistencia, actas de reunión, material de capacitación y/o agendas de capacitación).</t>
  </si>
  <si>
    <r>
      <rPr>
        <sz val="11"/>
        <color rgb="FF000000"/>
        <rFont val="&quot;Arial Narrow&quot;, Arial"/>
      </rPr>
      <t xml:space="preserve">Capacitaciones y gestión con los involucrados con la generación del dato:
Se presenta evidencias de las capacitaciones impartidas a los operadores logísticos IAvH-Caribe y SINCHI- Amazonas. Estas capacitaciones dirigidas al personal de las brigadas de campo, contemplan los procedimientos y metodologías para la implementación del Inventario Forestal Nacional a fin de mejorar la calidad de la información recolectada durante el operativo de campo. Se anexan listas de asistencia y Agendas de capacitación.
</t>
    </r>
    <r>
      <rPr>
        <i/>
        <sz val="11"/>
        <color rgb="FF000000"/>
        <rFont val="&quot;Arial Narrow&quot;, Arial"/>
      </rPr>
      <t xml:space="preserve">Link: Carpeta - Evidencias Control 4. Capacitaciones / Capacitaciones y gestión con los involucrados con la generación del dato (https://drive.google.com/drive/u/0/folders/1nkjGACfvh3QTBNlgmaM_E2YXQD3WxDRO) </t>
    </r>
    <r>
      <rPr>
        <sz val="11"/>
        <color rgb="FF000000"/>
        <rFont val="&quot;Arial Narrow&quot;, Arial"/>
      </rPr>
      <t xml:space="preserve">
Se presenta revisión de metodologías y procesos realizados para la generación de los datos y del productos final, se anexa una muestra de las reuniones realizadas desde enero hasta marzo de 2021 (Grupo Suelos y Tierras).
En el marco del proyecto de actualización del mapa nacional de coberturas de la tierra periodo 2018, se han realizado varias capacitaciones al grupo de profesionales que van a realizar la calificación de los puntos de muestreo. Se anexan tres actas de las reuniones de capacitación y resumen del proceso de capacitación realizado en el mes de marzo (Grupo Suelos y Tierras).
</t>
    </r>
    <r>
      <rPr>
        <i/>
        <sz val="11"/>
        <color rgb="FF000000"/>
        <rFont val="&quot;Arial Narrow&quot;, Arial"/>
      </rPr>
      <t>Link: Carpeta - Evidencias Control 4. Capacitaciones. (https://drive.google.com/drive/u/0/folders/1AcDzMHSAdZvKd9VRh151_evyrxDF7VLe)</t>
    </r>
    <r>
      <rPr>
        <sz val="11"/>
        <color rgb="FF000000"/>
        <rFont val="&quot;Arial Narrow&quot;, Arial"/>
      </rPr>
      <t xml:space="preserve">
Capacitaciones dentro del equipo para divulgar en forma correcta la información:
Se realizaron 7 capacitaciones sobre manejo de la Plataforma SNIF dirigida a los contratistas del Grupo de Bosques encargados de apoyar los procesos de capacitación con las Autoridades Ambientales en el marco del reporte de información del SNIF.
Se inlcuye como evidencias Listas de asistencia.
</t>
    </r>
    <r>
      <rPr>
        <i/>
        <sz val="11"/>
        <color rgb="FF000000"/>
        <rFont val="&quot;Arial Narrow&quot;, Arial"/>
      </rPr>
      <t xml:space="preserve">Link: Carpeta - Evidencias Control 4. Capacitaciones / Capacitaciones dentro del equipo para divulgar en forma correcta la información (https://drive.google.com/drive/u/0/folders/1hdNDpe3EYYqMJxMtjDKTHfmUbhXZZ1Rl) 
</t>
    </r>
    <r>
      <rPr>
        <sz val="11"/>
        <color rgb="FF000000"/>
        <rFont val="&quot;Arial Narrow&quot;, Arial"/>
      </rPr>
      <t xml:space="preserve">Se anexan las listas de asistencia a las capacitaciones (3 archivos Excel) en las cuales participaron el grupo de coberturas para el proceso de oficialización de la información del mapa nacional de coberturas de la tierra 2018, con el fin de su divulgación cumpliendo los estándares establecidos por el grupo SIA. (Frupo Suelos y Tierras).
</t>
    </r>
    <r>
      <rPr>
        <i/>
        <sz val="11"/>
        <color rgb="FF000000"/>
        <rFont val="&quot;Arial Narrow&quot;, Arial"/>
      </rPr>
      <t>Link: Carpeta - Evidencias Control 4. Capacitaciones. (https://drive.google.com/drive/u/0/folders/1AcDzMHSAdZvKd9VRh151_evyrxDF7VLe)</t>
    </r>
  </si>
  <si>
    <t xml:space="preserve">Reporte Ecosistemas:
Se anexan evidencias de capacitaciones realizadas en temáticas de Sistema Nacional de Información  Forestal (SNIF)  e Invenntario Forestal Nacional (IFN), impartidas a los involucrados en la generación del dato, autoridades ambientales, funcionarios y contratistas del Ideam, con el objetivo de mejorar la calidad de la información recolectada, capacitar en manejo de plataformas y metodologías y reporte de datos, Norma técnica de calidad del proceso estadístico NTC-PE1000, gestión de riesgos, emtre otros temas que garantizan la generación de datos e información de calidad y dan alcance al plan de capacitación y entrenamiento a los técnicos y profesionales.
Se anexan evidencias de Capacitaciones Virtuales sobre subsistemas RUA y RESPEL, cursos virtuales mensuales a entes territoriales y AA en el uso del SIAC. Apoyo en los Encuentros virtuales sobre subsistemas con las AA.
Evidencias:
https://drive.google.com/drive/u/1/folders/1VDwK1VmKakaHR7p5U_iLWpLuquBte_E_
</t>
  </si>
  <si>
    <t>Pérdida de continuidad en la generación de información</t>
  </si>
  <si>
    <t>* No se da cumplimiento del procedimiento de entrega de cargo, en relación a la transferencia de conocimiento y documentación.
* Falta de capacitación al personal que ingresa a laborar en los grupos de trabajo de la Subdirección de Ecosistemas.
* El personal que ingresa a laborar a la entidad requiere mayor tiempo de adaptación y aprendizaje.</t>
  </si>
  <si>
    <t>Probabilidad de afectación en la imagen, confianza en la entidad y limitación en el acceso de la información institucional, por pérdida de continuidad de la información, debido a factores de planeación, transferencia de conocimiento y/o condiciones que imposibiliten la generación de información.</t>
  </si>
  <si>
    <t xml:space="preserve">Aplicación de procedimiento "Vinculación y desvinculación de personal A-GH-P001". Transferencia de conocimientos cuando se presente rotación de personal. (Acta de reunión).
</t>
  </si>
  <si>
    <t>Transferir conocimiento, información y realizar los procesos de empalme cuando se presente rotación de personal.</t>
  </si>
  <si>
    <t>Coordinadores de Grupo</t>
  </si>
  <si>
    <r>
      <rPr>
        <b/>
        <sz val="11"/>
        <color theme="1"/>
        <rFont val="Arial Narrow"/>
        <family val="2"/>
      </rPr>
      <t>Reporte Ecosistemas:</t>
    </r>
    <r>
      <rPr>
        <sz val="11"/>
        <color theme="1"/>
        <rFont val="Arial Narrow"/>
        <family val="2"/>
      </rPr>
      <t xml:space="preserve">
Se presenta informe de entrega de cargo de la coordinación del grupo Suelos y Tierras, en el cual se describen las líneas de trabajo del grupo, los avances y contexto, con el fin de empalmar y transferir información a la nueva coordinadora.
</t>
    </r>
    <r>
      <rPr>
        <b/>
        <sz val="11"/>
        <color theme="1"/>
        <rFont val="Arial Narrow"/>
        <family val="2"/>
      </rPr>
      <t xml:space="preserve">Evidencia: </t>
    </r>
    <r>
      <rPr>
        <sz val="11"/>
        <color theme="1"/>
        <rFont val="Arial Narrow"/>
        <family val="2"/>
      </rPr>
      <t xml:space="preserve">
</t>
    </r>
    <r>
      <rPr>
        <u/>
        <sz val="11"/>
        <color rgb="FF1155CC"/>
        <rFont val="Arial Narrow"/>
        <family val="2"/>
      </rPr>
      <t>https://drive.google.com/drive/u/1/folders/1UibrRGPbE73RWuyc_ufWq1GtbSXOpG8l</t>
    </r>
  </si>
  <si>
    <t>Capacitación al personal que ingresa a los Grupos de Trabajo de la Subdirección de Ecosistemas y/o las que se requieran en marco del proceso de adaptación y aprendizaje. (Lista de asistencia).</t>
  </si>
  <si>
    <t>Realizar capacitación al personal que ingresa a los Grupos de Trabajo de la Subdirección de Ecosistemas.</t>
  </si>
  <si>
    <r>
      <rPr>
        <b/>
        <sz val="11"/>
        <color theme="1"/>
        <rFont val="Arial Narrow"/>
        <family val="2"/>
      </rPr>
      <t>Reporte Ecosistemas:</t>
    </r>
    <r>
      <rPr>
        <sz val="11"/>
        <color theme="1"/>
        <rFont val="Arial Narrow"/>
        <family val="2"/>
      </rPr>
      <t xml:space="preserve">
Se realizó capacitación a profesional  del área estadistica que ingresó al Grupo de Alta Montaña, sobre Balance de Masa Glaciar, en marco de la operación estadística correspondiente.
Se realizaron capacitaciones sobre riesgos, Norma NTC PE 1000 - proceso estadístico, trabajo en equipo, a contratistas que ingresaron a los grupos de trabajo de la Subdirección.
</t>
    </r>
    <r>
      <rPr>
        <b/>
        <sz val="11"/>
        <color theme="1"/>
        <rFont val="Arial Narrow"/>
        <family val="2"/>
      </rPr>
      <t xml:space="preserve">Evidencia:
</t>
    </r>
    <r>
      <rPr>
        <u/>
        <sz val="11"/>
        <color rgb="FF1155CC"/>
        <rFont val="Arial Narrow"/>
        <family val="2"/>
      </rPr>
      <t>https://drive.google.com/drive/u/1/folders/10p61ddoy4GJ6S0K-PYLbnMIYeq7nrzzL</t>
    </r>
  </si>
  <si>
    <t xml:space="preserve">Ecosistemas presenta como evidencia para la gestión del riesgo: 
Capacitación sobre gestón de riesgos la cual incluye talleer para la administración de riesgos con evaluación de asistentes y capacitador
Capacitación NTC-PE1000 la cual incluye evaluación a asistentes y validacion de respuestas.
Entrenamiento BMG realizado por profesional estadístico  
Estos controles aportan a la evidencia de la ejecución del control definido para el riesgo </t>
  </si>
  <si>
    <t xml:space="preserve">Reuniones de seguimiento con la Subdirectora. (Acta de reunión).
</t>
  </si>
  <si>
    <t xml:space="preserve">Revisar los controles a riesgos de la SEIA en reuniones con la subdirectora.
</t>
  </si>
  <si>
    <t>Subdirectora y Coordinadores de Grupo</t>
  </si>
  <si>
    <r>
      <rPr>
        <b/>
        <sz val="11"/>
        <color theme="1"/>
        <rFont val="Arial Narrow"/>
        <family val="2"/>
      </rPr>
      <t>Reporte Ecosistemas:</t>
    </r>
    <r>
      <rPr>
        <sz val="11"/>
        <color theme="1"/>
        <rFont val="Arial Narrow"/>
        <family val="2"/>
      </rPr>
      <t xml:space="preserve">
En reunión con la subdirectora y coordinadores, uno de los puntos tratados fue el mapa de riesgos a cargo de la subdirección, haciendo énfasis en los controles a ejecutar por cada uno de los grupos de trabajo. 
</t>
    </r>
    <r>
      <rPr>
        <b/>
        <sz val="11"/>
        <color theme="1"/>
        <rFont val="Arial Narrow"/>
        <family val="2"/>
      </rPr>
      <t xml:space="preserve">Evidencia:
</t>
    </r>
    <r>
      <rPr>
        <sz val="11"/>
        <color theme="1"/>
        <rFont val="Arial Narrow"/>
        <family val="2"/>
      </rPr>
      <t>https://drive.google.com/drive/u/1/folders/1s_aw2qpC4r9fKYryoV3NKmzo_iz3l5BA</t>
    </r>
  </si>
  <si>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</si>
  <si>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Datos hidrometereológicos y ambientales inexactos e inoportunos</t>
  </si>
  <si>
    <t xml:space="preserve">Posibilidad de generar de datos hidrometereológicos y ambientales inexactos e inoportunos 
 </t>
  </si>
  <si>
    <r>
      <rPr>
        <sz val="10"/>
        <color rgb="FFCCCCCC"/>
        <rFont val="Arial"/>
        <family val="2"/>
      </rPr>
      <t xml:space="preserve">*Auditorias internas.
</t>
    </r>
    <r>
      <rPr>
        <sz val="10"/>
        <color rgb="FFCCCCCC"/>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</si>
  <si>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 xml:space="preserve">Al analizar el riesgo con el 32, se identifican que las causas y el riesgo en sí tratan de los mismo, por lo cual se toma la decision de fusionar el riesgo y monitorear el avance del riesgo 32, por lo cual este riesgo no continuará siendo monitoreado </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</si>
  <si>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</si>
  <si>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Probabilidad de Manipulación de la información Hidrometeorológica y Ambiental para beneficio particular.</t>
  </si>
  <si>
    <t>Solicitud de configuración de usuarios y roles (capturador, consulta, revisor, validador y administrador). Se asignan permisos especificos por rol. En el sistema DHIME de datos se identifica el ingreso, modificación a datos inclusión de información y acciones que realiza cada rol</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</si>
  <si>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Cada usuario tiene asignado un rol especifico, solicitudes a informatica de usuario y contraseña Kronos, el jefe de la Subdirección envía a mesa de servicio haciendo la solicitud.
Al ser un control nuevo de Hidrología las evidencias se presentarán en el siguiente cuatrimestre</t>
  </si>
  <si>
    <t>Subdirección Meteorología: Cada usuario tiene asignado un rol especifico, se realizan las solicitudes a informatica de usuario y contraseña Kronos, el jefe de la Subdirección envía a mesa de servicio haciendo la solicitud.</t>
  </si>
  <si>
    <t xml:space="preserve">La subdirección de meteorologia presenta evidencia de Octubre 2020, lo cual no aporta a evidenciar la gestión realizada para prevenir la materializacion del riesgo </t>
  </si>
  <si>
    <t>SGI
SGC 17011</t>
  </si>
  <si>
    <t>*Ausencia de sistemas de información efectivos que permitan medir los tiempos de proceso.
*Reprocesos en las diferentes etapas.
*Toma de decisiones de todo el proceso centralizado en una sola persona</t>
  </si>
  <si>
    <t>Necesidad de financiación externa para la implementación de tecnologías adecuadas a la atención de los trámites</t>
  </si>
  <si>
    <t>Probabilidad de detrimento de la imagen institucional por demoras en las respuestas o conceptos hacia el usuario, de los trámites de acreditación y autorización, debido a la falta de herramientas tecnológicas eficaces y eficientes</t>
  </si>
  <si>
    <t xml:space="preserve"> El grupo de acreditación genera o contrata un instrumento informatico donde se pueda realizar el seguimiento y control a las etapas del trámite, controlando la atención a tiempo   </t>
  </si>
  <si>
    <t xml:space="preserve">.Implementación de un sistema de información. </t>
  </si>
  <si>
    <t>Subdirección de Estudios Ambientales</t>
  </si>
  <si>
    <t>Solicitud de asignación presupuestal por $500.000.000 para la primera etapa de la implementación del Sistema de información.</t>
  </si>
  <si>
    <t>Seguimiento y control a las etapas que conforman los trámites de acreditación y autorización (formulario de solicitud, auto de inicio, cotización, programación, informe de visita, plan de acciones correctivas, entrega de evidencias, informe de cierre, resolución, recurso), a través de un sistema de información (archivo en Excel con alimentación manual), denominado P.E.P.Y.T.A (Planeación Estrátegica Proceso y Trámites de Acreditación), donde se consignan los radicados de entrada y salida (Evidencia 1), y se realiza control a los tiempos de respuesta y se generan indicadores de eficacia (Evidencia 2), con el fin de implementar mejoras en el proceso. Este cuadro permite la administración, recolección, procesamiento y distribución de la información, que se requiere para el desarrollo adecuado de los trámites. Se encuentra oficializado en el SGI con el código "E-SGI-AC-F059 FORMATO CUADRO P.E.P.Y.T.A V2".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en anteproyecto de presupuesto de 2022 (Evidencia 3) se solicitó una ampliación del cupo de recursos propios por $500.000.000 para desarrollar la etapa 1 del sistema.
Evidencia: 
1. CUADRO P.E.P.Y.T.A 09_08_2021 (Registros)
2. CUADRO P.E.P.Y.T.A (MACROS) 26_07_2021 TABLAS DINAMICAS - indicadores
3. Formato  identificación recursos propios 2022 V4</t>
  </si>
  <si>
    <t xml:space="preserve">Asignar la responsabilidad en el profesional universitario del grupo para realizar este seguimiento y fijar como objetivo de desempeño laboral soportado en el sistema e información 
</t>
  </si>
  <si>
    <r>
      <rPr>
        <sz val="11"/>
        <color theme="1"/>
        <rFont val="Arial"/>
        <family val="2"/>
      </rPr>
      <t xml:space="preserve">Dado que el sistema de información actual (Hoja en excel P.E.P.Y.T.A) se diligencia de manera manual, es necesario asignar la responsabilidad del seguimiento en el profesional universitario del grupo, da manera que se garantice el diligenciamiento y la trazabilidad. Para ello, se realizan back-up (Evidencia 1)y se realizan llamados de atención o alertas (Evidencia 2), para corregir los errores detectados y evitar fallas en tiempos de respuesta y en el reporte de indicadores del proceso.  
Adicionalmente, y con el objetivo de estandarizar el diligenciamiento se genera el documento "E-SGI-AC-I003 INSTRUCTIVO CUADRO P.E.P.Y.T.A V1", el cual se encuentra en el sistema integrado de gestión
Evidencia: 
1. Carpeta "Backup cuadro P.E.P.Y.T.A."
2. Carpeta "Correos y observaciones cuadro P.E.P.Y.T.A"
3. E-SGI-AC-I003 INSTRUCTIVO CUADRO P.E.P.Y.T V1 (verificar en </t>
    </r>
    <r>
      <rPr>
        <u/>
        <sz val="11"/>
        <color rgb="FF1155CC"/>
        <rFont val="Calibri"/>
        <family val="2"/>
      </rPr>
      <t>https://acortar.link/QaLLz1)</t>
    </r>
  </si>
  <si>
    <t>*Deficiencias en la revisión preliminar del trámite.
*Asignación de tareas jurídicas al equipo técnico.
*Ausencia de políticas sobre las que se tomen decisiones sobre el trámite</t>
  </si>
  <si>
    <t>Dificultad en la generación de espacios para unificar los criterios tanto internos como externos del grupo de acreditación</t>
  </si>
  <si>
    <t>Probabilidad de generar detrimento de la imagen por respuestas en contravención con la normatividad vigente, o con el proceso o con los conceptos científicos, debido a la variabilidad de conceptos técnicos de la normatividad ambiental colombiana y a los diferentes conceptos que esto puede generar en el grupo evaluador, a cambio de dávidas</t>
  </si>
  <si>
    <r>
      <rPr>
        <sz val="11"/>
        <color theme="1"/>
        <rFont val="Arial"/>
        <family val="2"/>
      </rPr>
      <t xml:space="preserve">
* Asignación de grupos de trabajo en temas específicos de cada etapa del trámite, con seguimiento periódico y socialización de resultados. </t>
    </r>
    <r>
      <rPr>
        <b/>
        <sz val="11"/>
        <color theme="1"/>
        <rFont val="Arial"/>
        <family val="2"/>
      </rPr>
      <t>Evidencia:</t>
    </r>
    <r>
      <rPr>
        <sz val="11"/>
        <color theme="1"/>
        <rFont val="Arial"/>
        <family val="2"/>
      </rPr>
      <t xml:space="preserve"> Correo - Matriz de criterios de interpretación.pdf</t>
    </r>
  </si>
  <si>
    <t xml:space="preserve">Ampliar el Documento de criterios de ACREDITACIÓN/AUTORIZACIÓN de acuerdo con la NTC 17011, a puntos críticos del trámite como por ejemplo la solicitud de acreditación. </t>
  </si>
  <si>
    <t>Coordinador Grupo Acreditación</t>
  </si>
  <si>
    <r>
      <rPr>
        <sz val="11"/>
        <color rgb="FF000000"/>
        <rFont val="&quot;Arial Narrow&quot;, Arial"/>
      </rPr>
      <t xml:space="preserve">Se consolidadan los documentos de criterios del grupo en estos archivos. </t>
    </r>
    <r>
      <rPr>
        <b/>
        <sz val="11"/>
        <color rgb="FF000000"/>
        <rFont val="&quot;Arial Narrow&quot;, Arial"/>
      </rPr>
      <t>Evidencia:</t>
    </r>
    <r>
      <rPr>
        <sz val="11"/>
        <color rgb="FF000000"/>
        <rFont val="&quot;Arial Narrow&quot;, Arial"/>
      </rPr>
      <t xml:space="preserve"> MATRIZ CRITERIOS VISITA IN SITU VERIFICACIÓN ACCIONES CORRECTIVAS.xls; MATRIZ INTERPRETACION DE REQUISITOS NTC-ISO 17025-2017 V1.xls</t>
    </r>
  </si>
  <si>
    <t>* Asignación de grupos de trabajo en temas específicos de cada etapa del trámite, con seguimiento periódico y socialización de resultados. 
* Realización de comités técnicos con diferentes expertos para evaluar las decisiones adoptadas y peticiones particulares de los usuarios.
Evidencia: 
Rspuesta al usuario con decisiones de comité o reunión técnica</t>
  </si>
  <si>
    <t>Se presenta estudio 2021, solicitud de modificación de informe de evaluación In Situ proceso de renovación de acreditación. Fecha 20/04/2021
Dentro de la modificación se establece que en reunión conjunta de Marzo de 2021 se exponen opiniones de los miembros de certificacion, con respecto a la No conformidad. 
La evidencia aporta la evidencia en la cual las decisiones de conceptos se toman de manera concertada para tener una unificación de procesos, se verifica por otro evaluador que no ha realizado visita</t>
  </si>
  <si>
    <t>*Retrasos en transporte hacia el laboratorio evaluado.
*Incapacidad del evaluador.
*Retrasos en pagos de viáticos al evaluador.</t>
  </si>
  <si>
    <t>Demora en el pago a los contratistas del grupo, que son los evaluadores</t>
  </si>
  <si>
    <t>Probabilidad de la no realización de visita de evaluación por parte del evaluador, por no contar con el los medios para llegar al lugar asignado</t>
  </si>
  <si>
    <r>
      <rPr>
        <sz val="11"/>
        <color rgb="FF000000"/>
        <rFont val="Arial"/>
        <family val="2"/>
      </rPr>
      <t xml:space="preserve">*Cotizaciones revisadas por parte de un evaluador líder para confirmar tiempos según los muestreos, o el desplazamiento. </t>
    </r>
    <r>
      <rPr>
        <sz val="11"/>
        <color rgb="FF000000"/>
        <rFont val="Arial"/>
        <family val="2"/>
      </rPr>
      <t xml:space="preserve">Evidencia: </t>
    </r>
    <r>
      <rPr>
        <sz val="11"/>
        <color rgb="FF000000"/>
        <rFont val="Arial"/>
        <family val="2"/>
      </rPr>
      <t>Revisión de cotización por un líder.jpg</t>
    </r>
  </si>
  <si>
    <t>Seguir aplicando los controles de programación.</t>
  </si>
  <si>
    <r>
      <rPr>
        <sz val="11"/>
        <color rgb="FF000000"/>
        <rFont val="&quot;Arial Narrow&quot;, Arial"/>
      </rPr>
      <t xml:space="preserve">La necesidad de cumplir con las programación mensual de PAC, lleva al grupo a programar con meses de anterioridad. Desde la declaratoria de la emergencia sanitaria en el año 2020 se implementó la evaluación remota para los trámites de acreditación y autorización. </t>
    </r>
    <r>
      <rPr>
        <b/>
        <sz val="11"/>
        <color rgb="FF000000"/>
        <rFont val="&quot;Arial Narrow&quot;, Arial"/>
      </rPr>
      <t>Evidencia:</t>
    </r>
    <r>
      <rPr>
        <sz val="11"/>
        <color rgb="FF000000"/>
        <rFont val="&quot;Arial Narrow&quot;, Arial"/>
      </rPr>
      <t xml:space="preserve"> PROGRAMACION AUDITORIAS 2021 Febrero-agosto.xls</t>
    </r>
  </si>
  <si>
    <t>Cotizaciones revisadas por parte de un evaluador líder para confirmar tiempos según la duración de los muestreos o el desplazamiento. Esta revisión se realiza en casos particulares donde se incluyen variables que no han sido trabajadas con anterioridad por el instituto (por ejemplo las solicitadas en la normativa de YNC), o en donde haya que realizar desplazamientos entre estaciones (por ejemplo en Sistemas de Vigilancia de Calidad del Aire), o donde el número de equipos a evaluar influya en la correspondiente evlauación. Esto evita subestimaciones de tiempos, que termina viendose reflejados en términos de traslados y transporte.
Evidencia:
1. Carpeta "Revisión Cotizaciones"</t>
  </si>
  <si>
    <t xml:space="preserve">Se anexa programación de Mayo, Junio y Julio 2021 
PAC Por dependencias, PAC Mensual  en el formato A-GF-F012 de Abril, Mayo, Junio, Julio. 
De igual manera se presenta la programación de auditorias bimensual con la realación de auditor, laboratorio ciudad y tipo de auditoria a realizar. 
Lo anterior soporta la ejecución del control </t>
  </si>
  <si>
    <r>
      <rPr>
        <sz val="11"/>
        <color rgb="FF000000"/>
        <rFont val="&quot;Arial Narrow&quot;, Arial"/>
      </rPr>
      <t>*Programación con dos meses de anticipación, programación a tiempo del PAC y de las comisiones.</t>
    </r>
    <r>
      <rPr>
        <b/>
        <sz val="11"/>
        <color rgb="FF000000"/>
        <rFont val="&quot;Arial Narrow&quot;, Arial"/>
      </rPr>
      <t xml:space="preserve"> Evidencia:</t>
    </r>
    <r>
      <rPr>
        <sz val="11"/>
        <color rgb="FF000000"/>
        <rFont val="&quot;Arial Narrow&quot;, Arial"/>
      </rPr>
      <t xml:space="preserve"> Correo de IDEAM - PROGRAMACIÓN AUDITORÍAS ABRIL V.1 2021-03-15.pdf</t>
    </r>
  </si>
  <si>
    <t>Se realiza programación de auditorias con dos meses de anticipación, de manera que se confirme la disponibilidad de recursos por parte de los laboratorios  (personal, tiempo, reactivos, equipos) para recibir las visitas y evitar reprogramaciones (Evidencia 1 y 2). Esto conlleva a que se realice programación a tiempo del PAC (Evidencia 3) y de las comisiones correspondientes. (Es importante aclarar que con ocasión de la declaratoria de emergencia sanitaria declarada con ocasión de la pandemia del COVID-19, las visitas de acreditación se han realizado de manera remota dada la vigencia de la Resolución 504 de 2020, proferida por el instituto). 
1. Carpeta "Correos programación auditoria"
2. Carpeta "PAC 2021"
3. Carpeta "Programación auditorías".</t>
  </si>
  <si>
    <t xml:space="preserve">*Falta de estímulos profesionales y meritorios al interior del grupo de trabajo.
*Problemas económicos financieros de los miembros del grupo de acreditación.
*Deseo de éxito sobrepasando los límites profesionales y éticos. </t>
  </si>
  <si>
    <t>No se han identificado o no se han manifestado los conflictos de interés previsibles</t>
  </si>
  <si>
    <t xml:space="preserve">Probabilidad de generar acciones jurídicas contra el IDEAM por decisiones ajustadas a intereses particulares debido a posibles comportamientos no éticos a cambio de dádivas </t>
  </si>
  <si>
    <r>
      <rPr>
        <sz val="11"/>
        <color rgb="FF000000"/>
        <rFont val="&quot;Arial Narrow&quot;, Arial"/>
      </rPr>
      <t xml:space="preserve">*Registro activo de conflicto de intereses, más el registro de compromiso de confidencialidad, imparcialidad e independencia de todo el grupo. 
*Confirmación de impedimentos previo a la visita in situ.
</t>
    </r>
    <r>
      <rPr>
        <b/>
        <sz val="11"/>
        <color rgb="FF000000"/>
        <rFont val="&quot;Arial Narrow&quot;, Arial"/>
      </rPr>
      <t xml:space="preserve">Evidencia: </t>
    </r>
    <r>
      <rPr>
        <sz val="11"/>
        <color rgb="FF000000"/>
        <rFont val="&quot;Arial Narrow&quot;, Arial"/>
      </rPr>
      <t>MATRIZ DE Impedimentos Auditores 2021.xls; Compromisos de confidencialidad 2021.zip</t>
    </r>
  </si>
  <si>
    <t>Mantener registro de los auditores y asesores de los laboratorios, durante los 5 años previos a la solicitud de trámite.</t>
  </si>
  <si>
    <r>
      <rPr>
        <sz val="11"/>
        <color rgb="FF000000"/>
        <rFont val="&quot;Arial Narrow&quot;, Arial"/>
      </rPr>
      <t xml:space="preserve">La información presentada por los laboratorios en las solicitudes de acreditación, puede ser otra fuente externa de las relaciones profesionales de los evaluadores con los laboratorios. la información se encuentra dispersa en el ORFEO, por lo que se requiere establecer el registro de segumineto. </t>
    </r>
    <r>
      <rPr>
        <b/>
        <sz val="11"/>
        <color rgb="FF000000"/>
        <rFont val="&quot;Arial Narrow&quot;, Arial"/>
      </rPr>
      <t>Evidencia:</t>
    </r>
    <r>
      <rPr>
        <sz val="11"/>
        <color rgb="FF000000"/>
        <rFont val="&quot;Arial Narrow&quot;, Arial"/>
      </rPr>
      <t xml:space="preserve"> Por establecer a partir del mes de mayo de 2021 a partir de las solicitudes ingresadas año 2020</t>
    </r>
  </si>
  <si>
    <t>*Registro activo de conflicto de intereses, más el registro de compromiso de confidencialidad, imparcialidad e independencia de todo el grupo. 
*Confirmación de impedimentos previo a la visita in situ.
*Formato E-SGI-AC-F015 CÓDIGO DE ÉTICA PARA AUDITORES DEL GRUPO DE ACREDITACIÓN DEL IDEAM el cual es un requisito obligatorio antes de firmar contrato por parte de los evaluadores asistentes y líderes del grupo de acreditación 
Evidencia: 
MATRIZ DE Impedimentos Auditores 2021.xls; 
Carpeta "compromisos de confidencialidad 2021"
Carpeta "código de ética"
Carpeta "FORMATO CONFLICTO DE INTERES 2021"</t>
  </si>
  <si>
    <t xml:space="preserve">Se presenta por acreditación de laboratorios documento código de ética para auditorores del  grupo E-SGI-AC-F-015 20/09/2017, firmado por los 24 auditores del proceso. 
Compromiso de confidencialidad formato E-SGI-AC-F006 de abogados, administrativos, auditores, archivo, lideres y norma ISO 17011 En muchos documentos las fechas de firma de compromiso es de Enero y Febrero. 
Memorandos cambio de lider por renuncia y solicitud del Laboratorio
Formato E-SGI-AC-F004 evaluación requisito previo visita de evaluadores por  conflictos de interés 
Matriz de impedimentos de auditores discriminado por laboratorio y evaluadores líderes sin emabargo la fecha de actualizacion es de Febrero 2021, por lo cual se solicita al responsable del proceso y explica que es un requisito  contratual, si cambia algun tipo de impedimento se vuelve a firmar el documento y se actualiza la matriz, para esto está el formato conflicto de interés el cual se diligencia antes de cada visita. 
Con lo anterior se soporta la ejecución del control </t>
  </si>
  <si>
    <r>
      <rPr>
        <sz val="11"/>
        <color rgb="FF000000"/>
        <rFont val="&quot;Arial Narrow&quot;, Arial"/>
      </rPr>
      <t xml:space="preserve">*Disminución en los potenciales conflictos de interés que se presenten luego de la toma de decisión de la acreditación o luego de la emisión del acto administrativo. </t>
    </r>
    <r>
      <rPr>
        <b/>
        <sz val="11"/>
        <color rgb="FF000000"/>
        <rFont val="&quot;Arial Narrow&quot;, Arial"/>
      </rPr>
      <t>Evidencia:</t>
    </r>
    <r>
      <rPr>
        <sz val="11"/>
        <color rgb="FF000000"/>
        <rFont val="&quot;Arial Narrow&quot;, Arial"/>
      </rPr>
      <t xml:space="preserve"> Asignación a otro lider.jpg</t>
    </r>
  </si>
  <si>
    <t>*Disminución en los potenciales conflictos de interés que se presenten luego de la toma de decisión de la acreditación o luego de la emisión del acto administrativo.
Evidencia:
Carpeta "Asignación a otro líder"</t>
  </si>
  <si>
    <t>Gestión del SGI</t>
  </si>
  <si>
    <t>*Falta de seguimiento y control.
*Falta de personal idóneo o capacitado.
*Falta de compromiso de los Lideres de los procesos.
*Falta de compromiso de los colaboradores con la sostenibilidad del SGI
*Desconocimiento  en los cambios de la normatividad respectiva.
*Desconocimiento de los retos y exigencias externas de la Entidad.
*Desconocimiento del SGI por parte de los usuarios del sistema</t>
  </si>
  <si>
    <t xml:space="preserve">Falta de seguimiento y control a la actualización de la información documentada de la Entidad </t>
  </si>
  <si>
    <t xml:space="preserve">Probabilidad de deterioro de imagen institucional por el  incumplimiento de los objetivos debido al inadecuado manejo y conservación de la información documentada en la Entidad </t>
  </si>
  <si>
    <t xml:space="preserve">Actualizar de manera permanente de acuerdo a la solicitud de los procesos, el listado maestro de documentos y realizar control a los documentos publicados </t>
  </si>
  <si>
    <t xml:space="preserve">Actualización del E-SGI-P001 Procedimiento control documentos y registros V8, teniendo en cuenta que se ha identificado la necesidad de hacer aclaraciones generales para la eliminación, creación y actualización de documentos.  </t>
  </si>
  <si>
    <t xml:space="preserve">Jefe Oficina Asesora de Planeación </t>
  </si>
  <si>
    <t xml:space="preserve">Se realizaron las actualizaciones pertinentes a las solicitudes allegadas por las dependencias de la entidad. Así mismo fueron actualizados y publicados en la página web. Las evidencias reposan en la carpeta destinada para tal fin. </t>
  </si>
  <si>
    <r>
      <rPr>
        <sz val="11"/>
        <color theme="1"/>
        <rFont val="Arial Narrow"/>
        <family val="2"/>
      </rPr>
      <t xml:space="preserve">Se realizaron las actualizaciones pertinentes a las solicitudes allegadas por las dependencias de la entidad. Así mismo fueron actualizados y publicados en la página web. Las evidencias reposan en la carpeta destinada para tal fin. 
Se anexan los links que contienen la evidencia del control de documentos publicados:
Listado Maestro de Documentos:
</t>
    </r>
    <r>
      <rPr>
        <u/>
        <sz val="11"/>
        <color rgb="FF1155CC"/>
        <rFont val="Arial Narrow"/>
        <family val="2"/>
      </rPr>
      <t>https://drive.google.com/drive/u/1/folders/1CSF-RkIpfiQzpK3FA6_UxaGnZjzS8LDu</t>
    </r>
    <r>
      <rPr>
        <sz val="11"/>
        <color theme="1"/>
        <rFont val="Arial Narrow"/>
        <family val="2"/>
      </rPr>
      <t xml:space="preserve">
Control de documentos publicados:
https://drive.google.com/drive/u/1/folders/1HxAhz9dilpa-lEzU0fhEJvFcG55daNcb
https://drive.google.com/drive/u/1/folders/1qY7jqYETFKkeTaqNvAgW6abvxt0KsZWc</t>
    </r>
  </si>
  <si>
    <t xml:space="preserve">La OAP presenta como evidencia listados maestros de documentos con la actualizaciones por procesos: Estratégico, Misional, Apoyo y Evaluación y seguimiento. 
De igual manera se presenta los formatos de control de cambio por proceso el cual se presenta como soporte de la solicitud y justificación de los cambios aplicados  
De igual manera presenta los correos electrónicos por parte de las dependencias que solicitan la actualización de documentos y la respuesta de la OAP de publicación 
Lo anterior soporta la ejecución de controles para la mitigación del riesgo </t>
  </si>
  <si>
    <t>Jornadas de socialización y sensibilización que fortalezcan la cultura institucional, en lo referente al manejo de la infromación documentada del SGI</t>
  </si>
  <si>
    <t>Teniendo en cuenta que la contratación de la persona responsable del SGC se realizó en Marzo, las evidencias al control establecido se presentará en el monitoreo II</t>
  </si>
  <si>
    <t xml:space="preserve">Se realizan jornadas de capacitación y sensibilización a funcionarios  y contratistas orientadas a de informar la estructura de los sistemas que hacen parte del SIG. Cada profesional de sistema de gestión explica los punto que se ejecutan y las acciones que aportan a la implementación del sistema integrado de gestión.  Se anexa presentaciones, listados de asistencia, socialización de memorias de la capacitación y video de la capacitación </t>
  </si>
  <si>
    <t xml:space="preserve">Se verifican 2 listas de asistencia del 30/07/2021 y 28/07/2021 presentaciones de la ISO 14001, SGC y seguridad de la información. 
Video de la capacitación 
Correo emitido por el grupo de comunicaciones en el cual socializa las memorias de la capacitación 
Las evidencias  soportan la ejecución de controles para la mitigación del riesgo </t>
  </si>
  <si>
    <t>*Desconocimiento del SGI por parte de los usuarios del sistema
*Desaparición de la información.</t>
  </si>
  <si>
    <t>Manejo y conservación inadecuada de la información en la Entidad.</t>
  </si>
  <si>
    <t>Control de los documentos del SGI</t>
  </si>
  <si>
    <t xml:space="preserve">Se verifican los riesgos del SGI encontrando que el riesgo 58 y 59 tienen una relación estrecha en el sentido que su objeto es el mismo y los controles definidos para su mitigacion son los mismos, por lo cual se articulan dejando únicamente al riesgo 58, el riesgo 59 se incluye y se finaliza su seguimiento </t>
  </si>
  <si>
    <t>Identificación y valoración incorrecta de los riesgos de los procesos.</t>
  </si>
  <si>
    <t>Materialización de los riesgos asociados a los procesos</t>
  </si>
  <si>
    <t>Verificación y seguimiento a los riesgos asociados a los procesos</t>
  </si>
  <si>
    <t xml:space="preserve">Se establece que este riesgo no es propio de incluir  ya que no es posible que un riesgo sea la materializacion de un riesgo, es redundante por lo cual no se llevará monitoreo al mismo </t>
  </si>
  <si>
    <t>Gestión de la Planeación</t>
  </si>
  <si>
    <t>*Desconocimiento de las políticas gubernamentales y del sector
*Inadecuado planteamiento de las actividades propuestas para los planes
*Desconocimiento de las herramientas de planeación
* Disminución de los recursos por políticas gubernamentales</t>
  </si>
  <si>
    <t xml:space="preserve">Desconocimimiento por parte de los líderes de proceso en los componentes relacionados con los compromisos Nacionales e Internacionales que suscribe el Instituto.  
Desconocimiento por parte de las dependencias de los compromisos y normativa aplicable a la entidad definidos en los planes de Gobierno y sectoriales  
</t>
  </si>
  <si>
    <t xml:space="preserve">Probabilidad  de incumplimiento total o parcial de las metas y objetivos,  al no identificar por parte de las dependencias responsables el contexto estrategico y/o no estar alineados en términos de recursos y objetivos con la alta dirección durante la formulación de los planes institucionales a ejecutar. </t>
  </si>
  <si>
    <t xml:space="preserve">*Realizar mesas de trabajo y talleres orientados a formular indicadores, metas, objetivos y plan de acción trabajo con los líderes de proceso, por parte de la oficina Asesora de Planeación    </t>
  </si>
  <si>
    <t xml:space="preserve">Se proyectan 3 talleres en el año para la formulación  de planes, indicadores, metas, objetivos y plan de acción  </t>
  </si>
  <si>
    <t xml:space="preserve">Se actualiza  el control de acuerdo a la guía de gestión de riesgos la redacción de del riesgo y sus controles, se identifican necesidades adicionales de control incluyendo el definido en la columna S. La realización de estos talleres se dará en el segundo cuatrimestre del año.  </t>
  </si>
  <si>
    <r>
      <rPr>
        <sz val="11"/>
        <color theme="1"/>
        <rFont val="Arial Narrow"/>
        <family val="2"/>
      </rPr>
      <t xml:space="preserve">Se tienen programados tres talleres relacionados con el fortalecimiento de indicadores, de los cuales se han desarrollado 2: 10 de junio de 2021 y 20 de agosto de 2021. Se encuentra pendiente el tercer taller a desarrollarse el 09 de septiembre:
De igual manera se realizaron mesas de trabajo con los procesos con el fin de adelantar el segumiento al Plan de acción del cual se genera un informe trimestral de avance el cual se publica en la página web de la entidad </t>
    </r>
    <r>
      <rPr>
        <u/>
        <sz val="11"/>
        <color rgb="FF1155CC"/>
        <rFont val="Arial Narrow"/>
        <family val="2"/>
      </rPr>
      <t xml:space="preserve">
</t>
    </r>
  </si>
  <si>
    <t xml:space="preserve">Se identifican por parte de la OAP dos talleres de indicadores realizados en el mes de Junio y Agosto de 2021, por parte del responsable del tema, por otra parte se identifica 
memorandos orientados a los procesos de la entidad solicitando cuenta de .los avances al PAA , Listas de asistencia de reunión a mesa de trabajo para Modificación fechas e indicador PAA de la actividad del Grupo de Modelamiento Recibidos del 8/07/2021, Seguimiento PAA - Solicitud de Modificacion - Informatica de fecha 2/07/2021 y la presentación de comunicaciones con el informe de II trimestre. Se identifica el informe de PAA II semestre 
Las evidencias aportadas dan respuesta a la ejecución del control </t>
  </si>
  <si>
    <t xml:space="preserve">* Realizar seguimiento estricto a la ejecución de los planes de acción, planes de MIPG, plan anticorrupción de acuerdo a la periodicidad de cada uno </t>
  </si>
  <si>
    <t xml:space="preserve">No aplica al ser el riesgo residual Bajo, de acuerdo politica de Gestión de riesgos </t>
  </si>
  <si>
    <r>
      <rPr>
        <sz val="11"/>
        <color rgb="FF000000"/>
        <rFont val="&quot;Arial Narrow&quot;, Arial"/>
      </rPr>
      <t xml:space="preserve">Seguimiento trimestral del plan de acción, monitoreo cuatrimestral al plan anticorrupción y monitoreo trimestral a los demás planes de MIPG. 
Evidencia: 
Memorandos solicitando el avance de plan de acción a las diferentes dependencias 
</t>
    </r>
    <r>
      <rPr>
        <u/>
        <sz val="11"/>
        <color rgb="FF1155CC"/>
        <rFont val="&quot;Arial Narrow&quot;, Arial"/>
      </rPr>
      <t>https://drive.google.com/drive/u/3/folders/1wWwdWEJDHGUT6DlJ2nX9bPXdRJphCQT3</t>
    </r>
    <r>
      <rPr>
        <sz val="11"/>
        <color rgb="FF000000"/>
        <rFont val="&quot;Arial Narrow&quot;, Arial"/>
      </rPr>
      <t xml:space="preserve">
Informe seguimiento trimestral a plan de acción 
Memorando solicitud de avance a plan anticorrupción 
Informe de monitoreo plan anticorrupción</t>
    </r>
  </si>
  <si>
    <t xml:space="preserve">Se presenta memorandos solicitando información para realizar el informe MIPG del primer semestre, al igual que las reuniones realizadas para resolver dudas y completar el informe. Se presenta informe MIPG primer semestre, el cual se preentará al comité institucional de gestión y desempeño </t>
  </si>
  <si>
    <t xml:space="preserve">Con el fin de realizar el informe semestral MIPG, se realiza memorandos a las diferentes dependencias solicitando información del avance en las politicas del primer semestre.  Se presenta por parte de la OAP, matrices de seguimiento y avance a MIPG de las dimensiones: Gestión del conocimiento de las subdirecciones, Gobierno digital y seguridad digital, defensa Jurídica, transparencia, servicio  al ciudadano, participación ciudadana,  seguimiento y evaluación de desempeño institucional, gestión de la información estadística, Talento  humano e integridad 
De igual manera se realizaron  reuniones con Talento Humano, Planeación, Comunicaciones, gestión documental, juridica con el fin de solucionar dudas sobre el informe. 
La OAP presenta informe MIPG y correo remisorio del mismo al jefe de la OAP para aprobación. 
Es necesario socializar el informe al comite institucional de gestión y desempeño, y una vez aprobado socializar internamente con la Entidad 
Las evidencias soportan la ejecución del control </t>
  </si>
  <si>
    <t>* Revisión, actualización y socialización del procedimiento de Plan de acción</t>
  </si>
  <si>
    <t xml:space="preserve">Se actualiza  el control de acuerdo a la guía de gestión de riesgos la redacción de del riesgo y sus controles, se identifican necesidades adicionales de control incluyendo el definido en la columna S. La actualización y socialización del procedimiento se realizará en el segundo cuatrimestre </t>
  </si>
  <si>
    <t xml:space="preserve">Se realizaron mesas de trabajo con el objetivo de revisar los procedimientos y ajustar los controles y demás contenido. Se realizaron mesas orientadas a informar la actualización del procedimiento de Plan de Acción, se anexa presentación general y listas de asistencia 
</t>
  </si>
  <si>
    <t xml:space="preserve">Se presenta listas de asistencia a reuniones, presentación de contexto estratégico para la formulación de la actualización del procedimiento del PAA
Las evidencias soportan la ejecución del control </t>
  </si>
  <si>
    <t>*Falta de revisión de las actividades propuestas
*Falta de conocimiento de la estrategia</t>
  </si>
  <si>
    <t>Planes operativos o de acción poco coherentes con los objetivos estratégicos del IDEAM</t>
  </si>
  <si>
    <t>*Revisión a las actividades propuestas por las áreas en  la fase de formulación</t>
  </si>
  <si>
    <t xml:space="preserve">Se verifican los riesgos de la Oficina Asesora de planeación econtrando que el riesgo 61 y 62 tienen una relación estrecha en el sentido que su objeto es el mismo y los controles definidos para su mitigacion son los mismos, por lo cual se articulan dejando únicamente al riesgo 58, el riesgo 59 se incluye y se finaliza su seguimiento </t>
  </si>
  <si>
    <t>*Realizar Talleres metodológicos para explicar la estrategia</t>
  </si>
  <si>
    <t>Tráfico de influencias</t>
  </si>
  <si>
    <t>Clientelismo
Falta de conocimiento y aplicación de los procedimientos de apropiación presupuestal y formulación del plan de acción del año  y procedimiento de formulación y seguimiento de programas, planes y proyectos 
Permitir contratación en casos de conflictos de interes, inhabilidades o incompatibilidad</t>
  </si>
  <si>
    <t xml:space="preserve">Probabilidad que se genere una influencia en la  toma de decisiones de la dirección en la asignación de recursos a determinados proyectos con el fin de recibir algún beneficio personal o beneficiar a terceros </t>
  </si>
  <si>
    <t xml:space="preserve">Actualización de los procedimientos: Apropiación presupuestal y formulación del plan de acción del año  y Procedimiento de formulación y seguimiento de programas, planes y proyectos, incluyendo especificamente la revisión de las solicitudes CDP con las actividades de plan de acción. </t>
  </si>
  <si>
    <t>Implementar los controles nuevos definidos para el riesgo de corrupción en el siguiente cuatrimestre, evidenciando avances de los mismos</t>
  </si>
  <si>
    <t xml:space="preserve">Se actualiza  el control de acuerdo a la guía de gestión de riesgos la redacción de del riesgo y sus controles, se identifican necesidades adicionales de control incluyendo el definido en la columna S. La actualización y socialización del  se realizará en el segundo cuatrimestre </t>
  </si>
  <si>
    <r>
      <rPr>
        <sz val="11"/>
        <color theme="1"/>
        <rFont val="Arial Narrow"/>
        <family val="2"/>
      </rPr>
      <t xml:space="preserve">Se realizaron mesas de trabajo con el objetivo de revisar los procedimientos y ajustar los controles y demás contenido.
EVIDENCIA:
</t>
    </r>
    <r>
      <rPr>
        <u/>
        <sz val="11"/>
        <color rgb="FF1155CC"/>
        <rFont val="Arial Narrow"/>
        <family val="2"/>
      </rPr>
      <t>https://drive.google.com/drive/folders/1Cg4ZFtmA4mOTZHVn9RDxn6ugQUtjTp-N?usp=sharing</t>
    </r>
  </si>
  <si>
    <t xml:space="preserve">Se presenta listas de asistencia a reuniones,  con el fin de verificar la actualización del procedimiento de apropiación presupuestal y formulación del plan de acción 12/05/2021, lista de asistencia procedimiento formulación y seguimiento programas planes y proyectos de fecha 27/05/2021. 
Documentos en excel con observaciones y en borrador 
Se recomienda realizar la actualización de estos procedimientos con el fin de hacer efectiva la aplicación del control  </t>
  </si>
  <si>
    <t xml:space="preserve">Monitoreo del plan anticorrupción en su componente iniciativas adicionales orientadas a los avances en la implementación del código de integridad y la estrategia de conflictos de interés </t>
  </si>
  <si>
    <t>Plan Anticorrupción componente Iniciativas adicionales</t>
  </si>
  <si>
    <t xml:space="preserve">Se realiza monitoreo al Plan anticorrupción en el cual se establece las acciones para el componente iniciativas adicionales por parte de los procesos responsables (Talento Humano, Juridica, comunicaciones, Planeación, se realiza el monitoreo y se dejan las observaciones correspondientes </t>
  </si>
  <si>
    <t xml:space="preserve">Se evidencia PAAC con el monitoreo al componente 7 iniciativas adicionales </t>
  </si>
  <si>
    <t>Servicios</t>
  </si>
  <si>
    <t>Tiempo de rezago de información en la verificación y validación de los datos generados para la toma de decisiones.</t>
  </si>
  <si>
    <t xml:space="preserve">El personal de planta no cuenta con las competencias técnicas para la validación y verificación de los datos generados, la realiza personal de contratato de prestación de servicios. </t>
  </si>
  <si>
    <t>Probabilidad que los resultados generados por el laboratorio no sean verificados y validados opotunamente.</t>
  </si>
  <si>
    <t>El líder fisicoquímico y el líder técnico validan, verifican la información y firman los registros de datos primarios.</t>
  </si>
  <si>
    <t xml:space="preserve">Coordinador de Laboratorio </t>
  </si>
  <si>
    <t xml:space="preserve">Registros de Laboratorio </t>
  </si>
  <si>
    <t xml:space="preserve">La dependencia no presenta evidencias ni monitoreo </t>
  </si>
  <si>
    <t>Deficiencias en la información suministrada a las partes interesadas</t>
  </si>
  <si>
    <t>El personal desconoce de los canales autorizados para suministrar información a las partes interesadas.</t>
  </si>
  <si>
    <t>Probabilidad de Suministro de información de calidad de agua de las muestras provenientes de la Red Básica de Monitoreo del instituto  para beneficio particular.</t>
  </si>
  <si>
    <t>El funcionario autorizado revisa las solicitudes de las partes intresadas, verifica que se  realicen por medio de los canales aurorizados y da respuesta a las mismas.</t>
  </si>
  <si>
    <t>Registros de Orfeo y canales de atención al ciudadano</t>
  </si>
  <si>
    <t>Administrativo</t>
  </si>
  <si>
    <t>Gestión de Tecnología de Información y Comunicaciones</t>
  </si>
  <si>
    <t xml:space="preserve">Desalineación entre las estrategias del negocio de la entidad con las de TI
incumplimientos de las metas, estrategias, objetivos institucionales </t>
  </si>
  <si>
    <t xml:space="preserve">Planificación estrategica que no se cumple de acuerdo a los objetivos institucionales </t>
  </si>
  <si>
    <t>Probabilidad de Afectación a la Imagen Institucional por  Incumplimiento de las estrategias y objetivos institucionales relacionados con tecnologías de la información  incumplimientos de las metas, estrategias y desalineación entre las estrategias del negocio de la entidad con las de TI</t>
  </si>
  <si>
    <t>Realización de Ejercicios de Arquitectura Empresarial en todos los dominios de la política de Gobierno Digital</t>
  </si>
  <si>
    <t xml:space="preserve">Medición de control, seguimiento periódico </t>
  </si>
  <si>
    <t>Grupo Arquitectura empresarial y seguridad de la información GAESI</t>
  </si>
  <si>
    <t>1. Realización de Ejercicios de Arquitectura Empresarial en todos los dominios de la política de Gobierno Digital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Sin embargo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1.1. Reuniones para estudio de mercado y socialización en comite directivo.</t>
  </si>
  <si>
    <t>1. Realización de Ejercicios de Arquitectura Empresarial en todos los dominios de la política de Gobierno Digital
  A la fecha se han culminado las reuniones con las empresas consultoras expertas en servicios de Arquitectura Empresarial, las cuales han permitido:
 1. Colaborar al GAESI con la detrminación del alcance y objetivos en la ejecución de los ejercicios de Arquitectura Empresarial.
 2. Determinar las actividades que se ejecutarían en el proyecto contratado a travez de una consultoría especializada en Arquitectura Empresarial.
 3. Definir el conbtenido de la propuesta tecnico-económica que se le debe solicitar a las empresas consultoras, para lo cual se invitarán como mínimo a tres firmas especializadas para la realización y culminación del estudio de mercado.
 Para el tercer cuatrimestre, a inicios de septiembre se harán las invitaciones las cuales incluyen las actividades alcance y objetivos para la implementación de la Arquitectura Empresarial y sus ejercicios para el logro de la transformación digital del IDEAM. Así como la presentación de la propuesta con sus valores definidos de la implementación de la Arquitectura empresarial a la alta directiva del IDEAM.
 Nuevamente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Ver ruta en el drive
 https://drive.google.com/drive/folders/1Cjpo9Z1Ioa7vLE-oRUslVz-nMkftK2Rj?usp=sharing</t>
  </si>
  <si>
    <t>La evidencia presentada no permite evidenciar cuales son los ejercicios que se están desarrollando de Arquitectura Empresarial en todos los dominios de la política de Gobierno Digital, dado que solo muestran pantallazos de reuniones sin ningún documento avance que soporte dicha actividad.</t>
  </si>
  <si>
    <t>Aplicación e implementación de buenas practicas basadas en estándares internacionales - EJ. ITIL</t>
  </si>
  <si>
    <t>Jefe Oficina Informática</t>
  </si>
  <si>
    <t>2. Aplicación e implementación de buenas practicas basadas en estándares internacionales - EJ. ITIL
 Mediante la tercerización IMPRETICS se han programado sesiones de capacitación de conceptosa básicos de ITIL a los funcionarios de la Oficina de Informática, para el conocimiento y aplicación de esta buena práctica de ingeniería en los proceo de gestión de esta dependencia. Sin embargo es de alta necesidad que la alta directiva del IDEAM disponga del pressupuesto para madurar la implementación de ITIL en los procesos de la Oficina de Informática para optimizar sus servicios TI y las capacidades y habilidades de los funcionarios de dicha dependencia para ser mas edicientes y eficases en la gestión de TI del IDEAM.
 Evidencias:
 2.1. Cronograma de capacitación en conceptosa básicos de ITIL para la oficna de Informática y correos relacionados</t>
  </si>
  <si>
    <r>
      <rPr>
        <sz val="11"/>
        <color rgb="FF000000"/>
        <rFont val="&quot;Arial Narrow&quot;"/>
      </rPr>
      <t xml:space="preserve">2. Aplicación e implementación de buenas practicas basadas en estándares internacionales - ITIL
 Mediante la tercerización IMPRETICS se han implementado las siguientes:
 2.1. Soporte y operación de los servicos de TI, para lo cual se hace uso de una mesa de servicios de tercer nivel.
 2.2. Instalación y ejecución de la herramienta denominada ProactivaNet con su catálogo de servicios TI y su base de conocimiento
 El GAESI ha implementado:
 2.3. CAB o comité de gestión de cambios para la ejecución del procedimiento de Gestión de cambios
  Evidencias: Ver ruta en el drive
 </t>
    </r>
    <r>
      <rPr>
        <u/>
        <sz val="11"/>
        <color rgb="FF1155CC"/>
        <rFont val="&quot;Arial Narrow&quot;"/>
      </rPr>
      <t>https://drive.google.com/drive/folders/1O8GJqR7rzFdOm-MFqc0EhMTkftiLiY9h?usp=sharing</t>
    </r>
  </si>
  <si>
    <t>presenta el procedimiento de gestión de cambios de la entidad, pero las buenas practicas de como las ITIL no son solo ese documento. Se recomienda poder mostrar cual será la documentación base con el fin de tener claro que debe ser creado o ajustado según los estándares internacionales que se basen.</t>
  </si>
  <si>
    <t>Establecer de forma adecuada el Plan Estratégico de Tecnología de Información - PETI, que contemple las necesidades de la Entidad, apalancando las estrategias de la Entidad</t>
  </si>
  <si>
    <t>3. Establecer de forma adecuada el Plan Estratégico de Tecnología de Información - PETI
 Evidencias:
 3.1. Ver imagen de documento PETI publicado en la web institucional del IDEAM. Se relacionba URL de acceso al documento en la evidencia.</t>
  </si>
  <si>
    <t>3. Establecer de forma adecuada el Plan Estratégico de Tecnología de Información - PETI
  Evidencias:
  3.1. Ver imagen de documento PETI publicado en la web institucional del IDEAM. Se relacionba URL de acceso al documento en la evidencia.
  Evidencias: Ver ruta en el drive
 https://drive.google.com/drive/folders/1MHW3BzdPmfuKkhlioOC4kl-EdUeX8yDh?usp=sharing</t>
  </si>
  <si>
    <t>Se evidencia la publicación y actualización del PETI, per se recomienda mostrar los avances de su ejecución y cumplimiento de indicadores de gestión a la fecha.</t>
  </si>
  <si>
    <t>Inadecuada implementación de la estrategia de TI con la estrategia institucional
 Falta de estandarización de procesos y Procedimientos 
 Carencia de capacidades y recursos para la gestión de TI</t>
  </si>
  <si>
    <t>Fallas en la planeacion estrategica de TI</t>
  </si>
  <si>
    <t xml:space="preserve">Probabilidad que existan fallas en la planeacion estratégico debido a la Inadecuada gestión en el cumplimiento de los niveles de servicio, acordados con el negocio para la correcta operación de los procesos críticos institucionales </t>
  </si>
  <si>
    <t>Lograr un nivel de madurez en la implementación de buenas practicas internacionales de TI - ITIL</t>
  </si>
  <si>
    <t>sesiones de capacitación de conceptosa básicos de ITIL a los funcionarios de la Oficina de Informática, para el conocimiento y aplicación de esta buena práctica de ingeniería en los proceo de gestión de esta dependencia</t>
  </si>
  <si>
    <t>1, A la fecha se han culminado las reuniones con las empresas consultoras expertas en servicios de Arquitectura Empresarial, quienes colaboraron al GAESI con:
 1.1. Determinación del alcance, estrategia, objetivos y actividades que se deben definir en la solicitud de las propuestas técnico-económicas a las firmas consultoras, para la implementación de la Arquitectura empresarial y la ejecución de los ejercicios de Arquitectura Empresarial.
 Para el tercer cuatrimestre:
 1.3. Se invitarán Se invitarán como mínimo a tres (3) firmas especializadas para la realización y culminación del estudio de mercado.
 1.4. Presentación de la propuesta con su costo definitivo para la contratación de la implementación de la Arquitectura empresarial a la alta directiva del IDEAM.
  Evidencias: Ver Imágenes de las reuniones en la ruta del drive. 
 https://drive.google.com/drive/folders/1UPkcZmWw5G2uK4OFG5-1NfKPeqfJyMYl?usp=sharing</t>
  </si>
  <si>
    <t>La evidencia presentada, no permite demostrar o identificar que avances se tienen frente al proceso de implementación dado que se encuentran en una etapa de inicial de ver propuestas de empresas consultoras. Se recomienda aplicar una herramienta de análisis de brechas con el fin de poder conocer el estado de la entidad.</t>
  </si>
  <si>
    <t>Desarrollo de Ejercicios de Arquitectura Empresarial</t>
  </si>
  <si>
    <t>estudios de mercado y alternativas para concretar la contratación de consultorías para la realización de ejercicos de arquitectura</t>
  </si>
  <si>
    <t>Grupo Arquitectura empresarial y seguridad de la información GAESI / Jefe Oficina Informática</t>
  </si>
  <si>
    <t>La tercerización IMPRETICS impartió las capacitaciones en conceptos básicos de ITIL a los funcionarios de la Oficina de Informática, para la aplicación de esta buena práctica de ingeniería en los procesos de gestión de esta dependencia. 
 Evidencias: Evidencias: Ver Imágenes de las capacitaciones en la ruta del drive. 
 https://drive.google.com/drive/folders/1usbLKIxDS-90cKNwMIHpgDKW358f8_Wf?usp=sharing</t>
  </si>
  <si>
    <t>Las evidencias presentadas, contienen la programación de charlas realizadas el 11/08/2021, pero no se muestran cuales fueron los temas tratados en dichas capacitaciones o los listados de asistencia de las mismas.</t>
  </si>
  <si>
    <t>Seguridad de la Información</t>
  </si>
  <si>
    <t>Obsolescencia Tecnológica
 Carencia de Recursos Económicos
 Carencia de Mantenimientos preventivos y correctivos
 Errores en la actualización de componentes</t>
  </si>
  <si>
    <t>Vencimiento de soporte de garantía para el mantenimiento de equipos por no contar con presupuesto para ampliar las mismas</t>
  </si>
  <si>
    <t>Posibles fallas en la plataforma de TI por degradación y afectación en los  servicios esenciales de la entidad soportados en la operación de TI.</t>
  </si>
  <si>
    <t>Crear e Implementar el Plan de Mantenimiento de Servicios Tecnológicos, y su cronograma relacionado</t>
  </si>
  <si>
    <t>1. Actualización de plan de mantenimiento de servicios tecnológicos. 
 2. Remisión al comité de dirección el cuadro de proceso desfinanciados de la oficina de informática
 3. Construcción del plan de renovación (4 meses) 
 4. Inventario de equipos a los cuales no se extiende soporte de garantía, gestión con la fábrica para realizar la renovación de infraestructura tecnológica.</t>
  </si>
  <si>
    <t>1. Crear e Implementar el Plan de Mantenimiento de Servicios Tecnológicos, y su cronograma relacionado 
 Evidencias:
 1.1. Plan de Mantenimiento de Servicios Tecnológicos vigencia 2021.</t>
  </si>
  <si>
    <t>No presento evidencias de la ejecución o cumplimiento de la actividad.</t>
  </si>
  <si>
    <t>Implementar y Ejecutar un Plan de Recuperación de Desastres, acorde a contexto real de la infraestructura tecnológica del IDEAM</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</si>
  <si>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</si>
  <si>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
 2.4 Catalogo de sistemas de informacion sobre le que se aplica el BIA
 2.5 Plan de recuperacion de desastres vigencia 2020 -2021</t>
  </si>
  <si>
    <t>Las evidencias presentadas, muestran un avance significativo frente al proceso de implementación y ejecución del Plan de Recuperación de Desastres de la entidad. Encontrado evidencias como:
 • El Informe de la gestión mensual del DRP, pendiente julio.
 • Los informes de pruebas del DRP.
 • Las reuniones para la construcción del BIA con los responsables de entregar los insumos que exige el mismo.
 • El catálogo de sistemas de información sobre el que se aplica el BIA
 • El plan de recuperación de desastres vigencia 2020 -2021</t>
  </si>
  <si>
    <t>3. Desarrollo de Ejercicios de Arquitectura Empresarial: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Evidencias:
 3.1. Reuniones para estudio de mercado y socialización en comite directivo.</t>
  </si>
  <si>
    <t>Exposición de vulnerabilidades
 Acciones Hostiles
 Ataques cibernéticos
 Carencia de recursos económicos para gestionar controles de seguridad</t>
  </si>
  <si>
    <t>Debilidades en los controles de seguridad y continuidad de sevicios en los portales web</t>
  </si>
  <si>
    <t>Probabilidad de Afectación en la reputación de la entidad por falta de disponibilidad de los servicios web  de la entidad.</t>
  </si>
  <si>
    <t>Estudio de necesidades sobre herramientas robustas para la detección y mitigación de vulnerabilidad en sistemas información, software e Infraestructura de TI</t>
  </si>
  <si>
    <t>Realizar estudio de mercado y pruebas de concepto de herramientas que permitan realizar analisis de vulnerabilidades y remediacion de las mismas</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</si>
  <si>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</si>
  <si>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</si>
  <si>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La evidencia presentada, contiene las presentaciones de las diferentes empresas consultoras sobre herramientas para la mitigación y detección de vulnerabilidades. Pero a la fecha no se tiene definido cual seria la herramienta que se utilizara.</t>
  </si>
  <si>
    <t>Adquisición de certificados de seguridad para los portales web TLS</t>
  </si>
  <si>
    <t>Adquirir certificados digitales para el 100% de los sitios web del IDEAM</t>
  </si>
  <si>
    <t>Jefe Oficina Informatica / Coordinador Infraestructura y Comunicaciones</t>
  </si>
  <si>
    <t>2. Adquisición de certificados de seguridad para los portales web TLS 
 Evidencias:
 2.1. Contrato de adquisición de certificados TLS para diferentes portales del Ideam.</t>
  </si>
  <si>
    <t>Crear e implementar la base de conocimientos</t>
  </si>
  <si>
    <t>Crear y alimentar la base de conocimientos por parte de los especialistas y mesa de servicios</t>
  </si>
  <si>
    <t>Jefe Oficina Informatica</t>
  </si>
  <si>
    <t>3.Crear e implementar la base de conocimientos
 Evidencias:
 3.1. Archivo en excel de base de conocimiento de proactivanet.</t>
  </si>
  <si>
    <t>Presento evidencias de capacitaciones relacionadas con RFC, Proactivanet y Wordflow. Pero no se cuenta con una evidencia que permita determinar el nivel de apropiación de los participantes.</t>
  </si>
  <si>
    <t>Fortalecer alianzas estratégicas con organismos nacionales de seguridad informática y ciberseguridad</t>
  </si>
  <si>
    <t>Realizar alianzas estrategicas con el sector, CSIRT Nacionales y Regionales, Policia y entes que permitan la colaboracion en areas de ciberseguridad</t>
  </si>
  <si>
    <t>4. Fortalecer alianzas estratégicas con organismos nacionales de seguridad informática y ciberseguridad
 Evidencias:
 4.1. asisatencia al EVENTO LXVII Reunión de infraestructura crítica para implementar MISP.Organizado por CSIRT Colombia.</t>
  </si>
  <si>
    <t>4. Fortalecer alianzas estratégicas con organismos nacionales de seguridad informática y ciberseguridad
  Evidencias:
 4.1. Reunion CCOCI sector ambiente
 4.2. Boletines CSIRT Gobierno</t>
  </si>
  <si>
    <t>De las reuniones realizadas y los boletines que compartes estos grupos de interés, las evidencias presentadas no muestran como la entidad esta utilizando estos conocimientos para robustecer o fortalecer la infraestructura de la entidad.</t>
  </si>
  <si>
    <t>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t>
  </si>
  <si>
    <t>Inadecuada custodia y preservación de la información Física</t>
  </si>
  <si>
    <t>Probbabilidad de que se genere Daño y/o pérdida de información física de la entidad</t>
  </si>
  <si>
    <t>Controles de acceso físico - nuevos alcances a las políticas de seguridad</t>
  </si>
  <si>
    <t>Implementacion de controles de acceso fisicos, mantenimiento seguridad fisica e implementacion de bitacoras digitales</t>
  </si>
  <si>
    <t>Grupo Tecnologia y Comunicaciones / Jefe Ofician Informatica</t>
  </si>
  <si>
    <t>1. Controles de acceso físico - nuevos alcances a las políticas de seguridad:
 Evidencias:
 1.1. Imágen de la realización comité de gestión y desempeño institucional donde se aprueba la nueva política de seguridad digital del IDEAM.</t>
  </si>
  <si>
    <t>1. Controles de acceso físico - nuevos alcances a las políticas de seguridad:
  Evidencias:
  1.1. Acta de la realización comité de gestión y desempeño institucional donde se aprueba la nueva política de seguridad digital del IDEAM.
 1.2 Manual de politicas de seguridad de la informacion para el IDEAM actualizado</t>
  </si>
  <si>
    <t>No se encontró evidencia de los avances realizados durante los meses de mayo, junio y julio dado que solo se encuentra la nueva resolución 0371 sobre la política de seguridad, una reunión del comité institucional de marzo y la actualización del manual de políticas en mayo.</t>
  </si>
  <si>
    <t>Clasificación de la información - Creación de procedimientos</t>
  </si>
  <si>
    <t>Creacion e implementacion de procedimientos respectoa custodia de informacion y activos fisicos</t>
  </si>
  <si>
    <t>Grupo Tecnologia y Comunicaciones / Jefe Oficina Informatica</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</si>
  <si>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</si>
  <si>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
 2.2. Proceso actualizacion del documento clasificacion e inventario de activos de informacion</t>
  </si>
  <si>
    <t>La actividad hace referencia a la creación o actualización de un procedimiento de activos de información, no se encontró el procedimiento pero si un instructivo de inventario y clasificación de activos de información.</t>
  </si>
  <si>
    <t>Entrenamiento y sensibilización SGSI orientados a los servidores públicos</t>
  </si>
  <si>
    <t>Plan de entrenamiento a funcionarios y contratistas, campañas de informacion sobre el 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</si>
  <si>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</si>
  <si>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</si>
  <si>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Se encontraron evidencias de capacitación realizadas, pero no se cuenta con listados de asistencia del personal que participo en dicha actividad.</t>
  </si>
  <si>
    <t>Plan de Conservación y Preservación</t>
  </si>
  <si>
    <t>Creacion e implementacion Plan de Conservación y Preservación</t>
  </si>
  <si>
    <t>4. Plan de Conservación y Preservación:
 En los posteriores cuatrimestres se retomará reuniones con el Coordinador del Grupo de Gestión Documental y Centro de Documentación, Correspondencia y Archivo del IDEAM para validar la construcción de dichos planes.
 Evidencias:
 Ninguna - N/A</t>
  </si>
  <si>
    <t>En el tercer cuatrimestre se retomará la reunión con el Coordinador del Grupo de Gestión Documental y Centro de Documentación, Correspondencia y Archivo del IDEAM para validar la construcción de dichos planes.</t>
  </si>
  <si>
    <t>Proliferación de malware
 Fallas en la plataforma de TI
 Ataques de ransomware 
 Ataques de Phising
 Descuido por parte de los colaboradores 
 Personal mal intencionado
 Sabotajes internos y externos</t>
  </si>
  <si>
    <t>Inadecuada custodia y preservación de la información Digital</t>
  </si>
  <si>
    <t>Probabilidad de tener Daño, Fuga y/o pérdida de información digital</t>
  </si>
  <si>
    <t>Políticas para el control del uso de medios de almacenamiento externos</t>
  </si>
  <si>
    <t>Aplicar la politica de SGSI y el manual de politicas y generar politica sobre medios de almacenamiento externo</t>
  </si>
  <si>
    <t>Grupo de Tecnologia y Comunicaciones / Grupo Arquitectura empresarial y seguridad de la información GAESI / Jefe Oficina Informática</t>
  </si>
  <si>
    <t>1. Políticas para el control del uso de medios de almacenamiento externos:
 Evidencias:
 1.1. Ver documento de política digital aprobada, en la Página 8 título POLITICA DE GESTIÓN DE ACTIVOS y Página 12 ALMACENAMIENTO Y RESPALDO.</t>
  </si>
  <si>
    <t>1. Políticas para el control del uso de medios de almacenamiento externos:
  Evidencias:
  1.1. Ver documento de política digital aprobada, en la Página 8 título POLITICA DE GESTIÓN DE ACTIVOS y Página 12 ALMACENAMIENTO Y RESPALDO.</t>
  </si>
  <si>
    <t>El documento presentado de la resolución contiene lineamiento para el control del uso de medios de almacenamiento externos.</t>
  </si>
  <si>
    <t>Control de transferencia de información digital institucional</t>
  </si>
  <si>
    <t>Aplicar controles sobre el transito de informacion en la nube e informacion en las instalaciones del IDEAM, realizar auditorias al area Comunicaciones</t>
  </si>
  <si>
    <t>2. Control de transferencia de información digital institucional 
 Evidencias:
 2.1. Ver documento Manual de políticas Página 36 CRIPTOGRAFÍA y Páginas 57 y 58 TRANSFERENCIA DE LA INFORMACIÓN .</t>
  </si>
  <si>
    <t>2. Control de transferencia de información digital institucional 
  Evidencias:
  2.1. Ver documento Manual de políticas Página 36 CRIPTOGRAFÍA y Páginas 57 y 58 TRANSFERENCIA DE LA INFORMACIÓN .</t>
  </si>
  <si>
    <t>El documento presentado del manual de políticas contiene lineamientos para realizar transferencias de información en la entidad.</t>
  </si>
  <si>
    <t>Activar e implementar las funcionalidades de auditoria de los motores de bases de datos para el control transaccionalidad de la información almacenada en estos</t>
  </si>
  <si>
    <t>Activar e implementar las funcionalidades de auditoria de los motores de bases de datos para el control transaccionalidad de la información</t>
  </si>
  <si>
    <t>3. Activar e implementar las funcionalidades de auditoria de los motores de bases de datos para el control transaccionalidad de la información almacenada en estos:
 Realización de reunión de auditoría el 78 de junio de 2021 a partir de las 8:00 am a 10.00 am para ejecutar auditoría al administrador de la base de datos del IDEAM parac determinar la existencia o no de funcionalidades de auditoria de los motores de bases de datos para el control de su transaccionalidad. 
 Evidencias:
 3.1. ver evidencia de la reunión programada.</t>
  </si>
  <si>
    <t>3. Activar e implementar las funcionalidades de auditoria de los motores de bases de datos para el control transaccionalidad de la información almacenada en estos:
  Realización de reunión de auditoría el 7 de junio de 2021 a partir de las 8:00 am a 10.00 am para ejecutar auditoría al administrador de la base de datos del IDEAM para determinar la existencia o no de funcionalidades de auditoria de los motores de bases de datos para el control de su transaccionalidad. 
  Evidencias:
  3.1. Actas de las 3 sesiones realizadas con el especialista de bases de datos Mauricio Daza con el fin de evidenciar las tablas de auditoria y registro de logs</t>
  </si>
  <si>
    <t>Las evidencias presentadas son de reuniones realizadas, pero no se encuentran documentación o soportes de la implementación de las auditorias a las base de datos.</t>
  </si>
  <si>
    <t>Implementación de herramientas DLP - Data Los Prevención</t>
  </si>
  <si>
    <t>Analisis de mercado pruebas de concepto eimplementacion de la herramienta de DLP</t>
  </si>
  <si>
    <t>4. Implementación de herramientas DLP - Data Los Prevención
 En los posteriores cuatrimestres de la vigencia 2021 se realizará estudios de mercado para la factibilidad de adquirir esta herrameinta por parte del IDEAM.
 Evidencias:
 Ninguna - N/A</t>
  </si>
  <si>
    <t>4. Implementación de herramientas DLP - Data Los Prevención
  Durante la vigencia 2021 se han realizado estudios de mercado para la factibilidad de adquirir esta herrameinta por parte del IDEAM.
  Evidencias:
 4.1 Presentacion de proveedores de herramientas de seguridad</t>
  </si>
  <si>
    <t>La evidencia presentada muestra una ruta, a la cual no se tiene acceso.</t>
  </si>
  <si>
    <t>Proceso de generación y restauración de Backups</t>
  </si>
  <si>
    <t>Actualizacion proceso de resplado y resturacion copias de seguridad, pruebas de restauracion y auditorias al proceso</t>
  </si>
  <si>
    <t>5. Proceso de generación y restauración de Backups
 Generación del plan de mejoramiento para backups y levantamiento del riesgo paraherramientas y procesos de backup.
 Evidencias:
 5.1. Ver documento denominado C-EM-F005 FORMULACION PLAN DE MEJORAMIENTO COPIAS DE SEGUIRDAD</t>
  </si>
  <si>
    <t>5. Proceso de generación y restauración de Backups
  Generación del plan de mejoramiento para backups y levantamiento del riesgo para herramientas y procesos de backup.
  Evidencias:
  5.1. Ver documento denominado C-EM-F005 FORMULACION PLAN DE MEJORAMIENTO COPIAS DE SEGUIRDAD</t>
  </si>
  <si>
    <t>Las evidencias presentadas es un informe del mes de enero, no se cuenta con seguimiento para los demás meses.</t>
  </si>
  <si>
    <t>Indisponibilidad de las instalaciones 
 Colisión aérea
 Incendio
 Asonadas
 Vandalismo
 Ataques cibernéticos
 daños en la infraestructura de TI</t>
  </si>
  <si>
    <t>Afectacion sobre la Infraestructura Tecnologica del IDEAM</t>
  </si>
  <si>
    <t>Probabilidad de tener una Falla total o parcial en la operación de los servicios institucionales críticos.</t>
  </si>
  <si>
    <t>Actualización de las estrategias de continuidad de negocio establecidas en el Plan de Recuperación de Desastres</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</si>
  <si>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y Marzo de 2021.</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</si>
  <si>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Marzo, Abril, Mayo, Junio de 2021.</t>
  </si>
  <si>
    <t>No se cuenta con un documento que soporte las estrategias de continuidad del negocio, los documentos presentados son informes de gestión del DRP desde diciembre a junio.</t>
  </si>
  <si>
    <t>Ejecución de pruebas con escenarios de falla reales</t>
  </si>
  <si>
    <t>Grupo Arquitectura empresarial y seguridad de la información GAESI / Jefe Oficina Informática / Proveedor DRP</t>
  </si>
  <si>
    <t>2. Ejecución de pruebas con escenarios de falla reales:
 Ver informes de pruebas del DHIME y del servicio Orfeo.
 Evidencias: 
 2.1. Iformes de pruebas del DHIME y y del servicio Orfeo.</t>
  </si>
  <si>
    <t>2. Ejecución de pruebas con escenarios de falla reales:
  Ver informes de pruebas del DHIME y del servicio Orfeo.
  Evidencias: 
  2.1. Iformes de pruebas del DHIME y y del servicio Orfeo.</t>
  </si>
  <si>
    <t>Las evidencias presentadas son formatos de control de los cambios realizados a la plataforma. Se recomienda elaborar un documento o informe sobre cada de las pruebas ejecutadas, además de presentar un plan de las posibles pruebas que se ejecuten.</t>
  </si>
  <si>
    <t>Actualización del BIA - Análisis de Impacto de Negocio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</si>
  <si>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</si>
  <si>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</si>
  <si>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Gestión de Cooperación y Asuntos Internacionales</t>
  </si>
  <si>
    <t xml:space="preserve">*Desconocimiento de los documentos base asociados a las actividades y mecanismos acordados.
*Cambio de personal encargado del seguimiento y la gestión de las actividades y mecanismos acordados.
*Personal insuficiente de acuerdo con las cargas laborales para atender las acuerdos con los diferentes actores internacionales.
</t>
  </si>
  <si>
    <t>Inadeacuada actualización de la información relacionada con las actividades a cargo del personal en un servidor compartido para el seguimiento de la información.</t>
  </si>
  <si>
    <t>Posible incumplimiento de acuerdos suscritos por medio de instrumentos de cooperación internacional debido a la falta de seguimiento que evidencie las gestiones adelantadas para promover la misión del Instituto con alcance internacional.</t>
  </si>
  <si>
    <t xml:space="preserve">*El asesor de Cooperación y Asuntos Internacionales participa en comités directivos y/o técnicos, y reuniones de alto nivel, dejando evidencia en actas de reunión. </t>
  </si>
  <si>
    <r>
      <rPr>
        <sz val="11"/>
        <color rgb="FF000000"/>
        <rFont val="&quot;Arial Narrow&quot;, Arial"/>
      </rPr>
      <t>Realiza de manera</t>
    </r>
    <r>
      <rPr>
        <sz val="11"/>
        <color rgb="FF000000"/>
        <rFont val="&quot;Arial Narrow&quot;, Arial"/>
      </rPr>
      <t xml:space="preserve"> semestral, </t>
    </r>
    <r>
      <rPr>
        <sz val="11"/>
        <color rgb="FF000000"/>
        <rFont val="&quot;Arial Narrow&quot;, Arial"/>
      </rPr>
      <t>las reuniones que se establecen en el control.</t>
    </r>
  </si>
  <si>
    <t>Asesor de cooperación y asuntos internacionales</t>
  </si>
  <si>
    <t>Semestral</t>
  </si>
  <si>
    <r>
      <rPr>
        <sz val="11"/>
        <color rgb="FF000000"/>
        <rFont val="&quot;Arial Narrow&quot;, Arial"/>
      </rPr>
      <t xml:space="preserve">Se incluye el presente como un nuevo riesgo, en el cual se actualiza el control, y su plan de acción, y se comparten las evidencias en la carpeta compartida dispuesta para el equipo de Cooperación y Asuntos Internacionales en la cual se evidencia la participación en 4 comités de alto nivel:  </t>
    </r>
    <r>
      <rPr>
        <u/>
        <sz val="11"/>
        <color rgb="FF1155CC"/>
        <rFont val="&quot;Arial Narrow&quot;, Arial"/>
      </rPr>
      <t>https://drive.google.com/drive/folders/14bmdWGcjLlhR0FssTqK1szndt93FCx9r?usp=sharing</t>
    </r>
    <r>
      <rPr>
        <sz val="11"/>
        <color rgb="FF000000"/>
        <rFont val="&quot;Arial Narrow&quot;, Arial"/>
      </rPr>
      <t xml:space="preserve"> </t>
    </r>
  </si>
  <si>
    <r>
      <rPr>
        <sz val="11"/>
        <color theme="1"/>
        <rFont val="Arial Narrow"/>
        <family val="2"/>
      </rPr>
      <t xml:space="preserve">Se ha tenido participación en reuniones técnicas y de alto nivel con el fin de realizar seguimiento y contar con la debida articulación para el cumplimiento de los compromisos en los cuales el ideam cuente con un papel relevante en los proyectos y acuerdos de cooperación Internacional: 
</t>
    </r>
    <r>
      <rPr>
        <u/>
        <sz val="11"/>
        <color rgb="FF1155CC"/>
        <rFont val="Arial Narrow"/>
        <family val="2"/>
      </rPr>
      <t>https://drive.google.com/drive/u/1/folders/1o-Fk0LXPwFWRo6_3Ab0xWq9mkcgrv6ej</t>
    </r>
  </si>
  <si>
    <t xml:space="preserve">La dependencia de cooperación y asuntos internacionales remite Acta Comité Técnico Extraordinario - 09 Proyecto “Mojana Clima y Vida” Junio 23 de 2021cuyo objeto es Presentar las propuestas técnicas y financieras para avanzar en la ejecución de los componentes de restauración y sistemas productivos: i) Corporación Paisajes Rurales para adelantar actividades de restauración, ii) Corporación Tiempos de Vida para la formación en extensionismo e implementación de agroecosistemas y iii) Universidad de Sucre para la implementación de sistemas de riego en los agroecosistemas.
Acta de fecha 15 de Julio 2021 Acta de Comité Directivo Nacional Colombia – CDNC - Proyecto Binacional del Fondo de Adaptación, en la cual se evidencia participación Andres Felipe Marmolejo 
Acta de reunión Segundo Comité Técnico Operativo TEFOS Pilar II Fortalecimiento del Estado de Derecho Ambiental  21/05/2021
De igual manera presenta Matriz de seguimiento de proyectos de Cooperación y Asuntos Internacionales, esta matriz incluye la relación del contratista o responsable, la modalidad de cooperación, año de inicio, nombre del proyecto, objetivo del proyecto, entidad ejecutora, estado del proyecto, inicio de proyecto, componentes, presupuesto ejecutado, áreas responsables, responsable Ideam, ruta en M. En la siguiente hoja se encuentra el reporte mes a mes de los proyectos por contratista con sus avances 
Los soportes y documentos aportados soportan la ejecución del control por parte de la dependencia 
</t>
  </si>
  <si>
    <t>*El asesor de Cooperación y Asuntos Internacionales realiza seguimiento a la base de información de proyectos por medio del formato de "seguimiento de proyectos de cooperación y asuntos internacionales".</t>
  </si>
  <si>
    <t xml:space="preserve">Realiza de manera semestral, la actualización de información de la matriz formato de seguimiento de proyectos de cooperación y asuntos internacionales.  </t>
  </si>
  <si>
    <r>
      <rPr>
        <sz val="11"/>
        <color rgb="FF000000"/>
        <rFont val="&quot;Arial Narrow&quot;, Arial"/>
      </rPr>
      <t xml:space="preserve">Se incluye el presente como un nuevo riesgo, en cual se realiza una mejora al control del seguimiento de proyectos de cooperación y asuntos internacionales,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t>
    </r>
    <r>
      <rPr>
        <u/>
        <sz val="11"/>
        <color rgb="FF1155CC"/>
        <rFont val="&quot;Arial Narrow&quot;, Arial"/>
      </rPr>
      <t>https://drive.google.com/drive/folders/1_iMtCrNK-YOFrGsCR7jQIXFe85556dmN?usp=shari</t>
    </r>
    <r>
      <rPr>
        <sz val="11"/>
        <color rgb="FF000000"/>
        <rFont val="&quot;Arial Narrow&quot;, Arial"/>
      </rPr>
      <t xml:space="preserve">ng </t>
    </r>
  </si>
  <si>
    <r>
      <rPr>
        <sz val="11"/>
        <color theme="1"/>
        <rFont val="Arial Narrow"/>
        <family val="2"/>
      </rPr>
      <t xml:space="preserve">Se diseña y envía para codificación bajo el SGI la nueva versión de la matriz de "Seguimiento de proyectos de cooperación y asuntos internacionales", a la cual se le asigna el código E-RI-F007.
Se realiza la actualización de la información relacionada con los proyectos y se reportan los avances y/o actividades desarrollados para cada proyecto de manera mensual. A la fecha se encuentra completa la información hasta julio, y en algunos casos se reporta agosto siendo este aún el mes en curso.
Esta herramienta mitiga el posible incumplimiento de acuerdos suscritos por medio de instrumentos de cooperación internacional debido a la falta de seguimiento toda vez que se hace un monitoreo mensual a los proyectos y sus respectivos compromisos.
La matrriz se puede encontrar en el siguiente vínculo: </t>
    </r>
    <r>
      <rPr>
        <u/>
        <sz val="11"/>
        <color rgb="FF1155CC"/>
        <rFont val="Arial Narrow"/>
        <family val="2"/>
      </rPr>
      <t>https://docs.google.com/spreadsheets/d/1SMqjUD9_UFdqnlbEyIGCUVR5eQouvqBu/edit?rtpof=true</t>
    </r>
  </si>
  <si>
    <t xml:space="preserve"> Se presenta  el documento  E-RI-F007 Matriz de seguimiento de proyectos de Cooperación y Asuntos Internacionales, esta matriz incluye la relación del contratista o responsable, la modalidad de cooperación, año de inicio, nombre del proyecto, objetivo del proyecto, entidad ejecutora, estado del proyecto, inicio de proyecto, componentes, presupuesto ejecutado, áreas responsables, responsable Ideam, ruta en M. En la siguiente hoja se encuentra el reporte mes a mes de los proyectos por contratista, la clasificación del proyecto/acuerdo, el nombre del proyecto y el segumiento mes a mes  con sus avances </t>
  </si>
  <si>
    <t>*Mala imagen del Instituto.
*Pérdida de la memoria Institucional.
*Influencia de terceras personas para la vinculación del personal.
*Intereses personales para favorecer un tercero.
*Reprocesos de actividades y desgaste administrativo.</t>
  </si>
  <si>
    <t>Influencia de servidores públicos para favorecer a terceros con recursos de cooperación internacional ofrecidos al Ideam.</t>
  </si>
  <si>
    <t>Probabilidad de que en el ofrecimiento de nuevas propuestas a convocatorias de financiación internacional se manipule el interés de cooperación de un actor internacional para beneficiar a un tercero.</t>
  </si>
  <si>
    <t>*El asesor de Cooperación y Asuntos Internacionales realiza seguimiento a la base de información de instrumentos de cooperación internacional por medio del formato de "Instrumentos de cooperación internacional"</t>
  </si>
  <si>
    <t>Realiza de manera semestral, la actualización de información del formato de instrumentos de cooperación internacional.</t>
  </si>
  <si>
    <t xml:space="preserve">Semestral </t>
  </si>
  <si>
    <r>
      <rPr>
        <sz val="11"/>
        <color rgb="FF000000"/>
        <rFont val="&quot;Arial Narrow&quot;, Arial"/>
      </rPr>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t>
    </r>
    <r>
      <rPr>
        <u/>
        <sz val="11"/>
        <color rgb="FF000000"/>
        <rFont val="&quot;Arial Narrow&quot;, Arial"/>
      </rPr>
      <t>https://drive.google.com/drive/folders/1My5cUV2PqjT1sUyCBzc1UmwalM7PCW0y?usp=sharing</t>
    </r>
  </si>
  <si>
    <r>
      <rPr>
        <sz val="11"/>
        <color theme="1"/>
        <rFont val="Arial Narrow"/>
        <family val="2"/>
      </rPr>
      <t xml:space="preserve">Se diseña y envía para codificación bajo el SGI la nueva versión de la matriz de "Instrumentos de cooperación internacional", a la cual se le asigna el código E-RI-F009.
Se realiza la actualización de los instrumentos suscritos durante el año 2021, siendo estos un instrumento.
Esta matriz permite observar los instrumentos suscritos, y para este caso vigentes, de tal manera que haya un control adecuado a la firma de instrumentos y sea posible hacerle un seguimiento transparente mitigando una posible manipulación de interés de cooperación de un actor internacional para beneficiar a un tercero. 
La matriz se puede encontrar en el siguiente vínculo:
</t>
    </r>
    <r>
      <rPr>
        <u/>
        <sz val="11"/>
        <color rgb="FF1155CC"/>
        <rFont val="Arial Narrow"/>
        <family val="2"/>
      </rPr>
      <t>https://docs.google.com/spreadsheets/d/1kWxYMZYaihpz22365e5iKII9WTuHmCgp/edit?usp=sharing&amp;ouid=102608422029062426999&amp;rtpof=true&amp;sd=true</t>
    </r>
  </si>
  <si>
    <t xml:space="preserve">Se realiza verificación al formato E-RI-F009 Instrumentos de cooperación internacional, del 31/05/2021, el cual relaciona el país, año, temáticas,numero de acuerdo, titulode istrumento, objeto, fecha entrada en vigor, fecha de terminación, duración, estado, canal de cooperación, contrato aportes. En este formato se relaciona un registro corespondiente al año 2021 describe la tematica del acuerdo y su objeto 
 Se presenta  el documento  E-RI-F007 Matriz de seguimiento de proyectos de Cooperación y Asuntos Internacionales, esta matriz incluye la relación del contratista o responsable, la modalidad de cooperación, año de inicio, nombre del proyecto, objetivo del proyecto, entidad ejecutora, estado del proyecto, inicio de proyecto, componentes, presupuesto ejecutado, áreas responsables, responsable Ideam, ruta en M. En la siguiente hoja se encuentra el reporte mes a mes de los proyectos por contratista, la clasificación del proyecto/acuerdo, el nombre del proyecto y el segumiento mes a mes  con sus avances 
Los soportes y documentos aportados soportan la ejecución del control por parte de la dependencia </t>
  </si>
  <si>
    <r>
      <rPr>
        <sz val="11"/>
        <color rgb="FF000000"/>
        <rFont val="&quot;Arial Narrow&quot;, Arial"/>
      </rPr>
      <t xml:space="preserve">Se incluye el presente riesgo, en cual se realiza una mejora al control,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t>
    </r>
    <r>
      <rPr>
        <u/>
        <sz val="11"/>
        <color rgb="FF000000"/>
        <rFont val="&quot;Arial Narrow&quot;, Arial"/>
      </rPr>
      <t>https://drive.google.com/drive/folders/1fF7tjTNwWjEKE3SXEbLjOrnH6X7YXNlY?usp=sharing</t>
    </r>
  </si>
  <si>
    <r>
      <rPr>
        <sz val="11"/>
        <color theme="1"/>
        <rFont val="Arial Narrow"/>
        <family val="2"/>
      </rPr>
      <t xml:space="preserve">Se diseña y envía para codificación bajo el SGI la nueva versión de la matriz de "Seguimiento de proyectos de cooperación y asuntos internacionales", a la cual se le asigna el código E-RI-F007.
Se realiza la actualización de la información relacionada con los proyectos y se reportan los avances y/o actividades desarrollados para cada proyecto de manera mensual. A la fecha se encuentra completa la información hasta julio, y en algunos casos se reporta agosto siendo este aún el mes en curso.
Esta herramienta mitiga la posible manipulación de interés de cooperación de un actor internacional para beneficiar a un tercero toda vez que se hace un monitoreo mensual a los proyectos y sus respectivos compromisos así como un seguimiento transparente a las acciones vigentes.
La matrriz se puede encontrar en el siguiente vínculo: </t>
    </r>
    <r>
      <rPr>
        <u/>
        <sz val="11"/>
        <color rgb="FF1155CC"/>
        <rFont val="Arial Narrow"/>
        <family val="2"/>
      </rPr>
      <t>https://docs.google.com/spreadsheets/d/1SMqjUD9_UFdqnlbEyIGCUVR5eQouvqBu/edit?rtpof=true</t>
    </r>
  </si>
  <si>
    <t xml:space="preserve"> Se presenta  el documento  E-RI-F007 Matriz de seguimiento de proyectos de Cooperación y Asuntos Internacionales, esta matriz incluye la relación del contratista o responsable, la modalidad de cooperación, año de inicio, nombre del proyecto, objetivo del proyecto, entidad ejecutora, estado del proyecto, inicio de proyecto, componentes, presupuesto ejecutado, áreas responsables, responsable Ideam, ruta en M. En la siguiente hoja se encuentra el reporte mes a mes de los proyectos por contratista, la clasificación del proyecto/acuerdo, el nombre del proyecto y el segumiento mes a mes  con sus avances</t>
  </si>
  <si>
    <t>* Insuficentes herramientras digitales en caso de daño en los servidores de acceso compartido del Ideam.
*Desconocimiento de uso y herramientas de google y/u Orfeo. 
*Manipuación de documentos sin autorización previa del asesor de cooperación y asuntos internacionales.
*Falta de desactivación de cuentas asociadas a personal desvinculado de la entidad.</t>
  </si>
  <si>
    <t xml:space="preserve">Inadecuado registro de la información y documentación asociada a los intrumentos de cooperación suscritos por la entidad. </t>
  </si>
  <si>
    <t>Posible pérdida de información y/o documentos que evidencien las gestiones adelantadas para la suscripción de instrumentos de cooperación con el fin de impulsar la misión del Ideam a nivel internacional.</t>
  </si>
  <si>
    <r>
      <rPr>
        <sz val="11"/>
        <color rgb="FF000000"/>
        <rFont val="Arial"/>
        <family val="2"/>
      </rPr>
      <t xml:space="preserve">*El asesor de Cooperación y Asuntos Internacionales realiza seguimiento a la base de información de instrumentos de cooperación internacional por medio del formato de  </t>
    </r>
    <r>
      <rPr>
        <i/>
        <sz val="11"/>
        <color rgb="FF000000"/>
        <rFont val="Arial"/>
        <family val="2"/>
      </rPr>
      <t xml:space="preserve">"Instrumentos de cooperación internacional"  </t>
    </r>
  </si>
  <si>
    <r>
      <rPr>
        <sz val="11"/>
        <color rgb="FF000000"/>
        <rFont val="&quot;Arial Narrow&quot;, Arial"/>
      </rPr>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t>
    </r>
    <r>
      <rPr>
        <u/>
        <sz val="11"/>
        <color rgb="FF000000"/>
        <rFont val="&quot;Arial Narrow&quot;, Arial"/>
      </rPr>
      <t>https://drive.google.com/drive/folders/1ozlmWiRHagKAJR-DDaN0FcZYqzSBVQZ5?usp=shar</t>
    </r>
    <r>
      <rPr>
        <sz val="11"/>
        <color rgb="FF000000"/>
        <rFont val="&quot;Arial Narrow&quot;, Arial"/>
      </rPr>
      <t xml:space="preserve">ing </t>
    </r>
  </si>
  <si>
    <t>"Se diseña y envía para codificación bajo el SGI la nueva versión de la matriz de ""Instrumentos de cooperación internacional"", a la cual se le asigna el código E-RI-F009.
Se realiza la actualización de los instrumentos suscritos durante el año 2021, siendo estos un instrumento.
Esta matriz permite observar los instrumentos suscritos, y para este caso vigentes, de tal manera que haya un control adecuado a la firma de instrumentos y sea posible hacerle un seguimiento transparente mitigando una posible pérdida de información y/o documentos que evidencien las gestiones adelantadas para la suscripción de instrumentos de cooperación con el fin de impulsar la misión del Ideam a nivel internacional.
La matriz se puede encontrar en el siguiente vínculo:
https://docs.google.com/spreadsheets/d/1kWxYMZYaihpz22365e5iKII9WTuHmCgp/edit?usp=sharing&amp;ouid=102608422029062426999&amp;rtpof=true&amp;sd=true"</t>
  </si>
  <si>
    <r>
      <rPr>
        <sz val="11"/>
        <color theme="1"/>
        <rFont val="Arial Narrow"/>
        <family val="2"/>
      </rPr>
      <t xml:space="preserve">Se realiza verificación al formato E-RI-F009 Instrumentos de cooperación internacional, del 31/05/2021, el cual relaciona el país, año, temáticas,numero de acuerdo, titulode istrumento, objeto, fecha entrada en vigor, fecha de terminación, duración, estado, canal de cooperación, contrato aportes. En este formato se relaciona un registro corespondiente al año 2021 describe la tematica del acuerdo y su objeto 
 Se presenta  el documento  E-RI-F007 Matriz de seguimiento de proyectos de Cooperación y Asuntos Internacionales, esta matriz incluye la relación del contratista o responsable, la modalidad de cooperación, año de inicio, nombre del proyecto, objetivo del proyecto, entidad ejecutora, estado del proyecto, inicio de proyecto, componentes, presupuesto ejecutado, áreas responsables, responsable Ideam, ruta en M. En la siguiente hoja se encuentra el reporte mes a mes de los proyectos por contratista, la clasificación del proyecto/acuerdo, el nombre del proyecto y el segumiento mes a mes  con sus avances
Los soportes y documentos aportados soportan la ejecución del control </t>
    </r>
    <r>
      <rPr>
        <i/>
        <sz val="11"/>
        <color theme="1"/>
        <rFont val="Arial Narrow"/>
        <family val="2"/>
      </rPr>
      <t>El asesor de Cooperación y Asuntos Internacionales realiza seguimiento a la base de información de instrumentos de cooperación internacional por medio del formato de  "Instrumentos de cooperación internacional</t>
    </r>
    <r>
      <rPr>
        <sz val="11"/>
        <color theme="1"/>
        <rFont val="Arial Narrow"/>
        <family val="2"/>
      </rPr>
      <t xml:space="preserve">"  por parte de la dependencia </t>
    </r>
  </si>
  <si>
    <t>El asesor de Cooperación y Asuntos Internacionales realiza la actualización de los activos de información y los remite a la Oficina de Informática.</t>
  </si>
  <si>
    <t>Realizar la actualización de los activos de información de manera anual y remitirlos a la oficina de informática.</t>
  </si>
  <si>
    <t>Anual</t>
  </si>
  <si>
    <r>
      <rPr>
        <sz val="11"/>
        <color rgb="FF000000"/>
        <rFont val="&quot;Arial Narrow&quot;, Arial"/>
      </rPr>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t>
    </r>
    <r>
      <rPr>
        <sz val="11"/>
        <color rgb="FF000000"/>
        <rFont val="&quot;Arial Narrow&quot;, Arial"/>
      </rPr>
      <t xml:space="preserve">
</t>
    </r>
    <r>
      <rPr>
        <u/>
        <sz val="11"/>
        <color rgb="FF000000"/>
        <rFont val="&quot;Arial Narrow&quot;, Arial"/>
      </rPr>
      <t>https://drive.google.com/drive/folders/1DzUM7atnKC_NeIbAmOR8G_jym5N5TMmN?usp=shari</t>
    </r>
    <r>
      <rPr>
        <sz val="11"/>
        <color rgb="FF000000"/>
        <rFont val="&quot;Arial Narrow&quot;, Arial"/>
      </rPr>
      <t xml:space="preserve">ng </t>
    </r>
  </si>
  <si>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https://drive.google.com/drive/folders/1DzUM7atnKC_NeIbAmOR8G_jym5N5TMmN?usp=sharing </t>
  </si>
  <si>
    <t xml:space="preserve">La dependencia remite carpeta activos de información en la cual se relaciona correo electrónico de fecha 24 de Marzo 2021 en el cual remite el ejercicio con subsecciones diligenciadas de activos de información. También se anexa el formato de inventarios de información fecha 23/03/2021
</t>
  </si>
  <si>
    <t>Incumplimiento frente a los tiempos de respuesta de las PQRS</t>
  </si>
  <si>
    <t>* Debilidad en los controles y seguimiento de PQRs, por parte de las subdirecciones.
* Asignación de trámite de atención a PRQs en tiempos próximos a su vencimiento.</t>
  </si>
  <si>
    <t>Probabilidad de pérdida de credibilidad del instituto, inicio de acciones disciplinarias por parte de los entes de control y posibles tutelas, además de hallazgos por parte de control interno debido al incumplimiento de los tiempos de respuesta de las PQRs, en las Subdirecciones del IDEAM.</t>
  </si>
  <si>
    <t>Seguimiento quincenal a las PQRS por medio de formato predeterminado, verificando evidencia de respuesta a las PQRs en cada subdirección, llamado matriz semáforo  e informe mensual sobre el estado del seguimiento . 
Evidencia: Matriz Semáforo de seguimiento a PQRS. En esta, y una vez atención al ciudadano remite el recordatorio sobre respuesta y cercanía al vencimiento, se procede a realizar el seguimiento para que la respuesta o prórroga se emita dentro de los términos establecidos. 
https://drive.google.com/file/d/1fmf4tyWKxNgIs2jKe4aaC3Fda9snDABW/view?usp=sharing</t>
  </si>
  <si>
    <t>Realizar el seguimiento correspondiente a la Matriz Semáforo PQRS de la Subdirección y capacitar al personal en el manejo de Orfeo para dar respuesta y gestión  a las mismas.</t>
  </si>
  <si>
    <t xml:space="preserve">Profesional del área
Subdirección de Estudios Ambientales </t>
  </si>
  <si>
    <t xml:space="preserve">1/1/2021
Semanal
</t>
  </si>
  <si>
    <t>Se reporta seguimiento quincenal de las PQRS (matriz excel) e informes remitidos a la Subdirectora (correo electrónico).
Link: Carpeta Riesgo 76 / Subdirección ECOSISTEMAS / Seguimiento quincenal PQRS (https://drive.google.com/drive/u/0/folders/1PJM5jo54nihYWq1GY6X2Rve03Kf64Zwt)
Se realiza el seguimiento a las PQRS de la Subdirección por medio de la Matriz Semáforo. Última actualización 14-04-2021</t>
  </si>
  <si>
    <r>
      <rPr>
        <sz val="11"/>
        <color theme="1"/>
        <rFont val="Arial Narrow"/>
        <family val="2"/>
      </rPr>
      <t>"Hidrología: Se realizó seguimiento a las PQRS asignadas a la Subdirección con el uso de la Matriz semaforo. Evidencia:
 Matriz semaforo para los meses de abril, mayo, Junio y Juilo/2021 e informe mensual seguimiento de las PQRS pendientes y atendidas para los meses de abril, mayo y Junio/2021 - Evidencia: Control 1. Seguimiento PQRS."
Reporte Ecosistemas:
Se presenta matriz de seguimiento a PQRS de la Subdirección de Ecosistemas, correpsondiente al periodo abril-ajulio 2021. Se presentan correos remitidos a la Subdirectora y Coordinadores, por parte del Secretario, como punto de control de PQRS; en dichos correos se remite la matriz de seguimiento con las respectivas alertas y se describen las novedades correpsondientes.
Reporte  :
Se realizó solicitud de capacitación sobre trámite oportuno de PQRS al Grupo Atención al Cuidadano. Dicha capacitación fue realizada el día 11-06-2021 a funcionarios y contratistas de la Subdirección de Ecosistemas.
Evidencias:</t>
    </r>
    <r>
      <rPr>
        <sz val="11"/>
        <color rgb="FF000000"/>
        <rFont val="Arial Narrow"/>
        <family val="2"/>
      </rPr>
      <t xml:space="preserve"> </t>
    </r>
    <r>
      <rPr>
        <u/>
        <sz val="11"/>
        <color rgb="FF1155CC"/>
        <rFont val="Arial Narrow"/>
        <family val="2"/>
      </rPr>
      <t>https://drive.google.com/drive/u/1/folders/1UZNnU_HPXCxE07G5KuLPEGNpSuA5wuY7</t>
    </r>
    <r>
      <rPr>
        <sz val="11"/>
        <color theme="1"/>
        <rFont val="Arial Narrow"/>
        <family val="2"/>
      </rPr>
      <t xml:space="preserve">
Se anexa plan de mejora formulado con el fin de fortalecer el control y seguimiento a PQRS de la Subdirección de Ecosisitemas.
Evidencia</t>
    </r>
    <r>
      <rPr>
        <sz val="11"/>
        <color rgb="FF000000"/>
        <rFont val="Arial Narrow"/>
        <family val="2"/>
      </rPr>
      <t xml:space="preserve">s: </t>
    </r>
    <r>
      <rPr>
        <u/>
        <sz val="11"/>
        <color rgb="FF1155CC"/>
        <rFont val="Arial Narrow"/>
        <family val="2"/>
      </rPr>
      <t xml:space="preserve">https://drive.google.com/drive/u/1/folders/1J2WF7-9MhAIqIpT7Ko6t3cNy_IBpU1_6
</t>
    </r>
    <r>
      <rPr>
        <sz val="11"/>
        <color theme="1"/>
        <rFont val="Arial Narrow"/>
        <family val="2"/>
      </rPr>
      <t>Subdiección de estudios ambientales: En el mes de agosto, se da inicio a la modificación de la Matriz semáforo para el reporte de las PQRS. Se realiza una modificación de forma en la matriz excel, para dar alertas sobre los tiempos de respuesta en las PQRS aociadas a la Subdirección de Estudios Ambientales. Como actividad pendiente, se tiene la socialización e implementación del mismo instrumento, la cual se tiene prevsta para los meses de agosto y septiembre del presente año.
Respecto a las PQRS contestadas por fuera de tiempo, la Subdirección de Estudios Ambientales, se encuentra en la formulación y aplicación de un Plan de Mejoramiento para corregir las causas de dicha falencia (5 PQRS contestadas por fuera de tiempo). El PM tiene previsto ser desarrollado desde el mes de agosto hasta octubre de 2021</t>
    </r>
  </si>
  <si>
    <t xml:space="preserve">Subdirección Meteorología. Presenta matriz semáforo, no se encuentran datos completos de respuesta  a 74 requerimientos. 
Subdirección  Hidrología: Presenta matriz semáforo de los meses Abril, Mayo, Junio y Julio. En la hoja 2 se presenta el resumen de las PQRS a tiempo fuera de tiempo y total.
En Abril 11 fuera de Tiempo, Mayo 11 fuera de tiempo, en Junio 1 fuera de tiempo, en Julio 5 fuera de tiempo. En el consolidado de radicados se relacionan el mes, requerimiento, entidad, producto al cual se refiere el requerimiento, se identifica el semáforo y las fechas de recibo de requerimiento y fecha de respuesta, observaciones con respecto a las respuestas. 
De igual manera se presentan informes de seguimiento mensual con el resultado de las PQRS atendidas.
Subdirección Estudios Ambientales: Presenta matriz, el cual no se identifica el semáforo, se identifica que desde Marzo a Junio 2 de las PQRS no se les ha dado respuesta en el tiempo establecido. Se toma como acción de mejora por parte de la subdirección el cambio del formato a partir de Agosto de tal manera que se evidencie el semáforo. Sin embargo en el formato adjunto se muestra que la totalidad de PQRS se encuentran retrasadas. 
Subdirección Ecosistemas: Se presenta matriz PQRS el cual incluye fecha de asignación, radicad, fecha, asunto, y semaforo, en el cual se relaciona la fecha de vencimiento de acuerdo a la columna observaciones se dio respuesta a 8 requerimientos fuera de tiempo. 
De igual manera la subdirección presenta Seguimiento PQRS, del periodo comprendido entre el 28 de junio y el 08 de julio, fecha 9 de Julio;  Reporte control PQRS General Ecosistemas del 21 al 28 de junio fecha 28 Junio 2021 y seguimiento control PQRS del 13 ABR al 19 ABR de 2021, fecha 20 Abril 2021. 
La subdirección de Ecosistemas reporta formato C-EM-F005 Plan de mejoramiento por hallazgo  Inoportunidad en los tiempos de respuesta a las solicitudes presentadas por los usuarios. 
Es importante que se tomen acciones correctivas con respecto a las PQRS no atendidas a tiempo, ya que a pesar que se han ejecutado controles,  la probabilidad de materiaizacion del riesgo se mantiene y puede aumentarse al identificar que los controles no son efectivos.  En varias subdirecciones se han contratado personas cuyo objeto contractual se orienta al manejo de las PQRS sin embargo no se evidencia la disminución de requerimientos con respuesta fuera de tiempo 
</t>
  </si>
  <si>
    <t>Realizar un (1) taller o capacitación a responsables de los trámites de PQRs en el proceso de GCI. Evidencia: La capacitación se encuentra en proceso de preparación, teniendo en cuenta que la totalidad del personal contratado en la Subdirección, inicio labores contractuales a inicio del mes de abril.</t>
  </si>
  <si>
    <t>Realizar capacitación a los responsables de los trámites de PQRS</t>
  </si>
  <si>
    <t>La evidencia se presentará en el siguiente Cuatrimestre.</t>
  </si>
  <si>
    <t xml:space="preserve">Subdirección Meteorología: Como parte de las acciones del Plan de Mejoramiento de la auditoria N° INPQRS-2021- 24 se realizará capacitación por parte del gruo de Atención al ciudadano a los Coordinadores en temas relacionados con los tiempos de respuesta, cargues a ORFEO e importania del cumplimiento en la respuesta oportuna de las PQRS..
Durante el II cuatrimestre de 2021 se realizaron seis (6) capacitaciónes sobre normatividad de PQRS de las cuales Tres(3) se realizaron en el mes de abril, una (1) en mayo, una (1)en junio y una (1) en el mes de julio.  </t>
  </si>
  <si>
    <t>El proceso aporta listas de asistencia a 7 espacios de capacitación con fechas: 
1. 29/06/2021 tema Participación Ciudadana, numero de asistentes: 34
2. Tema: Protocolos y Fortalecimiento del Servicio al Ciudadano, Trámite oportuno a PQRSD - PIC - 2021. Fecha 29/04/2021, 26 participantes 
3. Tema: Protocolos y Fortalecimiento del Servicio al Ciudadano, Trámite oportuno a PQRSD - PIC - 2021 Fecha 28/04/2021, 20 participantes 
4. Tema Capacitación PQRS - Integrantes Grupo de servicio al ciudadano  Fecha 12/04/2021 8 participantes
5. Tema: Protocolos y Fortalecimiento del Servicio al Ciudadano, Trámite oportuno a PQRSD - PIC - 2021 Fecha 11/06/2021 26 participantes 
6. Tema: Protocolos y Fortalecimiento del Servicio al Ciudadano, Trámite oportuno a PQRSD - PIC - 2021 Fecha 7/05/2021 32 Participantes
7. Tema: Socializacion procedimiento PQRS gestión documental fECHA 6/07/2021 18 Participantes
Reiteración - Convocatoria - Capacitación, Protocolos y Fortalecimiento del Servicio al Ciudadano, Trámite oportuno a PQRSD - PIC - 2021.Fecha 26 de Abril 2021
Corrreo electrónico solicitando capacitación en PQRS la cual de acuerdo al calendario se realizó el 18 de Agosto 2021
Estas evidencias permiten verificar la aplicación del control y su eficacia</t>
  </si>
  <si>
    <t>Gestionar recursos para la contratación de  personal de apoyo para la atención de PQRs</t>
  </si>
  <si>
    <t xml:space="preserve">Verificar los documentos para solicitud de contratación </t>
  </si>
  <si>
    <t xml:space="preserve">1. Se solicitó a la Oficina Asesora Jurídica del instituto la elaboración de minuta para el contrato de Prestación de Servicio Profesional del personal de apoyo a la Subdirección en atención a PQRs. Evidencia: Archivo comprimido - Un (1) memorando, un (1) formato estudio previo, una (1) Minuta Contrato No. 113, una (1) Póliza de Cumplimiento y un (1) documento de aprobación de poliza a nombre del profesional contratista Raúl Niño. Evidencia: Control 3. Contrato_Profesional </t>
  </si>
  <si>
    <t>Generación de Datos e Información Hidrometeorológica y Ambiental para la Toma de Decisiones</t>
  </si>
  <si>
    <t xml:space="preserve">
* Fallas en el seguimiento a los tiempos oportunos para dar respuesta a las PQRS
* Asignación de la PQRS a la Subdirección encargada en tiempos próximos a su vencimiento</t>
  </si>
  <si>
    <t>*Varias respuestas de PQR dependen de la solución de problemas de las plataformas por parte de la Oficina de Informática del Ideam, lo que genera alta demanda en soporte.</t>
  </si>
  <si>
    <t>Incumplimiento en los tiempos establecidos para dar respuesta a las PQRS en las Subdirecciones del IDEAM</t>
  </si>
  <si>
    <r>
      <rPr>
        <sz val="11"/>
        <color rgb="FFEFEFEF"/>
        <rFont val="&quot;Arial Narrow&quot;, Arial"/>
      </rPr>
      <t xml:space="preserve">* Hacer seguimiento periódico a la atención oportuna a las PQRS a través del formato denominado matriz semáforo </t>
    </r>
    <r>
      <rPr>
        <b/>
        <sz val="11"/>
        <color rgb="FFEFEFEF"/>
        <rFont val="&quot;Arial Narrow&quot;, Arial"/>
      </rPr>
      <t>Evidencia:</t>
    </r>
    <r>
      <rPr>
        <sz val="11"/>
        <color rgb="FFEFEFEF"/>
        <rFont val="&quot;Arial Narrow&quot;, Arial"/>
      </rPr>
      <t xml:space="preserve"> Matriz Semáforo de seguimiento a PQRS. En esta, y una vez atención al ciudadano remite el recordatorio sobre respuesta y cercanía al vencimiento, se procede a realizar el seguimiento para que la respuesta o prórroga se emita dentro de los términos establecidos. </t>
    </r>
    <r>
      <rPr>
        <u/>
        <sz val="11"/>
        <color rgb="FFEFEFEF"/>
        <rFont val="&quot;Arial Narrow&quot;, Arial"/>
      </rPr>
      <t>https://drive.google.com/file/d/1fmf4tyWKxNgIs2jKe4aaC3Fda9snDABW/view?usp=sharing</t>
    </r>
  </si>
  <si>
    <t xml:space="preserve">Realizar el seguimiento correspondiente a la Matriz Semáforo PQRS de la Subdirección y capacitar al personal en el manejo de Orfeo para dar respuesta y gestión  a las mismas.
</t>
  </si>
  <si>
    <t>Subdirección de Estudios Ambientales - Transversal</t>
  </si>
  <si>
    <t>30/1/2021 - Monitoreo Matriz Semáfoto PQRS</t>
  </si>
  <si>
    <t>Semanal</t>
  </si>
  <si>
    <t>Riesgo Finalizado  ya que se fusiona con el riesgo 76, ya que se orientan a los mismos controles y causas de riesgos</t>
  </si>
  <si>
    <r>
      <rPr>
        <sz val="11"/>
        <color rgb="FFEFEFEF"/>
        <rFont val="&quot;Arial Narrow&quot;, Arial"/>
      </rPr>
      <t xml:space="preserve">* Capacitar al personal encargado de dar respuesta y seguimiento a los requerimientos en aspectos relacionados con los tiempos de respuesta a las PQRS. </t>
    </r>
    <r>
      <rPr>
        <b/>
        <sz val="11"/>
        <color rgb="FFEFEFEF"/>
        <rFont val="&quot;Arial Narrow&quot;, Arial"/>
      </rPr>
      <t>Evidencia:</t>
    </r>
    <r>
      <rPr>
        <sz val="11"/>
        <color rgb="FFEFEFEF"/>
        <rFont val="&quot;Arial Narrow&quot;, Arial"/>
      </rPr>
      <t xml:space="preserve"> La capacitación se encuentra en proceso de preparación, teniendo en cuenta que la totalidad del personal contratado en la Subdirección, inicio labores contractuales a inicio del mes de abril.</t>
    </r>
  </si>
  <si>
    <r>
      <rPr>
        <sz val="11"/>
        <color rgb="FFEFEFEF"/>
        <rFont val="Arial"/>
        <family val="2"/>
      </rPr>
      <t xml:space="preserve">* Capacitar al personal encargado de dar respuesta y seguimiento a los requerimientos en aspectos relacionados con los tiempos de respuesta a las PQRS. 
</t>
    </r>
    <r>
      <rPr>
        <b/>
        <sz val="11"/>
        <color rgb="FFEFEFEF"/>
        <rFont val="Arial"/>
        <family val="2"/>
      </rPr>
      <t>Evidencia:</t>
    </r>
    <r>
      <rPr>
        <sz val="11"/>
        <color rgb="FFEFEFEF"/>
        <rFont val="Arial"/>
        <family val="2"/>
      </rPr>
      <t xml:space="preserve"> La capacitación se encuentra en proceso de preparación, teniendo en cuenta que la totalidad del personal contratado en la Subdirección, inicio labores contractuales a inicio del mes de abril.</t>
    </r>
  </si>
  <si>
    <t>* Falta de conocimiento de las normas en materia ambiental</t>
  </si>
  <si>
    <t>* Falta de revisión y seguimiento periódico de la matriz legal, falta de aplicacion y seguimiento al plan anual de trabajo</t>
  </si>
  <si>
    <t xml:space="preserve">Probabilidad de generar Incumplimiento de requisitos legales en el Sistema de Gestión de Calidad y el Sistema de Gestión Ambiental aplicables a la Entidad </t>
  </si>
  <si>
    <t>* Definir Manual para contratistas del IDEAM el cual establezca los requisitos a cumplir en temas de gestión ambiental para los servicios y productos entregados por terceros</t>
  </si>
  <si>
    <t xml:space="preserve">Definir los parámetros a tener en cuenta para el levantamiento del manual para contratistas del Ideam </t>
  </si>
  <si>
    <t>Jefe de la OAP</t>
  </si>
  <si>
    <t>Se realizan reuniones en el 2020 para conocer los aspectos e impactos que tienen las áreas operativas y se establece borrador del manual de contratistas del SIG, el documento se encuentra actualmente en borrador para revisión por parte de Gestión administrativa y de la oficina Asesora Jurídica</t>
  </si>
  <si>
    <t xml:space="preserve">Se actualiza el procedimiento de gestión de contratistas, se remite a la Oficina Asesora Juridica para su revisión, posteriormente se sostiene una reunión con el Jefe de la oficina Asesora Juridica quien realiza observaciones al documento y recomienda llevarlo al comité de contratación, en esta reunión se establece que el documento será un anexo al manual de contratación. Se aplican las modificaciones al documento y se remite para aprobación del Jefe de la OAP para que sea llevado al comite de contratación </t>
  </si>
  <si>
    <t xml:space="preserve">Se presenta correo electrónico en el  cual se comparte el documento de manual de contratistas con la oficina asesora Jurídica, posterior envio de documento al Jefe de la OAP y asi mismo al comité de contratación para revisión y aprobación 
Se anexa el documento de Manual de contratistas . 
El soporte es acorde con lo definido en el control </t>
  </si>
  <si>
    <t>* Actualización, seguimiento y evaluación a la matriz de requisitos legales</t>
  </si>
  <si>
    <t>Actualización de la matriz de requisitos legales</t>
  </si>
  <si>
    <t xml:space="preserve">Se actualiza la matriz de requisitos legales, la cual se publica en el mapa de procesos SGI sistema de gestión ambiental, la cual  establece los principales requisitos legales aplicables a la entidad en materia ambiental en el marco del diseño del SGA del Ideam. </t>
  </si>
  <si>
    <t>Se realiza evaluación de requisitos legales de la Matriz legal de gestión ambiental  en el mes de Mayo 2021, describiendo el soporte que permite evidenciar el cumplimiento por parte del Idean 
De igual manera se realizan capacitacion y socializacion del procedimeinto de Plan integral de manejo de residuos solidos, como parte de cumplimiento legal solicitado por la SDA</t>
  </si>
  <si>
    <t>Matriz de requisitos legales con la evaluación en Mayo 2021</t>
  </si>
  <si>
    <t>* Inspecciones y auditorías internas para verificar el grado de cumplimiento ambiental</t>
  </si>
  <si>
    <t>Presentar auditorias  verificando el grado de cumplimiento del SGA</t>
  </si>
  <si>
    <t>Se defne en el cronograma de auditorias del SGI que se realizará auditoria al SGA en el mes de Junio 2021</t>
  </si>
  <si>
    <t xml:space="preserve">Realización de inspecciones de verificacion de cumplimiento de requisitos legales en las áreas operativas mediante reuniones virtuales, de igual manera se realiza inspección presencial en la sede de la calle 42, se genera informe de inspección  y se tiene reunión con el coordinador de Almacén y con el lider SST para informar sobre las mejoras a realizar 
Se genera informe de inspecciones a áreas operativas.  </t>
  </si>
  <si>
    <t>Se presenta formato de inspecciones ambientales e informes de las mismas en las sedes del Ideam. 
Importante realizar plan de accion o plan de mejoramiento en respuesta a los hallazgos identificados por las inspecciones</t>
  </si>
  <si>
    <t>Seguridad Digital</t>
  </si>
  <si>
    <t>Sanciones para la entidad por parte de entes de control por no cumplir con las fechas establecidas para cierres Contables</t>
  </si>
  <si>
    <t>Incumplimiento en entrega de información a Grupo de Contabilidad para Cierres Contables por falla en el aplicativo MAI</t>
  </si>
  <si>
    <t xml:space="preserve">Probabilidad de generación de sanciones a la Entidad al no hacer cierres contables en fechas establecidas, por caída del sistema que soporta el software de almacén. </t>
  </si>
  <si>
    <t>Se busca a través de la oficina de Informatica, Incluir en el Plan de Impacto de Negocios que se esta construyendo el aplicativo de Almacén dentro de los procesos criticos que entren en el Centro de Datos Alternos o si se puede buscar alguna opción en la nube.</t>
  </si>
  <si>
    <t>Realizar gestión para generar alternativas que mitiguen el riesgo informatico</t>
  </si>
  <si>
    <t>Oficina de Informatica y Grupo de Manejo y Control de Almacén de Inventarios.</t>
  </si>
  <si>
    <t>Se estan definiendo los controles para el riesgo cuyas evidencias se entregarán en el próximo cuatrimestre</t>
  </si>
  <si>
    <t>Se envian las evidencias de las reuniones realizadas con el fin de adelantar el análisis de impacto de negocio, el catálogo de sistemas de información actualizada por el grupo de sistemas de información y la matriz de riesgos donde se contempla como riesgo la falla o degradación de los servicios institucionales</t>
  </si>
  <si>
    <t xml:space="preserve">Al revisar las evidencias relacionadas por parte de Almacén se identifica matriz de riesgos de la oficina informatica con los riesgos relacionados con la falla de servicios institucionales, 5 citaciones de la oficina de informática 
Almacen anexa catálogo de sistemas de información en el cual se encuentra el SIS-29 nombre SIS-MAI que es el Sistema de  almacén donde se registran las actividades de Dirección, Recepción, Registro, clasificación y distribución de los elementos que la entidad requiere para su normal funcionamiento, es importante incorporar la totalidad de los bienes para ejercer sobre ellos vigilancia y control efectivo.
El control puede fortalecerse para evidenciar la gestión desde almacén en la administración y control del riesgo, actualmente se identifican ejercicios de informática, sin embargo se puede fortalecer con la presencia y seguimiento de almacén. No se identifica la gestión del riesgo ya que las evidencias aportadas no contemplan las actividades realizadas o gestionadas por almacén </t>
  </si>
  <si>
    <t>Generación de datos e información hidrometeorológica y ambiental para la toma de decisiones
(Operaciones Estadísticas)</t>
  </si>
  <si>
    <t>Incumplimiento de la generación de datos para la operación BMG (Balance de Masa Glaciar).</t>
  </si>
  <si>
    <t xml:space="preserve">1. Personal profesional y/o técnico insuficiente para labores de campo.
2. Hurto o daño de equipos y sensores.
3. Pérdida de datos de campo tomados análogamente e información del procesamiento.
4. Imposibilidad de ejecutar monitoreo glaciar por causas externas (alta actividad volcánica, condiciones meteorológicas, orden público, inaccesibilidad por vía terrestre, daños mecánicos en vehículos, y/o inaccesibilidad por decisión y soberanía de población local).
</t>
  </si>
  <si>
    <t>Probabilidad de incumplimiento en la generación de datos e información de la operación estadística Balance de Masa Glaciar, debido a factores de disponibilidad presupuestal y/o condiciones ambientales y sociales que afectan la toma de datos en campo.</t>
  </si>
  <si>
    <t>Planeación, gestión y/o ejecución eficiente de recursos para realizar el mantenimiento preventivo y/o correctivo de los equipos de monitoreo glaciar y/o contratación de personal de monitoreo glaciar para oficina y en campo.</t>
  </si>
  <si>
    <t>Realizar la planeación, gestión y ejecución de recursos para el monitoreo glaciar.</t>
  </si>
  <si>
    <t>N,A</t>
  </si>
  <si>
    <r>
      <rPr>
        <sz val="11"/>
        <color theme="1"/>
        <rFont val="Arial Narrow"/>
        <family val="2"/>
      </rPr>
      <t xml:space="preserve">Reporte Ecosistemas:
En el periodo se realizó la contratación de un profesional en el área estadística, con el fin de apoyar la operación estadística Balance de masa glaciar. 
Adicionalmente, se está realizando la gestión para la Adquisición  de insumos para la operación de Dron y un equipo de perforación de hielo y nieve para la instalación de sensores de ablación glaciar, con el fin de obtener datos para el cálculo del indicador ambiental institucional Balance de Masa Glaciar (radicado en ORFEO No. 20215000002993).
Evidencias:
</t>
    </r>
    <r>
      <rPr>
        <u/>
        <sz val="11"/>
        <color rgb="FF1155CC"/>
        <rFont val="Arial Narrow"/>
        <family val="2"/>
      </rPr>
      <t>https://drive.google.com/drive/u/1/folders/1IKrbBeiwTk17VJXPje2103ExpPzG0dmD</t>
    </r>
  </si>
  <si>
    <t>La subdireccion presenta como evidencia de la aplicación del control Formato de estudio previo de minima cuantia cuyo objeto es: Adquisición  de insumos para la operación de Dron y un equipo de perforación de hielo y nieve para la instalación de sensores de ablación glaciar, con el fin de obtener datos para el cálculo del indicador ambiental institucional Balance de Masa Glaciar.</t>
  </si>
  <si>
    <t>Realizar copias de seguridad de datos de campo tomados análogamente e información del procesamiento.</t>
  </si>
  <si>
    <t>Realizar copias de seguridad de datos tomados en campo</t>
  </si>
  <si>
    <t>Líder temático</t>
  </si>
  <si>
    <r>
      <rPr>
        <sz val="11"/>
        <color theme="1"/>
        <rFont val="Arial Narrow"/>
        <family val="2"/>
      </rPr>
      <t>Reporte Ecosistemas:</t>
    </r>
    <r>
      <rPr>
        <sz val="11"/>
        <color theme="1"/>
        <rFont val="Arial Narrow"/>
        <family val="2"/>
      </rPr>
      <t xml:space="preserve">
Se anexan copias de seguridad de datos de campo tomados análogamente e información del procesamiento estadístico BMG. 
</t>
    </r>
    <r>
      <rPr>
        <sz val="11"/>
        <color theme="1"/>
        <rFont val="Arial Narrow"/>
        <family val="2"/>
      </rPr>
      <t>Evidencias:</t>
    </r>
    <r>
      <rPr>
        <sz val="11"/>
        <color theme="1"/>
        <rFont val="Arial Narrow"/>
        <family val="2"/>
      </rPr>
      <t xml:space="preserve">
Se anexa evidencia mediante envío de enlace a copia de seguridad en drive institucional del Grupo de Monitoreo de Ecosistemas de Alta Montaña.</t>
    </r>
  </si>
  <si>
    <t>Presenta como evidencia de la ejecución del control 3,  tres carpetas una llamada Balance de masa glaciar, la cual contiene el manual reglas de valiadación y consistencia de la operación estadística balance masa glaciar aprobado el 25/05/2021 en versión 1,  este documento tiene como objetivo "Construir las reglas de validación y consistencia de los datos en la operación estadística Balance de masa
glaciar, que permitan aumentar la confiabilidad y validez de los resultados de dicha operación estadística". Presenta adicionalmente carpeta base de datos conejeras en el cual se identifica bitacora de campo y los formatos para la recolección de datos e información del balance de masa glaciar. firmados y aprobados. Estos mismos formatos se presentan para El hongo,  PNN Cocuy, y fotos de las tomas realizadas.  
Se presenta Otra carpeta llamada mapa de coberturas en el cual se encuentra el documento MAPA NACIONAL DE COBERTURAS DE LA TIERRA, ESCALA 1:100.000, PERIODO 2018  el cual se encuentra en borrador . La última carpeta se llama  SNIF en esta carpeta se encuentra REPORTE: Registros de Aprovechamiento.  Periodo Consultado 01/04/2021 hasta 30/06/2021 diligenciado, REPORTE: Registros de Decomiso.  Periodo Consultado 01/04/2021 hasta 30/06/2021, REPORTE: Registros de Restauración/Plantación Protectora.  Periodo Consultado 01/04/2021 hasta 30/06/2021 y REPORTE: Registros de Movilización.  Periodo Consultado 01/04/2021 hasta 30/06/2021. 
Con estas evidencias se da cumplimiento a la ejecución del control por parte de la subdirección de ecosistemas</t>
  </si>
  <si>
    <t>Ejecución de protocolos de atención y/o planes de contingencia ante la presentación de eventos que imposibiliten la ejecución del monitoreo glaciar en campo.</t>
  </si>
  <si>
    <t>Reducir (compartir)</t>
  </si>
  <si>
    <t>Aplicar protocolos en caso de presentarse novedades o contingencias que impidan el desplazamiento a campo y desarrollo de comisiones.</t>
  </si>
  <si>
    <t xml:space="preserve"> Líder temático</t>
  </si>
  <si>
    <t>NA</t>
  </si>
  <si>
    <r>
      <rPr>
        <sz val="11"/>
        <color theme="1"/>
        <rFont val="Arial Narrow"/>
        <family val="2"/>
      </rPr>
      <t>Reporte Ecosistemas:</t>
    </r>
    <r>
      <rPr>
        <sz val="11"/>
        <color theme="1"/>
        <rFont val="Arial Narrow"/>
        <family val="2"/>
      </rPr>
      <t xml:space="preserve">
Entre abril y julio del año en curso no se presentaron eventos que hayan imposibilitado la ejecución del monitoreo glaciar en campo.
Sin embargo, se anexa el documento "Procedimiento de reporte de investigación de incidentes y/o accidentes de trabajo", el cual se seguirá y hará efectivo en caso de presentarse una eventualidad de este tipo y que imposibilite la toma de datos in situ.</t>
    </r>
  </si>
  <si>
    <t>No se adjuntan evidencias</t>
  </si>
  <si>
    <t>Económico y reputacional</t>
  </si>
  <si>
    <t xml:space="preserve">Falta de aplicación o aplicación inadecuada de los lineamientos definidos en las políticas contables establecidas por el IDEAM por parte de las dependencias que generan información basados en estas. </t>
  </si>
  <si>
    <t xml:space="preserve">Debilidad en la construccion de politicas contables considerando que no se encontraban politicas orientadas a casos particulares manejados en el Ideam. </t>
  </si>
  <si>
    <t>Posibilidad de recibir requerimientos e investigaciones por parte de los entes de control por no aplicar la normativa emitida por la Contaduria General de la Nación con respecto a las normas para el reconocimiento, medición, revelación y presentación de los hechos económicos de la Entidad.</t>
  </si>
  <si>
    <t>El grupo de contabilidad verifica los cambios en las normativa para el reconocimiento, medición, revelación y presentación de los hechos económicos de la Entidad emitidos por la Contaduria General de la Nación en coordinación con las areas generadoras de la información se verifica si aplican los cambios en las politicas y en caso que se requiera se procede con su actualizacion, una vez se tenga el proyecto se presenta  ante el Comite Tecnico de Sostenibilidad Contable del IDEAM  para su aprobación, luego de ser aprobado se publica el documento en la pagina web y se envia para conocimiento por medio del correo electronico a las dependencias generadoras de la información.</t>
  </si>
  <si>
    <t>De acuerdo a la actualización por parte de la contaduria general de la nación a la normativa relacionada con las politicas contables o en caso de no generarse actualizaciones se realiza verificacion anual al manual de politicas contables y se determina si se requiere actualización del mismo</t>
  </si>
  <si>
    <t xml:space="preserve">Anualmente o en caso de actualización normativa </t>
  </si>
  <si>
    <t xml:space="preserve">Se incluye riesgo de contabilidad como respuesta a hallazgos de auditoria de control interno </t>
  </si>
  <si>
    <t>El grupo presenta soportes de la gestión con respecto al seguimiento de las actualizaciones  a las politicas contables, correos electrónicos. 
Se espera que se remita soportes de avances a la actualizacion de las politicas contables de acuerdo a la actualización normativa</t>
  </si>
  <si>
    <r>
      <rPr>
        <b/>
        <sz val="11"/>
        <color theme="1"/>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</si>
  <si>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</si>
  <si>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</si>
  <si>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</si>
  <si>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</si>
  <si>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</si>
  <si>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</si>
  <si>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</si>
  <si>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</si>
  <si>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</si>
  <si>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</si>
  <si>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</si>
  <si>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</si>
  <si>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</si>
  <si>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</si>
  <si>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</si>
  <si>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</si>
  <si>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</si>
  <si>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</si>
  <si>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</si>
  <si>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07</t>
  </si>
  <si>
    <t>24/03/2021</t>
  </si>
  <si>
    <t>Actualizallización de la matriz de acuerdo a la metodología de administración de riesgos del DAFP Diciembre 2020</t>
  </si>
  <si>
    <t>ELABORÓ:
Ana Milena Alvarez 
Contratista OAP Sistema de Gestión Integrado</t>
  </si>
  <si>
    <t>REVISÓ:     
Telly de Jesús Month
Jefe Oficina Asesora de Planeación.</t>
  </si>
  <si>
    <t>APROBÓ:
Telly de Jesús Month
Jefe Oficina Asesora de Planeación</t>
  </si>
  <si>
    <r>
      <t xml:space="preserve">El proceso de talento humano presenta como evidencia las afiliaciones de las personas que ingresaron en el mes de Abril a EPS, Fondo de pensiones y caja de compensasión (5 funcionarios), Mayo (3 funcionarios), Junio (8 funcionarios), Julio (1 funcionario), y las afiliaciones a ARL de 150 personas entre contratistas y funcionarios que ingresaron al Ideam en el periodo del II cuatrimestre. 
Se presenta correo electrónico con las comunicaciones de novedades de nómina para realizar la entrega de resoluciones y demás documentos para toma de posesión en la entidad en los meses Abril- Agosto 2021. 
Se presenta matriz de afiliaciones sin embargo no se identifica la afiliaciones en la fecha de afiliación correspondiente al periodo correspondiente al II cuatrimestre </t>
    </r>
    <r>
      <rPr>
        <sz val="11"/>
        <color rgb="FFFF0000"/>
        <rFont val="Arial Narrow"/>
        <family val="2"/>
      </rPr>
      <t xml:space="preserve">
</t>
    </r>
    <r>
      <rPr>
        <sz val="11"/>
        <color theme="1"/>
        <rFont val="Arial Narrow"/>
        <family val="2"/>
      </rPr>
      <t xml:space="preserve">El grupo de talento humano presenta procedimiento de afiliación a Arl codigo A-GH-P010 V3 Fecha de emisión de 20/06/2016 y un proyecto de actualización al procedimiento A-GH-P008 procedimiento de capacitación, el cual describe en su objetivo los pasos a seguir para la afiliación de contratistas a la ARL, para el siguiente monitoreo con el fin de verificar la efectividad del control es necesario se presente la actualziación del documento con los soportes de actualización correspondientes </t>
    </r>
  </si>
  <si>
    <t xml:space="preserve">Se presenta listado de excel llamado solicitudes  en el cual se relacionan los codigos, fecha de registro, notificado, titulo, estado, servicio, tecnico, fecha firma solución, localización, descripción de solución y fecha de modificación de las solicitudes por mesa de ayuda
De igual manera presenta necesidades técnicas el cual contiene correo eléctrónico que define necesidades misionales 
Lo anterior soporta la ejecución del control </t>
  </si>
  <si>
    <t xml:space="preserve">La dependencia anexa como evidencia correo electrónico del año 2019, el cual no es tenido en cuenta para el presente monitoreo. De igual manera aporta correo electrónico del 10 de Agosto 2021 en el cual  Luis Cortes socializa mediante presentación power point (2019) las revisiones de optimización de productos y servicios que presta la dependencia, socializando los documentos de la misma. Se presenta el formato programación de turnos con el fin de profundizar su uso en el cumplimiento de las politicas de calidad establecidas por la entidad, tambien se solicita que cada vez que la OSPA efectúe la programación de sus turnos, debe disponer este formato, como información pública de la oficina. 
De igual manera aporta correo electrónico relacionando las necesidades que no se encuentran financiadas por proyecto 
</t>
  </si>
  <si>
    <t xml:space="preserve">Se presenta como evidencia formatos de seguimiento, sin embargo no son soporte del tiempo que se está evaluando, ya que aparece información del año 2020 y hasta Marzo 2021. 
De igual manera se presenta cronograma de capacitaciones. 
Las anteriores evidencias no dan soporte a la mitigación del riesgo, por lo cual es necesario anexar los documentos que den cuenta de la aplicación del control </t>
  </si>
  <si>
    <t xml:space="preserve">Se revisa evidencias en pdf de orfeos 20212020004653 contratos, 20217030000952 comisiones, 20217040002243 Servicios públicos, 20217080001433 contrato, 20217090001373 servicio público y 20217130001523 comisiones, en estos documentos se evidencia la trazabilidad desde la solictud hasta el pago y anexo al expediente </t>
  </si>
  <si>
    <t xml:space="preserve">La dependencia anexa correo electrónico del 8 de Junio 2021, en el cual se solicita la actualización de contenidos de la ley de transparencia, por lo que se requiere actualizar la información según su responsabilidad y competencia en el link adjunto, donde encontrarán la matriz del seguimiento. 
Presenta el resultado de la verificación de publicaciones en página web realizada por comunicaciones
Se recomiendo adjuntar en el siguiente cuatrimestre la matriz de verificación de publicaciones del mes de Agosto </t>
  </si>
  <si>
    <t xml:space="preserve">Ecosistemas: Presenta lista de asistencia llamada comité científico, en esta no se puede evidenciar la aprobación de documentos, es necesario aportar el acta del comité en el cual se identifique el tema tratado y se pueda soportar la ejecución del control. De igual manera aporta correo electrónico de correo estado de la publicación de Manual de campo, correo segumiento tercer comité editorial y de publicaciones y Manual de campo en V5. 
Se remite correo trazabilidad de inventario forestal nacional 
Las evidencias aportadas por la subdirección de ecosistemas dan cuenta de la ejecución del control para el II cuatrimestre. 
Meteorología: El link remite a la  página de publicación de archivos procedimientos, instructivos, manuales y otros. Es necesario verificar los correos de aprobación para la publicación de los documentos ya que de esta manera de definó el control 
</t>
  </si>
  <si>
    <r>
      <t xml:space="preserve">
Ecosistemas
Presenta como evidencia de la ejecución del control 3,  tres carpetas una llamada Balance de masa glaciar, la cual contiene el manual reglas de valiadación y consistencia de la operación estadística balance masa glaciar aprobado el 25/05/2021 en versión 1,  este documento tiene como objetivo "</t>
    </r>
    <r>
      <rPr>
        <i/>
        <sz val="11"/>
        <color theme="1"/>
        <rFont val="Arial Narrow"/>
        <family val="2"/>
      </rPr>
      <t>Construir las reglas de validación y consistencia de los datos en la operación estadística Balance de masa
glaciar, que permitan aumentar la confiabilidad y validez de los resultados de dicha operación estadística"</t>
    </r>
    <r>
      <rPr>
        <sz val="11"/>
        <color theme="1"/>
        <rFont val="Arial Narrow"/>
        <family val="2"/>
      </rPr>
      <t xml:space="preserve">. Presenta adicionalmente carpeta base de datos conejeras en el cual se identifica bitacora de campo y los formatos para la recolección de datos e información del balance de masa glaciar. firmados y aprobados. Estos mismos formatos se presentan para El hongo,  PNN Cocuy, y fotos de las tomas realizadas.  
Se presenta Otra carpeta llamada mapa de coberturas en el cual se encuentra el documento MAPA NACIONAL DE COBERTURAS DE LA TIERRA, ESCALA 1:100.000, PERIODO 2018  el cual se encuentra en borrador . La última carpeta se llama  SNIF en esta carpeta se encuentra REPORTE: Registros de Aprovechamiento.  Periodo Consultado 01/04/2021 hasta 30/06/2021 diligenciado, REPORTE: Registros de Decomiso.  Periodo Consultado 01/04/2021 hasta 30/06/2021, REPORTE: Registros de Restauración/Plantación Protectora.  Periodo Consultado 01/04/2021 hasta 30/06/2021 y REPORTE: Registros de Movilización.  Periodo Consultado 01/04/2021 hasta 30/06/2021. 
Con estas evidencias se da cumplimiento a la ejecución del control por parte de la subdirección de ecosistemas
Meteorología 
La subdireccion de meteorología Presenta la relación de contratistas con los documentos que soportan la ejecución precontractual, contractual y de ejecución sin que en ellos se pueda evaluar la aplicación del control. Por lo cual no se puede verificar la aplicación del control en la gestión del riesgo </t>
    </r>
  </si>
  <si>
    <t>La subdirección de ecosistemas presenta 3 carpetas las cuales incluyen soporte de capacitaciones  correo electrónico informando de la jornada a realizar con los participantes que no asistieron a las anteriores IFN del 28 y 29 de Julio de 2021, lista de asistencia de fecha 12 de Julio 2021 con 23 participantes. y Julio 13 de 2021 con 20 particpantes. 
De igual manera se presenta correo invitación taller de entrenamiento para brigadas forestales inventario forestal nacional de colombia, comparte Link de la capacitación, listado de asistencia de 28 y 29 de Julio con una participación de 44 y 55 personas respectivamente. 
Capacitación open Foris 9 Julio, lista de asistencia 3 de Mayo con 8 participantes, capacitacion uso de la plataforma de captura. con 5 participantes. 
Presenta capacitación temática aprovechamiento forestal 20 Mayo 2021, Capacitación temática aprovechamiento forestal Plataforma SNIF 21 de Mayo 2021,  Aprovechamiento forestal 21 Mayo 2021, aprovechamiento forestal 24 de Mayo 2021, Aprovechamiento forestal 25 de Mayo 2021, Aprovechamiento forestal pataforma SNIF DE 26 de Mayo 2021, Aprovechamiento forestal plataforma SNIF 26 de Mayo 2021. 
10 Capacitaciones decomiso forestal de fechas 17/04/2021, en varios horarios, incendios de la cobertura fechas 20/05/2021, 21/05/2021, 25/05/2021, 24/05/2021 y 26/05/2021. 
Capacitación cargue de información plataforma SNIF - Movilización Forestal
Capacitacion NTC-PE 100 SNIF, PRESENTACION GESTIÓN DEL RIESGO,  Al igual que el plan de capacitaciones con las evidencias de la realización de las misnas. 
Se presentan capacitaciones SIAC, en la cual relacionan encuentros Julio, Mayo, Junio, memorias del encuentro virtual y memorias del mismo 
Las anteriores evidencias soportan la ejecución de los controles establecidos</t>
  </si>
  <si>
    <t>Control 1 Meteorologia no presenta evidencia que soporte la gestión de riesgos 
Ecosistemas: La subdirección entrega un INFORME PRELIMINAR DE GESTIÓN  ENTREGA DE CARGO COORDINACIÓN GRUPO SUELOS Y TIERRAS, como parte de la evidencia de transferencia de conocimiento con lo cual se valida la aplicación del control 
Para las subdirecciones que hacen parte de la gestión de este riesgo se recomienda incluir soportes y prácticas que permitan fortalecer los controles y disminuir la probabilidad de ocurrencia del riesgos en las mismas</t>
  </si>
  <si>
    <t xml:space="preserve">La subdirección de ecosistemas presenta lista de asistencia sobre reunión coordinadores SIA. 
Presenta acta de reunión en la cual los temas a tratar son Gestión PQRS, Contratación y gestión de calidad el estado actual de los planes de mejora a cargo de la SEIA, los requerimientos de evidencias para seguimiento de los mismos por parte de la OCI; se abordó el mapa de riesgos de la subdirección, los controles y respectivos reportes, aclarando para la subdirección la responsabilidad sobre 4 riesgos (Riesgo 50,riesgo 51, riesgo 76 y riesgo para la operación estadística Balance de masa glaciar, que próximamente se actualizará en la OAP);
Estos controles aportan a la evidencia de la ejecución del control definido para el riesgo </t>
  </si>
  <si>
    <r>
      <t>El estado del riesgo es</t>
    </r>
    <r>
      <rPr>
        <b/>
        <sz val="10"/>
        <color theme="1"/>
        <rFont val="Calibri"/>
        <family val="2"/>
        <scheme val="minor"/>
      </rPr>
      <t xml:space="preserve"> finalizado</t>
    </r>
    <r>
      <rPr>
        <sz val="10"/>
        <color theme="1"/>
        <rFont val="Calibri"/>
        <family val="2"/>
        <scheme val="minor"/>
      </rPr>
      <t>; se encuentra relacionado en la matriz de riesgo para llevar la trazabilidad de los mismos, esta información la administrar la Oficina Asesora de Planeación.</t>
    </r>
  </si>
  <si>
    <r>
      <t>Para el seguimiento al primer cuatrimestre de la Matriz de Riesgos 2021, la OSPA no aportó evidencias que den cuenta de "</t>
    </r>
    <r>
      <rPr>
        <b/>
        <sz val="10"/>
        <color theme="1"/>
        <rFont val="Calibri"/>
        <family val="2"/>
        <scheme val="minor"/>
      </rPr>
      <t>Realizar respaldos de información de manera periódica en caso de falla de equipo, software o red en un servicio CLOUD o físico no atado a la red de la oficina</t>
    </r>
    <r>
      <rPr>
        <sz val="10"/>
        <color theme="1"/>
        <rFont val="Calibri"/>
        <family val="2"/>
        <scheme val="minor"/>
      </rPr>
      <t>"; por lo tanto, la Oficina de Control Interno no tiene elementos de juicio que permitan verificar el nivel de cumplimiento y efectividad del control establecido.</t>
    </r>
  </si>
  <si>
    <r>
      <t xml:space="preserve">El estado del riesgo es </t>
    </r>
    <r>
      <rPr>
        <b/>
        <sz val="10"/>
        <color theme="1"/>
        <rFont val="Calibri"/>
        <family val="2"/>
        <scheme val="minor"/>
      </rPr>
      <t>finalizado</t>
    </r>
    <r>
      <rPr>
        <sz val="10"/>
        <color theme="1"/>
        <rFont val="Calibri"/>
        <family val="2"/>
        <scheme val="minor"/>
      </rPr>
      <t>; se encuentra relacionado en la matriz de riesgo para llevar la trazabilidad de los mismos, esta información la administrar la Oficina Asesora de Planeación.</t>
    </r>
  </si>
  <si>
    <t xml:space="preserve">La Oficina de Control Interno, recomienda revisar la coherencia entre: descripción del riesgo y la descripción del control y establecer el plan de acción; con la finalidad de mitigar la materialización del riesgo; por lo anterior, no se cuenta con evidencias para determinar si el control propuesto es efectivo.  Adicionalmente, se recomienda tener en cuenta que el control debe depender y ejecutarse por los líderes de proceso y sus equipos de trabajo; es decir, por la primera y segunda línea de defensa; no por otras instancias. Lo anterior, con el fin de acotar en lo referente a las auditorías de OCI, que si bien son una excelente herramienta para la mejora, también se debe tener en cuenta que estas pueden realizarse en diferentes tiempos y alcances; situación que a todas luces, dejaría al proceso sin este control en caso realizarse solo en periodos largos de tiempo y abarcando otros temas del proceso. </t>
  </si>
  <si>
    <r>
      <t xml:space="preserve">Se verifican las evidencias relacionadas al control " </t>
    </r>
    <r>
      <rPr>
        <i/>
        <sz val="11"/>
        <color theme="1"/>
        <rFont val="Arial Narrow"/>
        <family val="2"/>
      </rPr>
      <t>Posibilidad de incurrir en errores en los estados financieros por presentar bienes siniestrados o no presentar elementos que ya han sido repuestos por la aseguradora".</t>
    </r>
    <r>
      <rPr>
        <sz val="11"/>
        <color theme="1"/>
        <rFont val="Arial Narrow"/>
        <family val="2"/>
      </rPr>
      <t xml:space="preserve">La dependencia presenta excel llamado Siniestros 2021, en el cual relaciona por columna: año de vigencia, estación, área operativa, documento pendiente, estado, descripción de elementos devolutivos, descripción de elementos de consumo, # bienes, placa de inventario, clasificación, orfeo por el cual se relaciona el denuncio, comprobante de egreso y fecha. 
Anexan el formato en pdf "Translado de devolutivos a responsabilidades" de cada uno de los siniestros que se relacionan en el excel. 
1. Jerico de fecha 8/04/2021 2 pdf uno relaciona 5 elementos de baja y otro relaciona 3 elementos de baja
2. El embrujo fecha 8/04/2021 dos pdf en el que cada uno relaciona dos elementos de baja
3. Ciénaga de Oro fecha 9/04/2021 un pdf que relaciona 1 elemento de baja
4. Lejanias Fecha 9/04/2021 un pdf que relaciona 3 elementos de baja
5. Planta Ecopetrol Fecha 12/04/2021 un pdf que relaciona 1 elemento de baja
6. Providencia Fecha 12/04/2021 dos pdf, uno que relaciona 3 elementos de baja y otro que relaciona 7 elementos de baja
7. Estación puerto araujo Fecha 12/04/2021 un pdf que relaciona 1elemento de baja
8. Capurganá Fecha 25/05/2021 un pdf que relaciona 1 elemento de baja
9. Charco Largo Fecha 25/05/2021 un pdf que relaciona 2 elementos de baja
10. Pronósticos Fecha 25/05/2021 un pdf que relaciona 1 elemento de baja
11. EMAS Fecha 30/06/2021 dos pdf que relaciona 8 elementos de baja y otro pdf que relaciona 2 elementos de baja
12. Juanchaco Fecha 30/06/2021 un pdf que relaciona 1 elemento de baja
13. Pajarito Fecha 31/07/2021 dos pdf que relaciona 3 elementos de baja y otro pdf que relaciona 3 elementos de baja
14. Sub dirección de hidrologia Fecha 31/07/2021 1  pdf que relaciona 1 elemento de baja 
Remite de igual manera se verifica el formato A-AR-F019 Conciliación estado de siniestros del 30 de Abril 2021, 31 de Mayo 2021, 30 de Junio 2021, 31 de Julio 2021, en el cual se relacionan por estación los elementos. Falta firma de coordinador de servicios administrativos. 
Anexo formato ingreso bienes donación entes y gobiernos internacionales devolutivos a las aseguradoras. 
Lo anterior soporta la ejecución del control </t>
    </r>
  </si>
  <si>
    <r>
      <t xml:space="preserve">El responsable, aportó tres carpetas de evidencias:
1. Siniestros 2021
2. Ingreso bienes compañia de seguros
3. Conciliaciones
Las evidencias allegadas dan cuenta del cumplimiento y efectividad del control establecido. </t>
    </r>
    <r>
      <rPr>
        <b/>
        <sz val="10"/>
        <color theme="1"/>
        <rFont val="Calibri"/>
        <family val="2"/>
        <scheme val="minor"/>
      </rPr>
      <t>La Oficina de Control Interno recomienda que los documentos definitivos cuenten con la totalidad de las firmas que se establecieron en el formato.</t>
    </r>
  </si>
  <si>
    <r>
      <t xml:space="preserve">El grupo de gestión documental aporta acta de reunión de fecha 08/06/2021 con la mesa de Trabajo con el Área de Asistencia Técnica del AGN con el fin de precisar la denominación de series documentales de acuerdo con el trabajo que se adelanta para las Tablas de Retención Documentales, en el desarrollo de esta reunión la profesional del AGN, realiza las observaciones pertinentes basándose en el banco terminológico del AGN, realizó apreciaciones para cada proceso, se revisó el 40% del CCD y fue sugerido por la profesional de AGN realizar una nueva revisión contra el banco terminológico y ajustar. De igual manera presenta reunión con fecha 27 de Julio 2021 </t>
    </r>
    <r>
      <rPr>
        <i/>
        <sz val="11"/>
        <color theme="1"/>
        <rFont val="Arial Narrow"/>
        <family val="2"/>
      </rPr>
      <t xml:space="preserve">Reunión mesa técnica para la revisión de la actualización y convalidación de las Tablas de Retención Documental - del IDEAM - Instituto de Hidrología, Meteorología y Estudios Ambientales en esta acta se describe que  </t>
    </r>
    <r>
      <rPr>
        <sz val="11"/>
        <color theme="1"/>
        <rFont val="Arial Narrow"/>
        <family val="2"/>
      </rPr>
      <t xml:space="preserve">presentaron los argumentos y realizaron la presentación de las observaciones identificadas en la anterior mesa de trabajo donde se ausentaba el acta de aprobación de las TRD ante el AGN, se solicitan nuevos ajustes para que sea aprobado y se proyecta como próximo paso la realización de “Mesa Técnica ante los Evaluadores” cuya agenda se establece para el miércoles 03 de noviembre de 2021.
Presenta concepto técnico de evaluación y convalidación de tablas de retención documental - TRD del 15 de Marzo 2021. En el cual se revisa el cumplimiento de cada ítem concluyendo que las Tablas de Retención Documental – TRD
Instituto de Hidrología, Meteorología y Estudios Ambientales - IDEAM no reúnen la totalidad de los requisitos técnico-archivísticos necesarios para continuar a la etapa de sustentación ante el comité evaluador de documentos del Archivo General de la Nación – AGN, se informa que se devuelve el documento para ser revisado y aplicar las acciones correspondientes.- 
Acta de reunión con la oficina Asesora Jurídica sobre el seguimiento de la organización de archivo de la serie de contratos, se recomienda que se encuentre firmada por la totalidad de los asistentes  
Acta del Archivo general de la Nación de fecha 7 de Julio 2021 en la cual se legaliza la entrega por transferencia documental secundaria de los documentos históricos de los fondos del Ideam, en esta acta se observa la relación de 269 documentos que datan de 1966 hasta el año 2000, conjunto a esta entrega se encuentra video de la gestión realizada por la dependencia, carta de radicado del Ideam hacia la AGN fecha15/07/2021. 
Se presenta informe de seguimiento a la organización de archivos satélites de varias áreas operativas de Abril 2021 para la sede de Neiva, Villavicencio, del mes de Marzo para el área operativa de Medellín y Bogotá, otra visita  del mes de Mayo al la sede operativa de Neiva, visita al área operativa de Neiva del mes de Junio, visita al archivo satélite del mes de Mayo 2021 y visita al archivo satélite del planeación operativa de Mayo 2021. 
Presenta informe de avance en la organización de las Resoluciones de fecha 4 de Agosto 2021, el cual evidencia el avance de la organización de los actos administrativos de la secretaria general. 
Finalmente se presenta organización de archivos en Orfeo con fecha de 5/08/2021
Lo anterior sustenta la ejecución y aplicación del control para la gestión del riesgo identificado por la dependencia, se recomienda verificar las firmas y diligenciamiento de las personas que participan en las reuniones que realiza el grupo para que la evidencia sea contundente en los seguimientos 
</t>
    </r>
  </si>
  <si>
    <t>El Grupo de Gestión Documental, aportó las siguientes evidencias:
1. Diagnosticos de archivos de áreas operativas-sistema integrado de conservación (30/07/2021)
2. Acta de seguimiento por parte de la dirección al plan de mejoramiento con el AGN (26/05/2021)
3. Acta de Comité Institucional de Gestión y Desempeño del 09/06/2021 donde se realiza seguimiento al plan de mejoramiento con la AGN
4. Presentaciones sobre solicitud de espacio y moviliario (25/05/2021 y 05/06/2021)
Teniendo en cuenta las evidencias aportadas, se observa que se realizó un diagnóstico relacionado con el sistema integrado de conservación a los archivos de las áreas operativas, lo cual da cuenta como soporte del cumplimiento y efectividad del segundo control. En cuanto al primer control, se evidencia la comunicación de las necesidades de moviliario a la secretaría general en los distintos escenarios de participación.</t>
  </si>
  <si>
    <t>El GADTH aporta las siguientes evidencias:
1. A-GH-F001 Formato control de consulta y préstamo expedientes, teniendo en cuenta el tema de salud pública COVID 19, no se han realizado prestamos de los expedientes físicos. 
2. Solicitud de actualización del formato control de consulta y préstamo de expedientes
3. Informe de gestión de control y prestamo de expedientes
4. Acceso confidencial a expedientes virtuales.
Teniendo en cuenta, que la información correspondiente a las historias laborales de los funcionarios y exfuncionarios es de carácter confidencial, se debe solicitar acceso a la dependencia para poder ingresar al expediente virtual; la OCI tuvo acceso a los expedientes virtuales, los cuales se encuentran organizados por (historias laborales retirados y activos) estas a su vez contienen carpetas identificadas por el número del documento de identidad. Por lo anterior, se observó el cumplimiento y efectividad de los controles establecidos.</t>
  </si>
  <si>
    <r>
      <t xml:space="preserve">El GADTH aportó como evidencias :
1. Prenomina junio 2021
2. Prenomina julio 2021
3. Prenomina agosto 2021
4. Proyecto de actualización-A-GH-P013 procedimiento de nomina
Adicional a lo anterior, se informó que el procedimiento de nomina A-GH-P013 se encuentra en actualización, se debe tener en cuenta que ese procedimiento se encontraba en actualización durante el seguimiento anterior, </t>
    </r>
    <r>
      <rPr>
        <b/>
        <sz val="10"/>
        <color theme="1"/>
        <rFont val="Calibri"/>
        <family val="2"/>
        <scheme val="minor"/>
      </rPr>
      <t>por lo tanto es necesario que el GADTH finalice el proceso de aprobación de sus documentos pendientes para comprobar el cumplimiento y efectividad del control.</t>
    </r>
  </si>
  <si>
    <t>El GADTH aportó como evidencias:
1. Registros de indicadores 2021 de los meses abril, mayo, junio y julio.
2.Seguimiento a indicadores del Plan Estratégico (09/08/2021)
En los anteriores documentos se evidencia la ejecución de los indicadores para los planes: Plan institucional de capacitaciones, Plan institucional de estímulos e incentivos, Plan de seguridad y salud en el trabajo, Plan anual de vacantes y de provisión de recursos humanos y Plan de bienestar social. Esyos seguimientos cuentan con el avance porcentual en la ejecución de actividades y en el seguimiento presentado con corte 09/08/2021 las cifras son concordantes con los registros de indicadores.</t>
  </si>
  <si>
    <t>El GADTH aporta como evidencia:
1. Seguimiento Contratación 02-08-2021
2. Seguimiento Contratación 06-08-2021
3. Seguimiento discriminado de contratación 09-08-2021
Los documentos cuentan con saldo a compremeter, objeto del contrato, presupuesto comprometido, CDP, RP, número de contrato, fecha de inicio y finalización del contrato, y demas aspectos contractuales. Las evidencias cuentan como soportes para validar el cumplimiento y efectividad del control.</t>
  </si>
  <si>
    <t>El GADTH aporta como evidencia un correo en el que remite "Indicadores Plan Gestión Estratégica de Talento Humano", pero no se aporta en la carpeta de evidencias el documento adjunto al correo.
Por lo tanto, la OCI no cuenta con soportes para validar el nivel de cumplimiento y efectividad del control.</t>
  </si>
  <si>
    <r>
      <t xml:space="preserve">El GADTH, aportó como evidencia:
1. Carpetas de afiliación a seguridad y salud en el trabajo de marzo, abril, mayo, junio y julio.
2. 150 certificaciones de vinculación a ARL
3. Correos que informan las novedades de nómina de febrero, marzo, abril, mayo, junio, julio y agosto.
4.Listado de afiliados vigentes a la ARL
5. Matriz de afiliaciones a la ARL 09/08/2021
6. Procedimiento de afiliación a ARL actual
7. Proyecto de actualización - prodimiento de afiliación a ARL
Teniendo en cuenta, que la información correspondiente afiliaciones al Sistema General de Seguridad Social y Riesgos, se identifica que se lleva un registro adecuado de los controles establecidos para este riesgo, sin embargo, </t>
    </r>
    <r>
      <rPr>
        <b/>
        <sz val="10"/>
        <color theme="1"/>
        <rFont val="Calibri"/>
        <family val="2"/>
        <scheme val="minor"/>
      </rPr>
      <t>se recomienda actualizar los registros de los controles, por ejemplo el de matriz de afiliación a ARL pues cuenta con última entrada el 09 de marzo de 2021.</t>
    </r>
  </si>
  <si>
    <t>El Grupo de Contabilidad aporta como evidencia:
1. Lista de asistencia de la socialización de radicación de cuentas de cobro del 15 de junio y el 28 de julio  
2. Presentación instructivo de radicación de cuentas
3. Formato de gestión del cambio para el mapa de riesgos del grupo de contabilidad.
Las evidencias allegadas dan cuenta del cumplimiento y efectividad del control establecido.</t>
  </si>
  <si>
    <t>La evidencia aportada, corresponde a la misma del primer control del riesgo 12, ya que la descripción del control y el plan de acción son iguales en los dos riesgos; por lo tanto, la evidencia aportada no dan cuenta del cumplimiento  total del control establecido, ya que no se observa el check list mediante el cual se realiza la verificación. Aunque de acuerdo con el formato de gestión de cambio, la corrección u observación a una desviación quedará ahora consignada en el historico de orfeo, tal como se observa en la evidencia suministrada.</t>
  </si>
  <si>
    <t>El Grupo de Contabilidad aporta como evidencia:
1. Relación de cuentas tramitadas del mes de mayo y junio
2.Matrices de noverdades de mayo y junio
3. Evidencias de devolución de radicados mediante orfeo
4. Solicitud de actualización de los riesgos
La evidencia aportada reponde a la segunda parte del control, luego de identificar inconsistencias en el procedimiento de cuentas de cobro, pero teniendo en cuenta la descripción del control y el plan de acción, las evidencias aportadas no dan cuenta del cumplimiento total del control establecido, ya que no se observa el check list mediante el cual se realiza la verificación. Aunque de acuerdo con el formato de gestión de cambio, la corrección u observación a una desviación quedará ahora consignada en el historico de orfeo, tal como se observa en la evidencia suministrada.</t>
  </si>
  <si>
    <t>Las evidencias aportadas por el área responsable, corresponden a las conciliaciones contables de la vigencia 2021 de enero a junio, se presentan las conciliaciones con convenios, cuentas por cobrar, almacen e inventarios, talento humano, oficina juridica y servicios de investigación científica y tecnológica.  Por lo anterior, la Oficina de Control Interno cuenta con soportes que evidencian el cumplimiento y efectividad del control establecido.</t>
  </si>
  <si>
    <t>Las evidencias aportadas por el responsable, corresponden a:
1. Cronograma de informes contables
2. Pantallazos del envío de estados finencieros a la CGN del I y II trimestre del 2021
3. Pantallazos de publicación de estados financieros en la página web del IDEAM de enero a junio.
Teniendo en cuenta la revisión de los documentos anteriores, la Oficina de Control Interno establece que los soportes reportados dan cuenta del cumplimiento y efectividad del control establecido para este riesgo.</t>
  </si>
  <si>
    <t>El responsable adjunta como evidencia base de datos en Excel denominada "Reporte pagos ABR-JUL 2021", en la cual, se observa la siguiente información: fecha recibido Orfeo - radicado - beneficiario - obligación u orden de pago no presupuestal - base bruta - impuestos - valor neto a pagar - fecha de pago - observaciones.
La Oficina de Control Interno, verifica el nivel de cumplimiento y efectividad del control establecido, para el seguimiento al segundo cuatrimestre 2021.</t>
  </si>
  <si>
    <t>El Grupo de Tesorería aporta las siguientes evidencias:
1. Cronograma seguimiento impuestos, vigencia 2021; en el cual, se relaciona la sede principal, coordinador, periodicidad, la fecha de presentación y el recaudador.
2. Base de datos control de pagos (Excel), correspondiente a abril-julio de 2021, en la cual, se observa el registro y control de las cuentas de: proveedores, contratistas, impuestos, nomina, comisiones y servicios públicos, adicionalmente, se revisa la liquidación de impuestos, se realiza seguimiento a los radicados devueltos y se relacionan las observación (si las hay) de cada uno de los radicado tramitado en la dependencia. 
3. Órdenes de Pago ABR - JUL 2021; en el cual, se observa que las obligaciones contraídas por el Instituto se encuentran en estado pagadas.
La Oficina de Control Interno, verifica el nivel de cumplimiento y efectividad del control establecido, para el seguimiento al segundo cuatrimestre 2021.</t>
  </si>
  <si>
    <r>
      <t xml:space="preserve">El grupo de tesorería presenta soportes relacionados con el control "Tramitar ante el Grupo de Administración y Desarrollo de Talento Humano la gestión para solucionar la debilidad que tiene la dependencia de tesorería con respecto a la formación y experiencia del Profesional Especializado 2028-17 en la materia". 
Correo electrónico de fecha 3 de Mayo 2021 con asunto: Renuncua expresa al encargo prof espec. 20212 grado 17. en el cual se relaciona la renuncia del señor Jorge Polo Cerón y se solicita el traslado a otra dependencia 
Correo electrónico # 0404 de Mayo 12 de 2021 en el cual se acepta por parte del grupo de Talento humano la renuncia del señor Polo
Se anexa la Resolución 0404 del 12 de Mayo 2021 en la cual se cita: </t>
    </r>
    <r>
      <rPr>
        <i/>
        <sz val="11"/>
        <color theme="1"/>
        <rFont val="Arial Narrow"/>
        <family val="2"/>
      </rPr>
      <t xml:space="preserve">"Que una vez aceptada la renuncia presentada por el Servidor Público referenciado, al encargo en el empleo de Profesional Especializado, Código 2028, Grado 17, de la planta global del Instituto de Hidrología, Meteorología y Estudios Ambientales IDEAM, continua siendo una VACANTE DEFINITIVA". </t>
    </r>
    <r>
      <rPr>
        <sz val="11"/>
        <color theme="1"/>
        <rFont val="Arial Narrow"/>
        <family val="2"/>
      </rPr>
      <t>y se establece que "</t>
    </r>
    <r>
      <rPr>
        <i/>
        <sz val="11"/>
        <color theme="1"/>
        <rFont val="Arial Narrow"/>
        <family val="2"/>
      </rPr>
      <t xml:space="preserve">se procederá con el reintegro al empleo de Profesional Especializado, Código 2028, Grado 15, de la Oficina Asesora de Planeación de la planta global del Instituto de Hidrología, Meteorología y Estudios Ambientales IDEAM, del cual ostenta derechos de carrera, a partir del 01 de junio de 2021"
</t>
    </r>
    <r>
      <rPr>
        <sz val="11"/>
        <color theme="1"/>
        <rFont val="Arial Narrow"/>
        <family val="2"/>
      </rPr>
      <t>Correo electrónico en la cual se comunica Resolución 630 de Junio 10 de 2021 “Por la cual se hace un nombramiento en encargo a una funcionaria del Instituto de Hidrología, Meteorología y Estudios Ambientales – IDEAM”
Se anexa Resolución 530 de 10 de Junio 2021 “Por la cual se hace un nombramiento en encargo a una funcionaria del Instituto de Hidrología, Meteorología y Estudios Ambientales – IDEAM” Encargar en el empleo denominado Profesional Especializado, Código 2028, Grado 17 distribuido en el Grupo de Tesorería de la Secretaría General, a la funcionaria pública ESPERANZA BARBOSA ALONSO identificada con la cédula de ciudadanía número 51.807.678, titular con derechos
de carrera administrativa del empleo denominado Profesional Especializado, Código 2028, Grado 15 distribuido en el Grupo de Tesorería de la Secretaría General, conforme a la parte considerativa del presente acto administrativo.
Correo en el cual se comunica memorando 20212020011803 de Julio 30 de 2021 2021;Respuesta ante la provisión de empleo de Profesional Especializado, Código 2028
Finalmente se anexa memorando Respuesta ante la provisión de empleo de Profesional Especializado, Código 2028 Grado 15 del Grupo de Tesorería.
Con lo anterior se soporta la ejecución del control, definiendo que el riesgo se disminuye y la dependencia deberá evaluar si el riesgo se mantiene aún cuando aplicó y ejecutó los controles definidos para el mismo</t>
    </r>
  </si>
  <si>
    <t>El Grupo de Tesorería aporta las siguientes evidencias:
1. Correo renuncia encargo profesional E.17.
2. Correo y Resolución 0404-12 05 2021
3. Correo encargo profesional E.17.
4. Resolución 0530-10 06 2021
5. Correo encargo profesional E15.
6. Memorando encargo profesional E.15.
La Oficina de Control Interno, verifica el cumplimiento frente al control establecido; sin embargo, se recomienda determinar otros controles que realmente garanticen la minimización del riesgo dentro de la gestión; es decir, que controles se están ejecutando para que, a pesar de la debilidad frente al profesional aludido por la coordinación del grupo, se pueda demostrar que en la gestión desarrolladas hasta ahora, no hay incumplimiento y/o inexactitudes o errores en pagos, presentación de impuestos y gestión de PAC.</t>
  </si>
  <si>
    <t>El Área Organizativa encargada aporta las siguientes evidencias:
1.Trazabilidad de soluciones de mesa de ayuda
2.Necesidades técnicas de la OSPA
La Oficina de Control Interno, verifica el nivel de cumplimiento y efectividad del control establecido, para el seguimiento al segundo cuatrimestre 2021.</t>
  </si>
  <si>
    <r>
      <t xml:space="preserve">LA OSPA aportó como evidencia:
1. Correo de socialización formato programación turnos
2. Correo socialización información SGI nuevos coordinadores
3. Formato gestión cambio mapa de riesgos ospa
4. Presentación socialización documentos SGI
</t>
    </r>
    <r>
      <rPr>
        <b/>
        <sz val="10"/>
        <color theme="1"/>
        <rFont val="Calibri"/>
        <family val="2"/>
        <scheme val="minor"/>
      </rPr>
      <t>La Oficina de Control Interno, recomienda revisar la coherencia entre la descripción del control y el plan de acción, por lo tanto las evidencias aportadas "programación de turnos e información SGI nuevos coordinadores", no apuntan a minimizar la materialización del riesgo y no son coherentes con la descripción del control establecida en la matriz de riesgos 2021.</t>
    </r>
  </si>
  <si>
    <r>
      <t xml:space="preserve">LA OSPA aportó como evidencia:
1. Listado de asistencia de verificación del riesgo 21 de la OSPA junto a la OAP
2. Grabación de la verificación del riesgo 21 de la OSPA junto a la OAP
Teniendo en cuenta lo descrito en el monitoreo realizado por la Oficina Asesora de Planeación y lo dispuesto como evidencia, la Oficina de Control Interno no puede dar un concepto sobre el cumplimiento y efectividad del control, debido a que no se aporta evidencia del registro que reporta el control automático. </t>
    </r>
    <r>
      <rPr>
        <b/>
        <sz val="10"/>
        <color theme="1"/>
        <rFont val="Calibri"/>
        <family val="2"/>
        <scheme val="minor"/>
      </rPr>
      <t>Se recomienda establecer un documento que de cuenta del resumen del resgistro de información que se emite en la página web del IDEAM</t>
    </r>
  </si>
  <si>
    <t>La Ospa aportó como evidencia:
1. Formato programación de turnos, de los meses: mayo, junio, julio y agosto de 2021, del Grupo de incendios y deslizamientos.
2. Programación de turnos - tipo del proceso: misional, de los meses:mayo, junio, julio y agosto de 2021, del Grupo de Meteorología.
3. Formato programación de turnos, de los meses: mayo, junio, julio y agosto de 2021, del Grupo Recepción de Datos Hidrometeorológicos.
Teniendo en cuenta los soportes allegados, se verifica el cumplimiento y efectividad del control establecido para el presente seguimiento (mayo- agosto 2021).</t>
  </si>
  <si>
    <t>La Oficina Asesora Jurídica, aportó como evidencia:
1. Lista de asistencia y evaluación de la efectividad de la capacitación del día 28 de julio de 2021, sobre el proceso de contratación y formatos.
2. Lista de asistencia y grabación de la capacitación del 16 de junio de 2021, sobre contratos y supervisión.
Teniendo en cuenta los soportes allegados, se verifica el cumplimiento y efectividad del control establecido para el presente seguimiento.</t>
  </si>
  <si>
    <t>La Oficina Asesora Jurídica, aportó como evidencia:
1. Base de procesos judiciales del IDEAM a 31-07-2021
2. Informe de procesos judiciales a Junio 2021
Teniendo en cuenta los dos soportes allegados, se verifica el cumplimiento y efectividad del control establecido para el presente seguimiento.</t>
  </si>
  <si>
    <r>
      <t xml:space="preserve">La Oficina Asesora Jurídica, aportó como evidencia las actas de los Comités de Contratación, así:
</t>
    </r>
    <r>
      <rPr>
        <b/>
        <sz val="10"/>
        <color theme="1"/>
        <rFont val="Calibri"/>
        <family val="2"/>
        <scheme val="minor"/>
      </rPr>
      <t>*Acta No</t>
    </r>
    <r>
      <rPr>
        <sz val="10"/>
        <color theme="1"/>
        <rFont val="Calibri"/>
        <family val="2"/>
        <scheme val="minor"/>
      </rPr>
      <t>. (</t>
    </r>
    <r>
      <rPr>
        <b/>
        <sz val="10"/>
        <color theme="1"/>
        <rFont val="Calibri"/>
        <family val="2"/>
        <scheme val="minor"/>
      </rPr>
      <t>38</t>
    </r>
    <r>
      <rPr>
        <sz val="10"/>
        <color theme="1"/>
        <rFont val="Calibri"/>
        <family val="2"/>
        <scheme val="minor"/>
      </rPr>
      <t>-22/04/2021),  (</t>
    </r>
    <r>
      <rPr>
        <b/>
        <sz val="10"/>
        <color theme="1"/>
        <rFont val="Calibri"/>
        <family val="2"/>
        <scheme val="minor"/>
      </rPr>
      <t>39</t>
    </r>
    <r>
      <rPr>
        <sz val="10"/>
        <color theme="1"/>
        <rFont val="Calibri"/>
        <family val="2"/>
        <scheme val="minor"/>
      </rPr>
      <t>-26/04/2021),  (</t>
    </r>
    <r>
      <rPr>
        <b/>
        <sz val="10"/>
        <color theme="1"/>
        <rFont val="Calibri"/>
        <family val="2"/>
        <scheme val="minor"/>
      </rPr>
      <t>40</t>
    </r>
    <r>
      <rPr>
        <sz val="10"/>
        <color theme="1"/>
        <rFont val="Calibri"/>
        <family val="2"/>
        <scheme val="minor"/>
      </rPr>
      <t>-03/05/2021),  (</t>
    </r>
    <r>
      <rPr>
        <b/>
        <sz val="10"/>
        <color theme="1"/>
        <rFont val="Calibri"/>
        <family val="2"/>
        <scheme val="minor"/>
      </rPr>
      <t>41</t>
    </r>
    <r>
      <rPr>
        <sz val="10"/>
        <color theme="1"/>
        <rFont val="Calibri"/>
        <family val="2"/>
        <scheme val="minor"/>
      </rPr>
      <t>-07/05/2021),  (</t>
    </r>
    <r>
      <rPr>
        <b/>
        <sz val="10"/>
        <color theme="1"/>
        <rFont val="Calibri"/>
        <family val="2"/>
        <scheme val="minor"/>
      </rPr>
      <t>42</t>
    </r>
    <r>
      <rPr>
        <sz val="10"/>
        <color theme="1"/>
        <rFont val="Calibri"/>
        <family val="2"/>
        <scheme val="minor"/>
      </rPr>
      <t>-12/05/2021),  (</t>
    </r>
    <r>
      <rPr>
        <b/>
        <sz val="10"/>
        <color theme="1"/>
        <rFont val="Calibri"/>
        <family val="2"/>
        <scheme val="minor"/>
      </rPr>
      <t>43</t>
    </r>
    <r>
      <rPr>
        <sz val="10"/>
        <color theme="1"/>
        <rFont val="Calibri"/>
        <family val="2"/>
        <scheme val="minor"/>
      </rPr>
      <t>-19/05/2021),  (</t>
    </r>
    <r>
      <rPr>
        <b/>
        <sz val="10"/>
        <color theme="1"/>
        <rFont val="Calibri"/>
        <family val="2"/>
        <scheme val="minor"/>
      </rPr>
      <t>44</t>
    </r>
    <r>
      <rPr>
        <sz val="10"/>
        <color theme="1"/>
        <rFont val="Calibri"/>
        <family val="2"/>
        <scheme val="minor"/>
      </rPr>
      <t>-22/05/2021),  (</t>
    </r>
    <r>
      <rPr>
        <b/>
        <sz val="10"/>
        <color theme="1"/>
        <rFont val="Calibri"/>
        <family val="2"/>
        <scheme val="minor"/>
      </rPr>
      <t>52</t>
    </r>
    <r>
      <rPr>
        <sz val="10"/>
        <color theme="1"/>
        <rFont val="Calibri"/>
        <family val="2"/>
        <scheme val="minor"/>
      </rPr>
      <t>-16/06/2021); actas debidamente firmadas y en formato PDF.
*Acta No. (</t>
    </r>
    <r>
      <rPr>
        <b/>
        <sz val="10"/>
        <color theme="1"/>
        <rFont val="Calibri"/>
        <family val="2"/>
        <scheme val="minor"/>
      </rPr>
      <t>45</t>
    </r>
    <r>
      <rPr>
        <sz val="10"/>
        <color theme="1"/>
        <rFont val="Calibri"/>
        <family val="2"/>
        <scheme val="minor"/>
      </rPr>
      <t>-27/05/2021),(</t>
    </r>
    <r>
      <rPr>
        <b/>
        <sz val="10"/>
        <color theme="1"/>
        <rFont val="Calibri"/>
        <family val="2"/>
        <scheme val="minor"/>
      </rPr>
      <t>46</t>
    </r>
    <r>
      <rPr>
        <sz val="10"/>
        <color theme="1"/>
        <rFont val="Calibri"/>
        <family val="2"/>
        <scheme val="minor"/>
      </rPr>
      <t>-01/06/2021), (</t>
    </r>
    <r>
      <rPr>
        <b/>
        <sz val="10"/>
        <color theme="1"/>
        <rFont val="Calibri"/>
        <family val="2"/>
        <scheme val="minor"/>
      </rPr>
      <t>47</t>
    </r>
    <r>
      <rPr>
        <sz val="10"/>
        <color theme="1"/>
        <rFont val="Calibri"/>
        <family val="2"/>
        <scheme val="minor"/>
      </rPr>
      <t>-03/06/2021), (</t>
    </r>
    <r>
      <rPr>
        <b/>
        <sz val="10"/>
        <color theme="1"/>
        <rFont val="Calibri"/>
        <family val="2"/>
        <scheme val="minor"/>
      </rPr>
      <t>48</t>
    </r>
    <r>
      <rPr>
        <sz val="10"/>
        <color theme="1"/>
        <rFont val="Calibri"/>
        <family val="2"/>
        <scheme val="minor"/>
      </rPr>
      <t>-04/06/2021), (</t>
    </r>
    <r>
      <rPr>
        <b/>
        <sz val="10"/>
        <color theme="1"/>
        <rFont val="Calibri"/>
        <family val="2"/>
        <scheme val="minor"/>
      </rPr>
      <t>49</t>
    </r>
    <r>
      <rPr>
        <sz val="10"/>
        <color theme="1"/>
        <rFont val="Calibri"/>
        <family val="2"/>
        <scheme val="minor"/>
      </rPr>
      <t>-09/06/2021), (</t>
    </r>
    <r>
      <rPr>
        <b/>
        <sz val="10"/>
        <color theme="1"/>
        <rFont val="Calibri"/>
        <family val="2"/>
        <scheme val="minor"/>
      </rPr>
      <t>50</t>
    </r>
    <r>
      <rPr>
        <sz val="10"/>
        <color theme="1"/>
        <rFont val="Calibri"/>
        <family val="2"/>
        <scheme val="minor"/>
      </rPr>
      <t>-10/06/2021), (</t>
    </r>
    <r>
      <rPr>
        <b/>
        <sz val="10"/>
        <color theme="1"/>
        <rFont val="Calibri"/>
        <family val="2"/>
        <scheme val="minor"/>
      </rPr>
      <t>51</t>
    </r>
    <r>
      <rPr>
        <sz val="10"/>
        <color theme="1"/>
        <rFont val="Calibri"/>
        <family val="2"/>
        <scheme val="minor"/>
      </rPr>
      <t>-15/06/2021), (</t>
    </r>
    <r>
      <rPr>
        <b/>
        <sz val="10"/>
        <color theme="1"/>
        <rFont val="Calibri"/>
        <family val="2"/>
        <scheme val="minor"/>
      </rPr>
      <t>53</t>
    </r>
    <r>
      <rPr>
        <sz val="10"/>
        <color theme="1"/>
        <rFont val="Calibri"/>
        <family val="2"/>
        <scheme val="minor"/>
      </rPr>
      <t>-18/06/2021), (</t>
    </r>
    <r>
      <rPr>
        <b/>
        <sz val="10"/>
        <color theme="1"/>
        <rFont val="Calibri"/>
        <family val="2"/>
        <scheme val="minor"/>
      </rPr>
      <t>54</t>
    </r>
    <r>
      <rPr>
        <sz val="10"/>
        <color theme="1"/>
        <rFont val="Calibri"/>
        <family val="2"/>
        <scheme val="minor"/>
      </rPr>
      <t>-22/06/2021), (</t>
    </r>
    <r>
      <rPr>
        <b/>
        <sz val="10"/>
        <color theme="1"/>
        <rFont val="Calibri"/>
        <family val="2"/>
        <scheme val="minor"/>
      </rPr>
      <t>55</t>
    </r>
    <r>
      <rPr>
        <sz val="10"/>
        <color theme="1"/>
        <rFont val="Calibri"/>
        <family val="2"/>
        <scheme val="minor"/>
      </rPr>
      <t>-24/06/2021), (</t>
    </r>
    <r>
      <rPr>
        <b/>
        <sz val="10"/>
        <color theme="1"/>
        <rFont val="Calibri"/>
        <family val="2"/>
        <scheme val="minor"/>
      </rPr>
      <t>56</t>
    </r>
    <r>
      <rPr>
        <sz val="10"/>
        <color theme="1"/>
        <rFont val="Calibri"/>
        <family val="2"/>
        <scheme val="minor"/>
      </rPr>
      <t>-29/06/2021), (</t>
    </r>
    <r>
      <rPr>
        <b/>
        <sz val="10"/>
        <color theme="1"/>
        <rFont val="Calibri"/>
        <family val="2"/>
        <scheme val="minor"/>
      </rPr>
      <t>57</t>
    </r>
    <r>
      <rPr>
        <sz val="10"/>
        <color theme="1"/>
        <rFont val="Calibri"/>
        <family val="2"/>
        <scheme val="minor"/>
      </rPr>
      <t>-30/06/2021); documentos en Word y sin la firma del presidente del comité Doctor Gilberto Galvis Bautista.
La Oficina de Control Interno, recomienda aportar las evidencias debidamente firmadas por el presidente y secretario del Comité de Contratación y en pdf, además, establecer el respectivo plan de acción.</t>
    </r>
  </si>
  <si>
    <r>
      <t xml:space="preserve">La Oficina Asesora Juridica dispone como evidencia:
1.Las actas del Comité de Conciliación N° 06 (19-04-2021), 07 (26-04-2021), 09 (31-05-2021), 10 (15-06-2021), 11 (28-06-2021), 12 (19-07-2021) y 13 (26-07-2021).
2. 5 evidencias de capacitaciones al abogado de defensa judicial
3. Base de procesos judiciales a 31-07-2021
4. Certificado de Comite de Conciliaciones
5. Ficha de concilación
Se observa que para el presente seguimiento (mayo- agosto 2021) la OAJ, ha cumplido con los controles establecidos para minimizar el riesgo. </t>
    </r>
    <r>
      <rPr>
        <b/>
        <sz val="10"/>
        <color theme="1"/>
        <rFont val="Calibri"/>
        <family val="2"/>
        <scheme val="minor"/>
      </rPr>
      <t>La Oficina de Control Interno, recomienda establecer el plan de acción.   Se recomienda revisar el control; toda vez que "la posibilidad de tener un fallo adverso por no contar con las pruebas suficientes para ejercer una defensa técnica y adecuada", no corresponde, ni depende del Comité de Conciliaciones; son acciones que deben gestionarse con el apoyo del abogado designado para los procesos judiciales; así mismo, "presentar un informe de estado de ejecución de los procesos y presentarlos en el Comité de Conciliación", es una actividad que se puede dar posterior a los fallos y el objetivo de los riesgos es prevenir antes que sucedan.</t>
    </r>
  </si>
  <si>
    <t>El responsable, aportó las siguientes evidencias:
1. Acta No. 002 "Comité Institucional de Coordinación de Control Interno del Instituto de Hidrología, Meteorología y Estudios Ambientales – IDEAM", realizado los días 24/06/2021 y 01/07/2021.
2. Plan Anual Auditorías - 2021 V.3.
3. Universo de Auditorías basado en riesgos 2021. 
Teniendo en cuenta los soportes allegados, se observa la aprobación del Plan Anual de Auditorías 2021 V3; lo cual, da cuenta del cumplimiento y efectividad de los controles establecidos para el presente seguimiento (mayo - agosto 2021).</t>
  </si>
  <si>
    <t>La Oficina de Control Interno, remitió las siguientes evidencias:
1. 22 correos electrónicos  de revisión y aprobación de la jefe de la oficina de informes de auditoria y seguimientos a planes de mejoramiento.
2. Capacitación en codigo de ética y conflicto de intereses del 06-08-2021. (acta, presentación, material de apoyo)
3. Reportes de conflictos de intereses debidamente diligenciados por los auditores, teniendo en cuenta las auditorías desarrolladas en el cuatrimestre.
Teniendo en cuenta los soportes allegados, se verifica el cumplimiento y efectividad del control establecido para el presente seguimiento (mayo - agosto 2021).</t>
  </si>
  <si>
    <t>El responsable aportó las siguientes evidencias:
1. Estudios previos Maria Jose Arnedo Pacheco
2.  22 correos electrónicos  de revisión y aprobación de la jefe de la oficina de informes de auditoria y seguimientos a planes de mejoramiento desarrollados en el presente cuatrimestre.
3. 5 programas de las auditorias desarrolladas en el cuatrimestre. 
Teniendo en cuenta los soportes allegados, se verifica el cumplimiento y efectividad del control establecido para el presente seguimiento.</t>
  </si>
  <si>
    <r>
      <t>El responsable, aporta las siguientes evidencias:
1. Acta de reunión N° 005 "Reunión de Seguimiento y presentación de compromisos en el desarrollo de
actividades por parte de Funcionarios y Contratistas de la OCI".
Aunque en el punto "Aclaración de dudas e inquietudes" del acta aportada, en un parrafo se describe lo que se ha realizado relacionado con el presente riesgo y control "</t>
    </r>
    <r>
      <rPr>
        <i/>
        <sz val="10"/>
        <color theme="1"/>
        <rFont val="Calibri"/>
        <family val="2"/>
        <scheme val="minor"/>
      </rPr>
      <t>Desde el Proceso de Inducción y Entrenamiento en el Puesto de Trabajo, para la Dra. María José Arnedo, Abogada contratista y Diana Rocio Barato Mendéz, Secretaria de la Oficina, se han llevado a cabo varias jornadas de capacitación y entrenamiento, las cuales han contemplado; capacitación del Orfeo, Correo, Suite Visión, manejo del repositorio M en el Drive, estructura orgánica de la entidad, mapa de procesos, conceptos y normas de la entidad y en materia de Control Interno, link de transparencia, entre otros aspectos propios de la entidad y de la oficina de Control Interno".</t>
    </r>
    <r>
      <rPr>
        <b/>
        <i/>
        <sz val="10"/>
        <color theme="1"/>
        <rFont val="Calibri"/>
        <family val="2"/>
        <scheme val="minor"/>
      </rPr>
      <t xml:space="preserve"> </t>
    </r>
    <r>
      <rPr>
        <b/>
        <sz val="10"/>
        <color theme="1"/>
        <rFont val="Calibri"/>
        <family val="2"/>
        <scheme val="minor"/>
      </rPr>
      <t>Es necesario aportar evidencias relacionadas con esas actividades descritas para verificar el cumplimiento y efectividad del control durante el presente seguimiento.</t>
    </r>
  </si>
  <si>
    <r>
      <t>Probabilidad de incurrir en sanciones, pérdida de la imagen institucional por pérdida de continuidad de la información durante la toma de datos para estaciones hidrologicas convencionales y au</t>
    </r>
    <r>
      <rPr>
        <sz val="12"/>
        <color rgb="FF000000"/>
        <rFont val="Arial Narrow"/>
        <family val="2"/>
      </rPr>
      <t>t</t>
    </r>
    <r>
      <rPr>
        <sz val="11"/>
        <color rgb="FF000000"/>
        <rFont val="Arial Narrow"/>
        <family val="2"/>
      </rPr>
      <t>omáticas.</t>
    </r>
  </si>
  <si>
    <t>Para el seguimiento la Subdirección de Hidrología aportó como evidencia:
1. Correo de solicitud de insumos de Planeación Operativa con fecha 03 de julio de 2021
2. Resumen de materiales e insumos
3. Resumen de papelería técnica
4. Borrador del proceimiento de planeación anual
Teniendo en cuenta que el control se relaciona con la gestión de la papelería técnica, materiales e insumos, con la evidencia aportada se verifica el cumplimiento y efectividad del control establecido para el presente seguimiento.</t>
  </si>
  <si>
    <r>
      <t>La Subdirección de Hidrología, aportó las siguientes evidencias:
1.Informe Auditoría Estaciones AO 03 24-05-21
2. Informe Auditoría Estaciones AO 04 12-07-21.
3. Informe Auditoría Estaciones AO 06 19-07-21
4. Informe Auditoría Estaciones AO 08 16-07-21
Las evidencias aportadas, permiten verificar el cumplimiento del control establecido en la matriz de riesgos 2021. Sin embargo, en terminos de efectividad, l</t>
    </r>
    <r>
      <rPr>
        <b/>
        <sz val="10"/>
        <color theme="1"/>
        <rFont val="Calibri"/>
        <family val="2"/>
        <scheme val="minor"/>
      </rPr>
      <t>a Oficina de Control Interno recomienda establecer los planes de mejoramiento producto de las auditorías para asegurar la minimización de riesgos.</t>
    </r>
  </si>
  <si>
    <r>
      <t>Los responsables aportaron las siguientes evidencias:
1. Reporte por parte del Grupo de Automatización de 3 siniestros en las estaciones "San Pedro Puerto Libertador" (10-05-2021), "San Bernando del Viento"(26-04-2021) y "Juanchaco" (03-03-2021).
2. Reporte por parte del Grupo de Planeación Operativa de un siniestro en el Área Operativa 03 (11-03-2021) con toda la documentación pertinente.
3. Reportes de Áreas Operativas de dos memorandos de siniestros a la estación Puerto Araujo (14-01-2021) y Pajarito-AUT (12-05-2021), en el que se informa que se adjuntan los documentos para iniciar el proceso de reclamación ante la aseguradora.
Las evidencias aportadas corresponden en su mayoría a documentos con fechas de cuatrimestres anteriores al del presente seguimiento, ademas no se adjuntaron a las evidencias los adjuntos relacionados en los memorandos reporte de Áreas Operativas. Por lo tanto, para el presente seguimiento</t>
    </r>
    <r>
      <rPr>
        <b/>
        <sz val="10"/>
        <color theme="1"/>
        <rFont val="Calibri"/>
        <family val="2"/>
        <scheme val="minor"/>
      </rPr>
      <t>, no es posible verificar la minimización del riesgo establecido en la matriz de riesgos 2021.</t>
    </r>
  </si>
  <si>
    <r>
      <t>La Subdirección de Hidrología, aportó las siguientes evidencias:
1.Informe Auditoría Estaciones AO 03 24-05-21
2. Informe Auditoría Estaciones AO 04 12-07-21.
3. Informe Auditoría Estaciones AO 06 19-07-21
4. Informe Auditoría Estaciones AO 08 16-07-21
5. Informe Auditoría Variables Hidrológicas AO 01 26-04-21
6. Informe Auditoría Variables Hidrológicas AO 09 23-04-2021
Las evidencias aportadas, permiten verificar el cumplimiento del control establecido en la matriz de riesgos 2021.</t>
    </r>
    <r>
      <rPr>
        <b/>
        <sz val="10"/>
        <color theme="1"/>
        <rFont val="Calibri"/>
        <family val="2"/>
        <scheme val="minor"/>
      </rPr>
      <t xml:space="preserve"> Sin embargo, en terminos de efectividad, la Oficina de Control Interno recomienda establecer los planes de mejoramiento producto de las auditorías para asegurar la minimización de riesgos.</t>
    </r>
  </si>
  <si>
    <r>
      <t xml:space="preserve">Las evidencias aportadas por la Subdirección de Hidrología, corresponden al:
1. avances de indicadores del plan de acción por parte del grupo de monitoreo hidrológico
2. Logros - años 2020.
3. Resumen estadísticas - año 2020.
Las evidencias anotadas anteriormente, corresponden a información de la vigencia anterior y no dan cuenta de la mitigación del riesgo de la vigencia 2021; por lo anterior, la Oficina de Control Interno no cuenta con evidencias para determinar si el control propuesto es efectivo para minimizar la materialización del riesgo. </t>
    </r>
    <r>
      <rPr>
        <b/>
        <sz val="10"/>
        <color theme="1"/>
        <rFont val="Calibri"/>
        <family val="2"/>
        <scheme val="minor"/>
      </rPr>
      <t>Se recomienda establecer el plan de acción.</t>
    </r>
  </si>
  <si>
    <t>La subdirección de Hidrología, aportó como evidencia lista de asistencia a: 
1. Soporte de entrenamiento AOP N°1
2. Soporte de entrenamiento AOP N°7
En las actas de inspección relacionadas anteriormente, se manifiesta que se realizó una reinducción a los observadores en lectura de nivel. Por lo tanto, se verifica el cumplimiento y efectividad del control establecido para el presente seguimiento.</t>
  </si>
  <si>
    <t>El Grupo de Servicios Administrativos, aportó las siguientes evidencias:
1. Acta de reunión 16-04-2021 GSA
2. Acta de reunión 18-05-2021 GSA
3. Acta de reunión 17-06-2021 GSA
4. Acta de reunión 13-07-2021 SAD
Teniendo en cuenta los soportes antes relacionados, la OCI observa el cumplimiento y efectividad del control establecido: "...verifica mensualmente la ejecución del plan de adquisiciones, en relación a los bienes y servicios necesarios para el funcionamiento del IDEAM...", realizado por el Coordinador de la dependencia.</t>
  </si>
  <si>
    <t>El Grupo de Servicios Administrativos, aportó las siguientes evidencias:
1. Acta N° 04 "COMITÉ SEGUROS" de fecha 09/04/2021.
2. Acta N° 05 "COMITÉ SEGUROS" de fecha 11/05/2021.
3. Acta N° 06 "COMITÉ SEGUROS" de fecha 04/06/2021.
4. Acta N° 07 "COMITÉ SEGUROS" de fecha 09/07/2021.
5. Base de datos (Excel) "Siniestros CHUBB 2020 2021", en la cual se relaciona la siguientes información: Aseguradora, póliza, No. de siniestro, expediente, ramo-amparo afectado, descripción, fecha del siniestro, prescripción, valor reclamado, observaciones, estado y reportado a servicios administrativos; se observan 30 siniestros relacionados en la base de datos a la fecha.
6. Base de datos (Excel) "Siniestros HDI 2019 2020", en la cual se relaciona la siguientes información: Aseguradora, póliza, No. de siniestro, expediente, ramo-amparo afectado, descripción, fecha del siniestro, prescripción, valor reclamado, observaciones, estado y reportado a servicios administrativos; se observan 32 siniestros relacionados en la base de datos a la fecha.
Teniendo en cuenta los soportes antes relacionados, la OCI observa el cumplimiento y efectividad del control establecido "...verifica mediante base de datos y físicamente la prescripción de cada uno de los siniestros reportados", realizado por el Coordinador y contratista encargado del manejo de siniestros.</t>
  </si>
  <si>
    <t>El Grupo de Servicios Administrativos, aportó las siguientes evidencias:
1. Planilla de arqueo de caja menor mayo,  realizado el día 27/05/2021
2. Planilla de arqueo de caja menor junio,  realizado el día 29/06/2021
3. Planilla de arqueo de caja menor agosto, realizado el día 09/08/2021
4. Conciliación bancaria abril 2021 caja menor N° 121
5. Conciliación bancaria mayo 2021 caja menor N° 121
6. Conciliación bancaria junio 2021 caja menor N° 121
7. Conciliación bancaria julio 2021 caja menor N° 121
Teniendo en cuenta los soportes antes relacionados, la OCI observa el cumplimiento y efectividad del control establecido "realizar arqueo de caja menor de manera trimestral por parte del coordinador del Grupo, quedando la evidencia radicada en el sistema de Gestión Documental".</t>
  </si>
  <si>
    <t>El Grupo de Servicio al Ciudadano, aportó las siguientes evidencias:
1. Correo electrónico con asunto "seguimiento" a 26 de junio de 2021
2. Correo electrónico con asunto "Envío tramitado el último cuadro de seguimiento a PQRSD del día 25 de junio /2021 de fecha 04/08/2021.
3. Informe PQRS a Secretaria General del 09-08-2021
4. Seguimiento 25-06-2021
5. Seguimiento consolidado PQRS
Los soportes allegados dan cuenta del cumplimiento y efectividad del control: "seguimiento mensual a las PQRS por medio de formato M-AC-F012, verificando el cargue en el sistema de gestión documental ORFEO de la evidencia de respuesta a las PQRS".</t>
  </si>
  <si>
    <t>El Grupo de Servicio al Ciudadano, aportó las siguientes evidencias:
1. Correos electrónicos de fechas: 13, 14/05/2021 - 17/06/2021 - 15, 22, 26/07/2021  07 por medio de los cuales, la dependencia genera alertas sobre el vencimiento de los términos para dar respuesta a la (s) PQRS .
Teniendo en cuenta los soportes antes relacionados, la OCI observa el cumplimiento y efectividad del control para el presente seguimiento (mayo - agosto 2021).</t>
  </si>
  <si>
    <t>El Grupo de Servicio al Ciudadano, aportó las siguientes evidencias:
1. Memorando No. 120212090000653_00001d de fecha 09/08/2021, dirigido a la SCoordinadora Grupo de Administración y Desarrollo del Talento Humano, asunto "Requerimiento Justificación PQRS por Fuera de Término - segundo trimestre 2021 – Grupo de Administración y Desarrollo del Talento Humano".
2. Memorando No. 120212090000663_00001d de fecha 09/08/2021, dirigido al Jefe Oficina Asesora Jurídica, asunto "Requerimiento Justificación PQRS por Fuera de Término – segundo trimestre 2021 – Oficina Asesora Jurídicaa".
3. Memorando No.120212090000673_00001d de fecha 09/08/2021, dirigido al Subdirector de Meteorología, asunto "Requerimiento Justificación PQRS por Fuera de Término – segundo trimestre 2021 – Subdirección de Meteorología ".
Teniendo en cuenta los soportes antes relacionados, la OCI observa el cumplimiento y efectividad del control para el presente seguimiento (mayo - agosto 2021).</t>
  </si>
  <si>
    <r>
      <t>El Grupo de Servicio al Ciudadano, aportó las siguientes evidencias:
1. Lista de asistencia Capacitación PQRS - Integrantes Grupo de servicio al ciudadano del 12-04-2021.
2. Lista de asistencia Capacitación, Protocolos y Fortalecimiento del Servicio al Ciudadano, Trámite oportuno a PQRSD - PIC - 2021 del 28 y 29-04-2021, 07-05-2021, 11-06-2021 
3. Lista de asistencia Capacitación - Participación Ciudadana del 29-06-2021
4. Lista de asistencia Procedimiento PQRS grupo de gestión documental-grupo de atención al ciudadano del 06-07-2021.
La OCI, teniendo en cuenta los soportes allegados, se verificó el cumplimiento y efectividad del control establecido y</t>
    </r>
    <r>
      <rPr>
        <b/>
        <sz val="10"/>
        <color theme="1"/>
        <rFont val="Calibri"/>
        <family val="2"/>
        <scheme val="minor"/>
      </rPr>
      <t xml:space="preserve"> recomienda desarrollar con mayor continuidad dichas capacitaciones. </t>
    </r>
  </si>
  <si>
    <r>
      <t>El Grupo de Servicio al Ciudadano, aportó las mismas evidencia del riesgo 37, así:
1. Lista de asistencia Capacitación PQRS - Integrantes Grupo de servicio al ciudadano del 12-04-2021.
2. Lista de asistencia Capacitación, Protocolos y Fortalecimiento del Servicio al Ciudadano, Trámite oportuno a PQRSD - PIC - 2021 del 28 y 29-04-2021, 07-05-2021, 11-06-2021 
3. Lista de asistencia Capacitación - Participación Ciudadana del 29-06-2021
4. Lista de asistencia Procedimiento PQRS grupo de gestión documental-grupo de atención al ciudadano del 06-07-2021.
Teniendo en cuenta los soportes allegados la OCI verificó el cumplimiento y efectividad del control establecido; adicionalmente,</t>
    </r>
    <r>
      <rPr>
        <b/>
        <sz val="10"/>
        <color theme="1"/>
        <rFont val="Calibri"/>
        <family val="2"/>
        <scheme val="minor"/>
      </rPr>
      <t xml:space="preserve"> se recomienda desarrollar con mayor continuidad dichas capacitaciones.</t>
    </r>
  </si>
  <si>
    <r>
      <t>El Grupo de Servicio al Ciudadano, aportó las siguientes evidencias:
1. Lista de asistencia Capacitación Conflictos de Interés del 02-06-2021.
2. Correos de solicitud de capacitaciones en "Código de Integridad y Corrupción" enviados el 16 de julio y el 04 de agosto de 2021, junto con la respuesta en la que se detalla que se programaran esas capacitaciones para el 8 de octubre y entre 2 al 5 de noviembre.
Teniendo en cuenta lo anterior, las evidencias no son suficientes para verificar el cumplimiento y efectividad del control establecido.</t>
    </r>
    <r>
      <rPr>
        <b/>
        <sz val="10"/>
        <color theme="1"/>
        <rFont val="Calibri"/>
        <family val="2"/>
        <scheme val="minor"/>
      </rPr>
      <t xml:space="preserve"> Igualmente, se recomienda asistir a las capacitaciones que ofrece el Departamento Administrativo de la Función Pública, las cuales pueden ser consultadas en la Agenda Función Pública que se encuentra dispuesta en la página web de dicha entidad.</t>
    </r>
  </si>
  <si>
    <r>
      <t xml:space="preserve">El responsable, aportó como evidencia el link: hhttps://drive.google.com/drive/u/1/folders/1BV4FkwtbyL-FEr9kL0l8nUp2BhnH6Bx2; que contiene las siguientes evidencias:
1. Cronograma de capacitaciones general
2. Seguimiento 01-04-2021
3.Seguimiento 11-02-2021
4. Seguimiento 30-12-2020
5. Seguimiento ultimo trimestre 2020.
La información corresponde a cuatrimestres anteriores al del presente seguimiento. Por lo anterior, no se observó el nivel de cumplimiento y efectividad del control establecido. Adicionalmente, </t>
    </r>
    <r>
      <rPr>
        <b/>
        <sz val="10"/>
        <color theme="1"/>
        <rFont val="Calibri"/>
        <family val="2"/>
        <scheme val="minor"/>
      </rPr>
      <t>se recomienda establecer el plan de acción y para el tercer seguimiento a la matriz de riesgo 2021, aportar las evidencias de back up del cuatrimestre en seguimiento.</t>
    </r>
  </si>
  <si>
    <t>De acuerdo con la información suministrada por el Grupo de Control Disciplinario Interno, en la cual se informa que la información contenida en los formatos A-CID-F005, A-CID-F006 y A-CID-F007 que se relacionan en los controles, no pueden ser puesta a disposición de terceros ajenos al proceso, ya que es de carácter privada y reserva de la actuación disciplinaria (Ley 734 - 2002 - Código Disciplinario Único, artículo 95), la Oficina de Control Interno, no cuenta con elementos para emitir concepto sobre la efectividad del control.</t>
  </si>
  <si>
    <r>
      <t>El Grupo de Presupuesto, aporta como evidencias los seguimientos contractuales (bases de datos en Excel) de:
1. Subdirección de Hidrología con validación del 04/06/2021.
2. Secretaria General con validación del 07/07/2021 
3. Informática con validación del 02/08/2021
4. Subdirección de Meteorología con validación del 07/07/2021
Teniendo en cuenta los soportes remitidos, se verificó el cumplimiento y efectividad del control establecido.</t>
    </r>
    <r>
      <rPr>
        <b/>
        <sz val="10"/>
        <color theme="1"/>
        <rFont val="Calibri"/>
        <family val="2"/>
        <scheme val="minor"/>
      </rPr>
      <t xml:space="preserve"> adicionalmente, la Oficina de Control Interno recomienda establecer el plan de acción para el riesgo.</t>
    </r>
  </si>
  <si>
    <r>
      <t xml:space="preserve">Las evidencias aportadas por la dependencia responsable, son:
1. Pantallazos de los radicados No. 20212020004653, 20217030000952, 20217040002243, 20217080001433, 20217090001373 y 20217130001523, en los cuales se visualiza los tiempos de respuesta de la dependencia frente a las solicitudes.
Teniendo en cuenta las evidencias aportadas y la descripción del control "El grupo de presupuesto mantiene comunicación directa y permanente con las dependencias y en especial con la Oficina Asesora Jurídica, sobre los tiempos adecuados de la recepción para expedir certificaciones"; la Oficina de Control Interno observa que los trámites de RP se realizan de manera oportuna. </t>
    </r>
    <r>
      <rPr>
        <b/>
        <sz val="10"/>
        <color theme="1"/>
        <rFont val="Calibri"/>
        <family val="2"/>
        <scheme val="minor"/>
      </rPr>
      <t xml:space="preserve">Se recomienda establecer el respectivo plan de acción (columnas AG) a fin de determinar el mecanismo directo de comunicación con las dependencias y la oficina Jurídica. </t>
    </r>
  </si>
  <si>
    <t>El responsable, aportó las siguientes evidencias:
1. lista de asistencia de capacitación del 20-05-2021 sobre Ley de Transparencia
2. Lista de asistencia y evidencia fotografica de capacitación del 16-07 sobre Ley de Transparencia
3. Pieza comunicativa del 03-08-2021 sobre Ley de Transparencia.
Teniendo en cuenta las evidencias aportadas y la descripción del control "La oficina Asesora de Planeación realiza con las dependencias mesas de trabajo previo a la socialización de información relevante para el interés general"; la Oficina de Control Interno verificó el cumplimiento y efectividad del control establecido.</t>
  </si>
  <si>
    <r>
      <t xml:space="preserve">El responsable, aportó las siguientes evidencias:
1. Correo electrónico de fecha 08/06/2021, a través del cual, invitó a realizar la "Actualización contenidos de la pagina de Ley de Transparencia - para mejorar el Índice de Transparencia - ITA", dirigido a los líderes de proceso.
2. Seguimiento Ley de Transparencia - mayo 2021 (base de datos en Excel). 
</t>
    </r>
    <r>
      <rPr>
        <b/>
        <sz val="10"/>
        <color theme="1"/>
        <rFont val="Calibri"/>
        <family val="2"/>
        <scheme val="minor"/>
      </rPr>
      <t>La OCI recomienda revisar y ajustar de ser necesario los controles establecidos y el plan de acción, para robustecerlos y minimizar el riesgo, teniendo en cuenta que el control establecido no está reduciendo su materialización; puesto que a la fecha del presente seguimiento, la página de Ley de Transparencia continúa desactualizada.</t>
    </r>
  </si>
  <si>
    <t>El responsable, aportó las siguientes evidencias:
1. lista de asistencia de capacitación del 20-05-2021 sobre Ley de Transparencia
2. Lista de asistencia y evidencia fotografica de capacitación del 16-07 sobre Ley de Transparencia
3. Pieza comunicativa del 03-08-2021 sobre Ley de Transparencia.
4. Correo electrónico de fecha 08/06/2021, a través del cual, invitó a realizar la "Actualización contenidos de la pagina de Ley de Transparencia - para mejorar el Índice de Transparencia - ITA", dirigido a los líderes de proceso.
5. Seguimiento Ley de Transparencia - mayo 2021 (base de datos en Excel). 
Teniendo en cuenta las evidencias aportadas y la descripción del control "Realizar mesas de trabajo previas a la socialización de información relevante para el interés general"; la Oficina de Control Interno verificó el cumplimiento y efectividad del control establecido.</t>
  </si>
  <si>
    <r>
      <t xml:space="preserve">El responsable aportó como evidencia:
1. CONTRATO 311 CORRECTORA DE ESTILO.
Sumado a lo anterior, el responsable en el monitoreo relaciona como evidencia el link: https://drive.google.com/drive/folders/1vrgzMDqylT2YWrSuKKOc1tDA5457P7NT; la información se encuentran con acceso restringido y aunque la OCI tuvo acceso a ella, el link remite a un drive con 5 carpetas que contienen el trabajo realizado por la contratista y no las evidencias puntuales de la ejecución del control " Implementación de la Politica Editorial publicada en pagina web, gestión de las comunicaciones, revisión de textos que publica la entidad".
</t>
    </r>
    <r>
      <rPr>
        <b/>
        <sz val="10"/>
        <color theme="1"/>
        <rFont val="Calibri"/>
        <family val="2"/>
        <scheme val="minor"/>
      </rPr>
      <t>Por lo anterior, no se observó el nivel de cumplimiento y efectividad del control establecido. Adicionalmente, se recomienda establecer el plan de acción y para el tercer seguimiento a la matriz de riesgo 2021, aportar las evidencias en las carpetas establecidas por la Oficina Asesora de Planeación, tal como se indicó para el presente seguimiento mediante el memorando No. 20211030002123 de fecha 02/08/2021, en donde se especifica</t>
    </r>
    <r>
      <rPr>
        <b/>
        <i/>
        <sz val="10"/>
        <color theme="1"/>
        <rFont val="Calibri"/>
        <family val="2"/>
        <scheme val="minor"/>
      </rPr>
      <t xml:space="preserve"> "Las evidencias deben ser cargadas en las carpetas dispuestas en drive para cada uno de los subcomponentes del P.A.A.C. 2021 y para cada uno de los riesgos establecidos en la Matriz; no se recibirán por otro medio", y ademas, "No se deben ajuntar evidencias mediante accesos directos a las carpetas de las dependencias, ni enviar link para solicitar acceso; se debe cargar la evidencia como tal a la carpeta en drive dispuesta por la OCI."</t>
    </r>
  </si>
  <si>
    <t>El responsable, aportó las siguientes evidencias:
1. Autodiagnóstico de gestión de la rendición de cuentas
2. Correo del 08-06-2021 donde la Oficina Asesora de Planración informó los temas a divulgar en la "Audiencia Pública de Rendición de Cuentas"
3. Contrato Jenny Yolani Ramos Martin.
4. Formulario "Sondeo de opinión rendición de cuentas 2020 IDEAM"
5. Plan de mejoramiento rendición de cuentas.
Teniendo en cuenta las evidencias aportadas y la descripción del control "Llevar a cabo una planeación estratégica de los insumos y contenidos que serán materia de divulgación, máxime cuando se trate de rendiciones de cuentas a la ciudadanía."; la Oficina de Control Interno verificó el cumplimiento y efectividad del control establecido.</t>
  </si>
  <si>
    <r>
      <t>Las subdirecciones responsables remiten las siguientes evidencias: 
Subdirección de Ecosistemas: Presenta Programa de auditoria fecha 28/07/2021, el cual tiene como objetivo Verificar la eficacia de los planes de mejoramiento resultantes del programa de auditoria 2020, sin embargo no anexa  el informe resultante de la auditoria ni las accciones de mejora resultantes de la misma. Por lo cual el documento de programa de auditoria por sí solo no aporta a la mitigación del riesgo de la subdirección. Al solicitar la evidencia el profesional responsable refiere que La auditoría se llevó a cabo el día 28 de julio de 2021; a la fecha, el informe de auditoría no ha sido comunicado por parte de la auditora y, por ende, el plan de mejora no procede hasta tanto se conozca dicho informe</t>
    </r>
    <r>
      <rPr>
        <sz val="11"/>
        <color rgb="FFFF0000"/>
        <rFont val="Arial Narrow"/>
        <family val="2"/>
      </rPr>
      <t xml:space="preserve">
</t>
    </r>
    <r>
      <rPr>
        <sz val="11"/>
        <color theme="1"/>
        <rFont val="Arial Narrow"/>
        <family val="2"/>
      </rPr>
      <t>Subdirección Meteorología: Presenta Programa de auditoria fecha 28/07/2021, el cual tiene como objetivo Verificar la eficacia de los planes de mejoramiento resultantes del programa de auditoria 2020, sin embargo no anexa  el informe resultante de la auditoria ni las accciones de mejora resultantes de la misma. Por lo cual el documento de programa de auditoria por sí solo no aporta a la mitigación del riesgo de la subdirección. El responsable del reporte de riegos informa que "La auditoria que informamos la realizo otra dependencia en la cual participamos, pero no contamos con el informe final, nos contactamos con el señor German Ahumada pero no logramos comunicarnos con el"
Por lo anterior es necesario solicitar formalmente el informe de auditoria con el fin de poder definir las acciones correctivas y de mejora</t>
    </r>
  </si>
  <si>
    <r>
      <t xml:space="preserve">Las evidencias aportadas, son:
Subdirección de Ecosistemas
1. Listado de asistencia Comité Científico como evidencia de trazabilidad del "Mapa Nacional de Coberturas", pero sin un acta, la lista de asistencia no aporta evidencia a la ejecución del control.
2. Manual de campo del Inventario Forestal Nacional, junto con correos relacionados con el estado de publicación del manual y seguimiento en el tercer Comité Editorial y de Publicaciones.
3.El Inventario Forestal Nacional, junto con la trazabilidad impresa y digital y la solicitud de publicación del Marco Rector.
Subdirección de Meteorología 
1. Documento con un link a la publicación de archivos procedimientos, instructivos, manuales y otros
La Oficina de Control Interno, observa que se ha cumplido parcialmente con el control establecido para el segundo cuatrimestre de la vigencia 2021, toda vez que teniendo en cuenta los soportes, solo se puede evidenciar la ejecución del control por parte de la Subdirección de Ecosistemas; </t>
    </r>
    <r>
      <rPr>
        <b/>
        <sz val="10"/>
        <color theme="1"/>
        <rFont val="Calibri"/>
        <family val="2"/>
        <scheme val="minor"/>
      </rPr>
      <t>se recomienda establecer el plan de acción.</t>
    </r>
  </si>
  <si>
    <r>
      <t>Las evidencias aportadas son:
Subdirección de Ecosistemas
1. Borrador de la Memoria_técnica_final_V7_06_02082021 del Mapa de Coberturas
2. Carpeta con el "Análisis para aplicación de reglas de validación 2021-2
Subdirección de meteorología
1. Documento con un link a una carpeta de Drive a carpetas con  "la relación de contratistas con los documentos que soportan la ejecución precontractual, contractual y de ejecución la relación de contratistas con los documentos que soportan la ejecución precontractual, contractual y de ejecución sin que en ellos se pueda evaluar la aplicación del control"
Por lo anterior,  se observó cumplimiento parcial del control establecido, toda vez que teniendo en cuenta los soportes, solo se puede evidenciar la ejecución del control por parte de la Subdirección de Ecosistemas.</t>
    </r>
    <r>
      <rPr>
        <b/>
        <sz val="10"/>
        <color theme="1"/>
        <rFont val="Calibri"/>
        <family val="2"/>
        <scheme val="minor"/>
      </rPr>
      <t xml:space="preserve"> Adicionalmente, se recomienda establecer el plan de acción y para el tercer seguimiento a la matriz de riesgo 2021, aportar las evidencias en las carpetas establecidas por la Oficina Asesora de Planeación, tal como se indicó para el presente seguimiento mediante el memorando No. 20211030002123 de fecha 02/08/2021, en donde se especifica "Las evidencias deben ser cargadas en las carpetas dispuestas en drive para cada uno de los subcomponentes del P.A.A.C. 2021 y para cada uno de los riesgos establecidos en la Matriz; no se recibirán por otro medio", y ademas, "No se deben ajuntar evidencias mediante accesos directos a las carpetas de las dependencias, ni enviar link para solicitar acceso; se debe cargar la evidencia como tal a la carpeta en drive dispuesta por la OCI."</t>
    </r>
  </si>
  <si>
    <t>Las evidencias aportadas, son:
1. Listados de asistencia en capacitaciones en aprovechamiento forestal (Autoridades ambientales SNIF)
2. Listados de asistencia en capacitaciones de decomiso forestal (Autoridades ambientales SNIF)
3. Listados de asistencia en capacitaciones de Incendios de cobertura (Autoridades ambientales SNIF)
4. Listados de asistencia en capacitaciones Movilización Forestal (Autoridades ambientales SNIF)
5. Listados de asistencia en capacitaciones de Restauración (Autoridades ambientales SNIF)
6. Listado de asistencia y presentación de la capacitación en No-Conformidades 07-07-2021
7. Listados de asistencia, presentaciones, evaluación y demas soportes de la Capacitación NTC PE 1000-ética y valores trabajo en equipo, del 19 y 20-04-2021
8.Listados de asistencia, presentaciones, evaluación y demas soportes de la Capacitación en Gestión del Riesgo, del 23-05-2021
9. Listado de asistencia de la Capacitación IFN Contrato IFN- IAvH 007 2021, 12 y 13-07-2021
10. Listado de asistencia  de la  Capacitación IFN Subacuerdo IFN- SINCHI VA 001, 28 y 29-07-2021
11. Listado de asistencia de la Capacitación Open Foris de los días 03-05-20201 y 08-06-2021
12. Listado de asistencia de la capacitación supervisores NC-capacitación interna del 20-06-2021
13. Soportes de capacitaciones del SIAC de mayo y julio a nivel central y en Putumayo, Guajira, Nariño,.
13. Soportes de realización del curso RUA-RESPEL durante mayo y junio.
La Oficina de Control Interno, observa que se ha cumplido con el control establecido, para el segundo cuatrimestre de la vigencia 2021.</t>
  </si>
  <si>
    <r>
      <t xml:space="preserve">Las evidencias aportadas, son:
1. La Subdirección de ecosistemas aporta el "Informe preliminar entrega de cargo coordinación" de julio 2021. 
</t>
    </r>
    <r>
      <rPr>
        <b/>
        <sz val="10"/>
        <color theme="1"/>
        <rFont val="Calibri"/>
        <family val="2"/>
        <scheme val="minor"/>
      </rPr>
      <t xml:space="preserve">
La evidencia no da cuenta del cumplimiento y efectividad del control "Aplicación de procedimiento "Vinculación y desvinculación de personal A-GH-P001". Transferencia de conocimientos cuando se presente rotación de personal. (Acta de reunión)", por lo tanto se recomienda para el tercer seguimiento incluir soportes que evidencien la ejecución del control, ademas de aplicar estratégias que permitan fortalecer el mismo para disminuir la probabilidad de materialización del riesgo.</t>
    </r>
  </si>
  <si>
    <t>Las evidencias aportadas son:
1. Listados de asistencia, presentaciones, evaluación y demas soportes de la Capacitación NTC PE 1000-ética y valores trabajo en equipo, del 19 y 20-04-2021
2. Listados de asistencia, presentaciones, evaluación y demas soportes de la Capacitación en Gestión del Riesgo, del 23-05-2021
3. Listado de asistencia del "Entrenamiento de personal: Socialización metodologías y conceptos de la operación estadística "Blance de Masa Glaciar" " del 25-06-2021.
Teniendo en cuenta las evidencias aportadas y la descripción del control "Capacitación al personal que ingresa a los Grupos de Trabajo de la Subdirección de Ecosistemas y/o las que se requieran en marco del proceso de adaptación y aprendizaje. (Lista de asistencia)."; la Oficina de Control Interno verificó el cumplimiento y efectividad del control establecido.</t>
  </si>
  <si>
    <t>Las evidencias aportadas son:
1. Acta de Reunión Cordinación - SEIA 27-04-2021
2. Lista de asistencia reunión coordinadores 27-04-2021
Teniendo en cuenta las evidencias aportadas y la descripción del control "Reuniones de seguimiento con la Subdirectora. (Acta de reunión)", la Oficina de Control Interno verificó el cumplimiento y efectividad del control establecido.</t>
  </si>
  <si>
    <t xml:space="preserve">La dependencia presenta versión piloto de identificación de ingresos y gastos por recursos propios - Estudioa ambientales acreditación de laboratorios, documento que inlcuye el objetivo fortalecer el ejercicio de certificación de laboratorios. valor de los ingresos co situación de fondos en el año 2022. 
Presenta cuadro poceso de acreditación Abril, Mayo, Junio y back ups los cuales cuentan con observaciones, describen de manera general el estado de las solicitudes, de igual manera se relacionan correos en los cuales se generan cambios y observaciones al cuadro del mes de Mayo, Agosto,. 
De igual manera presenta el cuadro P.E.P.Y.T.A con los macro que permite revisar información especifica de la solicitud y el instructivo E-SGI-AC-I003 Diligenciamiento cuadro planeación estratégica procesos trámites y acreditacuón fecha 15/08/2021
Si bien se esta incluyendo gestión con respecto al riesgo, se requiere que la OA remite aprobación de presupuesto por Min hacienda para las vigencias futuras </t>
  </si>
  <si>
    <t>Las evidencias aportadas son:
1. CUADRO P.E.P.Y.T.A (MACROS) 26_07_2021 TABLAS DINAMICAS - indicadores
2. CUADRO P.E.P.Y.T.A 09_08_2021 (Registros)
3. Formato  identificación recursos propios 2022 V4
Teniendo en cuenta las evidencias aportadas y la descripción del control "El grupo de acreditación genera o contrata un instrumento informatico donde se pueda realizar el seguimiento y control a las etapas del trámite, controlando la atención a tiempo ", la Oficina de Control Interno verificó el cumplimiento del mismo, ademas recomienda seguir adelantando el proceso de fortalecimiento del control.</t>
  </si>
  <si>
    <t xml:space="preserve">Dentro de las evidencias aportadas, se observó:
1. Back-up cuadro P.E.P.Y.T.A
2. Correos y observaciones cuadro P.E.P.Y.T.A
3. E-SGI-AC-I003 INSTRUCTIVO CUADRO P.E.P.Y.T V1
Teniendo en cuenta las evidencias aportadas y la descripción del control "Asignar la responsabilidad en el profesional universitario del grupo para realizar este seguimiento y fijar como objetivo de desempeño laboral soportado en el sistema e información ", la Oficina de Control Interno verificó el cumplimiento del mismo, ademas recomienda seguir adelantando el proceso de fortalecimiento del control.
</t>
  </si>
  <si>
    <t>Dentro de las evidencias aportadas, se observó:
1. Respuesta radicado 20219910019092 de 2021, solicitud de modificación de informe de evaluación
In Situ proceso de renovación de acreditación.
2. Pantallazo de las decisiones del Comité
Teniendo en cuenta la respuesta aI usuario con decisiones del Comitpe; la OCI no cuenta con soportes que permitan verificar la minimización del riesgo establecido en la matriz.</t>
  </si>
  <si>
    <t xml:space="preserve">La Oficina Asesora de Planeación, aportó las siguientes evidencias:
1. Lista Maestra Documentos y Registros de procesos de Apoyo
2. Lista Maestra Documentos y Registros de procesos de Evaluación.
3.Lista Maestra Documentos y Registros de procesos Estratégicos
4.Lista Maestra Documentos y Registros de procesos Misionales
5. Evidencias de publicaciones mes a mes de los documentos institucionales
6. Formatos de Gestión del Cambio diligenciado para 11 Áreas Organizativas del Instituto
Teniendo en cuenta los soportes allegados, la Oficina de Control Interno, observa el nivel de cumplimiento y efectividad del control para el segundo cuatrimestre de la vigencia 2021. </t>
  </si>
  <si>
    <t>La Oficina Asesora de Planeación, aportó como evidencia el "Plan Anticorrupción y Atención al Ciudadano 2021 V2 II", con la respectiva descripción del avance y sus evidencias correspondientes al componente iniciativas adicionales. Teniendo en cuenta lo anterior, la Oficina de Control Interno verificó el cumplimiento y efectividad del control para el segundo cuatrimestre de la vigencia 2021</t>
  </si>
  <si>
    <t>Dentro de las evidencias aportadas, se observó:
1. Correos de IDEAM - Programación Auditorias mayo, junio y julio.
2. Pantallazos de la revisión de cotizaciones en Orfeo de: AMVA, Autotest, CAR Cundinamarca, Servicios Geológicos Integrados y CAR
3.PAC Por dependencias, PAC Mensual  en el formato A-GF-F012 de Abril, Mayo, Junio, Julio. 
4. Programación de auditorias bimensual mayo, junio-julio y julio-agosto.
Teniendo en cuenta las evidencias aportadas y la descripción de los controles, la Oficina de Control Interno verificó el cumplimiento y efectividad de los mismos.</t>
  </si>
  <si>
    <t>Dentro de las evidencias aportadas, se observó:
1. Código de ética para auditores del grupo de acreditación del IDEAM firmado por 24 de ellos.
2. Compromisos de confidencialidad, imparcialidad e independencia
3.Formato conflicto de intereses diligenciado de 68 visitas.
Teniendo en cuenta las evidencias aportadas y la descripción del control, la Oficina de Control Interno verificó el cumplimiento y efectividad del mismo</t>
  </si>
  <si>
    <t>Las evidencias aportadas por el grupo fueron: 
1. MATRIZ DE Impedimentos Auditores 2021
2. Asignación a otro líder del radicado 20216010007491_ISOC AMBIENTAL LTDA
3.Asignación a otro líder del radicado 20216010010261_AMBITEST S.A.S.
Teniendo en cuenta las evidencias aportadas y la descripción del control, la Oficina de Control Interno verificó el cumplimiento y efectividad del mismo</t>
  </si>
  <si>
    <t xml:space="preserve">La Oficina Asesora de Planeación, aportó las siguientes evidencias:
1. Lista de asistencia, presentación y demás soportes de la  Sensibilización Sistema Integrado IDEAM del 30-07-2021
2. Lista de asistencia, presentación y demás soportes de la  Sensibilización Sistema Integrado IDEAM del 28-07-2021
Teniendo en cuenta los soportes allegados, la Oficina de Control Interno, observa el nivel de cumplimiento y efectividad del control para el segundo cuatrimestre de la vigencia 2021. se recomienda continuar ejecutando el control. </t>
  </si>
  <si>
    <t xml:space="preserve">La Oficina Asesora de Planeación, aportó las siguientes evidencias:
1. Listas de asistencia, presentaciones y demás soportes al los taller de Fortalecimiento Indicadores  de los días 10-06-2021 y 20-08.2021
2. Listas de asistencia, presentaciones, memorandos de seguimiento PAA e informe del 09-08-2021  de seguimiento al Plan de Acción Anual
Teniendo en cuenta los soportes allegados, la Oficina de Control Interno, observa el nivel de cumplimiento y efectividad del control para el segundo cuatrimestre de la vigencia 2021. se recomienda continuar ejecutando el control. </t>
  </si>
  <si>
    <t xml:space="preserve">La Oficina Asesora de Planeación, aportó las siguientes evidencias:
1. Seguimientos MIPG a Memorandos del primer semestre
2. Matriz de seguimiento a MIPG
3. Informe avance implementación Oficina Informática
4. Informe avance implementación MIPG I semestre 2021
5. Listados de asistencia de seguimiento a la implementación de las Dimensiones MIPG 1 semestre.
6. Matriz de seguimiento implementación de políticas MIPG 2021.
Teniendo en cuenta los soportes allegados, la Oficina de Control Interno, verificó el nivel de cumplimiento y efectividad del control para el segundo cuatrimestre de la vigencia 2021. </t>
  </si>
  <si>
    <r>
      <t xml:space="preserve">La Oficina Asesora de Planeación, aportó las siguientes evidencias:
1. Listas de asistencia y presentación sobre el contexto estratégico para la formulación de la actualización del procedimiento del PAA
2. Documento en Word "E-PI-P001 PROCEDIMIENTO DE APROPIACIÓN PRESUPUESTAL Y FORMULACION DEL PLAN DE ACCION DEL AÑO t + 1", junto con listado de asistencia de su actualización.
3. Documento en Word "E-PI-P007PROCEDIMIENTO FORMULACIÓN Y SEGUIMIENTO DE PROGRAMAS, PLANES Y PROYECTOS" junto con listado de asistencia de su actualización
Teniendo en cuenta los soportes allegados, la Oficina de Control Interno verificó el nivel de cumplimiento y efectividad del control para el segundo cuatrimestre de la vigencia 2021.  </t>
    </r>
    <r>
      <rPr>
        <b/>
        <sz val="10"/>
        <color theme="1"/>
        <rFont val="Calibri"/>
        <family val="2"/>
        <scheme val="minor"/>
      </rPr>
      <t xml:space="preserve">se recomienda continuar ejecutando el control para obtener la versión final y realizar la respectiva socialización. </t>
    </r>
  </si>
  <si>
    <t>La Oficina Asesora de Planeación, aportó las siguientes evidencias:
1. Documento en Word "E-PI-P001 PROCEDIMIENTO DE APROPIACIÓN PRESUPUESTAL Y FORMULACION DEL PLAN DE ACCION DEL AÑO t + 1", junto con listado de asistencia de su actualización.
2. Documento en Word "E-PI-P007PROCEDIMIENTO FORMULACIÓN Y SEGUIMIENTO DE PROGRAMAS, PLANES Y PROYECTOS" junto con listado de asistencia de su actualización
Teniendo en cuenta los soportes allegados, la Oficina de Control Interno verificó el cumplimiento y efectividad del control para el segundo cuatrimestre de la vigencia 2021.  se recomienda continuar ejecutando el control para obtener la versión final y realizar la respectiva socialización de los procedimientos.</t>
  </si>
  <si>
    <t xml:space="preserve">Para el seguimiento del segundo cuatrimestre de la Matriz de Riesgos, la Coordinación de laboratorio no aportó evidencia alguna, por lo tanto, la Oficina de Control Interno no cuenta con evidencias para determinar si el control propuesto es efectivo para minimizar la materialización del riesgo.  Se recomienda formular el respectivo plan de acción. </t>
  </si>
  <si>
    <r>
      <t xml:space="preserve">El Grupo de Gestión Documental, aportó las siguientes evidencias: 
Control 1
1. Informes de capacitaciones (28/01/2021, 11/05/2021, 19/02/2021, 22/02/2021, 23/02/2021, 24/02/2021, 26/02/2021, 01/03/2021, 27/04/2021, 25/06/2021)
2. Listados de asistencia a capacitaciones (11/05/2021, 03/03/2021, 24/02/2021, 11/02/2021)
3. Presentacion de la capacitación de organización y conservación de archivos técnicos
4. Informede entrega de TRD actualizadas a las diferentes dependencias de la entidad y áreas operativas de fecha Febrero 2021
5. Video tutorial de documento hidrometeorogicos y ambiental y el protocolo organización de documentos hidrometeorológicos como apoyo a las Áreas Operativas
6.  informe del proceso de revisión de oferentes para la implementación de un sistema de gestión documental electrónico de archivos SGDEA
Control 2
1.Mesa de Trabajo con el Área de Asistencia Técnica del AGN (08/06/2021)
2. Mesa de trabajo revisión de la actualización y convalidación de las Tablas de Retención Documental (27/07/2021)
3. Concepto técnico de evaluación y convalidación de tablas de retención documental (15/03/2021)
4. Acta de entrega a la AGN por transferencia documental secundaria de los documentos históricos de los fondos del Ideam (07/07/2021), junto con un video de dicho proceso.
5. Acta de reunión con la oficina Asesora Jurídica sobre el seguimiento de la organización de archivo de la serie de contratos (01/06/2021)
6. informe de seguimiento a la organización de archivos satélites de varias áreas operativas Neiva (abril, mayo y junio), Villavicencio (abril), Medellín (marzo), Bogotá (marzo), historias laborales (mayo), control disciplinario (mayo) y planeación operativa (mayo).
Teniendo en cuenta los soportes antes relacionados, en terminos del control 1 (capacitaciones) se observa que la mayoría de registros corresponden a actividades ejecutadas para el primer cuatrimestre de la presente vigencia, al igual que para el control 2 (seguimiento), dos de las visitas a los archivos satelites ocurrieron en el mismo primer periodo, pero las otras 4 ocurrieron en el segundo cuatrimestre. </t>
    </r>
    <r>
      <rPr>
        <b/>
        <sz val="10"/>
        <color theme="1"/>
        <rFont val="Calibri"/>
        <family val="2"/>
        <scheme val="minor"/>
      </rPr>
      <t>Es importante tener en cuenta que siendo este el segundo monitoreo de la vigencia, se debían presentar como evidencias los registros para el segundo cuatrimestre del año, por lo demas, el registro refleja que los controles se estan  cumpliendo.</t>
    </r>
  </si>
  <si>
    <r>
      <t xml:space="preserve">La evidencia aportada, corresponde al documento denominado "EMPRESAS CONSULTORAS EN ARQUITECTURA EMPRESARIAL", en el cual, solo se observa el número de la reunión, el asunto y el pantallazo de la programación en calendario de 5 reuniones. 
Teniendo en cuenta la evidencia aportada, la Oficina de Control Interno no puede evidenciar la realización de las reuniones programadas y si los temas programados a tratar se desarrollaron, ya que no aportaron actas y listas de asistencias, lo tanto no se puede verificar el nivel de cumplimiento y efectividad del control establecido. De igual forma, </t>
    </r>
    <r>
      <rPr>
        <b/>
        <sz val="10"/>
        <rFont val="Calibri"/>
        <family val="2"/>
        <scheme val="minor"/>
      </rPr>
      <t>se recomienda establecer la fecha de implementación (columna AI) de todos los controles, ya que no fue diligenciada por parte de la Oficina de Informática.</t>
    </r>
  </si>
  <si>
    <r>
      <t xml:space="preserve">La Oficina de Informática, aporto las siguientes evidencias:
1. Catálogo de Servicios de TI
2. Mesa de servicios Proactiva Net
3. Procedimiento Gestión de Cambios
Teniendo en cuenta la evidencia aportada, la Oficina de Control Interno, </t>
    </r>
    <r>
      <rPr>
        <b/>
        <sz val="10"/>
        <color theme="1"/>
        <rFont val="Calibri"/>
        <family val="2"/>
        <scheme val="minor"/>
      </rPr>
      <t>no cuenta con bases suficientes para verificar la minimización del riesgo y la efectividad del control "Aplicación e implementación de buenas prácticas basadas en estándares internacionales - EJ. ITIL".</t>
    </r>
  </si>
  <si>
    <t>El responsable, aportó las mismas evidencias del riesgo 66, control 2.
Teniendo en cuenta lo anterior, la Oficina de Control Interno evidenció que para el presente seguimiento, no se cuenta con bases suficientes para verificar la minimización del riesgo y la efectividad del control "Aplicación e implementación de buenas prácticas basadas en estándares internacionales - EJ. ITIL".</t>
  </si>
  <si>
    <r>
      <t xml:space="preserve">El responsable, aportó la misma evidencia del riesgo 66, control 1. (Documento denominado "Factibilidad contratar AE - Arquitectura Empresarial", en el cual, solo se observa el número de la reunión, el asunto y el pantallazo de la citación a 5 reuniones).
Teniendo en cuenta la evidencia aportada, la Oficina de Control Interno </t>
    </r>
    <r>
      <rPr>
        <b/>
        <sz val="10"/>
        <color theme="1"/>
        <rFont val="Calibri"/>
        <family val="2"/>
        <scheme val="minor"/>
      </rPr>
      <t>no cuenta con bases suficientes para verificar el cumplimiento y la efectividad del control "Desarrollo de Ejercicios de Arquitectura Empresarial".</t>
    </r>
  </si>
  <si>
    <t xml:space="preserve">Para el seguimiento del segundo cuatrimestre de la Matriz de Riesgos, la Oficina de Informática no aportó evidencia alguna, por lo tanto, la Oficina de Control Interno no cuenta con evidencias para determinar si el control propuesto es efectivo para minimizar la materialización del riesgo.  Se recomienda formular el respectivo plan de acción. </t>
  </si>
  <si>
    <t>La Oficina de Informática, aportó las siguientes evidencias:
1. Plan de recuperación de desastres vigencia 2020 -2021
2. El Informe de la gestión mensual del DRP de julio.
3. Informes de pruebas del DRP.
4. Reuniones para la construcción del BIA con los responsables de entregar los insumos que exige el mismo.
 5 Catálogo de sistemas de información sobre el que se aplica el BIA
Teniendo en cuenta que las evidencia antes relacionada, se observa un avance parcial del cumplimiento y efectividad del control "Implementar y Ejecutar un Plan de Recuperación de Desastres, acorde a contexto real de la infraestructura tecnológica del IDEAM".</t>
  </si>
  <si>
    <t>La Oficina de Informática, aportó la siguiente evidencia:
1. Documentación tal como listas de asistencia, presentaciones y/o informes de cinco empresas consultoras en herramientas para la mitigación y detección de vulnerabilidades (ALIGO, I2SS, SECURONIX, TECH-PARTNERS y TENABLE)
Teniendo en cuenta los soportes allegados, la Oficina de Control Interno, observa un cumplimiento parcial del control para el segundo cuatrimestre de la vigencia 2021.</t>
  </si>
  <si>
    <t>La Oficina de Informática aportó como evidencia
1. Lista de asistencia y manual RCF en el marco de la capacitación en RFC
2. Lista de asistencia, grabación y "Manual Service Desk-basico ingenieros" de la Capacitación en el uso de la herramienta Proactivanet
3. Lista de asistencia, grabación y manual WorkFlow-Funcionalidad de la Capacitación Workflow
Teniendo en cuenta los soportes allegados, la Oficina de Control Interno, observa un cumplimiento parcial del control para el segundo cuatrimestre de la vigencia 2021.</t>
  </si>
  <si>
    <t>El responsable, aporto como evidencia:
1. Reuniones junto a distintas entidades sobre diferentes temas relacionados con seguridad de la información
2. Boletines emitidos por distintas entidades sobre diferentes temas relacionados con seguridad de la información
Teniendo en cuenta la evidencia aportada, la Oficina de Control Interno, no cuenta con soportes suficientes para verificar el nivel de cumplimiento y efectividad del control.</t>
  </si>
  <si>
    <t xml:space="preserve">La Oficina de Informática, aporta como evidencia:
1. Resolución 0371 del 30-04-2021
2. Acta #36 CIGD
3. Manual de políticas de seguridad de la información.
Teniendo en cuenta los soportes allegados, la Oficina de Control Interno, observa un cumplimiento parcial del control para el segundo cuatrimestre de la vigencia 2021. </t>
  </si>
  <si>
    <r>
      <t xml:space="preserve">La Oficina de Informática, aporta como evidencia:
1. Resolución 0371 del 30-04-2021
2. Documento en word llamado "E-SGI-SI-I001  INSTRUCTIVO DE INVENTARIO Y CLASIFICACIÓN DE ACTIVOS DE INFORMACIÓN 2021"
Teniendo en cuenta los soportes allegados, la Oficina de Control Interno, observa un cumplimiento parcial del control para el segundo cuatrimestre de la vigencia 2021. </t>
    </r>
    <r>
      <rPr>
        <b/>
        <sz val="10"/>
        <color theme="1"/>
        <rFont val="Calibri"/>
        <family val="2"/>
        <scheme val="minor"/>
      </rPr>
      <t>Se recomienda continuar con la gestión del control para contar con las versiones definitivas de los documentos y aplicar formalmente lo estipulado en los mismos.</t>
    </r>
  </si>
  <si>
    <t xml:space="preserve">La Oficina de Informática aporta como evidencia la Resolución 0371 del 30-04-2021, el documento cumple con el lineamiento del presente control "Políticas para el control del uso de medios de almacenamiento externos", pero queda pendiente verificar la efectividad del mismo, a partir de la aplicación de las políticas. </t>
  </si>
  <si>
    <t xml:space="preserve">El responsable, aporto como evidencia el acta de una auditoría al proceso de gestión de accesos del 11/06/2021 y el acta de reunión de una auditoría al proceso de gestión de bases de datos - sesión 2 y 3.
Teniendo en cuenta los soportes allegados, la Oficina de Control Interno, observa un cumplimiento parcial del control para el segundo cuatrimestre de la vigencia 2021. </t>
  </si>
  <si>
    <t>La Oficina de Informática, aportó las siguientes evidencias:
1. Informe de gestión DRP IDEAM de enero a junio de 2021
Nota: No fue allegado para su revisión el plan de recuperación de desastres, lo cual, no permite verificar la actualización de las estrategias, tal como lo indica el plan de acción.
Teniendo en cuenta la evidencia aportada, la Oficina de Control Interno, no cuenta con soportes suficientes para verificar el nivel de cumplimiento y efectividad del control.</t>
  </si>
  <si>
    <t xml:space="preserve">Para el seguimiento del segundo cuatrimestre de la Matriz de Riesgos, la Oficina de Informática no aportó evidencia alguna, por lo tanto, la Oficina de Control Interno no cuenta con evidencias para determinar si el control propuesto es efectivo para minimizar la materialización del riesgo. </t>
  </si>
  <si>
    <t>Para el seguimiento del segundo cuatrimestre de la Matriz de Riesgos, la Oficina de Informática no aportó evidencia alguna, por lo tanto, la Oficina de Control Interno no cuenta con evidencias para determinar si el control propuesto es efectivo para minimizar la materialización del riesgo. Se recomienda relacionar una fecha de implementación.</t>
  </si>
  <si>
    <t>El responsable, aporto como evidencia el Informe Auditoria Copias de Seguridad de enero 2021 y la formulación del plan de mejoramiento respectivo, pero teniendo en cuenta que la evidencia aportada corresponde al primer cuatrimestre de la vigencia, la Oficina de Control Interno, no cuenta con soportes suficientes para verificar el nivel de cumplimiento y efectividad del control.</t>
  </si>
  <si>
    <r>
      <t>El responsable aportó como evidencia del  diligenciamiento del formato E-RI-F009 Instrumentos de cooperación internacional actualizado a 31-05-2021.
La Oficina de Control Interno, observa que se ha cumplido con el control establecido, para el segundo cuatrimestre de la vigencia 2021.</t>
    </r>
    <r>
      <rPr>
        <b/>
        <sz val="10"/>
        <color theme="1"/>
        <rFont val="Calibri"/>
        <family val="2"/>
        <scheme val="minor"/>
      </rPr>
      <t xml:space="preserve"> La Oficina de Control Interno recomienda realizar la actualización del segundo semestre de la vigencia 2021 para el tercer seguimiento cuatrimestral al plan anticorrupción</t>
    </r>
    <r>
      <rPr>
        <sz val="10"/>
        <color theme="1"/>
        <rFont val="Calibri"/>
        <family val="2"/>
        <scheme val="minor"/>
      </rPr>
      <t>.</t>
    </r>
  </si>
  <si>
    <r>
      <t xml:space="preserve">El responsable, aportó como evidencia el formato inventario de activos de la información E-GI-F001, el soporte del correo electrónico que se relaciona en el monitoreo 1, no se observa en la carpeta de drive dispuesta para tal fin.
</t>
    </r>
    <r>
      <rPr>
        <b/>
        <sz val="10"/>
        <color theme="1"/>
        <rFont val="Calibri"/>
        <family val="2"/>
        <scheme val="minor"/>
      </rPr>
      <t>La Oficina de Control Interno, recomienda adjuntar la evidencia faltante para el seguimiento al tercer cuatrimestre, con la finalidad de verificar que el control establecido se haya cumplido de manera correcta.</t>
    </r>
  </si>
  <si>
    <t xml:space="preserve">Las evidencias aportadas por las dependencias fueron:
1. Lista de asistencia Capacitación PQRS - Integrantes Grupo de servicio al ciudadano del 12-04-2021.
2. Lista de asistencia Capacitación, Protocolos y Fortalecimiento del Servicio al Ciudadano, Trámite oportuno a PQRSD - PIC - 2021 del 28 y 29-04-2021, 07-05-2021, 11-06-2021 
3. Lista de asistencia Capacitación - Participación Ciudadana del 29-06-2021
4. Lista de asistencia Procedimiento PQRS grupo de gestión documental-grupo de atención al ciudadano del 06-07-2021.
La OCI, teniendo en cuenta los soportes allegados, se verificó cumplimiento y efectividad parciales del control establecido y recomienda desarrollar con mayor continuidad dichas capacitaciones y en todas las subdirecciones, pues tanto la Subdirección de Meteorología como la de Hidrología no reportan evidencias de capacitaciones. </t>
  </si>
  <si>
    <r>
      <t xml:space="preserve">La subdirección de meteorología remite como soporte a la ejecución del control para el riesgo "Probabilidad de pérdida de credibilidad del instituto, inicio de acciones disciplinarias por parte de los entes de control y posibles tutelas, además de hallazgos por parte de control interno debido al incumplimiento de los tiempos de respuesta de las PQRs, en las Subdirecciones del IDEAM." Contrato de prestación de servicios Jhoan Suarez cuyo objeto es: Prestar los servicios profesionales para adelantar las actividades tecnicas previas a la elaboración de las certificaciones del estado del tiempo y del clima y para la atención de PQRS, así como prestar el apoyo en los procesos de aseguramiento de la calidad de las variables meteorológicas y seguimiento del banco de Datos.
De igual manera se encuentra el contrato de Erika Stephanie Tocuacuyo objeto es:  Prestar los servicios profesionales a la subdireccion de meteorología para compilar los datos e información necesaria para la atención y solución a las PQRS requeridas al instituto en el proceso de meteorología 
La subdirección de Hidrología presenta proceso de contratación de Raul NIño 113 de 2021, cuyo objeto es: Prestar los servicios profesionales para analizar, evaluar, validar la calidad de la información hidrológica procesar y publicar en el sistema de informacion hidrológica oficial del Ideam (DHIME), las series de niveles, caudales, y sedimentos del año 2020 y elaborar las certificaciones hidrológicas y PQRS solicitadas a la Subdirección de Hidrología. 
</t>
    </r>
    <r>
      <rPr>
        <sz val="11"/>
        <color rgb="FFFF0000"/>
        <rFont val="Arial Narrow"/>
        <family val="2"/>
      </rPr>
      <t xml:space="preserve">
</t>
    </r>
    <r>
      <rPr>
        <sz val="11"/>
        <color theme="1"/>
        <rFont val="Arial Narrow"/>
        <family val="2"/>
      </rPr>
      <t>Es importante demostrar que en el análisis de causas por las cuales se mantiene la respuesta fuera de tiempo a las PQRS incluye la efectividad en la contratación y de que manera las personas que apoyan este proceso llevan un seguimiento para que no se presenten mas vencimientos</t>
    </r>
    <r>
      <rPr>
        <sz val="11"/>
        <color rgb="FFFF0000"/>
        <rFont val="Arial Narrow"/>
        <family val="2"/>
      </rPr>
      <t xml:space="preserve"> </t>
    </r>
  </si>
  <si>
    <t xml:space="preserve">El responsable aportó como evidencia:
1. Documento en word titulado "Manual de contratistas" V2
2. Correos relacionados con la gestión de la actualización del manual
Teniendo en cuenta los soportes allegados, la Oficina de Control Interno, observa un cumplimiento parcial del control para el segundo cuatrimestre de la vigencia 2021. </t>
  </si>
  <si>
    <r>
      <t xml:space="preserve">Para el presente seguimiento, las dependencias aportaron como evidencia
1. Mapa de riesgos IDEAM - Gestión de Tecnología de Información y Comunicaciones.
2. Imágenes con asunto "REUNION CONSTRUCCION BIA" que no cuentan con listados de asistencia, actas o presentaciones.
3. Catalogo de Sistemas de Información
Teniendo en cuenta la evidencia aportada, la Oficina de Control Interno, </t>
    </r>
    <r>
      <rPr>
        <b/>
        <sz val="10"/>
        <color theme="1"/>
        <rFont val="Calibri"/>
        <family val="2"/>
        <scheme val="minor"/>
      </rPr>
      <t>no cuenta con soportes suficientes para verificar el nivel de cumplimiento y efectividad del control.</t>
    </r>
  </si>
  <si>
    <t>El responsable, aportó el documento PETI actualizado, así como el link: https://cutt.ly/gbD4E0o, donde se observa el PETI 2021 - 2022 IDEAM, publicado en la página de Ley de Transparencia el día 31/01/2021. Soporte que visualiza el cumplimiento y efectividad del control establecido.</t>
  </si>
  <si>
    <r>
      <t>La Oficina de Informática, aporta como evidencia:
1. Presentación sensibilización en seguridad de la información, sin lista de asistencia o fecha de realización.
2. Documento en word llamado "USO Y APROPIACIÓN SISTEMA DE GESTION EN SEGURIDAD DE LA INFORMACION SGSI ARTEFACTOS DE GESTION DE DOMINIO DE USO Y APROPIACION"
Teniendo en cuenta la evidencia aportada, la Oficina de Control Interno</t>
    </r>
    <r>
      <rPr>
        <b/>
        <sz val="10"/>
        <color theme="1"/>
        <rFont val="Calibri"/>
        <family val="2"/>
        <scheme val="minor"/>
      </rPr>
      <t>, no cuenta con soportes suficientes para verificar el nivel de cumplimiento y efectividad del control.</t>
    </r>
  </si>
  <si>
    <t>La Oficina de Informática aporta como evidencia el Manual políticas SI v2021, el documento cumple con el lineamiento del presente control "Control de transferencia de información digital institucional", pero queda pendiente verificar la efectividad del mismo, a partir de la aplicación del manual.</t>
  </si>
  <si>
    <t>No se puede establecer un nivel de cumplimiento y efectividad del control, toda vez que se adjunto un link a un drive al cual la OCI no tiene acceso. Se recomienda establecer el plan de acción y para el tercer seguimiento a la matriz de riesgo 2021, aportar las evidencias en las carpetas establecidas por la Oficina Asesora de Planeación, tal como se indicó para el presente seguimiento mediante el memorando No. 20211030002123 de fecha 02/08/2021, en donde se especifica "Las evidencias deben ser cargadas en las carpetas dispuestas en drive para cada uno de los subcomponentes del P.A.A.C. 2021 y para cada uno de los riesgos establecidos en la Matriz; no se recibirán por otro y además, "No se deben adjuntar evidencias mediante accesos directos a las carpetas de las dependencias, ni enviar link para solicitar acceso; se debe cargar la evidencia como tal a la carpeta en drive dispuesta por la OCI."</t>
  </si>
  <si>
    <t>La Oficina de Informática, aportó las siguientes evidencias:
1. Prueba Cerrada DHIME Polaris Feb192021 - IDEAM_IMPRETICS, documento sin firmas, de fecha de realización 19/03/2021, el alcance es: "Realizar una prueba de contingencia cerrada de los servicios DHIME y Polaris en el CDA del IDEAM con el fin de verificar la funcionalidad de todos los componentes involucrados (comunicaciones, hardware y aplicaciones) sin generar afectación de los servicios en producción"
2. Prueba_Abierta_DHIME_JUNIO032021
No es clara la fecha de inicio de la prueba, ya que los soportes antes relacionados presentan fechas diferentes y correspondientes al anterior cuatrimestre. Teniendo en cuenta lo anterior, junto con los soportes allegados, la Oficina de Control Interno, observa  nivel de cumplimiento y efectividad parcial del control para el segundo cuatrimestre de la vigencia 2021.</t>
  </si>
  <si>
    <t>El responsable, aportó las siguientes evidencias:
1. Acta Segundo CTO Pilar II TEFOS Reino Unido del 21-05-2021
2. Acta de Comité Directivo Nacional Colombia Proyecto CDNC -Acta del CDNC del 15-07-2021.
3. Acta de Comité Técnico Extraordinario Proyecto Mojana Clima y Vida del 23-06-2021 
La Oficina de Control Interno, observa que se ha cumplido con el control establecido, para el segundo cuatrimestre de la vigencia 2021.</t>
  </si>
  <si>
    <t>El responsable, aportó como evidencia la "Matriz de seguimiento de proyectos de Cooperación y Asuntos Internacionales" la cual cuenta con 43 entradas a la fecha e incluye información como a relación del contratista o responsable, la modalidad de cooperación, año de inicio, nombre del proyecto, objetivo del proyecto, entidad ejecutora, estado del proyecto, inicio de proyecto, componentes, presupuesto ejecutado, áreas responsables, responsable IDEAM, ruta en M.
La Oficina de Control Interno, observa que se ha cumplido con el control establecido, para el segundo cuatrimestre de la vigencia 2021.</t>
  </si>
  <si>
    <t>El responsable, aportó la misma evidencia del riesgo 73 "la "Matriz de seguimiento de proyectos de Cooperación y Asuntos Internacionales" la cual cuenta con 43 entradas a la fecha e incluye información como a relación del contratista o responsable, la modalidad de cooperación, año de inicio, nombre del proyecto, objetivo del proyecto, entidad ejecutora, estado del proyecto, inicio de proyecto, componentes, presupuesto ejecutado, áreas responsables, responsable IDEAM, ruta en M.
La Oficina de Control Interno, observa que se ha cumplido con el control establecido, para el segundo cuatrimestre de la vigencia 2021.</t>
  </si>
  <si>
    <r>
      <t xml:space="preserve">El responsable, aportó la misma evidencia del control 1 del riesgo 74 "Instrumentos de cooperación internacional actualizado a 31-05-2021."
La Oficina de Control Interno, observa que se ha cumplido con el control establecido, para el segundo cuatrimestre de la vigencia 2021. </t>
    </r>
    <r>
      <rPr>
        <b/>
        <sz val="10"/>
        <color theme="1"/>
        <rFont val="Calibri"/>
        <family val="2"/>
        <scheme val="minor"/>
      </rPr>
      <t>La Oficina de Control Interno recomienda realizar la actualización del segundo semestre de la vigencia 2021 para el tercer seguimiento cuatrimestral al plan anticorrupción.</t>
    </r>
  </si>
  <si>
    <r>
      <t>Las cuatro subdirecciones adjuntan como evidencia las Matriz Semáforo 2021 (Excel) y los informes de seguimiento a las mismas, en ellas se observa que la matriz de la subdirección de meteorología cuenta con datos faltantes en las entradas a su matriz. La matriz de la subdirección de hidrología se encuentra desagregada de manera mensual, en esta matriz se observan 4 PQRS fuera de tiempo. En la subdirección de estudios ambientales, cuenta con matriz sin códigos de colores y una PQRS sin responder. En la matriz de la subdirección de ecosistemas, se observan 8 requerimientos cuya respuesta ocurrió fuera de tiempo.
Teniendo en cuenta lo anterior,</t>
    </r>
    <r>
      <rPr>
        <b/>
        <sz val="10"/>
        <color theme="1"/>
        <rFont val="Calibri"/>
        <family val="2"/>
        <scheme val="minor"/>
      </rPr>
      <t xml:space="preserve"> la Oficina de Control Interno recomienda a las dependencias responsables, unificar el seguimiento en la matriz semáforo y el informe, tal como lo establece el control; toda vez que en la forma como se pudo evidenciar, el control no está siendo efectivo.</t>
    </r>
  </si>
  <si>
    <t>La Subdirección de Meteorología presenta como evidencia los contratos 076 y 077 de 2021, con objeto "PRESTAR LOS SERVICIOS PROFESIONALES PARA ADELANTAR LAS ACTIVIDADES TÉCNICAS PREVIAS A LA ELABORACIÓN DE LAS CERTIFICACIONES DEL ESTADO DEL TIEMPO Y DEL CLIMA Y PARA LA ATENCIÓN DE PQRS, ASÍ COMO PRESTAR EL APOYO EN LOS PROCESOS DE ASEGURAMIENTO DE LA CALIDAD DE LAS VARIABLES METEOROLÓGICAS Y SEGUIMIENTO DEL BANCO DE DATOS" y "PRESTAR LOS SERVICIOS PROFESIONALES A LA SUBDIRECCIÓN DE METEOROLOGÍA PARA COMPILAR LOS DATOS E INFORMACIÓN NECESARIA PARA LA ATENCIÓN Y SOLUCIÓN A LAS PQRS REQUERIDAS AL INSTITUTO EN EL PROCESO DE METEOROLOGÍA.". 
Teniendo en cuenta la evidencia aportada, la Oficina de Control Interno, verifica que se desarrollan acciones relacionadas al cumplimiento del control, pero no cuenta con soportes suficientes para verificar el nivel efectividad de este.</t>
  </si>
  <si>
    <r>
      <t xml:space="preserve">EL responsable aportó como evidencia
1. La Matriz de requisitos legales con la evaluación en con fecha de ultima actualización 15-06-2021
2. Las listas de asistencia de socializaciones PGIRS
Teniendo en cuenta los soportes allegados, la Oficina de Control Interno, observa un cumplimiento parcial del control para el segundo cuatrimestre de la vigencia 2021. </t>
    </r>
    <r>
      <rPr>
        <b/>
        <sz val="10"/>
        <color theme="1"/>
        <rFont val="Calibri"/>
        <family val="2"/>
        <scheme val="minor"/>
      </rPr>
      <t>Se recomienda que para el seguimiento del tercer cuatrimestre los soportes de publicación de los documentos definitivos en la página web del IDEAM.</t>
    </r>
  </si>
  <si>
    <t>El responsable aportó como evidencia:
1. FORMATO DE INSPECCIÓN AMBIENTAL DE SEDE CL 42
2. Informe de inspección ambiental en áreas operativas 
3. Presentación de la Reunión socialización de inspección ambiental
Teniendo en cuenta los soportes allegados, la Oficina de Control Interno, observa un cumplimiento parcial del control para el segundo cuatrimestre de la vigencia 2021. Se recomienda que para el seguimiento del tercer cuatrimestre los soportes de formulación y aplicación de planes de mejoramiento.</t>
  </si>
  <si>
    <t xml:space="preserve">La subdirección de ecosistemas aportó como evidencia al control el formato de "Estudio previo de mínima cuantía". Teniendo en cuenta lo anterior, la Oficina de Control Interno observa un cumplimiento parcial del control para el segundo cuatrimestre de la vigencia 2021. </t>
  </si>
  <si>
    <t xml:space="preserve">El Área Organizativa encargada aporta las siguientes evidencias:
1. Borrador de la Memoria_técnica_final_V7_06_02082021 del Mapa de Coberturas
2. Carpeta con el "Análisis para aplicación de reglas de validación 2021-2
Por lo anterior,  se observó cumplimiento, del control establecido, toda vez que se puede evidenciar la ejecución del control por parte de la Subdirección de Ecosistemas. </t>
  </si>
  <si>
    <t>Teniendo en cuenta que el riesgo fue formulado recientemente, se cuenta como evidencia el formato de gestión de cambio para el establecimiento de este, y además, el responsable remite un pantallazo con evidencias de las gestiones realizadas en materia de actualización de políticas contables. Teniendo en cuenta lo anterior, para el presente seguimiento, la Oficina de Control Interno, no cuenta con soportes suficientes para verificar el nivel de cumplimiento y efectividad del control.</t>
  </si>
  <si>
    <t xml:space="preserve">Para el seguimiento del segundo cuatrimestre de la Matriz de Riesgos, la Subdirección de Hidrología no aportó evidencia alguna, por lo tanto, la Oficina de Control Interno no cuenta con evidencias para determinar si el control propuesto es efectivo para minimizar la materialización del riesgo.  Se recomienda formular el respectivo plan de acción. </t>
  </si>
  <si>
    <t>W.C.F.G</t>
  </si>
  <si>
    <t>II SEGUIMIENTO CUATRIMESTRAL 2021 -  OFICINA DE CONTROL INTERNO</t>
  </si>
  <si>
    <t>MONITOREO Y OBSERVACIONES OFICINA DE CONTROL INTERNO -  II SEGUIMIENTO CUATRIMESTRAL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</si>
</sst>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dd/mm/yyyy"/>
  </numFmts>
  <fonts count="79">
    <font>
      <sz val="11"/>
      <color theme="1"/>
      <name val="Arial"/>
    </font>
    <font>
      <sz val="11"/>
      <color theme="1"/>
      <name val="Calibri"/>
      <family val="2"/>
    </font>
    <font>
      <b/>
      <sz val="11"/>
      <color theme="1"/>
      <name val="Calibri"/>
      <family val="2"/>
    </font>
    <font>
      <sz val="11"/>
      <name val="Arial"/>
      <family val="2"/>
    </font>
    <font>
      <b/>
      <sz val="10"/>
      <color theme="0"/>
      <name val="Arial"/>
      <family val="2"/>
    </font>
    <font>
      <sz val="11"/>
      <color theme="1"/>
      <name val="Arial"/>
      <family val="2"/>
    </font>
    <font>
      <sz val="10"/>
      <color theme="1"/>
      <name val="Arial Narrow"/>
      <family val="2"/>
    </font>
    <font>
      <sz val="10"/>
      <color theme="1"/>
      <name val="Arial"/>
      <family val="2"/>
    </font>
    <font>
      <sz val="11"/>
      <color rgb="FF000000"/>
      <name val="Arial"/>
      <family val="2"/>
    </font>
    <font>
      <b/>
      <sz val="12"/>
      <color theme="1"/>
      <name val="Calibri"/>
      <family val="2"/>
    </font>
    <font>
      <sz val="12"/>
      <color theme="1"/>
      <name val="Calibri"/>
      <family val="2"/>
    </font>
    <font>
      <b/>
      <sz val="10"/>
      <color theme="1"/>
      <name val="Arial"/>
      <family val="2"/>
    </font>
    <font>
      <sz val="11"/>
      <color theme="1"/>
      <name val="Arial Narrow"/>
      <family val="2"/>
    </font>
    <font>
      <u/>
      <sz val="11"/>
      <color rgb="FF1155CC"/>
      <name val="Arial"/>
      <family val="2"/>
    </font>
    <font>
      <b/>
      <sz val="11"/>
      <color rgb="FFFF0000"/>
      <name val="Calibri"/>
      <family val="2"/>
    </font>
    <font>
      <b/>
      <sz val="11"/>
      <color theme="1"/>
      <name val="Arial Narrow"/>
      <family val="2"/>
    </font>
    <font>
      <sz val="11"/>
      <name val="Calibri"/>
      <family val="2"/>
    </font>
    <font>
      <b/>
      <sz val="11"/>
      <color rgb="FF000000"/>
      <name val="Arial Narrow"/>
      <family val="2"/>
    </font>
    <font>
      <sz val="11"/>
      <color rgb="FF000000"/>
      <name val="Arial Narrow"/>
      <family val="2"/>
    </font>
    <font>
      <b/>
      <sz val="14"/>
      <color theme="1"/>
      <name val="Arial Narrow"/>
      <family val="2"/>
    </font>
    <font>
      <i/>
      <sz val="11"/>
      <color theme="1"/>
      <name val="Arial Narrow"/>
      <family val="2"/>
    </font>
    <font>
      <sz val="11"/>
      <color rgb="FFCCCCCC"/>
      <name val="Arial Narrow"/>
      <family val="2"/>
    </font>
    <font>
      <b/>
      <sz val="11"/>
      <color rgb="FFCCCCCC"/>
      <name val="Arial Narrow"/>
      <family val="2"/>
    </font>
    <font>
      <sz val="11"/>
      <color rgb="FFEFEFEF"/>
      <name val="Arial Narrow"/>
      <family val="2"/>
    </font>
    <font>
      <sz val="11"/>
      <color rgb="FF999999"/>
      <name val="Arial Narrow"/>
      <family val="2"/>
    </font>
    <font>
      <b/>
      <sz val="11"/>
      <color rgb="FFEFEFEF"/>
      <name val="Arial Narrow"/>
      <family val="2"/>
    </font>
    <font>
      <sz val="11"/>
      <color rgb="FFEFEFEF"/>
      <name val="Calibri"/>
      <family val="2"/>
    </font>
    <font>
      <sz val="11"/>
      <color rgb="FFB7B7B7"/>
      <name val="Arial Narrow"/>
      <family val="2"/>
    </font>
    <font>
      <b/>
      <sz val="11"/>
      <color rgb="FFB7B7B7"/>
      <name val="Arial Narrow"/>
      <family val="2"/>
    </font>
    <font>
      <sz val="11"/>
      <color rgb="FF000000"/>
      <name val="&quot;Arial Narrow&quot;"/>
    </font>
    <font>
      <sz val="11"/>
      <color rgb="FFFF0000"/>
      <name val="Arial Narrow"/>
      <family val="2"/>
    </font>
    <font>
      <sz val="11"/>
      <color rgb="FFD9D9D9"/>
      <name val="Arial Narrow"/>
      <family val="2"/>
    </font>
    <font>
      <b/>
      <sz val="11"/>
      <color rgb="FFD9D9D9"/>
      <name val="Arial Narrow"/>
      <family val="2"/>
    </font>
    <font>
      <sz val="11"/>
      <color rgb="FF000000"/>
      <name val="&quot;ȫrial narrow\&quot;&quot;"/>
    </font>
    <font>
      <sz val="11"/>
      <color theme="1"/>
      <name val="&quot;Arial Narrow&quot;"/>
    </font>
    <font>
      <sz val="11"/>
      <color rgb="FF000000"/>
      <name val="&quot;docs-Arial Narrow&quot;"/>
    </font>
    <font>
      <b/>
      <sz val="11"/>
      <color rgb="FF999999"/>
      <name val="Arial Narrow"/>
      <family val="2"/>
    </font>
    <font>
      <u/>
      <sz val="11"/>
      <color rgb="FF000000"/>
      <name val="Arial Narrow"/>
      <family val="2"/>
    </font>
    <font>
      <u/>
      <sz val="11"/>
      <color rgb="FF000000"/>
      <name val="Arial"/>
      <family val="2"/>
    </font>
    <font>
      <u/>
      <sz val="11"/>
      <color rgb="FF1155CC"/>
      <name val="Arial Narrow"/>
      <family val="2"/>
    </font>
    <font>
      <sz val="11"/>
      <color rgb="FF999999"/>
      <name val="Calibri"/>
      <family val="2"/>
    </font>
    <font>
      <sz val="11"/>
      <color rgb="FF000000"/>
      <name val="&quot;Ȫrial Narrow\&quot;&quot;"/>
    </font>
    <font>
      <sz val="11"/>
      <color rgb="FF000000"/>
      <name val="&quot;Arial Narrow&quot;, Arial"/>
    </font>
    <font>
      <b/>
      <sz val="11"/>
      <color rgb="FF000000"/>
      <name val="&quot;Arial Narrow&quot;"/>
    </font>
    <font>
      <u/>
      <sz val="11"/>
      <color theme="1"/>
      <name val="Arial Narrow"/>
      <family val="2"/>
    </font>
    <font>
      <i/>
      <sz val="11"/>
      <color rgb="FF000000"/>
      <name val="&quot;Arial Narrow&quot;, Arial"/>
    </font>
    <font>
      <sz val="10"/>
      <color rgb="FFCCCCCC"/>
      <name val="Arial"/>
      <family val="2"/>
    </font>
    <font>
      <sz val="10"/>
      <color rgb="FFCCCCCC"/>
      <name val="Arial Narrow"/>
      <family val="2"/>
    </font>
    <font>
      <u/>
      <sz val="11"/>
      <color theme="1"/>
      <name val="Calibri"/>
      <family val="2"/>
    </font>
    <font>
      <u/>
      <sz val="11"/>
      <color rgb="FF1155CC"/>
      <name val="Calibri"/>
      <family val="2"/>
    </font>
    <font>
      <b/>
      <sz val="11"/>
      <color theme="1"/>
      <name val="Arial"/>
      <family val="2"/>
    </font>
    <font>
      <b/>
      <sz val="11"/>
      <color rgb="FF000000"/>
      <name val="&quot;Arial Narrow&quot;, Arial"/>
    </font>
    <font>
      <u/>
      <sz val="11"/>
      <color rgb="FF1155CC"/>
      <name val="&quot;Arial Narrow&quot;, Arial"/>
    </font>
    <font>
      <sz val="11"/>
      <color rgb="FFFF9900"/>
      <name val="Arial Narrow"/>
      <family val="2"/>
    </font>
    <font>
      <u/>
      <sz val="11"/>
      <color rgb="FF000000"/>
      <name val="&quot;Arial Narrow&quot;"/>
    </font>
    <font>
      <u/>
      <sz val="11"/>
      <color rgb="FF1155CC"/>
      <name val="&quot;Arial Narrow&quot;"/>
    </font>
    <font>
      <u/>
      <sz val="11"/>
      <color rgb="FF000000"/>
      <name val="&quot;Arial Narrow&quot;, Arial"/>
    </font>
    <font>
      <i/>
      <sz val="11"/>
      <color rgb="FF000000"/>
      <name val="Arial"/>
      <family val="2"/>
    </font>
    <font>
      <u/>
      <sz val="11"/>
      <color rgb="FFEFEFEF"/>
      <name val="Arial Narrow"/>
      <family val="2"/>
    </font>
    <font>
      <sz val="11"/>
      <color rgb="FFEFEFEF"/>
      <name val="&quot;Arial Narrow&quot;, Arial"/>
    </font>
    <font>
      <b/>
      <sz val="11"/>
      <color rgb="FFEFEFEF"/>
      <name val="&quot;Arial Narrow&quot;, Arial"/>
    </font>
    <font>
      <u/>
      <sz val="11"/>
      <color rgb="FFEFEFEF"/>
      <name val="&quot;Arial Narrow&quot;, Arial"/>
    </font>
    <font>
      <sz val="11"/>
      <color rgb="FFEFEFEF"/>
      <name val="Arial"/>
      <family val="2"/>
    </font>
    <font>
      <b/>
      <sz val="11"/>
      <color rgb="FFEFEFEF"/>
      <name val="Arial"/>
      <family val="2"/>
    </font>
    <font>
      <b/>
      <sz val="10"/>
      <color theme="1"/>
      <name val="Arial Narrow"/>
      <family val="2"/>
    </font>
    <font>
      <b/>
      <sz val="11"/>
      <color theme="1"/>
      <name val="Arial Narrow"/>
      <family val="2"/>
    </font>
    <font>
      <sz val="10"/>
      <color theme="1"/>
      <name val="Calibri"/>
      <family val="2"/>
      <scheme val="minor"/>
    </font>
    <font>
      <b/>
      <sz val="10"/>
      <color theme="1"/>
      <name val="Calibri"/>
      <family val="2"/>
      <scheme val="minor"/>
    </font>
    <font>
      <sz val="10"/>
      <name val="Calibri"/>
      <family val="2"/>
      <scheme val="minor"/>
    </font>
    <font>
      <b/>
      <i/>
      <sz val="10"/>
      <color theme="1"/>
      <name val="Calibri"/>
      <family val="2"/>
      <scheme val="minor"/>
    </font>
    <font>
      <b/>
      <sz val="10"/>
      <name val="Calibri"/>
      <family val="2"/>
      <scheme val="minor"/>
    </font>
    <font>
      <sz val="11"/>
      <color theme="1"/>
      <name val="Arial Narrow"/>
      <family val="2"/>
    </font>
    <font>
      <sz val="11"/>
      <color rgb="FF000000"/>
      <name val="Arial Narrow"/>
      <family val="2"/>
    </font>
    <font>
      <sz val="11"/>
      <color theme="1"/>
      <name val="Calibri"/>
      <family val="2"/>
    </font>
    <font>
      <i/>
      <sz val="10"/>
      <color theme="1"/>
      <name val="Calibri"/>
      <family val="2"/>
      <scheme val="minor"/>
    </font>
    <font>
      <sz val="12"/>
      <color rgb="FF000000"/>
      <name val="Arial Narrow"/>
      <family val="2"/>
    </font>
    <font>
      <sz val="11"/>
      <color theme="1"/>
      <name val="Arial"/>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FFC000"/>
        <bgColor rgb="FFFFC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rgb="FFD8D8D8"/>
        <bgColor rgb="FFD8D8D8"/>
      </patternFill>
    </fill>
    <fill>
      <patternFill patternType="solid">
        <fgColor rgb="FFCFE2F3"/>
        <bgColor rgb="FFCFE2F3"/>
      </patternFill>
    </fill>
    <fill>
      <patternFill patternType="solid">
        <fgColor rgb="FFFFC000"/>
        <bgColor theme="0"/>
      </patternFill>
    </fill>
    <fill>
      <patternFill patternType="solid">
        <fgColor theme="9" tint="0.79998168889431442"/>
        <bgColor theme="0"/>
      </patternFill>
    </fill>
    <fill>
      <patternFill patternType="solid">
        <fgColor theme="9" tint="0.79998168889431442"/>
        <bgColor indexed="64"/>
      </patternFill>
    </fill>
  </fills>
  <borders count="52">
    <border>
      <left/>
      <right/>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10"/>
  </cellStyleXfs>
  <cellXfs count="517">
    <xf numFmtId="0" fontId="0" fillId="0" borderId="0" xfId="0" applyFont="1" applyAlignment="1"/>
    <xf numFmtId="0" fontId="1" fillId="0" borderId="0" xfId="0" applyFont="1" applyAlignment="1">
      <alignment horizontal="center" vertical="center"/>
    </xf>
    <xf numFmtId="0" fontId="7" fillId="0" borderId="6" xfId="0" applyFont="1" applyBorder="1" applyAlignment="1">
      <alignment vertical="center" wrapText="1"/>
    </xf>
    <xf numFmtId="0" fontId="10" fillId="0" borderId="0" xfId="0" applyFont="1" applyAlignment="1">
      <alignment vertical="center"/>
    </xf>
    <xf numFmtId="0" fontId="1" fillId="0" borderId="0" xfId="0" applyFont="1" applyAlignment="1">
      <alignment vertical="center" textRotation="90"/>
    </xf>
    <xf numFmtId="0" fontId="2" fillId="0" borderId="6" xfId="0" applyFont="1" applyBorder="1" applyAlignment="1">
      <alignment horizontal="center" vertical="center"/>
    </xf>
    <xf numFmtId="0" fontId="1" fillId="5" borderId="6" xfId="0" applyFont="1" applyFill="1" applyBorder="1" applyAlignment="1">
      <alignment horizontal="center" vertical="center"/>
    </xf>
    <xf numFmtId="0" fontId="1" fillId="4" borderId="6" xfId="0" applyFont="1" applyFill="1" applyBorder="1" applyAlignment="1">
      <alignment horizontal="center" vertical="center"/>
    </xf>
    <xf numFmtId="0" fontId="4" fillId="6" borderId="2" xfId="0" applyFont="1" applyFill="1" applyBorder="1" applyAlignment="1">
      <alignment vertical="center"/>
    </xf>
    <xf numFmtId="0" fontId="4" fillId="6" borderId="6" xfId="0" applyFont="1" applyFill="1" applyBorder="1" applyAlignment="1">
      <alignment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textRotation="90"/>
    </xf>
    <xf numFmtId="0" fontId="4" fillId="6" borderId="3" xfId="0" applyFont="1" applyFill="1" applyBorder="1" applyAlignment="1">
      <alignment horizontal="center" vertical="center"/>
    </xf>
    <xf numFmtId="0" fontId="1" fillId="7" borderId="6" xfId="0" applyFont="1" applyFill="1" applyBorder="1" applyAlignment="1">
      <alignment horizontal="center" vertical="center"/>
    </xf>
    <xf numFmtId="0" fontId="7" fillId="4" borderId="15" xfId="0" applyFont="1" applyFill="1" applyBorder="1" applyAlignment="1">
      <alignment vertical="center"/>
    </xf>
    <xf numFmtId="0" fontId="11" fillId="0" borderId="9" xfId="0" applyFont="1" applyBorder="1" applyAlignment="1">
      <alignment horizontal="center" vertical="center"/>
    </xf>
    <xf numFmtId="0" fontId="7" fillId="0" borderId="3" xfId="0" applyFont="1" applyBorder="1" applyAlignment="1">
      <alignment vertical="center" wrapText="1"/>
    </xf>
    <xf numFmtId="0" fontId="1" fillId="8" borderId="6" xfId="0" applyFont="1" applyFill="1" applyBorder="1" applyAlignment="1">
      <alignment horizontal="center" vertical="center"/>
    </xf>
    <xf numFmtId="0" fontId="7" fillId="5" borderId="2" xfId="0" applyFont="1" applyFill="1" applyBorder="1" applyAlignment="1">
      <alignment vertical="center" wrapText="1"/>
    </xf>
    <xf numFmtId="0" fontId="11" fillId="0" borderId="6" xfId="0" applyFont="1" applyBorder="1" applyAlignment="1">
      <alignment horizontal="center" vertical="center" wrapText="1"/>
    </xf>
    <xf numFmtId="0" fontId="7" fillId="7" borderId="2" xfId="0" applyFont="1" applyFill="1" applyBorder="1" applyAlignment="1">
      <alignment vertical="center"/>
    </xf>
    <xf numFmtId="0" fontId="11" fillId="0" borderId="6" xfId="0" applyFont="1" applyBorder="1" applyAlignment="1">
      <alignment horizontal="center" vertical="center"/>
    </xf>
    <xf numFmtId="0" fontId="7" fillId="8" borderId="4" xfId="0" applyFont="1" applyFill="1" applyBorder="1" applyAlignment="1">
      <alignment vertical="center"/>
    </xf>
    <xf numFmtId="0" fontId="7" fillId="0" borderId="8" xfId="0" applyFont="1" applyBorder="1" applyAlignment="1">
      <alignment vertical="center" wrapText="1"/>
    </xf>
    <xf numFmtId="0" fontId="11" fillId="0" borderId="8" xfId="0" applyFont="1" applyBorder="1" applyAlignment="1">
      <alignment horizontal="center" vertical="center"/>
    </xf>
    <xf numFmtId="0" fontId="7" fillId="0" borderId="5" xfId="0" applyFont="1" applyBorder="1" applyAlignment="1">
      <alignment vertical="center" wrapText="1"/>
    </xf>
    <xf numFmtId="0" fontId="12" fillId="0" borderId="10" xfId="1" applyFont="1" applyAlignment="1">
      <alignment vertical="center"/>
    </xf>
    <xf numFmtId="0" fontId="12" fillId="3" borderId="10" xfId="1" applyFont="1" applyFill="1" applyAlignment="1">
      <alignment vertical="center"/>
    </xf>
    <xf numFmtId="0" fontId="1" fillId="0" borderId="10" xfId="1"/>
    <xf numFmtId="0" fontId="12" fillId="3" borderId="10" xfId="1" applyFont="1" applyFill="1" applyAlignment="1">
      <alignment horizontal="center" vertical="center"/>
    </xf>
    <xf numFmtId="0" fontId="15" fillId="9" borderId="6" xfId="1" applyFont="1" applyFill="1" applyBorder="1" applyAlignment="1">
      <alignment vertical="center" wrapText="1"/>
    </xf>
    <xf numFmtId="0" fontId="15" fillId="9" borderId="6" xfId="1" applyFont="1" applyFill="1" applyBorder="1" applyAlignment="1">
      <alignment horizontal="center" vertical="center" textRotation="90" wrapText="1"/>
    </xf>
    <xf numFmtId="0" fontId="15" fillId="3" borderId="10" xfId="1" applyFont="1" applyFill="1" applyAlignment="1">
      <alignment horizontal="center" vertical="center"/>
    </xf>
    <xf numFmtId="0" fontId="12" fillId="0" borderId="6" xfId="1" applyFont="1" applyBorder="1" applyAlignment="1">
      <alignment horizontal="center" vertical="center"/>
    </xf>
    <xf numFmtId="0" fontId="12" fillId="0" borderId="6" xfId="1" applyFont="1" applyBorder="1" applyAlignment="1">
      <alignment horizontal="center" vertical="center" wrapText="1"/>
    </xf>
    <xf numFmtId="0" fontId="12" fillId="10" borderId="6" xfId="1" applyFont="1" applyFill="1" applyBorder="1" applyAlignment="1">
      <alignment horizontal="center" vertical="center" wrapText="1"/>
    </xf>
    <xf numFmtId="0" fontId="18" fillId="10" borderId="6" xfId="1" applyFont="1" applyFill="1" applyBorder="1" applyAlignment="1">
      <alignment horizontal="left" vertical="center" wrapText="1"/>
    </xf>
    <xf numFmtId="0" fontId="12" fillId="10" borderId="6" xfId="1" applyFont="1" applyFill="1" applyBorder="1" applyAlignment="1">
      <alignment horizontal="left" vertical="center" wrapText="1"/>
    </xf>
    <xf numFmtId="0" fontId="12" fillId="10" borderId="6" xfId="1" applyFont="1" applyFill="1" applyBorder="1" applyAlignment="1">
      <alignment horizontal="center" vertical="center"/>
    </xf>
    <xf numFmtId="0" fontId="15" fillId="0" borderId="6" xfId="1" applyFont="1" applyBorder="1" applyAlignment="1">
      <alignment horizontal="left" vertical="center" wrapText="1"/>
    </xf>
    <xf numFmtId="9" fontId="12" fillId="0" borderId="6" xfId="1" applyNumberFormat="1" applyFont="1" applyBorder="1" applyAlignment="1">
      <alignment horizontal="left" vertical="center" wrapText="1"/>
    </xf>
    <xf numFmtId="9" fontId="12" fillId="0" borderId="6" xfId="1" applyNumberFormat="1" applyFont="1" applyBorder="1" applyAlignment="1">
      <alignment horizontal="center" vertical="center" wrapText="1"/>
    </xf>
    <xf numFmtId="0" fontId="15" fillId="0" borderId="6" xfId="1" applyFont="1" applyBorder="1" applyAlignment="1">
      <alignment horizontal="center" vertical="center" wrapText="1"/>
    </xf>
    <xf numFmtId="0" fontId="15" fillId="0" borderId="6" xfId="1" applyFont="1" applyBorder="1" applyAlignment="1">
      <alignment horizontal="center" vertical="center"/>
    </xf>
    <xf numFmtId="0" fontId="12" fillId="10" borderId="6" xfId="1" applyFont="1" applyFill="1" applyBorder="1" applyAlignment="1">
      <alignment horizontal="left" vertical="center"/>
    </xf>
    <xf numFmtId="0" fontId="12" fillId="10" borderId="6" xfId="1" applyFont="1" applyFill="1" applyBorder="1" applyAlignment="1">
      <alignment horizontal="left" vertical="center" textRotation="90"/>
    </xf>
    <xf numFmtId="9" fontId="12" fillId="0" borderId="6" xfId="1" applyNumberFormat="1" applyFont="1" applyBorder="1" applyAlignment="1">
      <alignment horizontal="left" vertical="center"/>
    </xf>
    <xf numFmtId="165" fontId="12" fillId="0" borderId="6" xfId="1" applyNumberFormat="1" applyFont="1" applyBorder="1" applyAlignment="1">
      <alignment horizontal="left" vertical="center"/>
    </xf>
    <xf numFmtId="0" fontId="15" fillId="0" borderId="6" xfId="1" applyFont="1" applyBorder="1" applyAlignment="1">
      <alignment horizontal="left" vertical="center" textRotation="90" wrapText="1"/>
    </xf>
    <xf numFmtId="0" fontId="15" fillId="0" borderId="6" xfId="1" applyFont="1" applyBorder="1" applyAlignment="1">
      <alignment horizontal="left" vertical="center" textRotation="90"/>
    </xf>
    <xf numFmtId="164" fontId="12" fillId="10" borderId="6" xfId="1" applyNumberFormat="1" applyFont="1" applyFill="1" applyBorder="1" applyAlignment="1">
      <alignment horizontal="left" vertical="center"/>
    </xf>
    <xf numFmtId="0" fontId="12" fillId="3" borderId="6" xfId="1" applyFont="1" applyFill="1" applyBorder="1" applyAlignment="1">
      <alignment vertical="center" wrapText="1"/>
    </xf>
    <xf numFmtId="0" fontId="21" fillId="0" borderId="6" xfId="1" applyFont="1" applyBorder="1" applyAlignment="1">
      <alignment horizontal="center" vertical="center"/>
    </xf>
    <xf numFmtId="0" fontId="21" fillId="0" borderId="6" xfId="1" applyFont="1" applyBorder="1" applyAlignment="1">
      <alignment horizontal="center" vertical="center" wrapText="1"/>
    </xf>
    <xf numFmtId="0" fontId="21" fillId="10" borderId="6" xfId="1" applyFont="1" applyFill="1" applyBorder="1" applyAlignment="1">
      <alignment horizontal="center" vertical="center" wrapText="1"/>
    </xf>
    <xf numFmtId="0" fontId="21" fillId="10" borderId="6" xfId="1" applyFont="1" applyFill="1" applyBorder="1" applyAlignment="1">
      <alignment horizontal="left" vertical="center" wrapText="1"/>
    </xf>
    <xf numFmtId="0" fontId="21" fillId="10" borderId="6" xfId="1" applyFont="1" applyFill="1" applyBorder="1" applyAlignment="1">
      <alignment horizontal="center" vertical="center"/>
    </xf>
    <xf numFmtId="0" fontId="22" fillId="0" borderId="6" xfId="1" applyFont="1" applyBorder="1" applyAlignment="1">
      <alignment horizontal="left" vertical="center" wrapText="1"/>
    </xf>
    <xf numFmtId="9" fontId="21" fillId="0" borderId="6" xfId="1" applyNumberFormat="1" applyFont="1" applyBorder="1" applyAlignment="1">
      <alignment horizontal="left" vertical="center" wrapText="1"/>
    </xf>
    <xf numFmtId="9" fontId="21" fillId="0" borderId="6" xfId="1" applyNumberFormat="1" applyFont="1" applyBorder="1" applyAlignment="1">
      <alignment horizontal="center" vertical="center" wrapText="1"/>
    </xf>
    <xf numFmtId="0" fontId="22" fillId="0" borderId="6" xfId="1" applyFont="1" applyBorder="1" applyAlignment="1">
      <alignment horizontal="center" vertical="center" wrapText="1"/>
    </xf>
    <xf numFmtId="0" fontId="22" fillId="0" borderId="6" xfId="1" applyFont="1" applyBorder="1" applyAlignment="1">
      <alignment horizontal="center" vertical="center"/>
    </xf>
    <xf numFmtId="0" fontId="21" fillId="10" borderId="6" xfId="1" applyFont="1" applyFill="1" applyBorder="1" applyAlignment="1">
      <alignment horizontal="left" vertical="center"/>
    </xf>
    <xf numFmtId="0" fontId="21" fillId="10" borderId="6" xfId="1" applyFont="1" applyFill="1" applyBorder="1" applyAlignment="1">
      <alignment horizontal="left" vertical="center" textRotation="90"/>
    </xf>
    <xf numFmtId="9" fontId="21" fillId="0" borderId="6" xfId="1" applyNumberFormat="1" applyFont="1" applyBorder="1" applyAlignment="1">
      <alignment horizontal="left" vertical="center"/>
    </xf>
    <xf numFmtId="165" fontId="21" fillId="0" borderId="6" xfId="1" applyNumberFormat="1" applyFont="1" applyBorder="1" applyAlignment="1">
      <alignment horizontal="left" vertical="center"/>
    </xf>
    <xf numFmtId="0" fontId="22" fillId="0" borderId="6" xfId="1" applyFont="1" applyBorder="1" applyAlignment="1">
      <alignment horizontal="left" vertical="center" textRotation="90" wrapText="1"/>
    </xf>
    <xf numFmtId="0" fontId="22" fillId="0" borderId="6" xfId="1" applyFont="1" applyBorder="1" applyAlignment="1">
      <alignment horizontal="left" vertical="center" textRotation="90"/>
    </xf>
    <xf numFmtId="164" fontId="21" fillId="10" borderId="6" xfId="1" applyNumberFormat="1" applyFont="1" applyFill="1" applyBorder="1" applyAlignment="1">
      <alignment horizontal="left" vertical="center"/>
    </xf>
    <xf numFmtId="0" fontId="23" fillId="10" borderId="6" xfId="1" applyFont="1" applyFill="1" applyBorder="1" applyAlignment="1">
      <alignment horizontal="center" vertical="center"/>
    </xf>
    <xf numFmtId="0" fontId="24" fillId="10" borderId="6" xfId="1" applyFont="1" applyFill="1" applyBorder="1" applyAlignment="1">
      <alignment horizontal="center" vertical="center"/>
    </xf>
    <xf numFmtId="0" fontId="12" fillId="3" borderId="6" xfId="1" applyFont="1" applyFill="1" applyBorder="1" applyAlignment="1">
      <alignment vertical="center"/>
    </xf>
    <xf numFmtId="0" fontId="18" fillId="10" borderId="6" xfId="1" applyFont="1" applyFill="1" applyBorder="1" applyAlignment="1">
      <alignment horizontal="center" vertical="center" wrapText="1"/>
    </xf>
    <xf numFmtId="164" fontId="18" fillId="10" borderId="6" xfId="1" applyNumberFormat="1" applyFont="1" applyFill="1" applyBorder="1" applyAlignment="1">
      <alignment horizontal="left" vertical="center" wrapText="1"/>
    </xf>
    <xf numFmtId="0" fontId="12" fillId="10" borderId="6" xfId="1" applyFont="1" applyFill="1" applyBorder="1" applyAlignment="1">
      <alignment vertical="center" textRotation="90"/>
    </xf>
    <xf numFmtId="0" fontId="23" fillId="10" borderId="6" xfId="1" applyFont="1" applyFill="1" applyBorder="1" applyAlignment="1">
      <alignment horizontal="center" vertical="center" wrapText="1"/>
    </xf>
    <xf numFmtId="0" fontId="25" fillId="0" borderId="6" xfId="1" applyFont="1" applyBorder="1" applyAlignment="1">
      <alignment horizontal="left" vertical="center" wrapText="1"/>
    </xf>
    <xf numFmtId="9" fontId="23" fillId="0" borderId="6" xfId="1" applyNumberFormat="1" applyFont="1" applyBorder="1" applyAlignment="1">
      <alignment horizontal="left" vertical="center" wrapText="1"/>
    </xf>
    <xf numFmtId="0" fontId="25" fillId="0" borderId="6" xfId="1" applyFont="1" applyBorder="1" applyAlignment="1">
      <alignment horizontal="center" vertical="center" wrapText="1"/>
    </xf>
    <xf numFmtId="0" fontId="25" fillId="0" borderId="6" xfId="1" applyFont="1" applyBorder="1" applyAlignment="1">
      <alignment horizontal="center" vertical="center"/>
    </xf>
    <xf numFmtId="0" fontId="23" fillId="10" borderId="6" xfId="1" applyFont="1" applyFill="1" applyBorder="1" applyAlignment="1">
      <alignment horizontal="left" vertical="center" wrapText="1"/>
    </xf>
    <xf numFmtId="0" fontId="23" fillId="10" borderId="6" xfId="1" applyFont="1" applyFill="1" applyBorder="1" applyAlignment="1">
      <alignment vertical="center"/>
    </xf>
    <xf numFmtId="0" fontId="23" fillId="10" borderId="6" xfId="1" applyFont="1" applyFill="1" applyBorder="1" applyAlignment="1">
      <alignment vertical="center" textRotation="90"/>
    </xf>
    <xf numFmtId="9" fontId="23" fillId="0" borderId="6" xfId="1" applyNumberFormat="1" applyFont="1" applyBorder="1" applyAlignment="1">
      <alignment horizontal="left" vertical="center"/>
    </xf>
    <xf numFmtId="165" fontId="23" fillId="0" borderId="6" xfId="1" applyNumberFormat="1" applyFont="1" applyBorder="1" applyAlignment="1">
      <alignment horizontal="left" vertical="center"/>
    </xf>
    <xf numFmtId="0" fontId="25" fillId="0" borderId="6" xfId="1" applyFont="1" applyBorder="1" applyAlignment="1">
      <alignment vertical="center" textRotation="90" wrapText="1"/>
    </xf>
    <xf numFmtId="9" fontId="23" fillId="0" borderId="6" xfId="1" applyNumberFormat="1" applyFont="1" applyBorder="1" applyAlignment="1">
      <alignment vertical="center"/>
    </xf>
    <xf numFmtId="0" fontId="25" fillId="0" borderId="6" xfId="1" applyFont="1" applyBorder="1" applyAlignment="1">
      <alignment vertical="center" textRotation="90"/>
    </xf>
    <xf numFmtId="0" fontId="27" fillId="10" borderId="6" xfId="1" applyFont="1" applyFill="1" applyBorder="1" applyAlignment="1">
      <alignment horizontal="center" vertical="center"/>
    </xf>
    <xf numFmtId="0" fontId="18" fillId="2" borderId="6" xfId="1" applyFont="1" applyFill="1" applyBorder="1" applyAlignment="1">
      <alignment horizontal="left" vertical="center"/>
    </xf>
    <xf numFmtId="0" fontId="27" fillId="2" borderId="6" xfId="1" applyFont="1" applyFill="1" applyBorder="1" applyAlignment="1">
      <alignment horizontal="center" vertical="center"/>
    </xf>
    <xf numFmtId="0" fontId="27" fillId="2" borderId="6" xfId="1" applyFont="1" applyFill="1" applyBorder="1" applyAlignment="1">
      <alignment horizontal="center" vertical="center" wrapText="1"/>
    </xf>
    <xf numFmtId="0" fontId="27" fillId="10" borderId="6" xfId="1" applyFont="1" applyFill="1" applyBorder="1" applyAlignment="1">
      <alignment horizontal="center" vertical="center" wrapText="1"/>
    </xf>
    <xf numFmtId="0" fontId="27" fillId="10" borderId="6" xfId="1" applyFont="1" applyFill="1" applyBorder="1" applyAlignment="1">
      <alignment horizontal="left" vertical="center" wrapText="1"/>
    </xf>
    <xf numFmtId="0" fontId="28" fillId="0" borderId="6" xfId="1" applyFont="1" applyBorder="1" applyAlignment="1">
      <alignment horizontal="left" vertical="center" wrapText="1"/>
    </xf>
    <xf numFmtId="9" fontId="27" fillId="0" borderId="6" xfId="1" applyNumberFormat="1" applyFont="1" applyBorder="1" applyAlignment="1">
      <alignment horizontal="left" vertical="center" wrapText="1"/>
    </xf>
    <xf numFmtId="9" fontId="27" fillId="10" borderId="6" xfId="1" applyNumberFormat="1" applyFont="1" applyFill="1" applyBorder="1" applyAlignment="1">
      <alignment horizontal="left" vertical="center" wrapText="1"/>
    </xf>
    <xf numFmtId="9" fontId="27" fillId="0" borderId="6" xfId="1" applyNumberFormat="1" applyFont="1" applyBorder="1" applyAlignment="1">
      <alignment horizontal="center" vertical="center" wrapText="1"/>
    </xf>
    <xf numFmtId="0" fontId="28" fillId="0" borderId="6" xfId="1" applyFont="1" applyBorder="1" applyAlignment="1">
      <alignment horizontal="center" vertical="center" wrapText="1"/>
    </xf>
    <xf numFmtId="0" fontId="28" fillId="0" borderId="6" xfId="1" applyFont="1" applyBorder="1" applyAlignment="1">
      <alignment horizontal="center" vertical="center"/>
    </xf>
    <xf numFmtId="0" fontId="27" fillId="10" borderId="6" xfId="1" applyFont="1" applyFill="1" applyBorder="1" applyAlignment="1">
      <alignment vertical="center"/>
    </xf>
    <xf numFmtId="0" fontId="27" fillId="10" borderId="6" xfId="1" applyFont="1" applyFill="1" applyBorder="1" applyAlignment="1">
      <alignment horizontal="left" vertical="center" textRotation="90"/>
    </xf>
    <xf numFmtId="9" fontId="27" fillId="0" borderId="6" xfId="1" applyNumberFormat="1" applyFont="1" applyBorder="1" applyAlignment="1">
      <alignment horizontal="left" vertical="center"/>
    </xf>
    <xf numFmtId="165" fontId="27" fillId="0" borderId="6" xfId="1" applyNumberFormat="1" applyFont="1" applyBorder="1" applyAlignment="1">
      <alignment horizontal="left" vertical="center"/>
    </xf>
    <xf numFmtId="0" fontId="28" fillId="0" borderId="6" xfId="1" applyFont="1" applyBorder="1" applyAlignment="1">
      <alignment horizontal="left" vertical="center" textRotation="90" wrapText="1"/>
    </xf>
    <xf numFmtId="0" fontId="28" fillId="0" borderId="6" xfId="1" applyFont="1" applyBorder="1" applyAlignment="1">
      <alignment horizontal="left" vertical="center" textRotation="90"/>
    </xf>
    <xf numFmtId="0" fontId="27" fillId="10" borderId="6" xfId="1" applyFont="1" applyFill="1" applyBorder="1" applyAlignment="1">
      <alignment vertical="center" wrapText="1"/>
    </xf>
    <xf numFmtId="164" fontId="27" fillId="10" borderId="6" xfId="1" applyNumberFormat="1" applyFont="1" applyFill="1" applyBorder="1" applyAlignment="1">
      <alignment vertical="center" wrapText="1"/>
    </xf>
    <xf numFmtId="164" fontId="27" fillId="10" borderId="6" xfId="1" applyNumberFormat="1" applyFont="1" applyFill="1" applyBorder="1" applyAlignment="1">
      <alignment horizontal="left" vertical="center" wrapText="1"/>
    </xf>
    <xf numFmtId="0" fontId="27" fillId="10" borderId="6" xfId="1" applyFont="1" applyFill="1" applyBorder="1" applyAlignment="1">
      <alignment horizontal="left" vertical="center"/>
    </xf>
    <xf numFmtId="9" fontId="12" fillId="10" borderId="6" xfId="1" applyNumberFormat="1" applyFont="1" applyFill="1" applyBorder="1" applyAlignment="1">
      <alignment horizontal="left" vertical="center" wrapText="1"/>
    </xf>
    <xf numFmtId="0" fontId="12" fillId="10" borderId="6" xfId="1" applyFont="1" applyFill="1" applyBorder="1" applyAlignment="1">
      <alignment vertical="center"/>
    </xf>
    <xf numFmtId="164" fontId="18" fillId="10" borderId="6" xfId="1" applyNumberFormat="1" applyFont="1" applyFill="1" applyBorder="1" applyAlignment="1">
      <alignment horizontal="center" vertical="center" wrapText="1"/>
    </xf>
    <xf numFmtId="164" fontId="12" fillId="10" borderId="6" xfId="1" applyNumberFormat="1" applyFont="1" applyFill="1" applyBorder="1" applyAlignment="1">
      <alignment horizontal="left" vertical="center" wrapText="1"/>
    </xf>
    <xf numFmtId="0" fontId="12" fillId="10" borderId="6" xfId="1" applyFont="1" applyFill="1" applyBorder="1" applyAlignment="1">
      <alignment vertical="center" wrapText="1"/>
    </xf>
    <xf numFmtId="0" fontId="29" fillId="10" borderId="6" xfId="1" applyFont="1" applyFill="1" applyBorder="1" applyAlignment="1">
      <alignment horizontal="left" vertical="center" wrapText="1"/>
    </xf>
    <xf numFmtId="164" fontId="12" fillId="10" borderId="6" xfId="1" applyNumberFormat="1" applyFont="1" applyFill="1" applyBorder="1" applyAlignment="1">
      <alignment vertical="center"/>
    </xf>
    <xf numFmtId="0" fontId="29" fillId="10" borderId="7" xfId="1" applyFont="1" applyFill="1" applyBorder="1" applyAlignment="1">
      <alignment horizontal="left" vertical="center" wrapText="1"/>
    </xf>
    <xf numFmtId="0" fontId="29" fillId="10" borderId="6" xfId="1" applyFont="1" applyFill="1" applyBorder="1" applyAlignment="1">
      <alignment vertical="center" wrapText="1"/>
    </xf>
    <xf numFmtId="0" fontId="29" fillId="10" borderId="7" xfId="1" applyFont="1" applyFill="1" applyBorder="1" applyAlignment="1">
      <alignment vertical="center" wrapText="1"/>
    </xf>
    <xf numFmtId="0" fontId="12" fillId="10" borderId="9" xfId="1" applyFont="1" applyFill="1" applyBorder="1" applyAlignment="1">
      <alignment horizontal="left" vertical="center" wrapText="1"/>
    </xf>
    <xf numFmtId="0" fontId="12" fillId="10" borderId="9" xfId="1" applyFont="1" applyFill="1" applyBorder="1" applyAlignment="1">
      <alignment horizontal="center" vertical="center"/>
    </xf>
    <xf numFmtId="0" fontId="15" fillId="0" borderId="9" xfId="1" applyFont="1" applyBorder="1" applyAlignment="1">
      <alignment horizontal="left" vertical="center" wrapText="1"/>
    </xf>
    <xf numFmtId="9" fontId="12" fillId="0" borderId="9" xfId="1" applyNumberFormat="1" applyFont="1" applyBorder="1" applyAlignment="1">
      <alignment horizontal="left" vertical="center" wrapText="1"/>
    </xf>
    <xf numFmtId="9" fontId="12" fillId="0" borderId="9" xfId="1" applyNumberFormat="1" applyFont="1" applyBorder="1" applyAlignment="1">
      <alignment horizontal="center" vertical="center" wrapText="1"/>
    </xf>
    <xf numFmtId="0" fontId="15" fillId="0" borderId="9" xfId="1" applyFont="1" applyBorder="1" applyAlignment="1">
      <alignment horizontal="center" vertical="center" wrapText="1"/>
    </xf>
    <xf numFmtId="0" fontId="15" fillId="0" borderId="9" xfId="1" applyFont="1" applyBorder="1" applyAlignment="1">
      <alignment horizontal="center" vertical="center"/>
    </xf>
    <xf numFmtId="0" fontId="12" fillId="2" borderId="6" xfId="1" applyFont="1" applyFill="1" applyBorder="1" applyAlignment="1">
      <alignment horizontal="center" vertical="center"/>
    </xf>
    <xf numFmtId="0" fontId="12" fillId="2" borderId="6" xfId="1" applyFont="1" applyFill="1" applyBorder="1" applyAlignment="1">
      <alignment horizontal="center" vertical="center" wrapText="1"/>
    </xf>
    <xf numFmtId="0" fontId="31" fillId="10" borderId="6" xfId="1" applyFont="1" applyFill="1" applyBorder="1" applyAlignment="1">
      <alignment horizontal="center" vertical="center" wrapText="1"/>
    </xf>
    <xf numFmtId="0" fontId="31" fillId="10" borderId="6" xfId="1" applyFont="1" applyFill="1" applyBorder="1" applyAlignment="1">
      <alignment horizontal="center" vertical="center"/>
    </xf>
    <xf numFmtId="0" fontId="32" fillId="0" borderId="6" xfId="1" applyFont="1" applyBorder="1" applyAlignment="1">
      <alignment horizontal="left" vertical="center" wrapText="1"/>
    </xf>
    <xf numFmtId="9" fontId="31" fillId="0" borderId="6" xfId="1" applyNumberFormat="1" applyFont="1" applyBorder="1" applyAlignment="1">
      <alignment horizontal="left" vertical="center" wrapText="1"/>
    </xf>
    <xf numFmtId="0" fontId="32" fillId="0" borderId="6" xfId="1" applyFont="1" applyBorder="1" applyAlignment="1">
      <alignment horizontal="center" vertical="center" wrapText="1"/>
    </xf>
    <xf numFmtId="0" fontId="32" fillId="0" borderId="6" xfId="1" applyFont="1" applyBorder="1" applyAlignment="1">
      <alignment horizontal="center" vertical="center"/>
    </xf>
    <xf numFmtId="0" fontId="31" fillId="10" borderId="6" xfId="1" applyFont="1" applyFill="1" applyBorder="1" applyAlignment="1">
      <alignment horizontal="left" vertical="center" wrapText="1"/>
    </xf>
    <xf numFmtId="0" fontId="31" fillId="10" borderId="6" xfId="1" applyFont="1" applyFill="1" applyBorder="1" applyAlignment="1">
      <alignment vertical="center"/>
    </xf>
    <xf numFmtId="0" fontId="31" fillId="10" borderId="6" xfId="1" applyFont="1" applyFill="1" applyBorder="1" applyAlignment="1">
      <alignment vertical="center" textRotation="90"/>
    </xf>
    <xf numFmtId="9" fontId="31" fillId="0" borderId="6" xfId="1" applyNumberFormat="1" applyFont="1" applyBorder="1" applyAlignment="1">
      <alignment vertical="center"/>
    </xf>
    <xf numFmtId="165" fontId="31" fillId="0" borderId="6" xfId="1" applyNumberFormat="1" applyFont="1" applyBorder="1" applyAlignment="1">
      <alignment horizontal="left" vertical="center"/>
    </xf>
    <xf numFmtId="0" fontId="32" fillId="0" borderId="6" xfId="1" applyFont="1" applyBorder="1" applyAlignment="1">
      <alignment vertical="center" textRotation="90" wrapText="1"/>
    </xf>
    <xf numFmtId="0" fontId="32" fillId="0" borderId="6" xfId="1" applyFont="1" applyBorder="1" applyAlignment="1">
      <alignment vertical="center" textRotation="90"/>
    </xf>
    <xf numFmtId="0" fontId="31" fillId="10" borderId="6" xfId="1" applyFont="1" applyFill="1" applyBorder="1" applyAlignment="1">
      <alignment vertical="center" wrapText="1"/>
    </xf>
    <xf numFmtId="164" fontId="31" fillId="10" borderId="6" xfId="1" applyNumberFormat="1" applyFont="1" applyFill="1" applyBorder="1" applyAlignment="1">
      <alignment horizontal="left" vertical="center" wrapText="1"/>
    </xf>
    <xf numFmtId="0" fontId="18" fillId="10" borderId="6" xfId="1" applyFont="1" applyFill="1" applyBorder="1" applyAlignment="1">
      <alignment vertical="center" wrapText="1"/>
    </xf>
    <xf numFmtId="9" fontId="12" fillId="10" borderId="6" xfId="1" applyNumberFormat="1" applyFont="1" applyFill="1" applyBorder="1" applyAlignment="1">
      <alignment horizontal="center" vertical="center" wrapText="1"/>
    </xf>
    <xf numFmtId="0" fontId="12" fillId="10" borderId="6" xfId="1" applyFont="1" applyFill="1" applyBorder="1" applyAlignment="1">
      <alignment horizontal="right" vertical="center" wrapText="1"/>
    </xf>
    <xf numFmtId="0" fontId="31" fillId="0" borderId="6" xfId="1" applyFont="1" applyBorder="1" applyAlignment="1">
      <alignment horizontal="center" vertical="center"/>
    </xf>
    <xf numFmtId="0" fontId="31" fillId="2" borderId="6" xfId="1" applyFont="1" applyFill="1" applyBorder="1" applyAlignment="1">
      <alignment horizontal="center" vertical="center" wrapText="1"/>
    </xf>
    <xf numFmtId="9" fontId="31" fillId="10" borderId="6" xfId="1" applyNumberFormat="1" applyFont="1" applyFill="1" applyBorder="1" applyAlignment="1">
      <alignment horizontal="left" vertical="center" wrapText="1"/>
    </xf>
    <xf numFmtId="9" fontId="31" fillId="0" borderId="6" xfId="1" applyNumberFormat="1" applyFont="1" applyBorder="1" applyAlignment="1">
      <alignment horizontal="center" vertical="center" wrapText="1"/>
    </xf>
    <xf numFmtId="0" fontId="31" fillId="10" borderId="6" xfId="1" applyFont="1" applyFill="1" applyBorder="1" applyAlignment="1">
      <alignment horizontal="left" vertical="center"/>
    </xf>
    <xf numFmtId="0" fontId="31" fillId="10" borderId="6" xfId="1" applyFont="1" applyFill="1" applyBorder="1" applyAlignment="1">
      <alignment horizontal="left" vertical="center" textRotation="90"/>
    </xf>
    <xf numFmtId="9" fontId="31" fillId="0" borderId="6" xfId="1" applyNumberFormat="1" applyFont="1" applyBorder="1" applyAlignment="1">
      <alignment horizontal="left" vertical="center"/>
    </xf>
    <xf numFmtId="0" fontId="32" fillId="0" borderId="6" xfId="1" applyFont="1" applyBorder="1" applyAlignment="1">
      <alignment horizontal="left" vertical="center" textRotation="90" wrapText="1"/>
    </xf>
    <xf numFmtId="0" fontId="32" fillId="0" borderId="6" xfId="1" applyFont="1" applyBorder="1" applyAlignment="1">
      <alignment horizontal="left" vertical="center" textRotation="90"/>
    </xf>
    <xf numFmtId="164" fontId="31" fillId="10" borderId="6" xfId="1" applyNumberFormat="1" applyFont="1" applyFill="1" applyBorder="1" applyAlignment="1">
      <alignment horizontal="left" vertical="center"/>
    </xf>
    <xf numFmtId="0" fontId="18" fillId="0" borderId="6" xfId="1" applyFont="1" applyBorder="1" applyAlignment="1">
      <alignment horizontal="center" vertical="center"/>
    </xf>
    <xf numFmtId="0" fontId="18" fillId="2" borderId="6" xfId="1" applyFont="1" applyFill="1" applyBorder="1" applyAlignment="1">
      <alignment horizontal="center" vertical="center" wrapText="1"/>
    </xf>
    <xf numFmtId="0" fontId="18" fillId="10" borderId="12" xfId="1" applyFont="1" applyFill="1" applyBorder="1" applyAlignment="1">
      <alignment horizontal="left" vertical="center" wrapText="1"/>
    </xf>
    <xf numFmtId="0" fontId="18" fillId="10" borderId="12" xfId="1" applyFont="1" applyFill="1" applyBorder="1" applyAlignment="1">
      <alignment horizontal="center" vertical="center" wrapText="1"/>
    </xf>
    <xf numFmtId="164" fontId="18" fillId="10" borderId="12" xfId="1" applyNumberFormat="1" applyFont="1" applyFill="1" applyBorder="1" applyAlignment="1">
      <alignment horizontal="left" vertical="center" wrapText="1"/>
    </xf>
    <xf numFmtId="0" fontId="18" fillId="10" borderId="7" xfId="1" applyFont="1" applyFill="1" applyBorder="1" applyAlignment="1">
      <alignment horizontal="left" vertical="center" wrapText="1"/>
    </xf>
    <xf numFmtId="0" fontId="18" fillId="10" borderId="26" xfId="1" applyFont="1" applyFill="1" applyBorder="1" applyAlignment="1">
      <alignment horizontal="left" vertical="center" wrapText="1"/>
    </xf>
    <xf numFmtId="0" fontId="12" fillId="10" borderId="7" xfId="1" applyFont="1" applyFill="1" applyBorder="1" applyAlignment="1">
      <alignment horizontal="center" vertical="center" wrapText="1"/>
    </xf>
    <xf numFmtId="0" fontId="12" fillId="10" borderId="7" xfId="1" applyFont="1" applyFill="1" applyBorder="1" applyAlignment="1">
      <alignment horizontal="left" vertical="center" wrapText="1"/>
    </xf>
    <xf numFmtId="0" fontId="18" fillId="10" borderId="26" xfId="1" applyFont="1" applyFill="1" applyBorder="1" applyAlignment="1">
      <alignment horizontal="center" vertical="center" wrapText="1"/>
    </xf>
    <xf numFmtId="164" fontId="18" fillId="10" borderId="26" xfId="1" applyNumberFormat="1" applyFont="1" applyFill="1" applyBorder="1" applyAlignment="1">
      <alignment horizontal="left" vertical="center" wrapText="1"/>
    </xf>
    <xf numFmtId="0" fontId="18" fillId="10" borderId="7" xfId="1" applyFont="1" applyFill="1" applyBorder="1" applyAlignment="1">
      <alignment horizontal="center" vertical="center" wrapText="1"/>
    </xf>
    <xf numFmtId="0" fontId="33" fillId="10" borderId="26" xfId="1" applyFont="1" applyFill="1" applyBorder="1" applyAlignment="1">
      <alignment horizontal="center" vertical="center" wrapText="1"/>
    </xf>
    <xf numFmtId="0" fontId="12" fillId="10" borderId="26" xfId="1" applyFont="1" applyFill="1" applyBorder="1" applyAlignment="1">
      <alignment horizontal="left" vertical="center" wrapText="1"/>
    </xf>
    <xf numFmtId="0" fontId="34" fillId="10" borderId="7" xfId="1" applyFont="1" applyFill="1" applyBorder="1" applyAlignment="1">
      <alignment horizontal="left" vertical="center" wrapText="1"/>
    </xf>
    <xf numFmtId="0" fontId="18" fillId="0" borderId="6" xfId="1" applyFont="1" applyBorder="1" applyAlignment="1">
      <alignment horizontal="center" vertical="center" wrapText="1"/>
    </xf>
    <xf numFmtId="164" fontId="18" fillId="10" borderId="26" xfId="1" applyNumberFormat="1" applyFont="1" applyFill="1" applyBorder="1" applyAlignment="1">
      <alignment horizontal="center" vertical="center" wrapText="1"/>
    </xf>
    <xf numFmtId="0" fontId="35" fillId="10" borderId="10" xfId="1" applyFont="1" applyFill="1" applyAlignment="1">
      <alignment horizontal="left" vertical="center" wrapText="1"/>
    </xf>
    <xf numFmtId="0" fontId="18" fillId="10" borderId="12" xfId="1" applyFont="1" applyFill="1" applyBorder="1" applyAlignment="1">
      <alignment horizontal="center" vertical="center"/>
    </xf>
    <xf numFmtId="0" fontId="18" fillId="10" borderId="7" xfId="1" applyFont="1" applyFill="1" applyBorder="1" applyAlignment="1">
      <alignment horizontal="center" vertical="center"/>
    </xf>
    <xf numFmtId="0" fontId="18" fillId="10" borderId="21" xfId="1" applyFont="1" applyFill="1" applyBorder="1" applyAlignment="1">
      <alignment horizontal="center" vertical="center" wrapText="1"/>
    </xf>
    <xf numFmtId="0" fontId="18" fillId="10" borderId="6" xfId="1" applyFont="1" applyFill="1" applyBorder="1" applyAlignment="1">
      <alignment horizontal="center" vertical="center"/>
    </xf>
    <xf numFmtId="0" fontId="18" fillId="10" borderId="9" xfId="1" applyFont="1" applyFill="1" applyBorder="1" applyAlignment="1">
      <alignment horizontal="center" vertical="center" wrapText="1"/>
    </xf>
    <xf numFmtId="164" fontId="34" fillId="10" borderId="10" xfId="1" applyNumberFormat="1" applyFont="1" applyFill="1" applyAlignment="1">
      <alignment vertical="center" wrapText="1"/>
    </xf>
    <xf numFmtId="164" fontId="34" fillId="10" borderId="6" xfId="1" applyNumberFormat="1" applyFont="1" applyFill="1" applyBorder="1" applyAlignment="1">
      <alignment vertical="center" wrapText="1"/>
    </xf>
    <xf numFmtId="0" fontId="24" fillId="0" borderId="6" xfId="1" applyFont="1" applyBorder="1" applyAlignment="1">
      <alignment horizontal="center" vertical="center"/>
    </xf>
    <xf numFmtId="0" fontId="24" fillId="2" borderId="6" xfId="1" applyFont="1" applyFill="1" applyBorder="1" applyAlignment="1">
      <alignment horizontal="center" vertical="center" wrapText="1"/>
    </xf>
    <xf numFmtId="0" fontId="24" fillId="10" borderId="6" xfId="1" applyFont="1" applyFill="1" applyBorder="1" applyAlignment="1">
      <alignment horizontal="center" vertical="center" wrapText="1"/>
    </xf>
    <xf numFmtId="0" fontId="24" fillId="10" borderId="6" xfId="1" applyFont="1" applyFill="1" applyBorder="1" applyAlignment="1">
      <alignment horizontal="left" vertical="center" wrapText="1"/>
    </xf>
    <xf numFmtId="0" fontId="36" fillId="0" borderId="6" xfId="1" applyFont="1" applyBorder="1" applyAlignment="1">
      <alignment horizontal="left" vertical="center" wrapText="1"/>
    </xf>
    <xf numFmtId="9" fontId="24" fillId="0" borderId="6" xfId="1" applyNumberFormat="1" applyFont="1" applyBorder="1" applyAlignment="1">
      <alignment horizontal="left" vertical="center" wrapText="1"/>
    </xf>
    <xf numFmtId="9" fontId="24" fillId="10" borderId="6" xfId="1" applyNumberFormat="1" applyFont="1" applyFill="1" applyBorder="1" applyAlignment="1">
      <alignment horizontal="left" vertical="center" wrapText="1"/>
    </xf>
    <xf numFmtId="9" fontId="24" fillId="0" borderId="6" xfId="1" applyNumberFormat="1" applyFont="1" applyBorder="1" applyAlignment="1">
      <alignment horizontal="center" vertical="center" wrapText="1"/>
    </xf>
    <xf numFmtId="0" fontId="36" fillId="0" borderId="6" xfId="1" applyFont="1" applyBorder="1" applyAlignment="1">
      <alignment horizontal="center" vertical="center" wrapText="1"/>
    </xf>
    <xf numFmtId="0" fontId="36" fillId="0" borderId="6" xfId="1" applyFont="1" applyBorder="1" applyAlignment="1">
      <alignment horizontal="center" vertical="center"/>
    </xf>
    <xf numFmtId="0" fontId="24" fillId="10" borderId="6" xfId="1" applyFont="1" applyFill="1" applyBorder="1" applyAlignment="1">
      <alignment vertical="center"/>
    </xf>
    <xf numFmtId="0" fontId="24" fillId="10" borderId="6" xfId="1" applyFont="1" applyFill="1" applyBorder="1" applyAlignment="1">
      <alignment horizontal="left" vertical="center" textRotation="90"/>
    </xf>
    <xf numFmtId="9" fontId="24" fillId="0" borderId="6" xfId="1" applyNumberFormat="1" applyFont="1" applyBorder="1" applyAlignment="1">
      <alignment horizontal="left" vertical="center"/>
    </xf>
    <xf numFmtId="165" fontId="24" fillId="0" borderId="6" xfId="1" applyNumberFormat="1" applyFont="1" applyBorder="1" applyAlignment="1">
      <alignment horizontal="left" vertical="center"/>
    </xf>
    <xf numFmtId="0" fontId="36" fillId="0" borderId="6" xfId="1" applyFont="1" applyBorder="1" applyAlignment="1">
      <alignment horizontal="left" vertical="center" textRotation="90" wrapText="1"/>
    </xf>
    <xf numFmtId="0" fontId="36" fillId="0" borderId="6" xfId="1" applyFont="1" applyBorder="1" applyAlignment="1">
      <alignment horizontal="left" vertical="center" textRotation="90"/>
    </xf>
    <xf numFmtId="0" fontId="15" fillId="0" borderId="6" xfId="1" applyFont="1" applyBorder="1" applyAlignment="1">
      <alignment horizontal="center" vertical="center" textRotation="90" wrapText="1"/>
    </xf>
    <xf numFmtId="0" fontId="15" fillId="0" borderId="6" xfId="1" applyFont="1" applyBorder="1" applyAlignment="1">
      <alignment horizontal="center" vertical="center" textRotation="90"/>
    </xf>
    <xf numFmtId="0" fontId="12" fillId="10" borderId="6" xfId="1" applyFont="1" applyFill="1" applyBorder="1" applyAlignment="1">
      <alignment horizontal="center" vertical="center" textRotation="90"/>
    </xf>
    <xf numFmtId="164" fontId="18" fillId="10" borderId="12" xfId="1" applyNumberFormat="1" applyFont="1" applyFill="1" applyBorder="1" applyAlignment="1">
      <alignment horizontal="center" vertical="center" wrapText="1"/>
    </xf>
    <xf numFmtId="0" fontId="37" fillId="10" borderId="12" xfId="1" applyFont="1" applyFill="1" applyBorder="1" applyAlignment="1">
      <alignment horizontal="left" vertical="center" wrapText="1"/>
    </xf>
    <xf numFmtId="164" fontId="1" fillId="10" borderId="6" xfId="1" applyNumberFormat="1" applyFill="1" applyBorder="1" applyAlignment="1">
      <alignment vertical="center"/>
    </xf>
    <xf numFmtId="0" fontId="37" fillId="10" borderId="6" xfId="1" applyFont="1" applyFill="1" applyBorder="1" applyAlignment="1">
      <alignment vertical="center" wrapText="1"/>
    </xf>
    <xf numFmtId="0" fontId="37" fillId="10" borderId="6" xfId="1" applyFont="1" applyFill="1" applyBorder="1" applyAlignment="1">
      <alignment horizontal="left" vertical="center" wrapText="1"/>
    </xf>
    <xf numFmtId="0" fontId="1" fillId="10" borderId="6" xfId="1" applyFill="1" applyBorder="1" applyAlignment="1">
      <alignment vertical="center"/>
    </xf>
    <xf numFmtId="0" fontId="1" fillId="10" borderId="6" xfId="1" applyFill="1" applyBorder="1" applyAlignment="1">
      <alignment vertical="center" wrapText="1"/>
    </xf>
    <xf numFmtId="0" fontId="1" fillId="10" borderId="6" xfId="1" applyFill="1" applyBorder="1"/>
    <xf numFmtId="0" fontId="24" fillId="0" borderId="6" xfId="1" applyFont="1" applyBorder="1" applyAlignment="1">
      <alignment horizontal="center" vertical="center" wrapText="1"/>
    </xf>
    <xf numFmtId="0" fontId="24" fillId="10" borderId="6" xfId="1" applyFont="1" applyFill="1" applyBorder="1" applyAlignment="1">
      <alignment vertical="center" wrapText="1"/>
    </xf>
    <xf numFmtId="164" fontId="40" fillId="10" borderId="6" xfId="1" applyNumberFormat="1" applyFont="1" applyFill="1" applyBorder="1" applyAlignment="1">
      <alignment vertical="center"/>
    </xf>
    <xf numFmtId="164" fontId="24" fillId="10" borderId="6" xfId="1" applyNumberFormat="1" applyFont="1" applyFill="1" applyBorder="1" applyAlignment="1">
      <alignment horizontal="left" vertical="center"/>
    </xf>
    <xf numFmtId="0" fontId="34" fillId="10" borderId="10" xfId="1" applyFont="1" applyFill="1" applyAlignment="1">
      <alignment wrapText="1"/>
    </xf>
    <xf numFmtId="0" fontId="41" fillId="10" borderId="10" xfId="1" applyFont="1" applyFill="1" applyAlignment="1">
      <alignment horizontal="center" vertical="center" wrapText="1"/>
    </xf>
    <xf numFmtId="0" fontId="34" fillId="10" borderId="6" xfId="1" applyFont="1" applyFill="1" applyBorder="1" applyAlignment="1">
      <alignment vertical="center" wrapText="1"/>
    </xf>
    <xf numFmtId="0" fontId="41" fillId="10" borderId="6" xfId="1" applyFont="1" applyFill="1" applyBorder="1" applyAlignment="1">
      <alignment horizontal="center" vertical="center" wrapText="1"/>
    </xf>
    <xf numFmtId="0" fontId="41" fillId="10" borderId="7" xfId="1" applyFont="1" applyFill="1" applyBorder="1" applyAlignment="1">
      <alignment horizontal="center" vertical="center" wrapText="1"/>
    </xf>
    <xf numFmtId="0" fontId="29" fillId="10" borderId="6" xfId="1" applyFont="1" applyFill="1" applyBorder="1" applyAlignment="1">
      <alignment wrapText="1"/>
    </xf>
    <xf numFmtId="9" fontId="12" fillId="10" borderId="6" xfId="1" applyNumberFormat="1" applyFont="1" applyFill="1" applyBorder="1" applyAlignment="1">
      <alignment vertical="center" wrapText="1"/>
    </xf>
    <xf numFmtId="164" fontId="12" fillId="10" borderId="6" xfId="1" applyNumberFormat="1" applyFont="1" applyFill="1" applyBorder="1" applyAlignment="1">
      <alignment horizontal="center" vertical="center" wrapText="1"/>
    </xf>
    <xf numFmtId="0" fontId="34" fillId="10" borderId="10" xfId="1" applyFont="1" applyFill="1" applyAlignment="1">
      <alignment vertical="center" wrapText="1"/>
    </xf>
    <xf numFmtId="0" fontId="44" fillId="10" borderId="6" xfId="1" applyFont="1" applyFill="1" applyBorder="1" applyAlignment="1">
      <alignment horizontal="left" vertical="center" wrapText="1"/>
    </xf>
    <xf numFmtId="9" fontId="18" fillId="10" borderId="6" xfId="1" applyNumberFormat="1" applyFont="1" applyFill="1" applyBorder="1" applyAlignment="1">
      <alignment vertical="center" wrapText="1"/>
    </xf>
    <xf numFmtId="0" fontId="29" fillId="10" borderId="10" xfId="1" applyFont="1" applyFill="1" applyAlignment="1">
      <alignment vertical="center" wrapText="1"/>
    </xf>
    <xf numFmtId="0" fontId="12" fillId="10" borderId="9" xfId="1" applyFont="1" applyFill="1" applyBorder="1" applyAlignment="1">
      <alignment horizontal="center" vertical="center" wrapText="1"/>
    </xf>
    <xf numFmtId="164" fontId="12" fillId="10" borderId="9" xfId="1" applyNumberFormat="1" applyFont="1" applyFill="1" applyBorder="1" applyAlignment="1">
      <alignment vertical="center" wrapText="1"/>
    </xf>
    <xf numFmtId="164" fontId="12" fillId="10" borderId="9" xfId="1" applyNumberFormat="1" applyFont="1" applyFill="1" applyBorder="1" applyAlignment="1">
      <alignment horizontal="left" vertical="center" wrapText="1"/>
    </xf>
    <xf numFmtId="0" fontId="12" fillId="10" borderId="9" xfId="1" applyFont="1" applyFill="1" applyBorder="1" applyAlignment="1">
      <alignment vertical="center" wrapText="1"/>
    </xf>
    <xf numFmtId="0" fontId="12" fillId="10" borderId="13" xfId="1" applyFont="1" applyFill="1" applyBorder="1" applyAlignment="1">
      <alignment horizontal="left" vertical="center" textRotation="90"/>
    </xf>
    <xf numFmtId="164" fontId="12" fillId="10" borderId="6" xfId="1" applyNumberFormat="1" applyFont="1" applyFill="1" applyBorder="1" applyAlignment="1">
      <alignment vertical="center" wrapText="1"/>
    </xf>
    <xf numFmtId="0" fontId="12" fillId="10" borderId="12" xfId="1" applyFont="1" applyFill="1" applyBorder="1" applyAlignment="1">
      <alignment horizontal="center" vertical="center"/>
    </xf>
    <xf numFmtId="0" fontId="21" fillId="2" borderId="6" xfId="1" applyFont="1" applyFill="1" applyBorder="1" applyAlignment="1">
      <alignment horizontal="center" vertical="center" wrapText="1"/>
    </xf>
    <xf numFmtId="0" fontId="21" fillId="10" borderId="12" xfId="1" applyFont="1" applyFill="1" applyBorder="1" applyAlignment="1">
      <alignment horizontal="left" vertical="center" wrapText="1"/>
    </xf>
    <xf numFmtId="0" fontId="21" fillId="10" borderId="12" xfId="1" applyFont="1" applyFill="1" applyBorder="1" applyAlignment="1">
      <alignment horizontal="center" vertical="center" wrapText="1"/>
    </xf>
    <xf numFmtId="9" fontId="21" fillId="10" borderId="6" xfId="1" applyNumberFormat="1" applyFont="1" applyFill="1" applyBorder="1" applyAlignment="1">
      <alignment horizontal="left" vertical="center" wrapText="1"/>
    </xf>
    <xf numFmtId="0" fontId="21" fillId="10" borderId="6" xfId="1" applyFont="1" applyFill="1" applyBorder="1" applyAlignment="1">
      <alignment vertical="center"/>
    </xf>
    <xf numFmtId="0" fontId="18" fillId="10" borderId="21" xfId="1" applyFont="1" applyFill="1" applyBorder="1" applyAlignment="1">
      <alignment horizontal="left" vertical="center" wrapText="1"/>
    </xf>
    <xf numFmtId="0" fontId="48" fillId="10" borderId="6" xfId="1" applyFont="1" applyFill="1" applyBorder="1" applyAlignment="1">
      <alignment vertical="center" wrapText="1"/>
    </xf>
    <xf numFmtId="9" fontId="24" fillId="10" borderId="6" xfId="1" applyNumberFormat="1" applyFont="1" applyFill="1" applyBorder="1" applyAlignment="1">
      <alignment horizontal="center" vertical="center" wrapText="1"/>
    </xf>
    <xf numFmtId="0" fontId="53" fillId="0" borderId="6" xfId="1" applyFont="1" applyBorder="1" applyAlignment="1">
      <alignment horizontal="center" vertical="center"/>
    </xf>
    <xf numFmtId="0" fontId="53" fillId="2" borderId="6" xfId="1" applyFont="1" applyFill="1" applyBorder="1" applyAlignment="1">
      <alignment horizontal="center" vertical="center" wrapText="1"/>
    </xf>
    <xf numFmtId="0" fontId="29" fillId="10" borderId="12" xfId="1" applyFont="1" applyFill="1" applyBorder="1" applyAlignment="1">
      <alignment horizontal="left" wrapText="1"/>
    </xf>
    <xf numFmtId="0" fontId="29" fillId="2" borderId="6" xfId="1" applyFont="1" applyFill="1" applyBorder="1" applyAlignment="1">
      <alignment horizontal="left" vertical="center" wrapText="1"/>
    </xf>
    <xf numFmtId="0" fontId="54" fillId="10" borderId="26" xfId="1" applyFont="1" applyFill="1" applyBorder="1" applyAlignment="1">
      <alignment horizontal="left" vertical="center" wrapText="1"/>
    </xf>
    <xf numFmtId="0" fontId="29" fillId="2" borderId="7" xfId="1" applyFont="1" applyFill="1" applyBorder="1" applyAlignment="1">
      <alignment horizontal="left" vertical="center" wrapText="1"/>
    </xf>
    <xf numFmtId="0" fontId="29" fillId="10" borderId="26" xfId="1" applyFont="1" applyFill="1" applyBorder="1" applyAlignment="1">
      <alignment horizontal="left" vertical="center" wrapText="1"/>
    </xf>
    <xf numFmtId="0" fontId="18" fillId="10" borderId="10" xfId="1" applyFont="1" applyFill="1" applyAlignment="1">
      <alignment horizontal="left" vertical="center" wrapText="1"/>
    </xf>
    <xf numFmtId="0" fontId="29" fillId="10" borderId="12" xfId="1" applyFont="1" applyFill="1" applyBorder="1" applyAlignment="1">
      <alignment horizontal="left" vertical="center" wrapText="1"/>
    </xf>
    <xf numFmtId="0" fontId="29" fillId="10" borderId="6" xfId="1" applyFont="1" applyFill="1" applyBorder="1" applyAlignment="1">
      <alignment horizontal="center" vertical="center" wrapText="1"/>
    </xf>
    <xf numFmtId="0" fontId="29" fillId="10" borderId="7" xfId="1" applyFont="1" applyFill="1" applyBorder="1" applyAlignment="1">
      <alignment horizontal="center" vertical="center" wrapText="1"/>
    </xf>
    <xf numFmtId="0" fontId="18" fillId="10" borderId="21" xfId="1" applyFont="1" applyFill="1" applyBorder="1" applyAlignment="1">
      <alignment horizontal="center" vertical="center"/>
    </xf>
    <xf numFmtId="0" fontId="18" fillId="10" borderId="10" xfId="1" applyFont="1" applyFill="1" applyAlignment="1">
      <alignment vertical="center" wrapText="1"/>
    </xf>
    <xf numFmtId="164" fontId="18" fillId="10" borderId="6" xfId="1" applyNumberFormat="1" applyFont="1" applyFill="1" applyBorder="1" applyAlignment="1">
      <alignment vertical="center" wrapText="1"/>
    </xf>
    <xf numFmtId="164" fontId="18" fillId="10" borderId="6" xfId="1" applyNumberFormat="1" applyFont="1" applyFill="1" applyBorder="1" applyAlignment="1">
      <alignment vertical="center"/>
    </xf>
    <xf numFmtId="0" fontId="12" fillId="10" borderId="7" xfId="1" applyFont="1" applyFill="1" applyBorder="1" applyAlignment="1">
      <alignment horizontal="center" vertical="center"/>
    </xf>
    <xf numFmtId="0" fontId="34" fillId="10" borderId="9" xfId="1" applyFont="1" applyFill="1" applyBorder="1" applyAlignment="1">
      <alignment vertical="center" wrapText="1"/>
    </xf>
    <xf numFmtId="0" fontId="34" fillId="10" borderId="7" xfId="1" applyFont="1" applyFill="1" applyBorder="1" applyAlignment="1">
      <alignment vertical="center" wrapText="1"/>
    </xf>
    <xf numFmtId="0" fontId="58" fillId="10" borderId="6" xfId="1" applyFont="1" applyFill="1" applyBorder="1" applyAlignment="1">
      <alignment vertical="center" wrapText="1"/>
    </xf>
    <xf numFmtId="0" fontId="23" fillId="10" borderId="6" xfId="1" applyFont="1" applyFill="1" applyBorder="1" applyAlignment="1">
      <alignment horizontal="left" vertical="center" textRotation="90"/>
    </xf>
    <xf numFmtId="0" fontId="25" fillId="0" borderId="6" xfId="1" applyFont="1" applyBorder="1" applyAlignment="1">
      <alignment horizontal="left" vertical="center" textRotation="90" wrapText="1"/>
    </xf>
    <xf numFmtId="0" fontId="25" fillId="0" borderId="6" xfId="1" applyFont="1" applyBorder="1" applyAlignment="1">
      <alignment horizontal="left" vertical="center" textRotation="90"/>
    </xf>
    <xf numFmtId="0" fontId="23" fillId="10" borderId="6" xfId="1" applyFont="1" applyFill="1" applyBorder="1" applyAlignment="1">
      <alignment vertical="center" wrapText="1"/>
    </xf>
    <xf numFmtId="164" fontId="12" fillId="10" borderId="6" xfId="1" applyNumberFormat="1" applyFont="1" applyFill="1" applyBorder="1" applyAlignment="1">
      <alignment horizontal="center" vertical="center"/>
    </xf>
    <xf numFmtId="0" fontId="17" fillId="0" borderId="6" xfId="1" applyFont="1" applyBorder="1" applyAlignment="1">
      <alignment horizontal="center" vertical="center" wrapText="1"/>
    </xf>
    <xf numFmtId="0" fontId="1" fillId="10" borderId="10" xfId="1" applyFill="1" applyAlignment="1">
      <alignment vertical="center" wrapText="1"/>
    </xf>
    <xf numFmtId="0" fontId="12" fillId="0" borderId="6" xfId="1" applyFont="1" applyBorder="1" applyAlignment="1">
      <alignment vertical="center" wrapText="1"/>
    </xf>
    <xf numFmtId="0" fontId="12" fillId="0" borderId="6" xfId="1" applyFont="1" applyBorder="1" applyAlignment="1">
      <alignment vertical="center"/>
    </xf>
    <xf numFmtId="0" fontId="29" fillId="2" borderId="6" xfId="1" applyFont="1" applyFill="1" applyBorder="1" applyAlignment="1">
      <alignment horizontal="center" vertical="center" wrapText="1"/>
    </xf>
    <xf numFmtId="0" fontId="29" fillId="2" borderId="12" xfId="1" applyFont="1" applyFill="1" applyBorder="1" applyAlignment="1">
      <alignment horizontal="center" vertical="center" wrapText="1"/>
    </xf>
    <xf numFmtId="0" fontId="29" fillId="10" borderId="12" xfId="1" applyFont="1" applyFill="1" applyBorder="1" applyAlignment="1">
      <alignment horizontal="center" vertical="center" wrapText="1"/>
    </xf>
    <xf numFmtId="0" fontId="12" fillId="0" borderId="26" xfId="1" applyFont="1" applyBorder="1" applyAlignment="1">
      <alignment horizontal="center" vertical="center" wrapText="1"/>
    </xf>
    <xf numFmtId="0" fontId="12" fillId="0" borderId="6" xfId="1" applyFont="1" applyBorder="1" applyAlignment="1">
      <alignment horizontal="left" vertical="center" wrapText="1"/>
    </xf>
    <xf numFmtId="0" fontId="15" fillId="0" borderId="10" xfId="1" applyFont="1" applyAlignment="1">
      <alignment horizontal="left" vertical="center"/>
    </xf>
    <xf numFmtId="0" fontId="12" fillId="0" borderId="10" xfId="1" applyFont="1" applyAlignment="1">
      <alignment horizontal="center" vertical="center"/>
    </xf>
    <xf numFmtId="0" fontId="5" fillId="0" borderId="10" xfId="1" applyFont="1"/>
    <xf numFmtId="0" fontId="2" fillId="0" borderId="10" xfId="1" applyFont="1" applyAlignment="1">
      <alignment horizontal="center"/>
    </xf>
    <xf numFmtId="0" fontId="64" fillId="0" borderId="6" xfId="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10" xfId="1" applyNumberFormat="1" applyFont="1" applyAlignment="1">
      <alignment horizontal="center" vertical="center" wrapText="1"/>
    </xf>
    <xf numFmtId="0" fontId="7" fillId="0" borderId="6" xfId="1" applyFont="1" applyBorder="1" applyAlignment="1">
      <alignment horizontal="center" vertical="center" wrapText="1"/>
    </xf>
    <xf numFmtId="0" fontId="12" fillId="10" borderId="13" xfId="1" applyFont="1" applyFill="1" applyBorder="1" applyAlignment="1">
      <alignment horizontal="center" vertical="center"/>
    </xf>
    <xf numFmtId="0" fontId="12" fillId="3" borderId="11" xfId="1" applyFont="1" applyFill="1" applyBorder="1" applyAlignment="1">
      <alignment vertical="center" wrapText="1"/>
    </xf>
    <xf numFmtId="0" fontId="71" fillId="3" borderId="6" xfId="1" applyFont="1" applyFill="1" applyBorder="1" applyAlignment="1">
      <alignment vertical="center" wrapText="1"/>
    </xf>
    <xf numFmtId="0" fontId="72" fillId="10" borderId="6" xfId="1" applyFont="1" applyFill="1" applyBorder="1" applyAlignment="1">
      <alignment horizontal="left" vertical="center" wrapText="1"/>
    </xf>
    <xf numFmtId="0" fontId="71" fillId="10" borderId="6" xfId="1" applyFont="1" applyFill="1" applyBorder="1" applyAlignment="1">
      <alignment horizontal="left" vertical="center" wrapText="1"/>
    </xf>
    <xf numFmtId="0" fontId="71" fillId="3" borderId="10" xfId="1" applyFont="1" applyFill="1" applyAlignment="1">
      <alignment vertical="center"/>
    </xf>
    <xf numFmtId="0" fontId="71" fillId="3" borderId="9" xfId="1" applyFont="1" applyFill="1" applyBorder="1" applyAlignment="1">
      <alignment vertical="center" wrapText="1"/>
    </xf>
    <xf numFmtId="0" fontId="73" fillId="0" borderId="27" xfId="1" applyFont="1" applyBorder="1" applyAlignment="1">
      <alignment vertical="center" wrapText="1"/>
    </xf>
    <xf numFmtId="0" fontId="72" fillId="3" borderId="6" xfId="1" applyFont="1" applyFill="1" applyBorder="1" applyAlignment="1">
      <alignment vertical="center" wrapText="1"/>
    </xf>
    <xf numFmtId="0" fontId="12" fillId="0" borderId="10" xfId="1" applyFont="1" applyFill="1" applyAlignment="1">
      <alignment vertical="center"/>
    </xf>
    <xf numFmtId="0" fontId="12" fillId="3" borderId="13" xfId="1" applyFont="1" applyFill="1" applyBorder="1" applyAlignment="1">
      <alignment vertical="center" wrapText="1"/>
    </xf>
    <xf numFmtId="0" fontId="72" fillId="10" borderId="6" xfId="1" applyFont="1" applyFill="1" applyBorder="1" applyAlignment="1">
      <alignment vertical="center" wrapText="1"/>
    </xf>
    <xf numFmtId="0" fontId="71" fillId="10" borderId="11" xfId="1" applyFont="1" applyFill="1" applyBorder="1" applyAlignment="1">
      <alignment vertical="center" wrapText="1"/>
    </xf>
    <xf numFmtId="0" fontId="76" fillId="10" borderId="6" xfId="1" applyFont="1" applyFill="1" applyBorder="1" applyAlignment="1">
      <alignment vertical="center" wrapText="1"/>
    </xf>
    <xf numFmtId="0" fontId="6" fillId="0" borderId="10" xfId="1" applyFont="1" applyAlignment="1">
      <alignment horizontal="center" vertical="center"/>
    </xf>
    <xf numFmtId="14" fontId="6" fillId="0" borderId="10" xfId="1" applyNumberFormat="1" applyFont="1" applyAlignment="1">
      <alignment horizontal="center" vertical="center"/>
    </xf>
    <xf numFmtId="0" fontId="66" fillId="12" borderId="30" xfId="0" applyFont="1" applyFill="1" applyBorder="1" applyAlignment="1">
      <alignment horizontal="justify" vertical="center" wrapText="1"/>
    </xf>
    <xf numFmtId="0" fontId="66" fillId="12" borderId="31" xfId="0" applyFont="1" applyFill="1" applyBorder="1" applyAlignment="1">
      <alignment horizontal="justify" vertical="center" wrapText="1"/>
    </xf>
    <xf numFmtId="0" fontId="66" fillId="12" borderId="32" xfId="0" applyFont="1" applyFill="1" applyBorder="1" applyAlignment="1">
      <alignment horizontal="justify" vertical="center" wrapText="1"/>
    </xf>
    <xf numFmtId="0" fontId="67" fillId="12" borderId="30" xfId="0" applyFont="1" applyFill="1" applyBorder="1" applyAlignment="1">
      <alignment horizontal="justify" vertical="center" wrapText="1"/>
    </xf>
    <xf numFmtId="0" fontId="66" fillId="13" borderId="50" xfId="0" applyFont="1" applyFill="1" applyBorder="1" applyAlignment="1">
      <alignment horizontal="left" vertical="center" wrapText="1"/>
    </xf>
    <xf numFmtId="0" fontId="66" fillId="13" borderId="48" xfId="0" applyFont="1" applyFill="1" applyBorder="1" applyAlignment="1">
      <alignment horizontal="left" vertical="center" wrapText="1"/>
    </xf>
    <xf numFmtId="0" fontId="66" fillId="13" borderId="51" xfId="0" applyFont="1" applyFill="1" applyBorder="1" applyAlignment="1">
      <alignment horizontal="left" vertical="center" wrapText="1"/>
    </xf>
    <xf numFmtId="0" fontId="66" fillId="13" borderId="47" xfId="0" applyFont="1" applyFill="1" applyBorder="1" applyAlignment="1">
      <alignment horizontal="left" vertical="center" wrapText="1"/>
    </xf>
    <xf numFmtId="0" fontId="66" fillId="13" borderId="49" xfId="0" applyFont="1" applyFill="1" applyBorder="1" applyAlignment="1">
      <alignment horizontal="left" vertical="center" wrapText="1"/>
    </xf>
    <xf numFmtId="0" fontId="66" fillId="13" borderId="28" xfId="0" applyFont="1" applyFill="1" applyBorder="1" applyAlignment="1">
      <alignment horizontal="justify" vertical="center" wrapText="1"/>
    </xf>
    <xf numFmtId="0" fontId="66" fillId="13" borderId="27" xfId="0" applyFont="1" applyFill="1" applyBorder="1" applyAlignment="1">
      <alignment horizontal="justify" vertical="center" wrapText="1"/>
    </xf>
    <xf numFmtId="0" fontId="66" fillId="13" borderId="29" xfId="0" applyFont="1" applyFill="1" applyBorder="1" applyAlignment="1">
      <alignment horizontal="justify" vertical="center" wrapText="1"/>
    </xf>
    <xf numFmtId="0" fontId="67" fillId="13" borderId="28" xfId="0" applyFont="1" applyFill="1" applyBorder="1" applyAlignment="1">
      <alignment horizontal="justify" vertical="center" wrapText="1"/>
    </xf>
    <xf numFmtId="0" fontId="67" fillId="13" borderId="27" xfId="0" applyFont="1" applyFill="1" applyBorder="1" applyAlignment="1">
      <alignment horizontal="justify" vertical="center" wrapText="1"/>
    </xf>
    <xf numFmtId="0" fontId="67" fillId="13" borderId="29" xfId="0" applyFont="1" applyFill="1" applyBorder="1" applyAlignment="1">
      <alignment horizontal="justify" vertical="center" wrapText="1"/>
    </xf>
    <xf numFmtId="0" fontId="66" fillId="13" borderId="37" xfId="0" applyFont="1" applyFill="1" applyBorder="1" applyAlignment="1">
      <alignment horizontal="left" vertical="center" wrapText="1"/>
    </xf>
    <xf numFmtId="0" fontId="66" fillId="13" borderId="38" xfId="0" applyFont="1" applyFill="1" applyBorder="1" applyAlignment="1">
      <alignment horizontal="left" vertical="center" wrapText="1"/>
    </xf>
    <xf numFmtId="0" fontId="66" fillId="13" borderId="39" xfId="0" applyFont="1" applyFill="1" applyBorder="1" applyAlignment="1">
      <alignment horizontal="left" vertical="center" wrapText="1"/>
    </xf>
    <xf numFmtId="0" fontId="66" fillId="13" borderId="40" xfId="0" applyFont="1" applyFill="1" applyBorder="1" applyAlignment="1">
      <alignment horizontal="left" vertical="center" wrapText="1"/>
    </xf>
    <xf numFmtId="0" fontId="66" fillId="13" borderId="36" xfId="0" applyFont="1" applyFill="1" applyBorder="1" applyAlignment="1">
      <alignment horizontal="left" vertical="center" wrapText="1"/>
    </xf>
    <xf numFmtId="0" fontId="66" fillId="13" borderId="41" xfId="0" applyFont="1" applyFill="1" applyBorder="1" applyAlignment="1">
      <alignment horizontal="left" vertical="center" wrapText="1"/>
    </xf>
    <xf numFmtId="0" fontId="66" fillId="12" borderId="28" xfId="0" applyFont="1" applyFill="1" applyBorder="1" applyAlignment="1">
      <alignment horizontal="justify" vertical="center" wrapText="1"/>
    </xf>
    <xf numFmtId="0" fontId="66" fillId="12" borderId="27" xfId="0" applyFont="1" applyFill="1" applyBorder="1" applyAlignment="1">
      <alignment horizontal="justify" vertical="center" wrapText="1"/>
    </xf>
    <xf numFmtId="0" fontId="66" fillId="12" borderId="29" xfId="0" applyFont="1" applyFill="1" applyBorder="1" applyAlignment="1">
      <alignment horizontal="justify" vertical="center" wrapText="1"/>
    </xf>
    <xf numFmtId="0" fontId="68" fillId="13" borderId="28" xfId="0" applyFont="1" applyFill="1" applyBorder="1" applyAlignment="1">
      <alignment horizontal="justify" vertical="center" wrapText="1"/>
    </xf>
    <xf numFmtId="0" fontId="68" fillId="13" borderId="27" xfId="0" applyFont="1" applyFill="1" applyBorder="1" applyAlignment="1">
      <alignment horizontal="justify" vertical="center" wrapText="1"/>
    </xf>
    <xf numFmtId="0" fontId="68" fillId="13" borderId="29" xfId="0" applyFont="1" applyFill="1" applyBorder="1" applyAlignment="1">
      <alignment horizontal="justify" vertical="center" wrapText="1"/>
    </xf>
    <xf numFmtId="0" fontId="66" fillId="12" borderId="37" xfId="0" applyFont="1" applyFill="1" applyBorder="1" applyAlignment="1">
      <alignment horizontal="left" vertical="center" wrapText="1"/>
    </xf>
    <xf numFmtId="0" fontId="66" fillId="12" borderId="38" xfId="0" applyFont="1" applyFill="1" applyBorder="1" applyAlignment="1">
      <alignment horizontal="left" vertical="center" wrapText="1"/>
    </xf>
    <xf numFmtId="0" fontId="66" fillId="12" borderId="39" xfId="0" applyFont="1" applyFill="1" applyBorder="1" applyAlignment="1">
      <alignment horizontal="left" vertical="center" wrapText="1"/>
    </xf>
    <xf numFmtId="0" fontId="66" fillId="12" borderId="40" xfId="0" applyFont="1" applyFill="1" applyBorder="1" applyAlignment="1">
      <alignment horizontal="left" vertical="center" wrapText="1"/>
    </xf>
    <xf numFmtId="0" fontId="66" fillId="12" borderId="36" xfId="0" applyFont="1" applyFill="1" applyBorder="1" applyAlignment="1">
      <alignment horizontal="left" vertical="center" wrapText="1"/>
    </xf>
    <xf numFmtId="0" fontId="66" fillId="12" borderId="41" xfId="0" applyFont="1" applyFill="1" applyBorder="1" applyAlignment="1">
      <alignment horizontal="left" vertical="center" wrapText="1"/>
    </xf>
    <xf numFmtId="0" fontId="66" fillId="12" borderId="33" xfId="0" applyFont="1" applyFill="1" applyBorder="1" applyAlignment="1">
      <alignment horizontal="justify" vertical="center" wrapText="1"/>
    </xf>
    <xf numFmtId="0" fontId="66" fillId="12" borderId="34" xfId="0" applyFont="1" applyFill="1" applyBorder="1" applyAlignment="1">
      <alignment horizontal="justify" vertical="center" wrapText="1"/>
    </xf>
    <xf numFmtId="0" fontId="66" fillId="12" borderId="35" xfId="0" applyFont="1" applyFill="1" applyBorder="1" applyAlignment="1">
      <alignment horizontal="justify" vertical="center" wrapText="1"/>
    </xf>
    <xf numFmtId="0" fontId="67" fillId="12" borderId="28" xfId="0" applyFont="1" applyFill="1" applyBorder="1" applyAlignment="1">
      <alignment horizontal="justify" vertical="center" wrapText="1"/>
    </xf>
    <xf numFmtId="0" fontId="67" fillId="12" borderId="27" xfId="0" applyFont="1" applyFill="1" applyBorder="1" applyAlignment="1">
      <alignment horizontal="justify" vertical="center" wrapText="1"/>
    </xf>
    <xf numFmtId="0" fontId="67" fillId="12" borderId="29" xfId="0" applyFont="1" applyFill="1" applyBorder="1" applyAlignment="1">
      <alignment horizontal="justify" vertical="center" wrapText="1"/>
    </xf>
    <xf numFmtId="0" fontId="66" fillId="12" borderId="42" xfId="0" applyFont="1" applyFill="1" applyBorder="1" applyAlignment="1">
      <alignment horizontal="left" vertical="center" wrapText="1"/>
    </xf>
    <xf numFmtId="0" fontId="66" fillId="12" borderId="10" xfId="0" applyFont="1" applyFill="1" applyBorder="1" applyAlignment="1">
      <alignment horizontal="left" vertical="center" wrapText="1"/>
    </xf>
    <xf numFmtId="0" fontId="66" fillId="12" borderId="43" xfId="0" applyFont="1" applyFill="1" applyBorder="1" applyAlignment="1">
      <alignment horizontal="left" vertical="center" wrapText="1"/>
    </xf>
    <xf numFmtId="0" fontId="69" fillId="13" borderId="28" xfId="0" applyFont="1" applyFill="1" applyBorder="1" applyAlignment="1">
      <alignment horizontal="justify" vertical="center" wrapText="1"/>
    </xf>
    <xf numFmtId="0" fontId="66" fillId="12" borderId="47" xfId="0" applyFont="1" applyFill="1" applyBorder="1" applyAlignment="1">
      <alignment horizontal="left" vertical="center" wrapText="1"/>
    </xf>
    <xf numFmtId="0" fontId="66" fillId="12" borderId="48" xfId="0" applyFont="1" applyFill="1" applyBorder="1" applyAlignment="1">
      <alignment horizontal="left" vertical="center" wrapText="1"/>
    </xf>
    <xf numFmtId="0" fontId="66" fillId="12" borderId="49" xfId="0" applyFont="1" applyFill="1" applyBorder="1" applyAlignment="1">
      <alignment horizontal="left" vertical="center" wrapText="1"/>
    </xf>
    <xf numFmtId="0" fontId="66" fillId="13" borderId="42" xfId="0" applyFont="1" applyFill="1" applyBorder="1" applyAlignment="1">
      <alignment horizontal="left" vertical="center" wrapText="1"/>
    </xf>
    <xf numFmtId="0" fontId="66" fillId="13" borderId="10" xfId="0" applyFont="1" applyFill="1" applyBorder="1" applyAlignment="1">
      <alignment horizontal="left" vertical="center" wrapText="1"/>
    </xf>
    <xf numFmtId="0" fontId="66" fillId="13" borderId="43" xfId="0" applyFont="1" applyFill="1" applyBorder="1" applyAlignment="1">
      <alignment horizontal="left" vertical="center" wrapText="1"/>
    </xf>
    <xf numFmtId="0" fontId="15" fillId="3" borderId="14" xfId="1" applyFont="1" applyFill="1" applyBorder="1" applyAlignment="1">
      <alignment horizontal="center" vertical="center"/>
    </xf>
    <xf numFmtId="0" fontId="16" fillId="0" borderId="20" xfId="1" applyFont="1" applyBorder="1"/>
    <xf numFmtId="0" fontId="16" fillId="0" borderId="21" xfId="1" applyFont="1" applyBorder="1"/>
    <xf numFmtId="0" fontId="16" fillId="0" borderId="23" xfId="1" applyFont="1" applyBorder="1"/>
    <xf numFmtId="0" fontId="1" fillId="0" borderId="10" xfId="1"/>
    <xf numFmtId="0" fontId="16" fillId="0" borderId="24" xfId="1" applyFont="1" applyBorder="1"/>
    <xf numFmtId="0" fontId="16" fillId="0" borderId="25" xfId="1" applyFont="1" applyBorder="1"/>
    <xf numFmtId="0" fontId="16" fillId="0" borderId="16" xfId="1" applyFont="1" applyBorder="1"/>
    <xf numFmtId="0" fontId="16" fillId="0" borderId="26" xfId="1" applyFont="1" applyBorder="1"/>
    <xf numFmtId="0" fontId="16" fillId="0" borderId="10" xfId="1" applyFont="1"/>
    <xf numFmtId="0" fontId="17" fillId="3" borderId="13" xfId="1" applyFont="1" applyFill="1" applyBorder="1" applyAlignment="1">
      <alignment horizontal="left" vertical="center"/>
    </xf>
    <xf numFmtId="0" fontId="16" fillId="0" borderId="22" xfId="1" applyFont="1" applyBorder="1"/>
    <xf numFmtId="0" fontId="16" fillId="0" borderId="12" xfId="1" applyFont="1" applyBorder="1"/>
    <xf numFmtId="0" fontId="15" fillId="9" borderId="13" xfId="1" applyFont="1" applyFill="1" applyBorder="1" applyAlignment="1">
      <alignment horizontal="center" vertical="center"/>
    </xf>
    <xf numFmtId="0" fontId="19" fillId="9" borderId="9" xfId="1" applyFont="1" applyFill="1" applyBorder="1" applyAlignment="1">
      <alignment horizontal="center" vertical="center" textRotation="90" wrapText="1"/>
    </xf>
    <xf numFmtId="0" fontId="16" fillId="0" borderId="7" xfId="1" applyFont="1" applyBorder="1"/>
    <xf numFmtId="0" fontId="15" fillId="9" borderId="9" xfId="1" applyFont="1" applyFill="1" applyBorder="1" applyAlignment="1">
      <alignment horizontal="center" vertical="center"/>
    </xf>
    <xf numFmtId="0" fontId="15" fillId="9" borderId="9" xfId="1" applyFont="1" applyFill="1" applyBorder="1" applyAlignment="1">
      <alignment horizontal="center" vertical="center" wrapText="1"/>
    </xf>
    <xf numFmtId="0" fontId="15" fillId="9" borderId="14" xfId="1" applyFont="1" applyFill="1" applyBorder="1" applyAlignment="1">
      <alignment horizontal="center" vertical="center" wrapText="1"/>
    </xf>
    <xf numFmtId="0" fontId="12" fillId="0" borderId="9" xfId="1" applyFont="1" applyBorder="1" applyAlignment="1">
      <alignment horizontal="center" vertical="center"/>
    </xf>
    <xf numFmtId="0" fontId="12" fillId="0" borderId="9" xfId="1" applyFont="1" applyBorder="1" applyAlignment="1">
      <alignment horizontal="center" vertical="center" wrapText="1"/>
    </xf>
    <xf numFmtId="0" fontId="12" fillId="10" borderId="9" xfId="1" applyFont="1" applyFill="1" applyBorder="1" applyAlignment="1">
      <alignment horizontal="center" vertical="center" wrapText="1"/>
    </xf>
    <xf numFmtId="0" fontId="71" fillId="10" borderId="9" xfId="1" applyFont="1" applyFill="1" applyBorder="1" applyAlignment="1">
      <alignment horizontal="left" vertical="center" wrapText="1"/>
    </xf>
    <xf numFmtId="0" fontId="15" fillId="9" borderId="9" xfId="1" applyFont="1" applyFill="1" applyBorder="1" applyAlignment="1">
      <alignment horizontal="center" vertical="center" textRotation="90" wrapText="1"/>
    </xf>
    <xf numFmtId="0" fontId="15" fillId="9" borderId="13" xfId="1" applyFont="1" applyFill="1" applyBorder="1" applyAlignment="1">
      <alignment horizontal="center" vertical="center" wrapText="1"/>
    </xf>
    <xf numFmtId="0" fontId="12" fillId="10" borderId="9" xfId="1" applyFont="1" applyFill="1" applyBorder="1" applyAlignment="1">
      <alignment horizontal="left" vertical="center" wrapText="1"/>
    </xf>
    <xf numFmtId="0" fontId="12" fillId="3" borderId="9" xfId="1" applyFont="1" applyFill="1" applyBorder="1" applyAlignment="1">
      <alignment vertical="center" wrapText="1"/>
    </xf>
    <xf numFmtId="0" fontId="23" fillId="0" borderId="9" xfId="1" applyFont="1" applyBorder="1" applyAlignment="1">
      <alignment horizontal="center" vertical="center"/>
    </xf>
    <xf numFmtId="0" fontId="16" fillId="0" borderId="11" xfId="1" applyFont="1" applyBorder="1"/>
    <xf numFmtId="0" fontId="23" fillId="10" borderId="9" xfId="1" applyFont="1" applyFill="1" applyBorder="1" applyAlignment="1">
      <alignment horizontal="center" vertical="center" wrapText="1"/>
    </xf>
    <xf numFmtId="0" fontId="23" fillId="10" borderId="9" xfId="1" applyFont="1" applyFill="1" applyBorder="1" applyAlignment="1">
      <alignment vertical="center" wrapText="1"/>
    </xf>
    <xf numFmtId="0" fontId="23" fillId="10" borderId="9" xfId="1" applyFont="1" applyFill="1" applyBorder="1" applyAlignment="1">
      <alignment horizontal="left" vertical="center" wrapText="1"/>
    </xf>
    <xf numFmtId="9" fontId="23" fillId="0" borderId="9" xfId="1" applyNumberFormat="1" applyFont="1" applyBorder="1" applyAlignment="1">
      <alignment horizontal="center" vertical="center" wrapText="1"/>
    </xf>
    <xf numFmtId="0" fontId="26" fillId="10" borderId="9" xfId="1" applyFont="1" applyFill="1" applyBorder="1" applyAlignment="1">
      <alignment vertical="center"/>
    </xf>
    <xf numFmtId="164" fontId="23" fillId="10" borderId="9" xfId="1" applyNumberFormat="1" applyFont="1" applyFill="1" applyBorder="1" applyAlignment="1">
      <alignment horizontal="left" vertical="center" wrapText="1"/>
    </xf>
    <xf numFmtId="0" fontId="12" fillId="3" borderId="44" xfId="1" applyFont="1" applyFill="1" applyBorder="1" applyAlignment="1">
      <alignment horizontal="left" vertical="center"/>
    </xf>
    <xf numFmtId="0" fontId="12" fillId="3" borderId="45" xfId="1" applyFont="1" applyFill="1" applyBorder="1" applyAlignment="1">
      <alignment horizontal="left" vertical="center"/>
    </xf>
    <xf numFmtId="0" fontId="12" fillId="3" borderId="46" xfId="1" applyFont="1" applyFill="1" applyBorder="1" applyAlignment="1">
      <alignment horizontal="left" vertical="center"/>
    </xf>
    <xf numFmtId="0" fontId="27" fillId="10" borderId="13" xfId="1" applyFont="1" applyFill="1" applyBorder="1" applyAlignment="1">
      <alignment vertical="center" wrapText="1"/>
    </xf>
    <xf numFmtId="0" fontId="18" fillId="10" borderId="9" xfId="1" applyFont="1" applyFill="1" applyBorder="1" applyAlignment="1">
      <alignment horizontal="center" vertical="center" wrapText="1"/>
    </xf>
    <xf numFmtId="0" fontId="18" fillId="10" borderId="9" xfId="1" applyFont="1" applyFill="1" applyBorder="1" applyAlignment="1">
      <alignment horizontal="left" vertical="center" wrapText="1"/>
    </xf>
    <xf numFmtId="166" fontId="18" fillId="10" borderId="9" xfId="1" applyNumberFormat="1" applyFont="1" applyFill="1" applyBorder="1" applyAlignment="1">
      <alignment horizontal="left" vertical="center" wrapText="1"/>
    </xf>
    <xf numFmtId="164" fontId="12" fillId="10" borderId="9" xfId="1" applyNumberFormat="1" applyFont="1" applyFill="1" applyBorder="1" applyAlignment="1">
      <alignment horizontal="left" vertical="center"/>
    </xf>
    <xf numFmtId="0" fontId="12" fillId="10" borderId="9" xfId="1" applyFont="1" applyFill="1" applyBorder="1" applyAlignment="1">
      <alignment vertical="center" wrapText="1"/>
    </xf>
    <xf numFmtId="0" fontId="12" fillId="2" borderId="9" xfId="1" applyFont="1" applyFill="1" applyBorder="1" applyAlignment="1">
      <alignment horizontal="center" vertical="center"/>
    </xf>
    <xf numFmtId="0" fontId="12" fillId="2" borderId="9" xfId="1" applyFont="1" applyFill="1" applyBorder="1" applyAlignment="1">
      <alignment horizontal="center" vertical="center" wrapText="1"/>
    </xf>
    <xf numFmtId="0" fontId="12" fillId="10" borderId="9" xfId="1" applyFont="1" applyFill="1" applyBorder="1" applyAlignment="1">
      <alignment horizontal="center" vertical="center"/>
    </xf>
    <xf numFmtId="0" fontId="31" fillId="0" borderId="9" xfId="1" applyFont="1" applyBorder="1" applyAlignment="1">
      <alignment horizontal="center" vertical="center"/>
    </xf>
    <xf numFmtId="0" fontId="31" fillId="2" borderId="9" xfId="1" applyFont="1" applyFill="1" applyBorder="1" applyAlignment="1">
      <alignment horizontal="center" vertical="center" wrapText="1"/>
    </xf>
    <xf numFmtId="0" fontId="31" fillId="10" borderId="9" xfId="1" applyFont="1" applyFill="1" applyBorder="1" applyAlignment="1">
      <alignment horizontal="center" vertical="center" wrapText="1"/>
    </xf>
    <xf numFmtId="0" fontId="31" fillId="10" borderId="9" xfId="1" applyFont="1" applyFill="1" applyBorder="1" applyAlignment="1">
      <alignment horizontal="left" vertical="center" wrapText="1"/>
    </xf>
    <xf numFmtId="9" fontId="31" fillId="0" borderId="9" xfId="1" applyNumberFormat="1" applyFont="1" applyBorder="1" applyAlignment="1">
      <alignment horizontal="center" vertical="center" wrapText="1"/>
    </xf>
    <xf numFmtId="9" fontId="12" fillId="0" borderId="9" xfId="1" applyNumberFormat="1" applyFont="1" applyBorder="1" applyAlignment="1">
      <alignment horizontal="center" vertical="center" wrapText="1"/>
    </xf>
    <xf numFmtId="0" fontId="12" fillId="10" borderId="9" xfId="1" applyFont="1" applyFill="1" applyBorder="1" applyAlignment="1">
      <alignment horizontal="right" vertical="center"/>
    </xf>
    <xf numFmtId="164" fontId="12" fillId="10" borderId="9" xfId="1" applyNumberFormat="1" applyFont="1" applyFill="1" applyBorder="1" applyAlignment="1">
      <alignment horizontal="left" vertical="center" wrapText="1"/>
    </xf>
    <xf numFmtId="0" fontId="18" fillId="0" borderId="9" xfId="1" applyFont="1" applyBorder="1" applyAlignment="1">
      <alignment horizontal="center" vertical="center"/>
    </xf>
    <xf numFmtId="0" fontId="18" fillId="0" borderId="9" xfId="1" applyFont="1" applyBorder="1" applyAlignment="1">
      <alignment horizontal="center" vertical="center" wrapText="1"/>
    </xf>
    <xf numFmtId="0" fontId="18" fillId="10" borderId="9" xfId="1" applyFont="1" applyFill="1" applyBorder="1" applyAlignment="1">
      <alignment vertical="center" wrapText="1"/>
    </xf>
    <xf numFmtId="164" fontId="18" fillId="10" borderId="9" xfId="1" applyNumberFormat="1" applyFont="1" applyFill="1" applyBorder="1" applyAlignment="1">
      <alignment horizontal="center" vertical="center" wrapText="1"/>
    </xf>
    <xf numFmtId="0" fontId="72" fillId="10" borderId="9" xfId="1" applyFont="1" applyFill="1" applyBorder="1" applyAlignment="1">
      <alignment horizontal="left" vertical="center" wrapText="1"/>
    </xf>
    <xf numFmtId="0" fontId="24" fillId="10" borderId="13" xfId="1" applyFont="1" applyFill="1" applyBorder="1" applyAlignment="1">
      <alignment horizontal="left" vertical="center" wrapText="1"/>
    </xf>
    <xf numFmtId="0" fontId="71" fillId="10" borderId="9" xfId="1" applyFont="1" applyFill="1" applyBorder="1" applyAlignment="1">
      <alignment horizontal="center" vertical="center" wrapText="1"/>
    </xf>
    <xf numFmtId="166" fontId="18" fillId="10" borderId="9" xfId="1" applyNumberFormat="1" applyFont="1" applyFill="1" applyBorder="1" applyAlignment="1">
      <alignment horizontal="center" vertical="center" wrapText="1"/>
    </xf>
    <xf numFmtId="164" fontId="18" fillId="10" borderId="9" xfId="1" applyNumberFormat="1" applyFont="1" applyFill="1" applyBorder="1" applyAlignment="1">
      <alignment horizontal="left" vertical="center" wrapText="1"/>
    </xf>
    <xf numFmtId="0" fontId="24" fillId="10" borderId="13" xfId="1" applyFont="1" applyFill="1" applyBorder="1" applyAlignment="1">
      <alignment vertical="center" wrapText="1"/>
    </xf>
    <xf numFmtId="0" fontId="71" fillId="10" borderId="9" xfId="1" applyFont="1" applyFill="1" applyBorder="1" applyAlignment="1">
      <alignment vertical="center" wrapText="1"/>
    </xf>
    <xf numFmtId="0" fontId="72" fillId="10" borderId="9" xfId="1" applyFont="1" applyFill="1" applyBorder="1" applyAlignment="1">
      <alignment vertical="center" wrapText="1"/>
    </xf>
    <xf numFmtId="0" fontId="41" fillId="10" borderId="24" xfId="1" applyFont="1" applyFill="1" applyBorder="1" applyAlignment="1">
      <alignment vertical="center" wrapText="1"/>
    </xf>
    <xf numFmtId="0" fontId="72" fillId="10" borderId="21" xfId="1" applyFont="1" applyFill="1" applyBorder="1" applyAlignment="1">
      <alignment horizontal="center" vertical="center" wrapText="1"/>
    </xf>
    <xf numFmtId="0" fontId="12" fillId="10" borderId="7" xfId="1" applyFont="1" applyFill="1" applyBorder="1" applyAlignment="1">
      <alignment vertical="center" wrapText="1"/>
    </xf>
    <xf numFmtId="0" fontId="12" fillId="10" borderId="7" xfId="1" applyFont="1" applyFill="1" applyBorder="1" applyAlignment="1">
      <alignment horizontal="center" vertical="center" wrapText="1"/>
    </xf>
    <xf numFmtId="0" fontId="18" fillId="10" borderId="7" xfId="1" applyFont="1" applyFill="1" applyBorder="1" applyAlignment="1">
      <alignment horizontal="center" vertical="center" wrapText="1"/>
    </xf>
    <xf numFmtId="0" fontId="18" fillId="0" borderId="7" xfId="1" applyFont="1" applyBorder="1" applyAlignment="1">
      <alignment horizontal="center" vertical="center" wrapText="1"/>
    </xf>
    <xf numFmtId="0" fontId="18" fillId="0" borderId="7" xfId="1" applyFont="1" applyBorder="1" applyAlignment="1">
      <alignment horizontal="center" vertical="center"/>
    </xf>
    <xf numFmtId="0" fontId="12" fillId="0" borderId="7" xfId="1" applyFont="1" applyBorder="1" applyAlignment="1">
      <alignment horizontal="center" vertical="center"/>
    </xf>
    <xf numFmtId="0" fontId="18" fillId="10" borderId="13" xfId="1" applyFont="1" applyFill="1" applyBorder="1" applyAlignment="1">
      <alignment horizontal="left" vertical="center"/>
    </xf>
    <xf numFmtId="0" fontId="18" fillId="10" borderId="22" xfId="1" applyFont="1" applyFill="1" applyBorder="1" applyAlignment="1">
      <alignment horizontal="left" vertical="center"/>
    </xf>
    <xf numFmtId="0" fontId="18" fillId="10" borderId="12" xfId="1" applyFont="1" applyFill="1" applyBorder="1" applyAlignment="1">
      <alignment horizontal="left" vertical="center"/>
    </xf>
    <xf numFmtId="164" fontId="12" fillId="10" borderId="9" xfId="1" applyNumberFormat="1" applyFont="1" applyFill="1" applyBorder="1" applyAlignment="1">
      <alignment vertical="center" wrapText="1"/>
    </xf>
    <xf numFmtId="164" fontId="12" fillId="10" borderId="7" xfId="1" applyNumberFormat="1" applyFont="1" applyFill="1" applyBorder="1" applyAlignment="1">
      <alignment vertical="center" wrapText="1"/>
    </xf>
    <xf numFmtId="164" fontId="12" fillId="10" borderId="7" xfId="1" applyNumberFormat="1" applyFont="1" applyFill="1" applyBorder="1" applyAlignment="1">
      <alignment horizontal="left" vertical="center" wrapText="1"/>
    </xf>
    <xf numFmtId="0" fontId="18" fillId="10" borderId="7" xfId="1" applyFont="1" applyFill="1" applyBorder="1" applyAlignment="1">
      <alignment vertical="center" wrapText="1"/>
    </xf>
    <xf numFmtId="0" fontId="71" fillId="3" borderId="44" xfId="1" applyFont="1" applyFill="1" applyBorder="1" applyAlignment="1">
      <alignment vertical="center" wrapText="1"/>
    </xf>
    <xf numFmtId="0" fontId="12" fillId="3" borderId="46" xfId="1" applyFont="1" applyFill="1" applyBorder="1" applyAlignment="1">
      <alignment vertical="center" wrapText="1"/>
    </xf>
    <xf numFmtId="0" fontId="72" fillId="3" borderId="44" xfId="1" applyFont="1" applyFill="1" applyBorder="1" applyAlignment="1">
      <alignment vertical="center" wrapText="1"/>
    </xf>
    <xf numFmtId="0" fontId="18" fillId="3" borderId="46" xfId="1" applyFont="1" applyFill="1" applyBorder="1" applyAlignment="1">
      <alignment vertical="center" wrapText="1"/>
    </xf>
    <xf numFmtId="9" fontId="12" fillId="0" borderId="7" xfId="1" applyNumberFormat="1" applyFont="1" applyBorder="1" applyAlignment="1">
      <alignment horizontal="center" vertical="center" wrapText="1"/>
    </xf>
    <xf numFmtId="164" fontId="18" fillId="10" borderId="9" xfId="1" applyNumberFormat="1" applyFont="1" applyFill="1" applyBorder="1" applyAlignment="1">
      <alignment vertical="center" wrapText="1"/>
    </xf>
    <xf numFmtId="164" fontId="18" fillId="10" borderId="7" xfId="1" applyNumberFormat="1" applyFont="1" applyFill="1" applyBorder="1" applyAlignment="1">
      <alignment vertical="center" wrapText="1"/>
    </xf>
    <xf numFmtId="164" fontId="18" fillId="10" borderId="7" xfId="1" applyNumberFormat="1" applyFont="1" applyFill="1" applyBorder="1" applyAlignment="1">
      <alignment horizontal="left" vertical="center" wrapText="1"/>
    </xf>
    <xf numFmtId="0" fontId="1" fillId="10" borderId="9" xfId="1" applyFill="1" applyBorder="1" applyAlignment="1">
      <alignment vertical="center" wrapText="1"/>
    </xf>
    <xf numFmtId="0" fontId="1" fillId="10" borderId="7" xfId="1" applyFill="1" applyBorder="1" applyAlignment="1">
      <alignment vertical="center" wrapText="1"/>
    </xf>
    <xf numFmtId="0" fontId="12" fillId="3" borderId="44" xfId="1" applyFont="1" applyFill="1" applyBorder="1" applyAlignment="1">
      <alignment vertical="center" wrapText="1"/>
    </xf>
    <xf numFmtId="0" fontId="12" fillId="0" borderId="7" xfId="1" applyFont="1" applyBorder="1" applyAlignment="1">
      <alignment horizontal="center" vertical="center" wrapText="1"/>
    </xf>
    <xf numFmtId="0" fontId="12" fillId="10" borderId="7" xfId="1" applyFont="1" applyFill="1" applyBorder="1" applyAlignment="1">
      <alignment horizontal="left" vertical="center" wrapText="1"/>
    </xf>
    <xf numFmtId="164" fontId="12" fillId="10" borderId="9" xfId="1" applyNumberFormat="1" applyFont="1" applyFill="1" applyBorder="1" applyAlignment="1">
      <alignment vertical="center"/>
    </xf>
    <xf numFmtId="164" fontId="12" fillId="10" borderId="7" xfId="1" applyNumberFormat="1" applyFont="1" applyFill="1" applyBorder="1" applyAlignment="1">
      <alignment vertical="center"/>
    </xf>
    <xf numFmtId="0" fontId="24" fillId="10" borderId="22" xfId="1" applyFont="1" applyFill="1" applyBorder="1" applyAlignment="1">
      <alignment horizontal="left" vertical="center" wrapText="1"/>
    </xf>
    <xf numFmtId="0" fontId="24" fillId="10" borderId="12" xfId="1" applyFont="1" applyFill="1" applyBorder="1" applyAlignment="1">
      <alignment horizontal="left" vertical="center" wrapText="1"/>
    </xf>
    <xf numFmtId="0" fontId="12" fillId="0" borderId="11" xfId="1" applyFont="1" applyBorder="1" applyAlignment="1">
      <alignment horizontal="center" vertical="center"/>
    </xf>
    <xf numFmtId="0" fontId="12" fillId="0" borderId="11" xfId="1" applyFont="1" applyBorder="1" applyAlignment="1">
      <alignment horizontal="center" vertical="center" wrapText="1"/>
    </xf>
    <xf numFmtId="0" fontId="12" fillId="10" borderId="11" xfId="1" applyFont="1" applyFill="1" applyBorder="1" applyAlignment="1">
      <alignment horizontal="center" vertical="center" wrapText="1"/>
    </xf>
    <xf numFmtId="0" fontId="12" fillId="10" borderId="11" xfId="1" applyFont="1" applyFill="1" applyBorder="1" applyAlignment="1">
      <alignment vertical="center" wrapText="1"/>
    </xf>
    <xf numFmtId="0" fontId="24" fillId="10" borderId="9" xfId="1" applyFont="1" applyFill="1" applyBorder="1" applyAlignment="1">
      <alignment horizontal="center" vertical="center" wrapText="1"/>
    </xf>
    <xf numFmtId="0" fontId="24" fillId="10" borderId="7" xfId="1" applyFont="1" applyFill="1" applyBorder="1" applyAlignment="1">
      <alignment horizontal="center" vertical="center" wrapText="1"/>
    </xf>
    <xf numFmtId="9" fontId="24" fillId="0" borderId="9" xfId="1" applyNumberFormat="1" applyFont="1" applyBorder="1" applyAlignment="1">
      <alignment horizontal="center" vertical="center" wrapText="1"/>
    </xf>
    <xf numFmtId="9" fontId="24" fillId="0" borderId="7" xfId="1" applyNumberFormat="1" applyFont="1" applyBorder="1" applyAlignment="1">
      <alignment horizontal="center" vertical="center" wrapText="1"/>
    </xf>
    <xf numFmtId="0" fontId="24" fillId="10" borderId="14" xfId="1" applyFont="1" applyFill="1" applyBorder="1" applyAlignment="1">
      <alignment horizontal="left" vertical="center" wrapText="1"/>
    </xf>
    <xf numFmtId="0" fontId="24" fillId="10" borderId="20" xfId="1" applyFont="1" applyFill="1" applyBorder="1" applyAlignment="1">
      <alignment horizontal="left" vertical="center" wrapText="1"/>
    </xf>
    <xf numFmtId="0" fontId="24" fillId="10" borderId="21" xfId="1" applyFont="1" applyFill="1" applyBorder="1" applyAlignment="1">
      <alignment horizontal="left" vertical="center" wrapText="1"/>
    </xf>
    <xf numFmtId="0" fontId="24" fillId="10" borderId="25" xfId="1" applyFont="1" applyFill="1" applyBorder="1" applyAlignment="1">
      <alignment horizontal="left" vertical="center" wrapText="1"/>
    </xf>
    <xf numFmtId="0" fontId="24" fillId="10" borderId="16" xfId="1" applyFont="1" applyFill="1" applyBorder="1" applyAlignment="1">
      <alignment horizontal="left" vertical="center" wrapText="1"/>
    </xf>
    <xf numFmtId="0" fontId="24" fillId="10" borderId="26" xfId="1" applyFont="1" applyFill="1" applyBorder="1" applyAlignment="1">
      <alignment horizontal="left" vertical="center" wrapText="1"/>
    </xf>
    <xf numFmtId="0" fontId="24" fillId="10" borderId="9" xfId="1" applyFont="1" applyFill="1" applyBorder="1" applyAlignment="1">
      <alignment horizontal="center" vertical="center"/>
    </xf>
    <xf numFmtId="0" fontId="24" fillId="10" borderId="7" xfId="1" applyFont="1" applyFill="1" applyBorder="1" applyAlignment="1">
      <alignment horizontal="center" vertical="center"/>
    </xf>
    <xf numFmtId="0" fontId="12" fillId="3" borderId="44" xfId="1" applyFont="1" applyFill="1" applyBorder="1" applyAlignment="1">
      <alignment vertical="center"/>
    </xf>
    <xf numFmtId="0" fontId="12" fillId="3" borderId="46" xfId="1" applyFont="1" applyFill="1" applyBorder="1" applyAlignment="1">
      <alignment vertical="center"/>
    </xf>
    <xf numFmtId="0" fontId="24" fillId="0" borderId="9" xfId="1" applyFont="1" applyBorder="1" applyAlignment="1">
      <alignment horizontal="center" vertical="center"/>
    </xf>
    <xf numFmtId="0" fontId="24" fillId="0" borderId="7" xfId="1" applyFont="1" applyBorder="1" applyAlignment="1">
      <alignment horizontal="center" vertical="center"/>
    </xf>
    <xf numFmtId="0" fontId="24" fillId="0" borderId="9" xfId="1" applyFont="1" applyBorder="1" applyAlignment="1">
      <alignment horizontal="center" vertical="center" wrapText="1"/>
    </xf>
    <xf numFmtId="0" fontId="24" fillId="0" borderId="7" xfId="1" applyFont="1" applyBorder="1" applyAlignment="1">
      <alignment horizontal="center" vertical="center" wrapText="1"/>
    </xf>
    <xf numFmtId="0" fontId="24" fillId="10" borderId="9" xfId="1" applyFont="1" applyFill="1" applyBorder="1" applyAlignment="1">
      <alignment horizontal="left" vertical="center" wrapText="1"/>
    </xf>
    <xf numFmtId="0" fontId="24" fillId="10" borderId="7" xfId="1" applyFont="1" applyFill="1" applyBorder="1" applyAlignment="1">
      <alignment horizontal="left" vertical="center" wrapText="1"/>
    </xf>
    <xf numFmtId="0" fontId="18" fillId="10" borderId="7" xfId="1" applyFont="1" applyFill="1" applyBorder="1" applyAlignment="1">
      <alignment horizontal="left" vertical="center" wrapText="1"/>
    </xf>
    <xf numFmtId="0" fontId="12" fillId="10" borderId="11" xfId="1" applyFont="1" applyFill="1" applyBorder="1" applyAlignment="1">
      <alignment horizontal="left" vertical="center" wrapText="1"/>
    </xf>
    <xf numFmtId="9" fontId="12" fillId="0" borderId="11" xfId="1" applyNumberFormat="1" applyFont="1" applyBorder="1" applyAlignment="1">
      <alignment horizontal="center" vertical="center" wrapText="1"/>
    </xf>
    <xf numFmtId="0" fontId="18" fillId="10" borderId="11" xfId="1" applyFont="1" applyFill="1" applyBorder="1" applyAlignment="1">
      <alignment horizontal="center" vertical="center" wrapText="1"/>
    </xf>
    <xf numFmtId="164" fontId="18" fillId="10" borderId="11" xfId="1" applyNumberFormat="1" applyFont="1" applyFill="1" applyBorder="1" applyAlignment="1">
      <alignment horizontal="center" vertical="center" wrapText="1"/>
    </xf>
    <xf numFmtId="164" fontId="18" fillId="10" borderId="7" xfId="1" applyNumberFormat="1" applyFont="1" applyFill="1" applyBorder="1" applyAlignment="1">
      <alignment horizontal="center" vertical="center" wrapText="1"/>
    </xf>
    <xf numFmtId="0" fontId="18" fillId="10" borderId="11" xfId="1" applyFont="1" applyFill="1" applyBorder="1" applyAlignment="1">
      <alignment horizontal="left" vertical="center" wrapText="1"/>
    </xf>
    <xf numFmtId="0" fontId="12" fillId="3" borderId="9" xfId="1" applyFont="1" applyFill="1" applyBorder="1" applyAlignment="1">
      <alignment horizontal="center" vertical="center"/>
    </xf>
    <xf numFmtId="0" fontId="12" fillId="3" borderId="11" xfId="1" applyFont="1" applyFill="1" applyBorder="1" applyAlignment="1">
      <alignment horizontal="center" vertical="center"/>
    </xf>
    <xf numFmtId="0" fontId="12" fillId="3" borderId="7" xfId="1" applyFont="1" applyFill="1" applyBorder="1" applyAlignment="1">
      <alignment horizontal="center" vertical="center"/>
    </xf>
    <xf numFmtId="0" fontId="12" fillId="3" borderId="9"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7" xfId="1" applyFont="1" applyFill="1" applyBorder="1" applyAlignment="1">
      <alignment horizontal="center" vertical="center" wrapText="1"/>
    </xf>
    <xf numFmtId="164" fontId="23" fillId="10" borderId="9" xfId="1" applyNumberFormat="1" applyFont="1" applyFill="1" applyBorder="1" applyAlignment="1">
      <alignment vertical="center" wrapText="1"/>
    </xf>
    <xf numFmtId="164" fontId="23" fillId="10" borderId="7" xfId="1" applyNumberFormat="1" applyFont="1" applyFill="1" applyBorder="1" applyAlignment="1">
      <alignment vertical="center" wrapText="1"/>
    </xf>
    <xf numFmtId="164" fontId="23" fillId="10" borderId="9" xfId="1" applyNumberFormat="1" applyFont="1" applyFill="1" applyBorder="1" applyAlignment="1">
      <alignment horizontal="left" vertical="center"/>
    </xf>
    <xf numFmtId="164" fontId="23" fillId="10" borderId="7" xfId="1" applyNumberFormat="1" applyFont="1" applyFill="1" applyBorder="1" applyAlignment="1">
      <alignment horizontal="left" vertical="center"/>
    </xf>
    <xf numFmtId="0" fontId="23" fillId="0" borderId="7" xfId="1" applyFont="1" applyBorder="1" applyAlignment="1">
      <alignment horizontal="center" vertical="center"/>
    </xf>
    <xf numFmtId="0" fontId="23" fillId="3" borderId="9" xfId="1" applyFont="1" applyFill="1" applyBorder="1" applyAlignment="1">
      <alignment horizontal="center" vertical="center"/>
    </xf>
    <xf numFmtId="0" fontId="23" fillId="3" borderId="7" xfId="1" applyFont="1" applyFill="1" applyBorder="1" applyAlignment="1">
      <alignment horizontal="center" vertical="center"/>
    </xf>
    <xf numFmtId="0" fontId="23" fillId="3" borderId="9"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23" fillId="10" borderId="7" xfId="1" applyFont="1" applyFill="1" applyBorder="1" applyAlignment="1">
      <alignment horizontal="center" vertical="center" wrapText="1"/>
    </xf>
    <xf numFmtId="0" fontId="23" fillId="10" borderId="7" xfId="1" applyFont="1" applyFill="1" applyBorder="1" applyAlignment="1">
      <alignment horizontal="left" vertical="center" wrapText="1"/>
    </xf>
    <xf numFmtId="9" fontId="23" fillId="0" borderId="7" xfId="1" applyNumberFormat="1" applyFont="1" applyBorder="1" applyAlignment="1">
      <alignment horizontal="center" vertical="center" wrapText="1"/>
    </xf>
    <xf numFmtId="0" fontId="23" fillId="10" borderId="7" xfId="1" applyFont="1" applyFill="1" applyBorder="1" applyAlignment="1">
      <alignment vertical="center" wrapText="1"/>
    </xf>
    <xf numFmtId="0" fontId="18" fillId="10" borderId="11" xfId="1" applyFont="1" applyFill="1" applyBorder="1" applyAlignment="1">
      <alignment vertical="center" wrapText="1"/>
    </xf>
    <xf numFmtId="49" fontId="6" fillId="0" borderId="10" xfId="1" applyNumberFormat="1" applyFont="1" applyAlignment="1">
      <alignment horizontal="center" vertical="center" wrapText="1"/>
    </xf>
    <xf numFmtId="0" fontId="7" fillId="0" borderId="13" xfId="1" applyFont="1" applyBorder="1" applyAlignment="1">
      <alignment horizontal="center" vertical="center" wrapText="1"/>
    </xf>
    <xf numFmtId="49" fontId="6" fillId="0" borderId="13" xfId="1" applyNumberFormat="1" applyFont="1" applyBorder="1" applyAlignment="1">
      <alignment horizontal="center" vertical="center" wrapText="1"/>
    </xf>
    <xf numFmtId="0" fontId="12" fillId="0" borderId="13" xfId="1" applyFont="1" applyBorder="1" applyAlignment="1">
      <alignment horizontal="center" vertical="center" wrapText="1"/>
    </xf>
    <xf numFmtId="0" fontId="2" fillId="0" borderId="13" xfId="1" applyFont="1" applyBorder="1" applyAlignment="1">
      <alignment horizontal="center"/>
    </xf>
    <xf numFmtId="0" fontId="64" fillId="0" borderId="13" xfId="1" applyFont="1" applyBorder="1" applyAlignment="1">
      <alignment horizontal="center" vertical="center" wrapText="1"/>
    </xf>
    <xf numFmtId="0" fontId="9" fillId="0" borderId="0" xfId="0" applyFont="1" applyAlignment="1">
      <alignment horizontal="center" vertical="center"/>
    </xf>
    <xf numFmtId="0" fontId="0" fillId="0" borderId="0" xfId="0" applyFont="1" applyAlignment="1"/>
    <xf numFmtId="0" fontId="9" fillId="0" borderId="16" xfId="0" applyFont="1" applyBorder="1" applyAlignment="1">
      <alignment horizontal="center" vertical="center"/>
    </xf>
    <xf numFmtId="0" fontId="3" fillId="0" borderId="16" xfId="0" applyFont="1" applyBorder="1"/>
    <xf numFmtId="0" fontId="9" fillId="0" borderId="17" xfId="0" applyFont="1" applyBorder="1" applyAlignment="1">
      <alignment horizontal="center" vertical="center"/>
    </xf>
    <xf numFmtId="0" fontId="3" fillId="0" borderId="18" xfId="0" applyFont="1" applyBorder="1"/>
    <xf numFmtId="0" fontId="3" fillId="0" borderId="19" xfId="0" applyFont="1" applyBorder="1"/>
    <xf numFmtId="0" fontId="1" fillId="0" borderId="1" xfId="0" applyFont="1" applyBorder="1" applyAlignment="1">
      <alignment horizontal="center"/>
    </xf>
    <xf numFmtId="0" fontId="3" fillId="0" borderId="1" xfId="0" applyFont="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15" fillId="3" borderId="22" xfId="1" applyFont="1" applyFill="1" applyBorder="1" applyAlignment="1">
      <alignment horizontal="left" vertical="center"/>
    </xf>
    <xf numFmtId="0" fontId="15" fillId="11" borderId="27" xfId="1" applyFont="1" applyFill="1" applyBorder="1" applyAlignment="1">
      <alignment horizontal="center" vertical="center" wrapText="1"/>
    </xf>
    <xf numFmtId="0" fontId="65" fillId="11" borderId="27" xfId="1" applyFont="1" applyFill="1" applyBorder="1" applyAlignment="1">
      <alignment horizontal="center" vertical="center" wrapText="1"/>
    </xf>
  </cellXfs>
  <cellStyles count="2">
    <cellStyle name="Normal" xfId="0" builtinId="0"/>
    <cellStyle name="Normal 2" xfId="1" xr:uid="{00000000-0005-0000-0000-000001000000}"/>
  </cellStyles>
  <dxfs count="766">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none"/>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295276</xdr:colOff>
      <xdr:row>0</xdr:row>
      <xdr:rowOff>114301</xdr:rowOff>
    </xdr:from>
    <xdr:ext cx="2290082" cy="620486"/>
    <xdr:pic>
      <xdr:nvPicPr>
        <xdr:cNvPr id="2" name="image1.png">
          <a:extLst>
            <a:ext uri="{FF2B5EF4-FFF2-40B4-BE49-F238E27FC236}">
              <a16:creationId xmlns:a16="http://schemas.microsoft.com/office/drawing/2014/main" id="{7AF40EAA-0BE5-47E2-9500-ECBC8B034469}"/>
            </a:ext>
          </a:extLst>
        </xdr:cNvPr>
        <xdr:cNvPicPr preferRelativeResize="0"/>
      </xdr:nvPicPr>
      <xdr:blipFill>
        <a:blip xmlns:r="http://schemas.openxmlformats.org/officeDocument/2006/relationships" r:embed="rId1" cstate="print"/>
        <a:stretch>
          <a:fillRect/>
        </a:stretch>
      </xdr:blipFill>
      <xdr:spPr>
        <a:xfrm>
          <a:off x="295276" y="114301"/>
          <a:ext cx="2290082" cy="62048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447675</xdr:colOff>
      <xdr:row>1</xdr:row>
      <xdr:rowOff>209550</xdr:rowOff>
    </xdr:from>
    <xdr:ext cx="2314575" cy="4010025"/>
    <xdr:sp macro="" textlink="">
      <xdr:nvSpPr>
        <xdr:cNvPr id="3" name="Shape 3">
          <a:extLst>
            <a:ext uri="{FF2B5EF4-FFF2-40B4-BE49-F238E27FC236}">
              <a16:creationId xmlns:a16="http://schemas.microsoft.com/office/drawing/2014/main" id="{00000000-0008-0000-0A00-000003000000}"/>
            </a:ext>
          </a:extLst>
        </xdr:cNvPr>
        <xdr:cNvSpPr/>
      </xdr:nvSpPr>
      <xdr:spPr>
        <a:xfrm>
          <a:off x="4207763" y="1794038"/>
          <a:ext cx="2276475" cy="39719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590550</xdr:colOff>
      <xdr:row>2</xdr:row>
      <xdr:rowOff>523875</xdr:rowOff>
    </xdr:from>
    <xdr:ext cx="2162175" cy="2514600"/>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69675" y="2527463"/>
          <a:ext cx="2152650" cy="2505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alvarez/Downloads/Mapa%20de%20riesgos%20IDEAM_Actualizaci&#243;n%20%20II%20Cuatrimestre%202021%2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consolidada"/>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4">
          <cell r="C4" t="str">
            <v>Afectación menor a 10 SMLMV</v>
          </cell>
          <cell r="D4" t="str">
            <v>El riesgo afecta la imagen de alguna área de la organización</v>
          </cell>
        </row>
        <row r="5">
          <cell r="C5" t="str">
            <v>Entre 10 y 50 SMLMV</v>
          </cell>
          <cell r="D5" t="str">
            <v>El riesgo afecta la imagen de la entidad internamente, de conocimiento general nivel interno, de junta directiva y accionistas y/o de provedores</v>
          </cell>
        </row>
        <row r="6">
          <cell r="C6" t="str">
            <v>Entre 50 y 100 SMLMV</v>
          </cell>
          <cell r="D6" t="str">
            <v>El riesgo afecta la imagen de la entidad con algunos usuarios de relevancia frente al logro de los objetivos</v>
          </cell>
        </row>
        <row r="7">
          <cell r="C7" t="str">
            <v>Entre 100 y 500 SMLMV</v>
          </cell>
          <cell r="D7" t="str">
            <v>El riesgo afecta la imagen de de la entidad con efecto publicitario sostenido a nivel de sector administrativo, nivel departamental o municipal</v>
          </cell>
        </row>
        <row r="8">
          <cell r="C8" t="str">
            <v>Mayor a 500 SMLMV</v>
          </cell>
          <cell r="D8"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u/1/folders/10p61ddoy4GJ6S0K-PYLbnMIYeq7nrzzL" TargetMode="External"/><Relationship Id="rId13" Type="http://schemas.openxmlformats.org/officeDocument/2006/relationships/hyperlink" Target="https://drive.google.com/drive/folders/1DzUM7atnKC_NeIbAmOR8G_jym5N5TMmN?usp=sharing" TargetMode="External"/><Relationship Id="rId18" Type="http://schemas.openxmlformats.org/officeDocument/2006/relationships/hyperlink" Target="https://drive.google.com/drive/folders/1My5cUV2PqjT1sUyCBzc1UmwalM7PCW0y?usp=sharing" TargetMode="External"/><Relationship Id="rId26" Type="http://schemas.openxmlformats.org/officeDocument/2006/relationships/hyperlink" Target="https://drive.google.com/drive/folders/1EN2axDHfJkJzNYvRKSgXyHogvaoc8FCd?usp=sharing" TargetMode="External"/><Relationship Id="rId3" Type="http://schemas.openxmlformats.org/officeDocument/2006/relationships/hyperlink" Target="https://drive.google.com/drive/folders/1B1etaR2asFAJyKll37Ek32YvP84rclCv?usp=sharing" TargetMode="External"/><Relationship Id="rId21" Type="http://schemas.openxmlformats.org/officeDocument/2006/relationships/hyperlink" Target="https://drive.google.com/drive/u/1/folders/1o-Fk0LXPwFWRo6_3Ab0xWq9mkcgrv6ej" TargetMode="External"/><Relationship Id="rId7" Type="http://schemas.openxmlformats.org/officeDocument/2006/relationships/hyperlink" Target="https://drive.google.com/drive/u/1/folders/1UibrRGPbE73RWuyc_ufWq1GtbSXOpG8l" TargetMode="External"/><Relationship Id="rId12" Type="http://schemas.openxmlformats.org/officeDocument/2006/relationships/hyperlink" Target="https://drive.google.com/drive/u/1/folders/1UZNnU_HPXCxE07G5KuLPEGNpSuA5wuY7" TargetMode="External"/><Relationship Id="rId17" Type="http://schemas.openxmlformats.org/officeDocument/2006/relationships/hyperlink" Target="https://docs.google.com/spreadsheets/d/1kWxYMZYaihpz22365e5iKII9WTuHmCgp/edit?usp=sharing&amp;ouid=102608422029062426999&amp;rtpof=true&amp;sd=true" TargetMode="External"/><Relationship Id="rId25" Type="http://schemas.openxmlformats.org/officeDocument/2006/relationships/hyperlink" Target="https://drive.google.com/drive/u/3/folders/1wWwdWEJDHGUT6DlJ2nX9bPXdRJphCQT3" TargetMode="External"/><Relationship Id="rId2" Type="http://schemas.openxmlformats.org/officeDocument/2006/relationships/hyperlink" Target="https://drive.google.com/drive/folders/1dKx_tiu2JO3qfZp4fBBXkrETBittntTL" TargetMode="External"/><Relationship Id="rId16" Type="http://schemas.openxmlformats.org/officeDocument/2006/relationships/hyperlink" Target="https://drive.google.com/drive/folders/1fF7tjTNwWjEKE3SXEbLjOrnH6X7YXNlY?usp=sharing" TargetMode="External"/><Relationship Id="rId20" Type="http://schemas.openxmlformats.org/officeDocument/2006/relationships/hyperlink" Target="https://drive.google.com/drive/folders/1_iMtCrNK-YOFrGsCR7jQIXFe85556dmN?usp=sharing" TargetMode="External"/><Relationship Id="rId29" Type="http://schemas.openxmlformats.org/officeDocument/2006/relationships/printerSettings" Target="../printerSettings/printerSettings1.bin"/><Relationship Id="rId1" Type="http://schemas.openxmlformats.org/officeDocument/2006/relationships/hyperlink" Target="https://drive.google.com/drive/u/1/folders/1T-rIVwFjuBQ-cgseJEf130A5XJ6_15ye" TargetMode="External"/><Relationship Id="rId6" Type="http://schemas.openxmlformats.org/officeDocument/2006/relationships/hyperlink" Target="https://drive.google.com/drive/u/1/folders/13v4Y3lHYqAXYMbDDNsY7yhtEnGEpkE_t" TargetMode="External"/><Relationship Id="rId11" Type="http://schemas.openxmlformats.org/officeDocument/2006/relationships/hyperlink" Target="https://drive.google.com/file/d/1fmf4tyWKxNgIs2jKe4aaC3Fda9snDABW/view?usp=sharing" TargetMode="External"/><Relationship Id="rId24" Type="http://schemas.openxmlformats.org/officeDocument/2006/relationships/hyperlink" Target="https://drive.google.com/drive/folders/1Cg4ZFtmA4mOTZHVn9RDxn6ugQUtjTp-N?usp=sharing" TargetMode="External"/><Relationship Id="rId32" Type="http://schemas.openxmlformats.org/officeDocument/2006/relationships/comments" Target="../comments1.xml"/><Relationship Id="rId5" Type="http://schemas.openxmlformats.org/officeDocument/2006/relationships/hyperlink" Target="https://drive.google.com/drive/u/1/folders/1-mShn-Xs_cq7-CvdkZPW6RayP0bsB1iw" TargetMode="External"/><Relationship Id="rId15" Type="http://schemas.openxmlformats.org/officeDocument/2006/relationships/hyperlink" Target="https://docs.google.com/spreadsheets/d/1SMqjUD9_UFdqnlbEyIGCUVR5eQouvqBu/edit?rtpof=true" TargetMode="External"/><Relationship Id="rId23" Type="http://schemas.openxmlformats.org/officeDocument/2006/relationships/hyperlink" Target="https://drive.google.com/drive/folders/1O8GJqR7rzFdOm-MFqc0EhMTkftiLiY9h?usp=sharing" TargetMode="External"/><Relationship Id="rId28" Type="http://schemas.openxmlformats.org/officeDocument/2006/relationships/hyperlink" Target="https://acortar.link/QaLLz1)" TargetMode="External"/><Relationship Id="rId10" Type="http://schemas.openxmlformats.org/officeDocument/2006/relationships/hyperlink" Target="https://drive.google.com/file/d/1fmf4tyWKxNgIs2jKe4aaC3Fda9snDABW/view?usp=sharing" TargetMode="External"/><Relationship Id="rId19" Type="http://schemas.openxmlformats.org/officeDocument/2006/relationships/hyperlink" Target="https://docs.google.com/spreadsheets/d/1SMqjUD9_UFdqnlbEyIGCUVR5eQouvqBu/edit?rtpof=true" TargetMode="External"/><Relationship Id="rId31" Type="http://schemas.openxmlformats.org/officeDocument/2006/relationships/vmlDrawing" Target="../drawings/vmlDrawing1.vml"/><Relationship Id="rId4" Type="http://schemas.openxmlformats.org/officeDocument/2006/relationships/hyperlink" Target="https://drive.google.com/drive/u/3/folders/1BHiWwBTDr5BrivfgieMJvJf1ztrWtZ2O" TargetMode="External"/><Relationship Id="rId9" Type="http://schemas.openxmlformats.org/officeDocument/2006/relationships/hyperlink" Target="https://drive.google.com/drive/u/1/folders/1IKrbBeiwTk17VJXPje2103ExpPzG0dmD" TargetMode="External"/><Relationship Id="rId14" Type="http://schemas.openxmlformats.org/officeDocument/2006/relationships/hyperlink" Target="https://drive.google.com/drive/folders/1ozlmWiRHagKAJR-DDaN0FcZYqzSBVQZ5?usp=sharing" TargetMode="External"/><Relationship Id="rId22" Type="http://schemas.openxmlformats.org/officeDocument/2006/relationships/hyperlink" Target="https://drive.google.com/drive/folders/14bmdWGcjLlhR0FssTqK1szndt93FCx9r?usp=sharing" TargetMode="External"/><Relationship Id="rId27" Type="http://schemas.openxmlformats.org/officeDocument/2006/relationships/hyperlink" Target="https://drive.google.com/drive/u/1/folders/1CSF-RkIpfiQzpK3FA6_UxaGnZjzS8LDu"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3366"/>
  </sheetPr>
  <dimension ref="A1:BL1018"/>
  <sheetViews>
    <sheetView tabSelected="1" zoomScale="70" zoomScaleNormal="70" workbookViewId="0">
      <pane ySplit="8" topLeftCell="A9" activePane="bottomLeft" state="frozen"/>
      <selection pane="bottomLeft" activeCell="D9" sqref="D9"/>
    </sheetView>
  </sheetViews>
  <sheetFormatPr baseColWidth="10" defaultColWidth="12.625" defaultRowHeight="15" customHeight="1"/>
  <cols>
    <col min="1" max="1" width="9.125" style="28" customWidth="1"/>
    <col min="2" max="2" width="12.625" style="28"/>
    <col min="3" max="3" width="22" style="28" customWidth="1"/>
    <col min="4" max="4" width="30.875" style="28" customWidth="1"/>
    <col min="5" max="5" width="44.875" style="28" customWidth="1"/>
    <col min="6" max="6" width="42" style="28" customWidth="1"/>
    <col min="7" max="7" width="35.25" style="28" customWidth="1"/>
    <col min="8" max="8" width="16.625" style="28" customWidth="1"/>
    <col min="9" max="9" width="15.625" style="28" customWidth="1"/>
    <col min="10" max="10" width="14.375" style="28" customWidth="1"/>
    <col min="11" max="11" width="5.5" style="28" customWidth="1"/>
    <col min="12" max="12" width="30.5" style="28" customWidth="1"/>
    <col min="13" max="13" width="22.75" style="28" hidden="1" customWidth="1"/>
    <col min="14" max="14" width="15.25" style="28" customWidth="1"/>
    <col min="15" max="15" width="5.5" style="28" customWidth="1"/>
    <col min="16" max="17" width="14" style="28" customWidth="1"/>
    <col min="18" max="18" width="52" style="28" customWidth="1"/>
    <col min="19" max="19" width="13.25" style="28" customWidth="1"/>
    <col min="20" max="20" width="5.375" style="28" customWidth="1"/>
    <col min="21" max="21" width="4.375" style="28" customWidth="1"/>
    <col min="22" max="22" width="4.75" style="28" customWidth="1"/>
    <col min="23" max="23" width="6.25" style="28" customWidth="1"/>
    <col min="24" max="24" width="5.875" style="28" customWidth="1"/>
    <col min="25" max="25" width="6.5" style="28" customWidth="1"/>
    <col min="26" max="26" width="11.5" style="28" customWidth="1"/>
    <col min="27" max="27" width="7.625" style="28" customWidth="1"/>
    <col min="28" max="28" width="9.125" style="28" customWidth="1"/>
    <col min="29" max="29" width="8.125" style="28" customWidth="1"/>
    <col min="30" max="30" width="8" style="28" customWidth="1"/>
    <col min="31" max="31" width="7.375" style="28" customWidth="1"/>
    <col min="32" max="32" width="7.125" style="28" customWidth="1"/>
    <col min="33" max="33" width="42.25" style="28" customWidth="1"/>
    <col min="34" max="34" width="18.75" style="28" customWidth="1"/>
    <col min="35" max="35" width="14.75" style="28" customWidth="1"/>
    <col min="36" max="36" width="17.625" style="28" customWidth="1"/>
    <col min="37" max="37" width="86.5" style="28" customWidth="1"/>
    <col min="38" max="38" width="89.625" style="28" customWidth="1"/>
    <col min="39" max="39" width="35.75" style="28" customWidth="1"/>
    <col min="40" max="40" width="18.375" style="28" customWidth="1"/>
    <col min="41" max="41" width="91.875" style="28" customWidth="1"/>
    <col min="42" max="42" width="25.375" style="28" customWidth="1"/>
    <col min="43" max="43" width="27.125" style="28" customWidth="1"/>
    <col min="44" max="44" width="29.5" style="28" customWidth="1"/>
    <col min="45" max="64" width="10" style="28" customWidth="1"/>
    <col min="65" max="16384" width="12.625" style="28"/>
  </cols>
  <sheetData>
    <row r="1" spans="1:64" ht="16.5" customHeight="1">
      <c r="A1" s="346"/>
      <c r="B1" s="347"/>
      <c r="C1" s="347"/>
      <c r="D1" s="347"/>
      <c r="E1" s="347"/>
      <c r="F1" s="348"/>
      <c r="G1" s="346" t="s">
        <v>49</v>
      </c>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56" t="s">
        <v>50</v>
      </c>
      <c r="AL1" s="357"/>
      <c r="AM1" s="357"/>
      <c r="AN1" s="358"/>
      <c r="AO1" s="26"/>
      <c r="AP1" s="26"/>
      <c r="AQ1" s="26"/>
      <c r="AR1" s="26"/>
      <c r="AS1" s="26"/>
      <c r="AT1" s="26"/>
      <c r="AU1" s="27"/>
      <c r="AV1" s="27"/>
      <c r="AW1" s="27"/>
      <c r="AX1" s="27"/>
      <c r="AY1" s="27"/>
      <c r="AZ1" s="27"/>
      <c r="BA1" s="27"/>
      <c r="BB1" s="27"/>
      <c r="BC1" s="27"/>
      <c r="BD1" s="27"/>
      <c r="BE1" s="27"/>
      <c r="BF1" s="27"/>
      <c r="BG1" s="27"/>
      <c r="BH1" s="27"/>
      <c r="BI1" s="27"/>
      <c r="BJ1" s="27"/>
      <c r="BK1" s="27"/>
      <c r="BL1" s="27"/>
    </row>
    <row r="2" spans="1:64" ht="17.25" customHeight="1">
      <c r="A2" s="349"/>
      <c r="B2" s="350"/>
      <c r="C2" s="350"/>
      <c r="D2" s="350"/>
      <c r="E2" s="350"/>
      <c r="F2" s="351"/>
      <c r="G2" s="349"/>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5"/>
      <c r="AK2" s="356" t="s">
        <v>51</v>
      </c>
      <c r="AL2" s="357"/>
      <c r="AM2" s="357"/>
      <c r="AN2" s="358"/>
      <c r="AO2" s="26"/>
      <c r="AP2" s="26"/>
      <c r="AQ2" s="26"/>
      <c r="AR2" s="26"/>
      <c r="AS2" s="26"/>
      <c r="AT2" s="26"/>
      <c r="AU2" s="27"/>
      <c r="AV2" s="27"/>
      <c r="AW2" s="27"/>
      <c r="AX2" s="27"/>
      <c r="AY2" s="27"/>
      <c r="AZ2" s="27"/>
      <c r="BA2" s="27"/>
      <c r="BB2" s="27"/>
      <c r="BC2" s="27"/>
      <c r="BD2" s="27"/>
      <c r="BE2" s="27"/>
      <c r="BF2" s="27"/>
      <c r="BG2" s="27"/>
      <c r="BH2" s="27"/>
      <c r="BI2" s="27"/>
      <c r="BJ2" s="27"/>
      <c r="BK2" s="27"/>
      <c r="BL2" s="27"/>
    </row>
    <row r="3" spans="1:64" ht="15.75" customHeight="1">
      <c r="A3" s="349"/>
      <c r="B3" s="350"/>
      <c r="C3" s="350"/>
      <c r="D3" s="350"/>
      <c r="E3" s="350"/>
      <c r="F3" s="351"/>
      <c r="G3" s="349"/>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5"/>
      <c r="AK3" s="356" t="s">
        <v>52</v>
      </c>
      <c r="AL3" s="357"/>
      <c r="AM3" s="357"/>
      <c r="AN3" s="358"/>
      <c r="AO3" s="26"/>
      <c r="AP3" s="26"/>
      <c r="AQ3" s="26"/>
      <c r="AR3" s="26"/>
      <c r="AS3" s="26"/>
      <c r="AT3" s="26"/>
      <c r="AU3" s="27"/>
      <c r="AV3" s="27"/>
      <c r="AW3" s="27"/>
      <c r="AX3" s="27"/>
      <c r="AY3" s="27"/>
      <c r="AZ3" s="27"/>
      <c r="BA3" s="27"/>
      <c r="BB3" s="27"/>
      <c r="BC3" s="27"/>
      <c r="BD3" s="27"/>
      <c r="BE3" s="27"/>
      <c r="BF3" s="27"/>
      <c r="BG3" s="27"/>
      <c r="BH3" s="27"/>
      <c r="BI3" s="27"/>
      <c r="BJ3" s="27"/>
      <c r="BK3" s="27"/>
      <c r="BL3" s="27"/>
    </row>
    <row r="4" spans="1:64" ht="19.5" customHeight="1">
      <c r="A4" s="352"/>
      <c r="B4" s="353"/>
      <c r="C4" s="353"/>
      <c r="D4" s="353"/>
      <c r="E4" s="353"/>
      <c r="F4" s="354"/>
      <c r="G4" s="352"/>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6" t="s">
        <v>53</v>
      </c>
      <c r="AL4" s="357"/>
      <c r="AM4" s="357"/>
      <c r="AN4" s="358"/>
      <c r="AO4" s="26"/>
      <c r="AP4" s="26"/>
      <c r="AQ4" s="26"/>
      <c r="AR4" s="26"/>
      <c r="AS4" s="26"/>
      <c r="AT4" s="26"/>
      <c r="AU4" s="27"/>
      <c r="AV4" s="27"/>
      <c r="AW4" s="27"/>
      <c r="AX4" s="27"/>
      <c r="AY4" s="27"/>
      <c r="AZ4" s="27"/>
      <c r="BA4" s="27"/>
      <c r="BB4" s="27"/>
      <c r="BC4" s="27"/>
      <c r="BD4" s="27"/>
      <c r="BE4" s="27"/>
      <c r="BF4" s="27"/>
      <c r="BG4" s="27"/>
      <c r="BH4" s="27"/>
      <c r="BI4" s="27"/>
      <c r="BJ4" s="27"/>
      <c r="BK4" s="27"/>
      <c r="BL4" s="27"/>
    </row>
    <row r="5" spans="1:64" ht="23.25" customHeight="1">
      <c r="A5" s="514" t="s">
        <v>1214</v>
      </c>
      <c r="B5" s="514"/>
      <c r="C5" s="514"/>
      <c r="D5" s="514"/>
      <c r="E5" s="514"/>
      <c r="F5" s="29"/>
      <c r="G5" s="27"/>
      <c r="H5" s="29"/>
      <c r="I5" s="27"/>
      <c r="J5" s="27"/>
      <c r="K5" s="27"/>
      <c r="L5" s="27"/>
      <c r="M5" s="27"/>
      <c r="N5" s="27"/>
      <c r="O5" s="27"/>
      <c r="P5" s="29"/>
      <c r="Q5" s="27"/>
      <c r="R5" s="27"/>
      <c r="S5" s="27"/>
      <c r="T5" s="27"/>
      <c r="U5" s="27"/>
      <c r="V5" s="27"/>
      <c r="W5" s="27"/>
      <c r="X5" s="27"/>
      <c r="Y5" s="27"/>
      <c r="Z5" s="27"/>
      <c r="AA5" s="27"/>
      <c r="AB5" s="27"/>
      <c r="AC5" s="27"/>
      <c r="AD5" s="27"/>
      <c r="AE5" s="27"/>
      <c r="AF5" s="27"/>
      <c r="AG5" s="27"/>
      <c r="AH5" s="27"/>
      <c r="AI5" s="27"/>
      <c r="AJ5" s="27"/>
      <c r="AK5" s="27"/>
      <c r="AL5" s="29"/>
      <c r="AM5" s="29"/>
      <c r="AN5" s="29"/>
      <c r="AO5" s="27"/>
      <c r="AP5" s="27"/>
      <c r="AQ5" s="27"/>
      <c r="AR5" s="27"/>
      <c r="AS5" s="27"/>
      <c r="AT5" s="27"/>
      <c r="AU5" s="27"/>
      <c r="AV5" s="27"/>
      <c r="AW5" s="27"/>
      <c r="AX5" s="27"/>
      <c r="AY5" s="27"/>
      <c r="AZ5" s="27"/>
      <c r="BA5" s="27"/>
      <c r="BB5" s="27"/>
      <c r="BC5" s="27"/>
      <c r="BD5" s="27"/>
      <c r="BE5" s="27"/>
      <c r="BF5" s="27"/>
      <c r="BG5" s="27"/>
      <c r="BH5" s="27"/>
      <c r="BI5" s="27"/>
      <c r="BJ5" s="27"/>
      <c r="BK5" s="27"/>
      <c r="BL5" s="27"/>
    </row>
    <row r="6" spans="1:64" ht="35.25" customHeight="1">
      <c r="A6" s="359" t="s">
        <v>54</v>
      </c>
      <c r="B6" s="357"/>
      <c r="C6" s="357"/>
      <c r="D6" s="357"/>
      <c r="E6" s="357"/>
      <c r="F6" s="357"/>
      <c r="G6" s="357"/>
      <c r="H6" s="357"/>
      <c r="I6" s="358"/>
      <c r="J6" s="359" t="s">
        <v>55</v>
      </c>
      <c r="K6" s="357"/>
      <c r="L6" s="357"/>
      <c r="M6" s="357"/>
      <c r="N6" s="357"/>
      <c r="O6" s="357"/>
      <c r="P6" s="358"/>
      <c r="Q6" s="359" t="s">
        <v>56</v>
      </c>
      <c r="R6" s="357"/>
      <c r="S6" s="357"/>
      <c r="T6" s="357"/>
      <c r="U6" s="357"/>
      <c r="V6" s="357"/>
      <c r="W6" s="357"/>
      <c r="X6" s="357"/>
      <c r="Y6" s="358"/>
      <c r="Z6" s="359" t="s">
        <v>57</v>
      </c>
      <c r="AA6" s="357"/>
      <c r="AB6" s="357"/>
      <c r="AC6" s="357"/>
      <c r="AD6" s="357"/>
      <c r="AE6" s="357"/>
      <c r="AF6" s="358"/>
      <c r="AG6" s="359" t="s">
        <v>58</v>
      </c>
      <c r="AH6" s="357"/>
      <c r="AI6" s="357"/>
      <c r="AJ6" s="357"/>
      <c r="AK6" s="357"/>
      <c r="AL6" s="357"/>
      <c r="AM6" s="357"/>
      <c r="AN6" s="358"/>
      <c r="AO6" s="27"/>
      <c r="AP6" s="27"/>
      <c r="AQ6" s="27"/>
      <c r="AR6" s="27"/>
      <c r="AS6" s="27"/>
      <c r="AT6" s="27"/>
      <c r="AU6" s="27"/>
      <c r="AV6" s="27"/>
      <c r="AW6" s="27"/>
      <c r="AX6" s="27"/>
      <c r="AY6" s="27"/>
      <c r="AZ6" s="27"/>
      <c r="BA6" s="27"/>
      <c r="BB6" s="27"/>
      <c r="BC6" s="27"/>
      <c r="BD6" s="27"/>
      <c r="BE6" s="27"/>
      <c r="BF6" s="27"/>
      <c r="BG6" s="27"/>
      <c r="BH6" s="27"/>
      <c r="BI6" s="27"/>
      <c r="BJ6" s="27"/>
      <c r="BK6" s="27"/>
      <c r="BL6" s="27"/>
    </row>
    <row r="7" spans="1:64" ht="16.5" customHeight="1">
      <c r="A7" s="360" t="s">
        <v>59</v>
      </c>
      <c r="B7" s="362" t="s">
        <v>2</v>
      </c>
      <c r="C7" s="362" t="s">
        <v>60</v>
      </c>
      <c r="D7" s="363" t="s">
        <v>61</v>
      </c>
      <c r="E7" s="363" t="s">
        <v>62</v>
      </c>
      <c r="F7" s="363" t="s">
        <v>63</v>
      </c>
      <c r="G7" s="363" t="s">
        <v>64</v>
      </c>
      <c r="H7" s="363" t="s">
        <v>65</v>
      </c>
      <c r="I7" s="363" t="s">
        <v>66</v>
      </c>
      <c r="J7" s="363" t="s">
        <v>67</v>
      </c>
      <c r="K7" s="363" t="s">
        <v>68</v>
      </c>
      <c r="L7" s="363" t="s">
        <v>69</v>
      </c>
      <c r="M7" s="363" t="s">
        <v>70</v>
      </c>
      <c r="N7" s="363" t="s">
        <v>71</v>
      </c>
      <c r="O7" s="363" t="s">
        <v>68</v>
      </c>
      <c r="P7" s="363" t="s">
        <v>72</v>
      </c>
      <c r="Q7" s="363" t="s">
        <v>73</v>
      </c>
      <c r="R7" s="363" t="s">
        <v>74</v>
      </c>
      <c r="S7" s="369" t="s">
        <v>75</v>
      </c>
      <c r="T7" s="370" t="s">
        <v>76</v>
      </c>
      <c r="U7" s="357"/>
      <c r="V7" s="357"/>
      <c r="W7" s="357"/>
      <c r="X7" s="357"/>
      <c r="Y7" s="358"/>
      <c r="Z7" s="30" t="s">
        <v>77</v>
      </c>
      <c r="AA7" s="30"/>
      <c r="AB7" s="369" t="s">
        <v>68</v>
      </c>
      <c r="AC7" s="369" t="s">
        <v>78</v>
      </c>
      <c r="AD7" s="369" t="s">
        <v>68</v>
      </c>
      <c r="AE7" s="369" t="s">
        <v>79</v>
      </c>
      <c r="AF7" s="369" t="s">
        <v>80</v>
      </c>
      <c r="AG7" s="369" t="s">
        <v>58</v>
      </c>
      <c r="AH7" s="369" t="s">
        <v>4</v>
      </c>
      <c r="AI7" s="363" t="s">
        <v>81</v>
      </c>
      <c r="AJ7" s="363" t="s">
        <v>82</v>
      </c>
      <c r="AK7" s="363" t="s">
        <v>83</v>
      </c>
      <c r="AL7" s="363" t="s">
        <v>84</v>
      </c>
      <c r="AM7" s="363" t="s">
        <v>85</v>
      </c>
      <c r="AN7" s="363" t="s">
        <v>3</v>
      </c>
      <c r="AO7" s="364" t="s">
        <v>86</v>
      </c>
      <c r="AP7" s="515" t="s">
        <v>1215</v>
      </c>
      <c r="AQ7" s="516"/>
      <c r="AR7" s="516"/>
      <c r="AS7" s="27"/>
      <c r="AT7" s="27"/>
      <c r="AU7" s="27"/>
      <c r="AV7" s="27"/>
      <c r="AW7" s="27"/>
      <c r="AX7" s="27"/>
      <c r="AY7" s="27"/>
      <c r="AZ7" s="27"/>
      <c r="BA7" s="27"/>
      <c r="BB7" s="27"/>
      <c r="BC7" s="27"/>
      <c r="BD7" s="27"/>
      <c r="BE7" s="27"/>
      <c r="BF7" s="27"/>
      <c r="BG7" s="27"/>
      <c r="BH7" s="27"/>
      <c r="BI7" s="27"/>
      <c r="BJ7" s="27"/>
      <c r="BK7" s="27"/>
      <c r="BL7" s="27"/>
    </row>
    <row r="8" spans="1:64" ht="94.5" customHeight="1">
      <c r="A8" s="361"/>
      <c r="B8" s="361"/>
      <c r="C8" s="361"/>
      <c r="D8" s="361"/>
      <c r="E8" s="361"/>
      <c r="F8" s="361"/>
      <c r="G8" s="361"/>
      <c r="H8" s="361"/>
      <c r="I8" s="361"/>
      <c r="J8" s="361"/>
      <c r="K8" s="361"/>
      <c r="L8" s="361"/>
      <c r="M8" s="361"/>
      <c r="N8" s="361"/>
      <c r="O8" s="361"/>
      <c r="P8" s="361"/>
      <c r="Q8" s="361"/>
      <c r="R8" s="361"/>
      <c r="S8" s="361"/>
      <c r="T8" s="31" t="s">
        <v>2</v>
      </c>
      <c r="U8" s="31" t="s">
        <v>87</v>
      </c>
      <c r="V8" s="31" t="s">
        <v>88</v>
      </c>
      <c r="W8" s="31" t="s">
        <v>89</v>
      </c>
      <c r="X8" s="31" t="s">
        <v>90</v>
      </c>
      <c r="Y8" s="31" t="s">
        <v>91</v>
      </c>
      <c r="Z8" s="31"/>
      <c r="AA8" s="31" t="s">
        <v>92</v>
      </c>
      <c r="AB8" s="361"/>
      <c r="AC8" s="361"/>
      <c r="AD8" s="361"/>
      <c r="AE8" s="361"/>
      <c r="AF8" s="361"/>
      <c r="AG8" s="361"/>
      <c r="AH8" s="361"/>
      <c r="AI8" s="361"/>
      <c r="AJ8" s="361"/>
      <c r="AK8" s="361"/>
      <c r="AL8" s="361"/>
      <c r="AM8" s="361"/>
      <c r="AN8" s="361"/>
      <c r="AO8" s="352"/>
      <c r="AP8" s="516"/>
      <c r="AQ8" s="516"/>
      <c r="AR8" s="516"/>
      <c r="AS8" s="32"/>
      <c r="AT8" s="32"/>
      <c r="AU8" s="32"/>
      <c r="AV8" s="32"/>
      <c r="AW8" s="32"/>
      <c r="AX8" s="32"/>
      <c r="AY8" s="32"/>
      <c r="AZ8" s="32"/>
      <c r="BA8" s="32"/>
      <c r="BB8" s="32"/>
      <c r="BC8" s="32"/>
      <c r="BD8" s="32"/>
      <c r="BE8" s="32"/>
      <c r="BF8" s="32"/>
      <c r="BG8" s="32"/>
      <c r="BH8" s="32"/>
      <c r="BI8" s="32"/>
      <c r="BJ8" s="32"/>
      <c r="BK8" s="32"/>
      <c r="BL8" s="32"/>
    </row>
    <row r="9" spans="1:64" ht="351" customHeight="1">
      <c r="A9" s="33">
        <v>1</v>
      </c>
      <c r="B9" s="33" t="s">
        <v>93</v>
      </c>
      <c r="C9" s="34" t="s">
        <v>94</v>
      </c>
      <c r="D9" s="35" t="s">
        <v>95</v>
      </c>
      <c r="E9" s="35" t="s">
        <v>96</v>
      </c>
      <c r="F9" s="35" t="s">
        <v>97</v>
      </c>
      <c r="G9" s="36" t="s">
        <v>98</v>
      </c>
      <c r="H9" s="37" t="s">
        <v>99</v>
      </c>
      <c r="I9" s="38">
        <v>24</v>
      </c>
      <c r="J9" s="39" t="str">
        <f t="shared" ref="J9:J85" si="0">IF(I9&lt;=0,"",IF(I9&lt;=2,"Muy Baja",IF(I9&lt;=24,"Baja",IF(I9&lt;=500,"Media",IF(I9&lt;=5000,"Alta","Muy Alta")))))</f>
        <v>Baja</v>
      </c>
      <c r="K9" s="40">
        <f t="shared" ref="K9:K11" si="1">IF(J9="","",IF(J9="Muy Baja",0.2,IF(J9="Baja",0.4,IF(J9="Media",0.6,IF(J9="Alta",0.8,IF(J9="Muy Alta",1, ))))))</f>
        <v>0.4</v>
      </c>
      <c r="L9" s="37" t="s">
        <v>100</v>
      </c>
      <c r="M9" s="41" t="str">
        <f>IF(NOT(ISERROR(MATCH(L9,'[1]Tabla Impacto'!$B$221:$B$223,0))),'[1]Tabla Impacto'!$F$223&amp;"Por favor no seleccionar los criterios de impacto(Afectación Económica o presupuestal y Pérdida Reputacional)",L9)</f>
        <v>Entre 10 y 50 SMLMV</v>
      </c>
      <c r="N9" s="42" t="str">
        <f>IF(OR(L9='[1]Tabla Impacto'!$C$4,L9='[1]Tabla Impacto'!$D$4),"Leve",IF(OR(L9='[1]Tabla Impacto'!$C$5,L9='[1]Tabla Impacto'!$D$5),"Menor",IF(OR(L9='[1]Tabla Impacto'!$C$6,L9='[1]Tabla Impacto'!$D$6),"Moderado",IF(OR(L9='[1]Tabla Impacto'!$C$7,L9='[1]Tabla Impacto'!$D$7),"Mayor",IF(OR(L9='[1]Tabla Impacto'!$C$8,L9='[1]Tabla Impacto'!$D$8),"Catastrófico","")))))</f>
        <v>Menor</v>
      </c>
      <c r="O9" s="40">
        <f t="shared" ref="O9:O39" si="2">IF(N9="","",IF(N9="Leve",0.2,IF(N9="Menor",0.4,IF(N9="Moderado",0.6,IF(N9="Mayor",0.8,IF(N9="Catastrófico",1, ))))))</f>
        <v>0.4</v>
      </c>
      <c r="P9" s="43" t="str">
        <f t="shared" ref="P9:P164" si="3">IF(OR(AND(J9="Muy Baja",N9="Leve"),AND(J9="Muy Baja",N9="Menor"),AND(J9="Baja",N9="Leve")),"Bajo",IF(OR(AND(J9="Muy baja",N9="Moderado"),AND(J9="Baja",N9="Menor"),AND(J9="Baja",N9="Moderado"),AND(J9="Media",N9="Leve"),AND(J9="Media",N9="Menor"),AND(J9="Media",N9="Moderado"),AND(J9="Alta",N9="Leve"),AND(J9="Alta",N9="Menor")),"Moderado",IF(OR(AND(J9="Muy Baja",N9="Mayor"),AND(J9="Baja",N9="Mayor"),AND(J9="Media",N9="Mayor"),AND(J9="Alta",N9="Moderado"),AND(J9="Alta",N9="Mayor"),AND(J9="Muy Alta",N9="Leve"),AND(J9="Muy Alta",N9="Menor"),AND(J9="Muy Alta",N9="Moderado"),AND(J9="Muy Alta",N9="Mayor")),"Alto",IF(OR(AND(J9="Muy Baja",N9="Catastrófico"),AND(J9="Baja",N9="Catastrófico"),AND(J9="Media",N9="Catastrófico"),AND(J9="Alta",N9="Catastrófico"),AND(J9="Muy Alta",N9="Catastrófico")),"Extremo",""))))</f>
        <v>Moderado</v>
      </c>
      <c r="Q9" s="38">
        <v>1</v>
      </c>
      <c r="R9" s="37" t="s">
        <v>101</v>
      </c>
      <c r="S9" s="44" t="str">
        <f t="shared" ref="S9:S164" si="4">IF(OR(T9="Preventivo",T9="Detectivo"),"Probabilidad",IF(T9="Correctivo","Impacto",""))</f>
        <v>Probabilidad</v>
      </c>
      <c r="T9" s="45" t="s">
        <v>102</v>
      </c>
      <c r="U9" s="45" t="s">
        <v>103</v>
      </c>
      <c r="V9" s="46" t="str">
        <f t="shared" ref="V9:V87" si="5">IF(AND(T9="Preventivo",U9="Automático"),"50%",IF(AND(T9="Preventivo",U9="Manual"),"40%",IF(AND(T9="Detectivo",U9="Automático"),"40%",IF(AND(T9="Detectivo",U9="Manual"),"30%",IF(AND(T9="Correctivo",U9="Automático"),"35%",IF(AND(T9="Correctivo",U9="Manual"),"25%",""))))))</f>
        <v>50%</v>
      </c>
      <c r="W9" s="45" t="s">
        <v>104</v>
      </c>
      <c r="X9" s="45" t="s">
        <v>105</v>
      </c>
      <c r="Y9" s="45" t="s">
        <v>106</v>
      </c>
      <c r="Z9" s="47">
        <f t="shared" ref="Z9:Z164" si="6">IFERROR(IF(S9="Probabilidad",(K9-(+K9*V9)),IF(S9="Impacto",K9,"")),"")</f>
        <v>0.2</v>
      </c>
      <c r="AA9" s="48" t="str">
        <f t="shared" ref="AA9:AA164" si="7">IFERROR(IF(Z9="","",IF(Z9&lt;=0.2,"Muy Baja",IF(Z9&lt;=0.4,"Baja",IF(Z9&lt;=0.6,"Media",IF(Z9&lt;=0.8,"Alta","Muy Alta"))))),"")</f>
        <v>Muy Baja</v>
      </c>
      <c r="AB9" s="46">
        <f t="shared" ref="AB9:AB116" si="8">+Z9</f>
        <v>0.2</v>
      </c>
      <c r="AC9" s="48" t="str">
        <f t="shared" ref="AC9:AC116" si="9">IFERROR(IF(AD9="","",IF(AD9&lt;=0.2,"Leve",IF(AD9&lt;=0.4,"Menor",IF(AD9&lt;=0.6,"Moderado",IF(AD9&lt;=0.8,"Mayor","Catastrófico"))))),"")</f>
        <v>Menor</v>
      </c>
      <c r="AD9" s="46">
        <f t="shared" ref="AD9:AD116" si="10">IFERROR(IF(S9="Impacto",(O9-(+O9*V9)),IF(S9="Probabilidad",O9,"")),"")</f>
        <v>0.4</v>
      </c>
      <c r="AE9" s="49" t="str">
        <f t="shared" ref="AE9:AE116" si="11">IFERROR(IF(OR(AND(AA9="Muy Baja",AC9="Leve"),AND(AA9="Muy Baja",AC9="Menor"),AND(AA9="Baja",AC9="Leve")),"Bajo",IF(OR(AND(AA9="Muy baja",AC9="Moderado"),AND(AA9="Baja",AC9="Menor"),AND(AA9="Baja",AC9="Moderado"),AND(AA9="Media",AC9="Leve"),AND(AA9="Media",AC9="Menor"),AND(AA9="Media",AC9="Moderado"),AND(AA9="Alta",AC9="Leve"),AND(AA9="Alta",AC9="Menor")),"Moderado",IF(OR(AND(AA9="Muy Baja",AC9="Mayor"),AND(AA9="Baja",AC9="Mayor"),AND(AA9="Media",AC9="Mayor"),AND(AA9="Alta",AC9="Moderado"),AND(AA9="Alta",AC9="Mayor"),AND(AA9="Muy Alta",AC9="Leve"),AND(AA9="Muy Alta",AC9="Menor"),AND(AA9="Muy Alta",AC9="Moderado"),AND(AA9="Muy Alta",AC9="Mayor")),"Alto",IF(OR(AND(AA9="Muy Baja",AC9="Catastrófico"),AND(AA9="Baja",AC9="Catastrófico"),AND(AA9="Media",AC9="Catastrófico"),AND(AA9="Alta",AC9="Catastrófico"),AND(AA9="Muy Alta",AC9="Catastrófico")),"Extremo","")))),"")</f>
        <v>Bajo</v>
      </c>
      <c r="AF9" s="45" t="s">
        <v>107</v>
      </c>
      <c r="AG9" s="37" t="s">
        <v>108</v>
      </c>
      <c r="AH9" s="35" t="s">
        <v>109</v>
      </c>
      <c r="AI9" s="50">
        <v>44197</v>
      </c>
      <c r="AJ9" s="44" t="s">
        <v>110</v>
      </c>
      <c r="AK9" s="37" t="s">
        <v>111</v>
      </c>
      <c r="AL9" s="35" t="s">
        <v>112</v>
      </c>
      <c r="AM9" s="38"/>
      <c r="AN9" s="38" t="s">
        <v>113</v>
      </c>
      <c r="AO9" s="51" t="s">
        <v>1094</v>
      </c>
      <c r="AP9" s="330" t="s">
        <v>1095</v>
      </c>
      <c r="AQ9" s="331"/>
      <c r="AR9" s="332"/>
      <c r="AS9" s="27"/>
      <c r="AT9" s="27"/>
      <c r="AU9" s="27"/>
      <c r="AV9" s="27"/>
      <c r="AW9" s="27"/>
      <c r="AX9" s="27"/>
      <c r="AY9" s="27"/>
      <c r="AZ9" s="27"/>
      <c r="BA9" s="27"/>
      <c r="BB9" s="27"/>
      <c r="BC9" s="27"/>
      <c r="BD9" s="27"/>
      <c r="BE9" s="27"/>
      <c r="BF9" s="27"/>
      <c r="BG9" s="27"/>
      <c r="BH9" s="27"/>
      <c r="BI9" s="27"/>
      <c r="BJ9" s="27"/>
      <c r="BK9" s="27"/>
      <c r="BL9" s="27"/>
    </row>
    <row r="10" spans="1:64" ht="96" customHeight="1">
      <c r="A10" s="52">
        <v>2</v>
      </c>
      <c r="B10" s="52" t="s">
        <v>93</v>
      </c>
      <c r="C10" s="53" t="s">
        <v>94</v>
      </c>
      <c r="D10" s="54" t="s">
        <v>114</v>
      </c>
      <c r="E10" s="55" t="s">
        <v>115</v>
      </c>
      <c r="F10" s="55" t="s">
        <v>116</v>
      </c>
      <c r="G10" s="55" t="s">
        <v>117</v>
      </c>
      <c r="H10" s="55" t="s">
        <v>99</v>
      </c>
      <c r="I10" s="56">
        <v>1</v>
      </c>
      <c r="J10" s="57" t="str">
        <f t="shared" si="0"/>
        <v>Muy Baja</v>
      </c>
      <c r="K10" s="58">
        <f t="shared" si="1"/>
        <v>0.2</v>
      </c>
      <c r="L10" s="55" t="s">
        <v>118</v>
      </c>
      <c r="M10" s="59"/>
      <c r="N10" s="60" t="str">
        <f>IF(OR(L10='[1]Tabla Impacto'!$C$4,L10='[1]Tabla Impacto'!$D$4),"Leve",IF(OR(L10='[1]Tabla Impacto'!$C$5,L10='[1]Tabla Impacto'!$D$5),"Menor",IF(OR(L10='[1]Tabla Impacto'!$C$6,L10='[1]Tabla Impacto'!$D$6),"Moderado",IF(OR(L10='[1]Tabla Impacto'!$C$7,L10='[1]Tabla Impacto'!$D$7),"Mayor",IF(OR(L10='[1]Tabla Impacto'!$C$8,L10='[1]Tabla Impacto'!$D$8),"Catastrófico","")))))</f>
        <v>Leve</v>
      </c>
      <c r="O10" s="58">
        <f t="shared" si="2"/>
        <v>0.2</v>
      </c>
      <c r="P10" s="61" t="str">
        <f t="shared" si="3"/>
        <v>Bajo</v>
      </c>
      <c r="Q10" s="56">
        <v>1</v>
      </c>
      <c r="R10" s="55" t="s">
        <v>119</v>
      </c>
      <c r="S10" s="62" t="str">
        <f t="shared" si="4"/>
        <v>Probabilidad</v>
      </c>
      <c r="T10" s="63" t="s">
        <v>102</v>
      </c>
      <c r="U10" s="63" t="s">
        <v>103</v>
      </c>
      <c r="V10" s="64" t="str">
        <f t="shared" si="5"/>
        <v>50%</v>
      </c>
      <c r="W10" s="63" t="s">
        <v>104</v>
      </c>
      <c r="X10" s="63" t="s">
        <v>105</v>
      </c>
      <c r="Y10" s="63" t="s">
        <v>106</v>
      </c>
      <c r="Z10" s="65">
        <f t="shared" si="6"/>
        <v>0.1</v>
      </c>
      <c r="AA10" s="66" t="str">
        <f t="shared" si="7"/>
        <v>Muy Baja</v>
      </c>
      <c r="AB10" s="64">
        <f t="shared" si="8"/>
        <v>0.1</v>
      </c>
      <c r="AC10" s="66" t="str">
        <f t="shared" si="9"/>
        <v>Leve</v>
      </c>
      <c r="AD10" s="64">
        <f t="shared" si="10"/>
        <v>0.2</v>
      </c>
      <c r="AE10" s="67" t="str">
        <f t="shared" si="11"/>
        <v>Bajo</v>
      </c>
      <c r="AF10" s="63" t="s">
        <v>107</v>
      </c>
      <c r="AG10" s="55" t="s">
        <v>120</v>
      </c>
      <c r="AH10" s="54" t="s">
        <v>109</v>
      </c>
      <c r="AI10" s="68">
        <v>44197</v>
      </c>
      <c r="AJ10" s="62" t="s">
        <v>110</v>
      </c>
      <c r="AK10" s="55" t="s">
        <v>121</v>
      </c>
      <c r="AL10" s="69"/>
      <c r="AM10" s="69"/>
      <c r="AN10" s="70" t="s">
        <v>122</v>
      </c>
      <c r="AO10" s="71" t="s">
        <v>123</v>
      </c>
      <c r="AP10" s="306" t="s">
        <v>1090</v>
      </c>
      <c r="AQ10" s="307"/>
      <c r="AR10" s="308"/>
      <c r="AS10" s="27"/>
      <c r="AT10" s="27"/>
      <c r="AU10" s="27"/>
      <c r="AV10" s="27"/>
      <c r="AW10" s="27"/>
      <c r="AX10" s="27"/>
      <c r="AY10" s="27"/>
      <c r="AZ10" s="27"/>
      <c r="BA10" s="27"/>
      <c r="BB10" s="27"/>
      <c r="BC10" s="27"/>
      <c r="BD10" s="27"/>
      <c r="BE10" s="27"/>
      <c r="BF10" s="27"/>
      <c r="BG10" s="27"/>
      <c r="BH10" s="27"/>
      <c r="BI10" s="27"/>
      <c r="BJ10" s="27"/>
      <c r="BK10" s="27"/>
      <c r="BL10" s="27"/>
    </row>
    <row r="11" spans="1:64" ht="313.5" customHeight="1">
      <c r="A11" s="365">
        <v>3</v>
      </c>
      <c r="B11" s="365" t="s">
        <v>124</v>
      </c>
      <c r="C11" s="366" t="s">
        <v>125</v>
      </c>
      <c r="D11" s="367" t="s">
        <v>114</v>
      </c>
      <c r="E11" s="368" t="s">
        <v>126</v>
      </c>
      <c r="F11" s="368" t="s">
        <v>127</v>
      </c>
      <c r="G11" s="368" t="s">
        <v>128</v>
      </c>
      <c r="H11" s="35" t="s">
        <v>129</v>
      </c>
      <c r="I11" s="38">
        <v>365</v>
      </c>
      <c r="J11" s="39" t="str">
        <f t="shared" si="0"/>
        <v>Media</v>
      </c>
      <c r="K11" s="40">
        <f t="shared" si="1"/>
        <v>0.6</v>
      </c>
      <c r="L11" s="35" t="s">
        <v>130</v>
      </c>
      <c r="M11" s="41" t="str">
        <f>IF(NOT(ISERROR(MATCH(L11,'[1]Tabla Impacto'!$B$221:$B$223,0))),'[1]Tabla Impacto'!$F$223&amp;"Por favor no seleccionar los criterios de impacto(Afectación Económica o presupuestal y Pérdida Reputacional)",L11)</f>
        <v>El riesgo afecta la imagen de de la entidad con efecto publicitario sostenido a nivel de sector administrativo, nivel departamental o municipal</v>
      </c>
      <c r="N11" s="42" t="str">
        <f>IF(OR(L11='[1]Tabla Impacto'!$C$4,L11='[1]Tabla Impacto'!$D$4),"Leve",IF(OR(L11='[1]Tabla Impacto'!$C$5,L11='[1]Tabla Impacto'!$D$5),"Menor",IF(OR(L11='[1]Tabla Impacto'!$C$6,L11='[1]Tabla Impacto'!$D$6),"Moderado",IF(OR(L11='[1]Tabla Impacto'!$C$7,L11='[1]Tabla Impacto'!$D$7),"Mayor",IF(OR(L11='[1]Tabla Impacto'!$C$8,L11='[1]Tabla Impacto'!$D$8),"Catastrófico","")))))</f>
        <v>Mayor</v>
      </c>
      <c r="O11" s="40">
        <f t="shared" si="2"/>
        <v>0.8</v>
      </c>
      <c r="P11" s="43" t="str">
        <f t="shared" si="3"/>
        <v>Alto</v>
      </c>
      <c r="Q11" s="38">
        <v>1</v>
      </c>
      <c r="R11" s="37" t="s">
        <v>131</v>
      </c>
      <c r="S11" s="44" t="str">
        <f t="shared" si="4"/>
        <v>Probabilidad</v>
      </c>
      <c r="T11" s="45" t="s">
        <v>102</v>
      </c>
      <c r="U11" s="45" t="s">
        <v>132</v>
      </c>
      <c r="V11" s="46" t="str">
        <f t="shared" si="5"/>
        <v>40%</v>
      </c>
      <c r="W11" s="45" t="s">
        <v>104</v>
      </c>
      <c r="X11" s="45" t="s">
        <v>105</v>
      </c>
      <c r="Y11" s="45" t="s">
        <v>106</v>
      </c>
      <c r="Z11" s="47">
        <f t="shared" si="6"/>
        <v>0.36</v>
      </c>
      <c r="AA11" s="48" t="str">
        <f t="shared" si="7"/>
        <v>Baja</v>
      </c>
      <c r="AB11" s="46">
        <f t="shared" si="8"/>
        <v>0.36</v>
      </c>
      <c r="AC11" s="48" t="str">
        <f t="shared" si="9"/>
        <v>Mayor</v>
      </c>
      <c r="AD11" s="46">
        <f t="shared" si="10"/>
        <v>0.8</v>
      </c>
      <c r="AE11" s="49" t="str">
        <f t="shared" si="11"/>
        <v>Alto</v>
      </c>
      <c r="AF11" s="45" t="s">
        <v>107</v>
      </c>
      <c r="AG11" s="36" t="s">
        <v>133</v>
      </c>
      <c r="AH11" s="72" t="s">
        <v>134</v>
      </c>
      <c r="AI11" s="73">
        <v>44317</v>
      </c>
      <c r="AJ11" s="73">
        <v>44421</v>
      </c>
      <c r="AK11" s="36" t="s">
        <v>135</v>
      </c>
      <c r="AL11" s="36" t="s">
        <v>136</v>
      </c>
      <c r="AM11" s="38"/>
      <c r="AN11" s="38" t="s">
        <v>113</v>
      </c>
      <c r="AO11" s="283" t="s">
        <v>137</v>
      </c>
      <c r="AP11" s="318" t="s">
        <v>1172</v>
      </c>
      <c r="AQ11" s="319"/>
      <c r="AR11" s="320"/>
      <c r="AS11" s="27"/>
      <c r="AT11" s="27"/>
      <c r="AU11" s="27"/>
      <c r="AV11" s="27"/>
      <c r="AW11" s="27"/>
      <c r="AX11" s="27"/>
      <c r="AY11" s="27"/>
      <c r="AZ11" s="27"/>
      <c r="BA11" s="27"/>
      <c r="BB11" s="27"/>
      <c r="BC11" s="27"/>
      <c r="BD11" s="27"/>
      <c r="BE11" s="27"/>
      <c r="BF11" s="27"/>
      <c r="BG11" s="27"/>
      <c r="BH11" s="27"/>
      <c r="BI11" s="27"/>
      <c r="BJ11" s="27"/>
      <c r="BK11" s="27"/>
      <c r="BL11" s="27"/>
    </row>
    <row r="12" spans="1:64" ht="409.6" customHeight="1">
      <c r="A12" s="361"/>
      <c r="B12" s="361"/>
      <c r="C12" s="361"/>
      <c r="D12" s="361"/>
      <c r="E12" s="361"/>
      <c r="F12" s="361"/>
      <c r="G12" s="361"/>
      <c r="H12" s="35" t="s">
        <v>129</v>
      </c>
      <c r="I12" s="38">
        <v>365</v>
      </c>
      <c r="J12" s="39" t="str">
        <f t="shared" si="0"/>
        <v>Media</v>
      </c>
      <c r="K12" s="40">
        <v>0.36</v>
      </c>
      <c r="L12" s="35" t="s">
        <v>130</v>
      </c>
      <c r="M12" s="41" t="str">
        <f>IF(NOT(ISERROR(MATCH(L12,'[1]Tabla Impacto'!$B$221:$B$223,0))),'[1]Tabla Impacto'!$F$223&amp;"Por favor no seleccionar los criterios de impacto(Afectación Económica o presupuestal y Pérdida Reputacional)",L12)</f>
        <v>El riesgo afecta la imagen de de la entidad con efecto publicitario sostenido a nivel de sector administrativo, nivel departamental o municipal</v>
      </c>
      <c r="N12" s="42" t="str">
        <f>IF(OR(L12='[1]Tabla Impacto'!$C$4,L12='[1]Tabla Impacto'!$D$4),"Leve",IF(OR(L12='[1]Tabla Impacto'!$C$5,L12='[1]Tabla Impacto'!$D$5),"Menor",IF(OR(L12='[1]Tabla Impacto'!$C$6,L12='[1]Tabla Impacto'!$D$6),"Moderado",IF(OR(L12='[1]Tabla Impacto'!$C$7,L12='[1]Tabla Impacto'!$D$7),"Mayor",IF(OR(L12='[1]Tabla Impacto'!$C$8,L12='[1]Tabla Impacto'!$D$8),"Catastrófico","")))))</f>
        <v>Mayor</v>
      </c>
      <c r="O12" s="40">
        <f t="shared" si="2"/>
        <v>0.8</v>
      </c>
      <c r="P12" s="43" t="str">
        <f t="shared" si="3"/>
        <v>Alto</v>
      </c>
      <c r="Q12" s="38">
        <v>2</v>
      </c>
      <c r="R12" s="37" t="s">
        <v>138</v>
      </c>
      <c r="S12" s="44" t="str">
        <f t="shared" si="4"/>
        <v>Probabilidad</v>
      </c>
      <c r="T12" s="45" t="s">
        <v>139</v>
      </c>
      <c r="U12" s="45" t="s">
        <v>132</v>
      </c>
      <c r="V12" s="46" t="str">
        <f t="shared" si="5"/>
        <v>30%</v>
      </c>
      <c r="W12" s="45" t="s">
        <v>104</v>
      </c>
      <c r="X12" s="45" t="s">
        <v>105</v>
      </c>
      <c r="Y12" s="45" t="s">
        <v>106</v>
      </c>
      <c r="Z12" s="47">
        <f t="shared" si="6"/>
        <v>0.252</v>
      </c>
      <c r="AA12" s="48" t="str">
        <f t="shared" si="7"/>
        <v>Baja</v>
      </c>
      <c r="AB12" s="46">
        <f t="shared" si="8"/>
        <v>0.252</v>
      </c>
      <c r="AC12" s="48" t="str">
        <f t="shared" si="9"/>
        <v>Mayor</v>
      </c>
      <c r="AD12" s="46">
        <f t="shared" si="10"/>
        <v>0.8</v>
      </c>
      <c r="AE12" s="49" t="str">
        <f t="shared" si="11"/>
        <v>Alto</v>
      </c>
      <c r="AF12" s="45" t="s">
        <v>107</v>
      </c>
      <c r="AG12" s="36" t="s">
        <v>140</v>
      </c>
      <c r="AH12" s="72" t="s">
        <v>134</v>
      </c>
      <c r="AI12" s="73">
        <v>44470</v>
      </c>
      <c r="AJ12" s="73">
        <v>44593</v>
      </c>
      <c r="AK12" s="36" t="s">
        <v>141</v>
      </c>
      <c r="AL12" s="284" t="s">
        <v>142</v>
      </c>
      <c r="AM12" s="38"/>
      <c r="AN12" s="38" t="s">
        <v>113</v>
      </c>
      <c r="AO12" s="283" t="s">
        <v>1096</v>
      </c>
      <c r="AP12" s="318"/>
      <c r="AQ12" s="319"/>
      <c r="AR12" s="320"/>
      <c r="AS12" s="27"/>
      <c r="AT12" s="27"/>
      <c r="AU12" s="27"/>
      <c r="AV12" s="27"/>
      <c r="AW12" s="27"/>
      <c r="AX12" s="27"/>
      <c r="AY12" s="27"/>
      <c r="AZ12" s="27"/>
      <c r="BA12" s="27"/>
      <c r="BB12" s="27"/>
      <c r="BC12" s="27"/>
      <c r="BD12" s="27"/>
      <c r="BE12" s="27"/>
      <c r="BF12" s="27"/>
      <c r="BG12" s="27"/>
      <c r="BH12" s="27"/>
      <c r="BI12" s="27"/>
      <c r="BJ12" s="27"/>
      <c r="BK12" s="27"/>
      <c r="BL12" s="27"/>
    </row>
    <row r="13" spans="1:64" ht="150" customHeight="1">
      <c r="A13" s="365">
        <v>4</v>
      </c>
      <c r="B13" s="365" t="s">
        <v>124</v>
      </c>
      <c r="C13" s="366" t="s">
        <v>125</v>
      </c>
      <c r="D13" s="367" t="s">
        <v>114</v>
      </c>
      <c r="E13" s="371" t="s">
        <v>143</v>
      </c>
      <c r="F13" s="371" t="s">
        <v>144</v>
      </c>
      <c r="G13" s="371" t="s">
        <v>145</v>
      </c>
      <c r="H13" s="35" t="s">
        <v>129</v>
      </c>
      <c r="I13" s="38">
        <v>200</v>
      </c>
      <c r="J13" s="39" t="str">
        <f t="shared" si="0"/>
        <v>Media</v>
      </c>
      <c r="K13" s="40">
        <f>IF(J13="","",IF(J13="Muy Baja",0.2,IF(J13="Baja",0.4,IF(J13="Media",0.6,IF(J13="Alta",0.8,IF(J13="Muy Alta",1, ))))))</f>
        <v>0.6</v>
      </c>
      <c r="L13" s="37" t="s">
        <v>146</v>
      </c>
      <c r="M13" s="41" t="str">
        <f>IF(NOT(ISERROR(MATCH(L13,'[1]Tabla Impacto'!$B$221:$B$223,0))),'[1]Tabla Impacto'!$F$223&amp;"Por favor no seleccionar los criterios de impacto(Afectación Económica o presupuestal y Pérdida Reputacional)",L13)</f>
        <v>El riesgo afecta la imagen de la entidad con algunos usuarios de relevancia frente al logro de los objetivos</v>
      </c>
      <c r="N13" s="42" t="str">
        <f>IF(OR(L13='[1]Tabla Impacto'!$C$4,L13='[1]Tabla Impacto'!$D$4),"Leve",IF(OR(L13='[1]Tabla Impacto'!$C$5,L13='[1]Tabla Impacto'!$D$5),"Menor",IF(OR(L13='[1]Tabla Impacto'!$C$6,L13='[1]Tabla Impacto'!$D$6),"Moderado",IF(OR(L13='[1]Tabla Impacto'!$C$7,L13='[1]Tabla Impacto'!$D$7),"Mayor",IF(OR(L13='[1]Tabla Impacto'!$C$8,L13='[1]Tabla Impacto'!$D$8),"Catastrófico","")))))</f>
        <v>Moderado</v>
      </c>
      <c r="O13" s="40">
        <f t="shared" si="2"/>
        <v>0.6</v>
      </c>
      <c r="P13" s="43" t="str">
        <f t="shared" si="3"/>
        <v>Moderado</v>
      </c>
      <c r="Q13" s="38">
        <v>1</v>
      </c>
      <c r="R13" s="37" t="s">
        <v>147</v>
      </c>
      <c r="S13" s="44" t="str">
        <f t="shared" si="4"/>
        <v>Probabilidad</v>
      </c>
      <c r="T13" s="45" t="s">
        <v>102</v>
      </c>
      <c r="U13" s="45" t="s">
        <v>132</v>
      </c>
      <c r="V13" s="46" t="str">
        <f t="shared" si="5"/>
        <v>40%</v>
      </c>
      <c r="W13" s="45" t="s">
        <v>104</v>
      </c>
      <c r="X13" s="45" t="s">
        <v>105</v>
      </c>
      <c r="Y13" s="45" t="s">
        <v>106</v>
      </c>
      <c r="Z13" s="47">
        <f t="shared" si="6"/>
        <v>0.36</v>
      </c>
      <c r="AA13" s="48" t="str">
        <f t="shared" si="7"/>
        <v>Baja</v>
      </c>
      <c r="AB13" s="46">
        <f t="shared" si="8"/>
        <v>0.36</v>
      </c>
      <c r="AC13" s="48" t="str">
        <f t="shared" si="9"/>
        <v>Moderado</v>
      </c>
      <c r="AD13" s="46">
        <f t="shared" si="10"/>
        <v>0.6</v>
      </c>
      <c r="AE13" s="49" t="str">
        <f t="shared" si="11"/>
        <v>Moderado</v>
      </c>
      <c r="AF13" s="45" t="s">
        <v>107</v>
      </c>
      <c r="AG13" s="36" t="s">
        <v>148</v>
      </c>
      <c r="AH13" s="72" t="s">
        <v>134</v>
      </c>
      <c r="AI13" s="73">
        <v>44470</v>
      </c>
      <c r="AJ13" s="73">
        <v>44421</v>
      </c>
      <c r="AK13" s="36" t="s">
        <v>149</v>
      </c>
      <c r="AL13" s="285" t="s">
        <v>150</v>
      </c>
      <c r="AM13" s="38"/>
      <c r="AN13" s="38" t="s">
        <v>113</v>
      </c>
      <c r="AO13" s="372" t="s">
        <v>151</v>
      </c>
      <c r="AP13" s="318" t="s">
        <v>1097</v>
      </c>
      <c r="AQ13" s="319"/>
      <c r="AR13" s="320"/>
      <c r="AS13" s="27"/>
      <c r="AT13" s="27"/>
      <c r="AU13" s="27"/>
      <c r="AV13" s="27"/>
      <c r="AW13" s="27"/>
      <c r="AX13" s="27"/>
      <c r="AY13" s="27"/>
      <c r="AZ13" s="27"/>
      <c r="BA13" s="27"/>
      <c r="BB13" s="27"/>
      <c r="BC13" s="27"/>
      <c r="BD13" s="27"/>
      <c r="BE13" s="27"/>
      <c r="BF13" s="27"/>
      <c r="BG13" s="27"/>
      <c r="BH13" s="27"/>
      <c r="BI13" s="27"/>
      <c r="BJ13" s="27"/>
      <c r="BK13" s="27"/>
      <c r="BL13" s="27"/>
    </row>
    <row r="14" spans="1:64" ht="86.25" customHeight="1">
      <c r="A14" s="361"/>
      <c r="B14" s="361"/>
      <c r="C14" s="361"/>
      <c r="D14" s="361"/>
      <c r="E14" s="361"/>
      <c r="F14" s="361"/>
      <c r="G14" s="361"/>
      <c r="H14" s="35" t="s">
        <v>129</v>
      </c>
      <c r="I14" s="38">
        <v>200</v>
      </c>
      <c r="J14" s="39" t="str">
        <f t="shared" si="0"/>
        <v>Media</v>
      </c>
      <c r="K14" s="40">
        <v>0.36</v>
      </c>
      <c r="L14" s="37" t="s">
        <v>146</v>
      </c>
      <c r="M14" s="41"/>
      <c r="N14" s="42" t="str">
        <f>IF(OR(L14='[1]Tabla Impacto'!$C$4,L14='[1]Tabla Impacto'!$D$4),"Leve",IF(OR(L14='[1]Tabla Impacto'!$C$5,L14='[1]Tabla Impacto'!$D$5),"Menor",IF(OR(L14='[1]Tabla Impacto'!$C$6,L14='[1]Tabla Impacto'!$D$6),"Moderado",IF(OR(L14='[1]Tabla Impacto'!$C$7,L14='[1]Tabla Impacto'!$D$7),"Mayor",IF(OR(L14='[1]Tabla Impacto'!$C$8,L14='[1]Tabla Impacto'!$D$8),"Catastrófico","")))))</f>
        <v>Moderado</v>
      </c>
      <c r="O14" s="40">
        <f t="shared" si="2"/>
        <v>0.6</v>
      </c>
      <c r="P14" s="43" t="str">
        <f t="shared" si="3"/>
        <v>Moderado</v>
      </c>
      <c r="Q14" s="38">
        <v>2</v>
      </c>
      <c r="R14" s="37" t="s">
        <v>152</v>
      </c>
      <c r="S14" s="44" t="str">
        <f t="shared" si="4"/>
        <v>Probabilidad</v>
      </c>
      <c r="T14" s="74" t="s">
        <v>102</v>
      </c>
      <c r="U14" s="74" t="s">
        <v>132</v>
      </c>
      <c r="V14" s="46" t="str">
        <f t="shared" si="5"/>
        <v>40%</v>
      </c>
      <c r="W14" s="74" t="s">
        <v>104</v>
      </c>
      <c r="X14" s="74" t="s">
        <v>105</v>
      </c>
      <c r="Y14" s="74" t="s">
        <v>106</v>
      </c>
      <c r="Z14" s="47">
        <f t="shared" si="6"/>
        <v>0.216</v>
      </c>
      <c r="AA14" s="48" t="str">
        <f t="shared" si="7"/>
        <v>Baja</v>
      </c>
      <c r="AB14" s="46">
        <f t="shared" si="8"/>
        <v>0.216</v>
      </c>
      <c r="AC14" s="48" t="str">
        <f t="shared" si="9"/>
        <v>Moderado</v>
      </c>
      <c r="AD14" s="46">
        <f t="shared" si="10"/>
        <v>0.6</v>
      </c>
      <c r="AE14" s="49" t="str">
        <f t="shared" si="11"/>
        <v>Moderado</v>
      </c>
      <c r="AF14" s="74" t="s">
        <v>107</v>
      </c>
      <c r="AG14" s="36" t="s">
        <v>153</v>
      </c>
      <c r="AH14" s="72" t="s">
        <v>134</v>
      </c>
      <c r="AI14" s="73">
        <v>44470</v>
      </c>
      <c r="AJ14" s="73">
        <v>44421</v>
      </c>
      <c r="AK14" s="36" t="s">
        <v>153</v>
      </c>
      <c r="AL14" s="37" t="s">
        <v>154</v>
      </c>
      <c r="AM14" s="35"/>
      <c r="AN14" s="38" t="s">
        <v>113</v>
      </c>
      <c r="AO14" s="361"/>
      <c r="AP14" s="318"/>
      <c r="AQ14" s="319"/>
      <c r="AR14" s="320"/>
      <c r="AS14" s="27"/>
      <c r="AT14" s="27"/>
      <c r="AU14" s="27"/>
      <c r="AV14" s="27"/>
      <c r="AW14" s="27"/>
      <c r="AX14" s="27"/>
      <c r="AY14" s="27"/>
      <c r="AZ14" s="27"/>
      <c r="BA14" s="27"/>
      <c r="BB14" s="27"/>
      <c r="BC14" s="27"/>
      <c r="BD14" s="27"/>
      <c r="BE14" s="27"/>
      <c r="BF14" s="27"/>
      <c r="BG14" s="27"/>
      <c r="BH14" s="27"/>
      <c r="BI14" s="27"/>
      <c r="BJ14" s="27"/>
      <c r="BK14" s="27"/>
      <c r="BL14" s="27"/>
    </row>
    <row r="15" spans="1:64" ht="79.5" customHeight="1">
      <c r="A15" s="373">
        <v>5</v>
      </c>
      <c r="B15" s="373" t="s">
        <v>124</v>
      </c>
      <c r="C15" s="373" t="s">
        <v>125</v>
      </c>
      <c r="D15" s="375" t="s">
        <v>155</v>
      </c>
      <c r="E15" s="376" t="s">
        <v>156</v>
      </c>
      <c r="F15" s="377" t="s">
        <v>157</v>
      </c>
      <c r="G15" s="375" t="s">
        <v>158</v>
      </c>
      <c r="H15" s="75" t="s">
        <v>99</v>
      </c>
      <c r="I15" s="69">
        <v>100</v>
      </c>
      <c r="J15" s="76" t="str">
        <f t="shared" si="0"/>
        <v>Media</v>
      </c>
      <c r="K15" s="77">
        <f>IF(J15="","",IF(J15="Muy Baja",0.2,IF(J15="Baja",0.4,IF(J15="Media",0.6,IF(J15="Alta",0.8,IF(J15="Muy Alta",1, ))))))</f>
        <v>0.6</v>
      </c>
      <c r="L15" s="75" t="s">
        <v>100</v>
      </c>
      <c r="M15" s="378" t="str">
        <f>IF(NOT(ISERROR(MATCH(L15,'[1]Tabla Impacto'!$B$221:$B$223,0))),'[1]Tabla Impacto'!$F$223&amp;"Por favor no seleccionar los criterios de impacto(Afectación Económica o presupuestal y Pérdida Reputacional)",L15)</f>
        <v>Entre 10 y 50 SMLMV</v>
      </c>
      <c r="N15" s="78" t="str">
        <f>IF(OR(L15='[1]Tabla Impacto'!$C$4,L15='[1]Tabla Impacto'!$D$4),"Leve",IF(OR(L15='[1]Tabla Impacto'!$C$5,L15='[1]Tabla Impacto'!$D$5),"Menor",IF(OR(L15='[1]Tabla Impacto'!$C$6,L15='[1]Tabla Impacto'!$D$6),"Moderado",IF(OR(L15='[1]Tabla Impacto'!$C$7,L15='[1]Tabla Impacto'!$D$7),"Mayor",IF(OR(L15='[1]Tabla Impacto'!$C$8,L15='[1]Tabla Impacto'!$D$8),"Catastrófico","")))))</f>
        <v>Menor</v>
      </c>
      <c r="O15" s="77">
        <f t="shared" si="2"/>
        <v>0.4</v>
      </c>
      <c r="P15" s="79" t="str">
        <f t="shared" si="3"/>
        <v>Moderado</v>
      </c>
      <c r="Q15" s="69">
        <v>1</v>
      </c>
      <c r="R15" s="80" t="s">
        <v>159</v>
      </c>
      <c r="S15" s="81" t="str">
        <f t="shared" si="4"/>
        <v>Probabilidad</v>
      </c>
      <c r="T15" s="82" t="s">
        <v>102</v>
      </c>
      <c r="U15" s="82" t="s">
        <v>132</v>
      </c>
      <c r="V15" s="83" t="str">
        <f t="shared" si="5"/>
        <v>40%</v>
      </c>
      <c r="W15" s="82" t="s">
        <v>104</v>
      </c>
      <c r="X15" s="82" t="s">
        <v>105</v>
      </c>
      <c r="Y15" s="82" t="s">
        <v>106</v>
      </c>
      <c r="Z15" s="84">
        <f t="shared" si="6"/>
        <v>0.36</v>
      </c>
      <c r="AA15" s="85" t="str">
        <f t="shared" si="7"/>
        <v>Baja</v>
      </c>
      <c r="AB15" s="86">
        <f t="shared" si="8"/>
        <v>0.36</v>
      </c>
      <c r="AC15" s="85" t="str">
        <f t="shared" si="9"/>
        <v>Menor</v>
      </c>
      <c r="AD15" s="86">
        <f t="shared" si="10"/>
        <v>0.4</v>
      </c>
      <c r="AE15" s="87" t="str">
        <f t="shared" si="11"/>
        <v>Moderado</v>
      </c>
      <c r="AF15" s="82" t="s">
        <v>107</v>
      </c>
      <c r="AG15" s="75"/>
      <c r="AH15" s="375" t="s">
        <v>160</v>
      </c>
      <c r="AI15" s="379"/>
      <c r="AJ15" s="380">
        <v>44299</v>
      </c>
      <c r="AK15" s="377" t="s">
        <v>161</v>
      </c>
      <c r="AL15" s="75"/>
      <c r="AM15" s="75"/>
      <c r="AN15" s="88" t="s">
        <v>122</v>
      </c>
      <c r="AO15" s="381" t="s">
        <v>162</v>
      </c>
      <c r="AP15" s="324" t="s">
        <v>1090</v>
      </c>
      <c r="AQ15" s="325"/>
      <c r="AR15" s="326"/>
      <c r="AS15" s="27"/>
      <c r="AT15" s="27"/>
      <c r="AU15" s="27"/>
      <c r="AV15" s="27"/>
      <c r="AW15" s="27"/>
      <c r="AX15" s="27"/>
      <c r="AY15" s="27"/>
      <c r="AZ15" s="27"/>
      <c r="BA15" s="27"/>
      <c r="BB15" s="27"/>
      <c r="BC15" s="27"/>
      <c r="BD15" s="27"/>
      <c r="BE15" s="27"/>
      <c r="BF15" s="27"/>
      <c r="BG15" s="27"/>
      <c r="BH15" s="27"/>
      <c r="BI15" s="27"/>
      <c r="BJ15" s="27"/>
      <c r="BK15" s="27"/>
      <c r="BL15" s="27"/>
    </row>
    <row r="16" spans="1:64" ht="75.75">
      <c r="A16" s="374"/>
      <c r="B16" s="374"/>
      <c r="C16" s="374"/>
      <c r="D16" s="374"/>
      <c r="E16" s="374"/>
      <c r="F16" s="374"/>
      <c r="G16" s="374"/>
      <c r="H16" s="75" t="s">
        <v>99</v>
      </c>
      <c r="I16" s="69">
        <v>100</v>
      </c>
      <c r="J16" s="76" t="str">
        <f t="shared" si="0"/>
        <v>Media</v>
      </c>
      <c r="K16" s="77">
        <v>0.36</v>
      </c>
      <c r="L16" s="75" t="s">
        <v>100</v>
      </c>
      <c r="M16" s="374"/>
      <c r="N16" s="78" t="str">
        <f>IF(OR(L16='[1]Tabla Impacto'!$C$4,L16='[1]Tabla Impacto'!$D$4),"Leve",IF(OR(L16='[1]Tabla Impacto'!$C$5,L16='[1]Tabla Impacto'!$D$5),"Menor",IF(OR(L16='[1]Tabla Impacto'!$C$6,L16='[1]Tabla Impacto'!$D$6),"Moderado",IF(OR(L16='[1]Tabla Impacto'!$C$7,L16='[1]Tabla Impacto'!$D$7),"Mayor",IF(OR(L16='[1]Tabla Impacto'!$C$8,L16='[1]Tabla Impacto'!$D$8),"Catastrófico","")))))</f>
        <v>Menor</v>
      </c>
      <c r="O16" s="77">
        <f t="shared" si="2"/>
        <v>0.4</v>
      </c>
      <c r="P16" s="79" t="str">
        <f t="shared" si="3"/>
        <v>Moderado</v>
      </c>
      <c r="Q16" s="69">
        <v>2</v>
      </c>
      <c r="R16" s="80" t="s">
        <v>163</v>
      </c>
      <c r="S16" s="81" t="str">
        <f t="shared" si="4"/>
        <v>Probabilidad</v>
      </c>
      <c r="T16" s="82" t="s">
        <v>102</v>
      </c>
      <c r="U16" s="82" t="s">
        <v>132</v>
      </c>
      <c r="V16" s="83" t="str">
        <f t="shared" si="5"/>
        <v>40%</v>
      </c>
      <c r="W16" s="82" t="s">
        <v>104</v>
      </c>
      <c r="X16" s="82" t="s">
        <v>105</v>
      </c>
      <c r="Y16" s="82" t="s">
        <v>106</v>
      </c>
      <c r="Z16" s="84">
        <f t="shared" si="6"/>
        <v>0.216</v>
      </c>
      <c r="AA16" s="85" t="str">
        <f t="shared" si="7"/>
        <v>Baja</v>
      </c>
      <c r="AB16" s="86">
        <f t="shared" si="8"/>
        <v>0.216</v>
      </c>
      <c r="AC16" s="85" t="str">
        <f t="shared" si="9"/>
        <v>Menor</v>
      </c>
      <c r="AD16" s="86">
        <f t="shared" si="10"/>
        <v>0.4</v>
      </c>
      <c r="AE16" s="87" t="str">
        <f t="shared" si="11"/>
        <v>Moderado</v>
      </c>
      <c r="AF16" s="82" t="s">
        <v>107</v>
      </c>
      <c r="AG16" s="75"/>
      <c r="AH16" s="374"/>
      <c r="AI16" s="374"/>
      <c r="AJ16" s="374"/>
      <c r="AK16" s="374"/>
      <c r="AL16" s="75"/>
      <c r="AM16" s="75"/>
      <c r="AN16" s="88" t="s">
        <v>122</v>
      </c>
      <c r="AO16" s="382"/>
      <c r="AP16" s="336"/>
      <c r="AQ16" s="337"/>
      <c r="AR16" s="338"/>
      <c r="AS16" s="27"/>
      <c r="AT16" s="27"/>
      <c r="AU16" s="27"/>
      <c r="AV16" s="27"/>
      <c r="AW16" s="27"/>
      <c r="AX16" s="27"/>
      <c r="AY16" s="27"/>
      <c r="AZ16" s="27"/>
      <c r="BA16" s="27"/>
      <c r="BB16" s="27"/>
      <c r="BC16" s="27"/>
      <c r="BD16" s="27"/>
      <c r="BE16" s="27"/>
      <c r="BF16" s="27"/>
      <c r="BG16" s="27"/>
      <c r="BH16" s="27"/>
      <c r="BI16" s="27"/>
      <c r="BJ16" s="27"/>
      <c r="BK16" s="27"/>
      <c r="BL16" s="27"/>
    </row>
    <row r="17" spans="1:64" ht="80.25" customHeight="1">
      <c r="A17" s="361"/>
      <c r="B17" s="361"/>
      <c r="C17" s="361"/>
      <c r="D17" s="361"/>
      <c r="E17" s="361"/>
      <c r="F17" s="361"/>
      <c r="G17" s="361"/>
      <c r="H17" s="75" t="s">
        <v>99</v>
      </c>
      <c r="I17" s="69">
        <v>100</v>
      </c>
      <c r="J17" s="76" t="str">
        <f t="shared" si="0"/>
        <v>Media</v>
      </c>
      <c r="K17" s="77">
        <v>0.25</v>
      </c>
      <c r="L17" s="75" t="s">
        <v>100</v>
      </c>
      <c r="M17" s="361"/>
      <c r="N17" s="78" t="str">
        <f>IF(OR(L17='[1]Tabla Impacto'!$C$4,L17='[1]Tabla Impacto'!$D$4),"Leve",IF(OR(L17='[1]Tabla Impacto'!$C$5,L17='[1]Tabla Impacto'!$D$5),"Menor",IF(OR(L17='[1]Tabla Impacto'!$C$6,L17='[1]Tabla Impacto'!$D$6),"Moderado",IF(OR(L17='[1]Tabla Impacto'!$C$7,L17='[1]Tabla Impacto'!$D$7),"Mayor",IF(OR(L17='[1]Tabla Impacto'!$C$8,L17='[1]Tabla Impacto'!$D$8),"Catastrófico","")))))</f>
        <v>Menor</v>
      </c>
      <c r="O17" s="77">
        <f t="shared" si="2"/>
        <v>0.4</v>
      </c>
      <c r="P17" s="79" t="str">
        <f t="shared" si="3"/>
        <v>Moderado</v>
      </c>
      <c r="Q17" s="69">
        <v>3</v>
      </c>
      <c r="R17" s="80" t="s">
        <v>164</v>
      </c>
      <c r="S17" s="81" t="str">
        <f t="shared" si="4"/>
        <v>Probabilidad</v>
      </c>
      <c r="T17" s="82" t="s">
        <v>102</v>
      </c>
      <c r="U17" s="82" t="s">
        <v>132</v>
      </c>
      <c r="V17" s="83" t="str">
        <f t="shared" si="5"/>
        <v>40%</v>
      </c>
      <c r="W17" s="82" t="s">
        <v>104</v>
      </c>
      <c r="X17" s="82" t="s">
        <v>105</v>
      </c>
      <c r="Y17" s="82" t="s">
        <v>106</v>
      </c>
      <c r="Z17" s="84">
        <f t="shared" si="6"/>
        <v>0.15</v>
      </c>
      <c r="AA17" s="85" t="str">
        <f t="shared" si="7"/>
        <v>Muy Baja</v>
      </c>
      <c r="AB17" s="86">
        <f t="shared" si="8"/>
        <v>0.15</v>
      </c>
      <c r="AC17" s="85" t="str">
        <f t="shared" si="9"/>
        <v>Menor</v>
      </c>
      <c r="AD17" s="86">
        <f t="shared" si="10"/>
        <v>0.4</v>
      </c>
      <c r="AE17" s="87" t="str">
        <f t="shared" si="11"/>
        <v>Bajo</v>
      </c>
      <c r="AF17" s="82" t="s">
        <v>107</v>
      </c>
      <c r="AG17" s="75"/>
      <c r="AH17" s="361"/>
      <c r="AI17" s="361"/>
      <c r="AJ17" s="361"/>
      <c r="AK17" s="361"/>
      <c r="AL17" s="75"/>
      <c r="AM17" s="75"/>
      <c r="AN17" s="88" t="s">
        <v>122</v>
      </c>
      <c r="AO17" s="383"/>
      <c r="AP17" s="327"/>
      <c r="AQ17" s="328"/>
      <c r="AR17" s="329"/>
      <c r="AS17" s="27"/>
      <c r="AT17" s="27"/>
      <c r="AU17" s="27"/>
      <c r="AV17" s="27"/>
      <c r="AW17" s="27"/>
      <c r="AX17" s="27"/>
      <c r="AY17" s="27"/>
      <c r="AZ17" s="27"/>
      <c r="BA17" s="27"/>
      <c r="BB17" s="27"/>
      <c r="BC17" s="27"/>
      <c r="BD17" s="27"/>
      <c r="BE17" s="27"/>
      <c r="BF17" s="27"/>
      <c r="BG17" s="27"/>
      <c r="BH17" s="27"/>
      <c r="BI17" s="27"/>
      <c r="BJ17" s="27"/>
      <c r="BK17" s="27"/>
      <c r="BL17" s="27"/>
    </row>
    <row r="18" spans="1:64" ht="96" customHeight="1">
      <c r="A18" s="90">
        <v>6</v>
      </c>
      <c r="B18" s="90" t="s">
        <v>166</v>
      </c>
      <c r="C18" s="91" t="s">
        <v>125</v>
      </c>
      <c r="D18" s="92" t="s">
        <v>155</v>
      </c>
      <c r="E18" s="93" t="s">
        <v>167</v>
      </c>
      <c r="F18" s="93" t="s">
        <v>168</v>
      </c>
      <c r="G18" s="93" t="s">
        <v>169</v>
      </c>
      <c r="H18" s="93" t="s">
        <v>170</v>
      </c>
      <c r="I18" s="88">
        <v>1</v>
      </c>
      <c r="J18" s="94" t="str">
        <f t="shared" si="0"/>
        <v>Muy Baja</v>
      </c>
      <c r="K18" s="95">
        <f t="shared" ref="K18:K21" si="12">IF(J18="","",IF(J18="Muy Baja",0.2,IF(J18="Baja",0.4,IF(J18="Media",0.6,IF(J18="Alta",0.8,IF(J18="Muy Alta",1, ))))))</f>
        <v>0.2</v>
      </c>
      <c r="L18" s="96"/>
      <c r="M18" s="97">
        <f>IF(NOT(ISERROR(MATCH(L18,'[1]Tabla Impacto'!$B$221:$B$223,0))),'[1]Tabla Impacto'!$F$223&amp;"Por favor no seleccionar los criterios de impacto(Afectación Económica o presupuestal y Pérdida Reputacional)",L18)</f>
        <v>0</v>
      </c>
      <c r="N18" s="98" t="s">
        <v>45</v>
      </c>
      <c r="O18" s="95">
        <f t="shared" si="2"/>
        <v>0.6</v>
      </c>
      <c r="P18" s="99" t="str">
        <f t="shared" si="3"/>
        <v>Moderado</v>
      </c>
      <c r="Q18" s="88">
        <v>1</v>
      </c>
      <c r="R18" s="93" t="s">
        <v>171</v>
      </c>
      <c r="S18" s="100" t="str">
        <f t="shared" si="4"/>
        <v>Probabilidad</v>
      </c>
      <c r="T18" s="101" t="s">
        <v>102</v>
      </c>
      <c r="U18" s="101" t="s">
        <v>132</v>
      </c>
      <c r="V18" s="102" t="str">
        <f t="shared" si="5"/>
        <v>40%</v>
      </c>
      <c r="W18" s="101" t="s">
        <v>104</v>
      </c>
      <c r="X18" s="101" t="s">
        <v>105</v>
      </c>
      <c r="Y18" s="101" t="s">
        <v>106</v>
      </c>
      <c r="Z18" s="103">
        <f t="shared" si="6"/>
        <v>0.12</v>
      </c>
      <c r="AA18" s="104" t="str">
        <f t="shared" si="7"/>
        <v>Muy Baja</v>
      </c>
      <c r="AB18" s="102">
        <f t="shared" si="8"/>
        <v>0.12</v>
      </c>
      <c r="AC18" s="104" t="str">
        <f t="shared" si="9"/>
        <v>Moderado</v>
      </c>
      <c r="AD18" s="102">
        <f t="shared" si="10"/>
        <v>0.6</v>
      </c>
      <c r="AE18" s="105" t="str">
        <f t="shared" si="11"/>
        <v>Moderado</v>
      </c>
      <c r="AF18" s="101" t="s">
        <v>107</v>
      </c>
      <c r="AG18" s="106" t="s">
        <v>172</v>
      </c>
      <c r="AH18" s="92" t="s">
        <v>160</v>
      </c>
      <c r="AI18" s="107">
        <v>2020</v>
      </c>
      <c r="AJ18" s="108">
        <v>44299</v>
      </c>
      <c r="AK18" s="384" t="s">
        <v>173</v>
      </c>
      <c r="AL18" s="357"/>
      <c r="AM18" s="358"/>
      <c r="AN18" s="88" t="s">
        <v>122</v>
      </c>
      <c r="AO18" s="89" t="s">
        <v>165</v>
      </c>
      <c r="AP18" s="306" t="s">
        <v>1090</v>
      </c>
      <c r="AQ18" s="307"/>
      <c r="AR18" s="308"/>
      <c r="AS18" s="27"/>
      <c r="AT18" s="27"/>
      <c r="AU18" s="27"/>
      <c r="AV18" s="27"/>
      <c r="AW18" s="27"/>
      <c r="AX18" s="27"/>
      <c r="AY18" s="27"/>
      <c r="AZ18" s="27"/>
      <c r="BA18" s="27"/>
      <c r="BB18" s="27"/>
      <c r="BC18" s="27"/>
      <c r="BD18" s="27"/>
      <c r="BE18" s="27"/>
      <c r="BF18" s="27"/>
      <c r="BG18" s="27"/>
      <c r="BH18" s="27"/>
      <c r="BI18" s="27"/>
      <c r="BJ18" s="27"/>
      <c r="BK18" s="27"/>
      <c r="BL18" s="27"/>
    </row>
    <row r="19" spans="1:64" ht="164.25" customHeight="1">
      <c r="A19" s="90">
        <v>7</v>
      </c>
      <c r="B19" s="90" t="s">
        <v>166</v>
      </c>
      <c r="C19" s="91" t="s">
        <v>174</v>
      </c>
      <c r="D19" s="92" t="s">
        <v>114</v>
      </c>
      <c r="E19" s="93" t="s">
        <v>175</v>
      </c>
      <c r="F19" s="93" t="s">
        <v>176</v>
      </c>
      <c r="G19" s="93" t="s">
        <v>177</v>
      </c>
      <c r="H19" s="93" t="s">
        <v>99</v>
      </c>
      <c r="I19" s="88">
        <v>1</v>
      </c>
      <c r="J19" s="94" t="str">
        <f t="shared" si="0"/>
        <v>Muy Baja</v>
      </c>
      <c r="K19" s="95">
        <f t="shared" si="12"/>
        <v>0.2</v>
      </c>
      <c r="L19" s="93"/>
      <c r="M19" s="97">
        <f>IF(NOT(ISERROR(MATCH(L19,'[1]Tabla Impacto'!$B$221:$B$223,0))),'[1]Tabla Impacto'!$F$223&amp;"Por favor no seleccionar los criterios de impacto(Afectación Económica o presupuestal y Pérdida Reputacional)",L19)</f>
        <v>0</v>
      </c>
      <c r="N19" s="98" t="s">
        <v>45</v>
      </c>
      <c r="O19" s="95">
        <f t="shared" si="2"/>
        <v>0.6</v>
      </c>
      <c r="P19" s="99" t="str">
        <f t="shared" si="3"/>
        <v>Moderado</v>
      </c>
      <c r="Q19" s="88">
        <v>1</v>
      </c>
      <c r="R19" s="93" t="s">
        <v>178</v>
      </c>
      <c r="S19" s="100" t="str">
        <f t="shared" si="4"/>
        <v>Probabilidad</v>
      </c>
      <c r="T19" s="101" t="s">
        <v>102</v>
      </c>
      <c r="U19" s="101" t="s">
        <v>132</v>
      </c>
      <c r="V19" s="102" t="str">
        <f t="shared" si="5"/>
        <v>40%</v>
      </c>
      <c r="W19" s="101" t="s">
        <v>104</v>
      </c>
      <c r="X19" s="101" t="s">
        <v>105</v>
      </c>
      <c r="Y19" s="101" t="s">
        <v>106</v>
      </c>
      <c r="Z19" s="103">
        <f t="shared" si="6"/>
        <v>0.12</v>
      </c>
      <c r="AA19" s="104" t="str">
        <f t="shared" si="7"/>
        <v>Muy Baja</v>
      </c>
      <c r="AB19" s="102">
        <f t="shared" si="8"/>
        <v>0.12</v>
      </c>
      <c r="AC19" s="104" t="str">
        <f t="shared" si="9"/>
        <v>Moderado</v>
      </c>
      <c r="AD19" s="102">
        <f t="shared" si="10"/>
        <v>0.6</v>
      </c>
      <c r="AE19" s="105" t="str">
        <f t="shared" si="11"/>
        <v>Moderado</v>
      </c>
      <c r="AF19" s="101" t="s">
        <v>179</v>
      </c>
      <c r="AG19" s="93" t="s">
        <v>180</v>
      </c>
      <c r="AH19" s="92" t="s">
        <v>181</v>
      </c>
      <c r="AI19" s="109" t="s">
        <v>182</v>
      </c>
      <c r="AJ19" s="108">
        <v>44294</v>
      </c>
      <c r="AK19" s="106" t="s">
        <v>183</v>
      </c>
      <c r="AL19" s="88"/>
      <c r="AM19" s="88"/>
      <c r="AN19" s="88" t="s">
        <v>122</v>
      </c>
      <c r="AO19" s="71" t="s">
        <v>165</v>
      </c>
      <c r="AP19" s="306" t="s">
        <v>1090</v>
      </c>
      <c r="AQ19" s="307"/>
      <c r="AR19" s="308"/>
      <c r="AS19" s="27"/>
      <c r="AT19" s="27"/>
      <c r="AU19" s="27"/>
      <c r="AV19" s="27"/>
      <c r="AW19" s="27"/>
      <c r="AX19" s="27"/>
      <c r="AY19" s="27"/>
      <c r="AZ19" s="27"/>
      <c r="BA19" s="27"/>
      <c r="BB19" s="27"/>
      <c r="BC19" s="27"/>
      <c r="BD19" s="27"/>
      <c r="BE19" s="27"/>
      <c r="BF19" s="27"/>
      <c r="BG19" s="27"/>
      <c r="BH19" s="27"/>
      <c r="BI19" s="27"/>
      <c r="BJ19" s="27"/>
      <c r="BK19" s="27"/>
      <c r="BL19" s="27"/>
    </row>
    <row r="20" spans="1:64" ht="261.75" customHeight="1">
      <c r="A20" s="33">
        <v>8</v>
      </c>
      <c r="B20" s="34" t="s">
        <v>184</v>
      </c>
      <c r="C20" s="34" t="s">
        <v>174</v>
      </c>
      <c r="D20" s="35" t="s">
        <v>114</v>
      </c>
      <c r="E20" s="36" t="s">
        <v>185</v>
      </c>
      <c r="F20" s="36" t="s">
        <v>186</v>
      </c>
      <c r="G20" s="36" t="s">
        <v>187</v>
      </c>
      <c r="H20" s="36" t="s">
        <v>99</v>
      </c>
      <c r="I20" s="72">
        <v>6420</v>
      </c>
      <c r="J20" s="39" t="str">
        <f t="shared" si="0"/>
        <v>Muy Alta</v>
      </c>
      <c r="K20" s="40">
        <f t="shared" si="12"/>
        <v>1</v>
      </c>
      <c r="L20" s="110" t="s">
        <v>188</v>
      </c>
      <c r="M20" s="41" t="str">
        <f>IF(NOT(ISERROR(MATCH(L20,'[1]Tabla Impacto'!$B$221:$B$223,0))),'[1]Tabla Impacto'!$F$223&amp;"Por favor no seleccionar los criterios de impacto(Afectación Económica o presupuestal y Pérdida Reputacional)",L20)</f>
        <v>El riesgo afecta la imagen de la entidad internamente, de conocimiento general nivel interno, de junta directiva y accionistas y/o de provedores</v>
      </c>
      <c r="N20" s="42" t="str">
        <f>IF(OR(L20='[1]Tabla Impacto'!$C$4,L20='[1]Tabla Impacto'!$D$4),"Leve",IF(OR(L20='[1]Tabla Impacto'!$C$5,L20='[1]Tabla Impacto'!$D$5),"Menor",IF(OR(L20='[1]Tabla Impacto'!$C$6,L20='[1]Tabla Impacto'!$D$6),"Moderado",IF(OR(L20='[1]Tabla Impacto'!$C$7,L20='[1]Tabla Impacto'!$D$7),"Mayor",IF(OR(L20='[1]Tabla Impacto'!$C$8,L20='[1]Tabla Impacto'!$D$8),"Catastrófico","")))))</f>
        <v>Menor</v>
      </c>
      <c r="O20" s="40">
        <f t="shared" si="2"/>
        <v>0.4</v>
      </c>
      <c r="P20" s="43" t="str">
        <f t="shared" si="3"/>
        <v>Alto</v>
      </c>
      <c r="Q20" s="38">
        <v>1</v>
      </c>
      <c r="R20" s="37" t="s">
        <v>189</v>
      </c>
      <c r="S20" s="111" t="str">
        <f t="shared" si="4"/>
        <v>Probabilidad</v>
      </c>
      <c r="T20" s="45" t="s">
        <v>102</v>
      </c>
      <c r="U20" s="45" t="s">
        <v>132</v>
      </c>
      <c r="V20" s="46" t="str">
        <f t="shared" si="5"/>
        <v>40%</v>
      </c>
      <c r="W20" s="45" t="s">
        <v>104</v>
      </c>
      <c r="X20" s="45" t="s">
        <v>105</v>
      </c>
      <c r="Y20" s="45" t="s">
        <v>106</v>
      </c>
      <c r="Z20" s="47">
        <f t="shared" si="6"/>
        <v>0.6</v>
      </c>
      <c r="AA20" s="48" t="str">
        <f t="shared" si="7"/>
        <v>Media</v>
      </c>
      <c r="AB20" s="46">
        <f t="shared" si="8"/>
        <v>0.6</v>
      </c>
      <c r="AC20" s="48" t="str">
        <f t="shared" si="9"/>
        <v>Menor</v>
      </c>
      <c r="AD20" s="46">
        <f t="shared" si="10"/>
        <v>0.4</v>
      </c>
      <c r="AE20" s="49" t="str">
        <f t="shared" si="11"/>
        <v>Moderado</v>
      </c>
      <c r="AF20" s="45" t="s">
        <v>107</v>
      </c>
      <c r="AG20" s="37" t="s">
        <v>190</v>
      </c>
      <c r="AH20" s="35" t="s">
        <v>181</v>
      </c>
      <c r="AI20" s="112">
        <v>42278</v>
      </c>
      <c r="AJ20" s="113">
        <v>44418</v>
      </c>
      <c r="AK20" s="114" t="s">
        <v>191</v>
      </c>
      <c r="AL20" s="37" t="s">
        <v>192</v>
      </c>
      <c r="AM20" s="38"/>
      <c r="AN20" s="38" t="s">
        <v>113</v>
      </c>
      <c r="AO20" s="283" t="s">
        <v>193</v>
      </c>
      <c r="AP20" s="318" t="s">
        <v>1098</v>
      </c>
      <c r="AQ20" s="319"/>
      <c r="AR20" s="320"/>
      <c r="AS20" s="27"/>
      <c r="AT20" s="27"/>
      <c r="AU20" s="27"/>
      <c r="AV20" s="27"/>
      <c r="AW20" s="27"/>
      <c r="AX20" s="27"/>
      <c r="AY20" s="27"/>
      <c r="AZ20" s="27"/>
      <c r="BA20" s="27"/>
      <c r="BB20" s="27"/>
      <c r="BC20" s="27"/>
      <c r="BD20" s="27"/>
      <c r="BE20" s="27"/>
      <c r="BF20" s="27"/>
      <c r="BG20" s="27"/>
      <c r="BH20" s="27"/>
      <c r="BI20" s="27"/>
      <c r="BJ20" s="27"/>
      <c r="BK20" s="27"/>
      <c r="BL20" s="27"/>
    </row>
    <row r="21" spans="1:64" ht="117" customHeight="1">
      <c r="A21" s="365">
        <v>9</v>
      </c>
      <c r="B21" s="365" t="s">
        <v>124</v>
      </c>
      <c r="C21" s="366" t="s">
        <v>174</v>
      </c>
      <c r="D21" s="385" t="s">
        <v>114</v>
      </c>
      <c r="E21" s="386" t="s">
        <v>194</v>
      </c>
      <c r="F21" s="386" t="s">
        <v>195</v>
      </c>
      <c r="G21" s="386" t="s">
        <v>196</v>
      </c>
      <c r="H21" s="386" t="s">
        <v>129</v>
      </c>
      <c r="I21" s="72">
        <v>12</v>
      </c>
      <c r="J21" s="39" t="str">
        <f t="shared" si="0"/>
        <v>Baja</v>
      </c>
      <c r="K21" s="40">
        <f t="shared" si="12"/>
        <v>0.4</v>
      </c>
      <c r="L21" s="37" t="s">
        <v>197</v>
      </c>
      <c r="M21" s="41" t="str">
        <f>IF(NOT(ISERROR(MATCH(L21,'[1]Tabla Impacto'!$B$221:$B$223,0))),'[1]Tabla Impacto'!$F$223&amp;"Por favor no seleccionar los criterios de impacto(Afectación Económica o presupuestal y Pérdida Reputacional)",L21)</f>
        <v>Entre 100 y 500 SMLMV</v>
      </c>
      <c r="N21" s="42" t="str">
        <f>IF(OR(L21='[1]Tabla Impacto'!$C$4,L21='[1]Tabla Impacto'!$D$4),"Leve",IF(OR(L21='[1]Tabla Impacto'!$C$5,L21='[1]Tabla Impacto'!$D$5),"Menor",IF(OR(L21='[1]Tabla Impacto'!$C$6,L21='[1]Tabla Impacto'!$D$6),"Moderado",IF(OR(L21='[1]Tabla Impacto'!$C$7,L21='[1]Tabla Impacto'!$D$7),"Mayor",IF(OR(L21='[1]Tabla Impacto'!$C$8,L21='[1]Tabla Impacto'!$D$8),"Catastrófico","")))))</f>
        <v>Mayor</v>
      </c>
      <c r="O21" s="40">
        <f t="shared" si="2"/>
        <v>0.8</v>
      </c>
      <c r="P21" s="43" t="str">
        <f t="shared" si="3"/>
        <v>Alto</v>
      </c>
      <c r="Q21" s="38">
        <v>1</v>
      </c>
      <c r="R21" s="115" t="s">
        <v>198</v>
      </c>
      <c r="S21" s="111" t="str">
        <f t="shared" si="4"/>
        <v>Probabilidad</v>
      </c>
      <c r="T21" s="45" t="s">
        <v>102</v>
      </c>
      <c r="U21" s="45" t="s">
        <v>132</v>
      </c>
      <c r="V21" s="46" t="str">
        <f t="shared" si="5"/>
        <v>40%</v>
      </c>
      <c r="W21" s="45" t="s">
        <v>104</v>
      </c>
      <c r="X21" s="45" t="s">
        <v>105</v>
      </c>
      <c r="Y21" s="45" t="s">
        <v>106</v>
      </c>
      <c r="Z21" s="47">
        <f t="shared" si="6"/>
        <v>0.24</v>
      </c>
      <c r="AA21" s="48" t="str">
        <f t="shared" si="7"/>
        <v>Baja</v>
      </c>
      <c r="AB21" s="46">
        <f t="shared" si="8"/>
        <v>0.24</v>
      </c>
      <c r="AC21" s="48" t="str">
        <f t="shared" si="9"/>
        <v>Mayor</v>
      </c>
      <c r="AD21" s="46">
        <f t="shared" si="10"/>
        <v>0.8</v>
      </c>
      <c r="AE21" s="49" t="str">
        <f t="shared" si="11"/>
        <v>Alto</v>
      </c>
      <c r="AF21" s="45" t="s">
        <v>107</v>
      </c>
      <c r="AG21" s="37" t="s">
        <v>199</v>
      </c>
      <c r="AH21" s="385" t="s">
        <v>181</v>
      </c>
      <c r="AI21" s="387">
        <v>43272</v>
      </c>
      <c r="AJ21" s="388">
        <v>44421</v>
      </c>
      <c r="AK21" s="386" t="s">
        <v>200</v>
      </c>
      <c r="AL21" s="37" t="s">
        <v>201</v>
      </c>
      <c r="AM21" s="38"/>
      <c r="AN21" s="38" t="s">
        <v>113</v>
      </c>
      <c r="AO21" s="372" t="s">
        <v>202</v>
      </c>
      <c r="AP21" s="324" t="s">
        <v>1099</v>
      </c>
      <c r="AQ21" s="325"/>
      <c r="AR21" s="326"/>
      <c r="AS21" s="27"/>
      <c r="AT21" s="27"/>
      <c r="AU21" s="27"/>
      <c r="AV21" s="27"/>
      <c r="AW21" s="27"/>
      <c r="AX21" s="27"/>
      <c r="AY21" s="27"/>
      <c r="AZ21" s="27"/>
      <c r="BA21" s="27"/>
      <c r="BB21" s="27"/>
      <c r="BC21" s="27"/>
      <c r="BD21" s="27"/>
      <c r="BE21" s="27"/>
      <c r="BF21" s="27"/>
      <c r="BG21" s="27"/>
      <c r="BH21" s="27"/>
      <c r="BI21" s="27"/>
      <c r="BJ21" s="27"/>
      <c r="BK21" s="27"/>
      <c r="BL21" s="27"/>
    </row>
    <row r="22" spans="1:64" ht="84.75" customHeight="1">
      <c r="A22" s="361"/>
      <c r="B22" s="361"/>
      <c r="C22" s="361"/>
      <c r="D22" s="361"/>
      <c r="E22" s="361"/>
      <c r="F22" s="361"/>
      <c r="G22" s="361"/>
      <c r="H22" s="361"/>
      <c r="I22" s="72">
        <v>12</v>
      </c>
      <c r="J22" s="39" t="str">
        <f t="shared" si="0"/>
        <v>Baja</v>
      </c>
      <c r="K22" s="40">
        <v>0.24</v>
      </c>
      <c r="L22" s="37" t="s">
        <v>197</v>
      </c>
      <c r="M22" s="41"/>
      <c r="N22" s="42" t="str">
        <f>IF(OR(L22='[1]Tabla Impacto'!$C$4,L22='[1]Tabla Impacto'!$D$4),"Leve",IF(OR(L22='[1]Tabla Impacto'!$C$5,L22='[1]Tabla Impacto'!$D$5),"Menor",IF(OR(L22='[1]Tabla Impacto'!$C$6,L22='[1]Tabla Impacto'!$D$6),"Moderado",IF(OR(L22='[1]Tabla Impacto'!$C$7,L22='[1]Tabla Impacto'!$D$7),"Mayor",IF(OR(L22='[1]Tabla Impacto'!$C$8,L22='[1]Tabla Impacto'!$D$8),"Catastrófico","")))))</f>
        <v>Mayor</v>
      </c>
      <c r="O22" s="40">
        <f t="shared" si="2"/>
        <v>0.8</v>
      </c>
      <c r="P22" s="43" t="str">
        <f t="shared" si="3"/>
        <v>Alto</v>
      </c>
      <c r="Q22" s="38">
        <v>2</v>
      </c>
      <c r="R22" s="37" t="s">
        <v>203</v>
      </c>
      <c r="S22" s="111" t="str">
        <f t="shared" si="4"/>
        <v>Probabilidad</v>
      </c>
      <c r="T22" s="45" t="s">
        <v>102</v>
      </c>
      <c r="U22" s="45" t="s">
        <v>132</v>
      </c>
      <c r="V22" s="46" t="str">
        <f t="shared" si="5"/>
        <v>40%</v>
      </c>
      <c r="W22" s="45" t="s">
        <v>104</v>
      </c>
      <c r="X22" s="45" t="s">
        <v>105</v>
      </c>
      <c r="Y22" s="45" t="s">
        <v>106</v>
      </c>
      <c r="Z22" s="47">
        <f t="shared" si="6"/>
        <v>0.14399999999999999</v>
      </c>
      <c r="AA22" s="48" t="str">
        <f t="shared" si="7"/>
        <v>Muy Baja</v>
      </c>
      <c r="AB22" s="46">
        <f t="shared" si="8"/>
        <v>0.14399999999999999</v>
      </c>
      <c r="AC22" s="48" t="str">
        <f t="shared" si="9"/>
        <v>Mayor</v>
      </c>
      <c r="AD22" s="46">
        <f t="shared" si="10"/>
        <v>0.8</v>
      </c>
      <c r="AE22" s="49" t="str">
        <f t="shared" si="11"/>
        <v>Alto</v>
      </c>
      <c r="AF22" s="45" t="s">
        <v>107</v>
      </c>
      <c r="AG22" s="37" t="s">
        <v>204</v>
      </c>
      <c r="AH22" s="361"/>
      <c r="AI22" s="361"/>
      <c r="AJ22" s="361"/>
      <c r="AK22" s="361"/>
      <c r="AL22" s="37" t="s">
        <v>205</v>
      </c>
      <c r="AM22" s="38"/>
      <c r="AN22" s="38" t="s">
        <v>113</v>
      </c>
      <c r="AO22" s="361"/>
      <c r="AP22" s="327"/>
      <c r="AQ22" s="328"/>
      <c r="AR22" s="329"/>
      <c r="AS22" s="27"/>
      <c r="AT22" s="27"/>
      <c r="AU22" s="27"/>
      <c r="AV22" s="27"/>
      <c r="AW22" s="27"/>
      <c r="AX22" s="27"/>
      <c r="AY22" s="27"/>
      <c r="AZ22" s="27"/>
      <c r="BA22" s="27"/>
      <c r="BB22" s="27"/>
      <c r="BC22" s="27"/>
      <c r="BD22" s="27"/>
      <c r="BE22" s="27"/>
      <c r="BF22" s="27"/>
      <c r="BG22" s="27"/>
      <c r="BH22" s="27"/>
      <c r="BI22" s="27"/>
      <c r="BJ22" s="27"/>
      <c r="BK22" s="27"/>
      <c r="BL22" s="27"/>
    </row>
    <row r="23" spans="1:64" ht="324" customHeight="1">
      <c r="A23" s="365">
        <v>10</v>
      </c>
      <c r="B23" s="365" t="s">
        <v>124</v>
      </c>
      <c r="C23" s="366" t="s">
        <v>174</v>
      </c>
      <c r="D23" s="385" t="s">
        <v>114</v>
      </c>
      <c r="E23" s="386" t="s">
        <v>206</v>
      </c>
      <c r="F23" s="386" t="s">
        <v>207</v>
      </c>
      <c r="G23" s="386" t="s">
        <v>208</v>
      </c>
      <c r="H23" s="36" t="s">
        <v>99</v>
      </c>
      <c r="I23" s="72">
        <v>19</v>
      </c>
      <c r="J23" s="39" t="str">
        <f t="shared" si="0"/>
        <v>Baja</v>
      </c>
      <c r="K23" s="40">
        <f>IF(J23="","",IF(J23="Muy Baja",0.2,IF(J23="Baja",0.4,IF(J23="Media",0.6,IF(J23="Alta",0.8,IF(J23="Muy Alta",1, ))))))</f>
        <v>0.4</v>
      </c>
      <c r="L23" s="37" t="s">
        <v>146</v>
      </c>
      <c r="M23" s="41" t="str">
        <f>IF(NOT(ISERROR(MATCH(L23,'[1]Tabla Impacto'!$B$221:$B$223,0))),'[1]Tabla Impacto'!$F$223&amp;"Por favor no seleccionar los criterios de impacto(Afectación Económica o presupuestal y Pérdida Reputacional)",L23)</f>
        <v>El riesgo afecta la imagen de la entidad con algunos usuarios de relevancia frente al logro de los objetivos</v>
      </c>
      <c r="N23" s="42" t="str">
        <f>IF(OR(L23='[1]Tabla Impacto'!$C$4,L23='[1]Tabla Impacto'!$D$4),"Leve",IF(OR(L23='[1]Tabla Impacto'!$C$5,L23='[1]Tabla Impacto'!$D$5),"Menor",IF(OR(L23='[1]Tabla Impacto'!$C$6,L23='[1]Tabla Impacto'!$D$6),"Moderado",IF(OR(L23='[1]Tabla Impacto'!$C$7,L23='[1]Tabla Impacto'!$D$7),"Mayor",IF(OR(L23='[1]Tabla Impacto'!$C$8,L23='[1]Tabla Impacto'!$D$8),"Catastrófico","")))))</f>
        <v>Moderado</v>
      </c>
      <c r="O23" s="40">
        <f t="shared" si="2"/>
        <v>0.6</v>
      </c>
      <c r="P23" s="43" t="str">
        <f t="shared" si="3"/>
        <v>Moderado</v>
      </c>
      <c r="Q23" s="38">
        <v>1</v>
      </c>
      <c r="R23" s="114" t="s">
        <v>209</v>
      </c>
      <c r="S23" s="111" t="str">
        <f t="shared" si="4"/>
        <v>Probabilidad</v>
      </c>
      <c r="T23" s="45" t="s">
        <v>102</v>
      </c>
      <c r="U23" s="45" t="s">
        <v>132</v>
      </c>
      <c r="V23" s="46" t="str">
        <f t="shared" si="5"/>
        <v>40%</v>
      </c>
      <c r="W23" s="45" t="s">
        <v>104</v>
      </c>
      <c r="X23" s="45" t="s">
        <v>105</v>
      </c>
      <c r="Y23" s="45" t="s">
        <v>106</v>
      </c>
      <c r="Z23" s="47">
        <f t="shared" si="6"/>
        <v>0.24</v>
      </c>
      <c r="AA23" s="48" t="str">
        <f t="shared" si="7"/>
        <v>Baja</v>
      </c>
      <c r="AB23" s="46">
        <f t="shared" si="8"/>
        <v>0.24</v>
      </c>
      <c r="AC23" s="48" t="str">
        <f t="shared" si="9"/>
        <v>Moderado</v>
      </c>
      <c r="AD23" s="46">
        <f t="shared" si="10"/>
        <v>0.6</v>
      </c>
      <c r="AE23" s="49" t="str">
        <f t="shared" si="11"/>
        <v>Moderado</v>
      </c>
      <c r="AF23" s="45" t="s">
        <v>107</v>
      </c>
      <c r="AG23" s="114" t="s">
        <v>210</v>
      </c>
      <c r="AH23" s="35" t="s">
        <v>181</v>
      </c>
      <c r="AI23" s="116">
        <v>44197</v>
      </c>
      <c r="AJ23" s="113">
        <v>44421</v>
      </c>
      <c r="AK23" s="114" t="s">
        <v>211</v>
      </c>
      <c r="AL23" s="115" t="s">
        <v>212</v>
      </c>
      <c r="AM23" s="38"/>
      <c r="AN23" s="38" t="s">
        <v>113</v>
      </c>
      <c r="AO23" s="283" t="s">
        <v>213</v>
      </c>
      <c r="AP23" s="318" t="s">
        <v>1100</v>
      </c>
      <c r="AQ23" s="319"/>
      <c r="AR23" s="320"/>
      <c r="AS23" s="27"/>
      <c r="AT23" s="27"/>
      <c r="AU23" s="27"/>
      <c r="AV23" s="27"/>
      <c r="AW23" s="27"/>
      <c r="AX23" s="27"/>
      <c r="AY23" s="27"/>
      <c r="AZ23" s="27"/>
      <c r="BA23" s="27"/>
      <c r="BB23" s="27"/>
      <c r="BC23" s="27"/>
      <c r="BD23" s="27"/>
      <c r="BE23" s="27"/>
      <c r="BF23" s="27"/>
      <c r="BG23" s="27"/>
      <c r="BH23" s="27"/>
      <c r="BI23" s="27"/>
      <c r="BJ23" s="27"/>
      <c r="BK23" s="27"/>
      <c r="BL23" s="27"/>
    </row>
    <row r="24" spans="1:64" ht="148.5" customHeight="1">
      <c r="A24" s="374"/>
      <c r="B24" s="374"/>
      <c r="C24" s="374"/>
      <c r="D24" s="374"/>
      <c r="E24" s="374"/>
      <c r="F24" s="374"/>
      <c r="G24" s="374"/>
      <c r="H24" s="36" t="s">
        <v>99</v>
      </c>
      <c r="I24" s="72">
        <v>19</v>
      </c>
      <c r="J24" s="39" t="str">
        <f t="shared" si="0"/>
        <v>Baja</v>
      </c>
      <c r="K24" s="40">
        <v>0.24</v>
      </c>
      <c r="L24" s="37" t="s">
        <v>146</v>
      </c>
      <c r="M24" s="41"/>
      <c r="N24" s="42" t="str">
        <f>IF(OR(L24='[1]Tabla Impacto'!$C$4,L24='[1]Tabla Impacto'!$D$4),"Leve",IF(OR(L24='[1]Tabla Impacto'!$C$5,L24='[1]Tabla Impacto'!$D$5),"Menor",IF(OR(L24='[1]Tabla Impacto'!$C$6,L24='[1]Tabla Impacto'!$D$6),"Moderado",IF(OR(L24='[1]Tabla Impacto'!$C$7,L24='[1]Tabla Impacto'!$D$7),"Mayor",IF(OR(L24='[1]Tabla Impacto'!$C$8,L24='[1]Tabla Impacto'!$D$8),"Catastrófico","")))))</f>
        <v>Moderado</v>
      </c>
      <c r="O24" s="40">
        <f t="shared" si="2"/>
        <v>0.6</v>
      </c>
      <c r="P24" s="43" t="str">
        <f t="shared" si="3"/>
        <v>Moderado</v>
      </c>
      <c r="Q24" s="38">
        <v>2</v>
      </c>
      <c r="R24" s="114" t="s">
        <v>214</v>
      </c>
      <c r="S24" s="111" t="str">
        <f t="shared" si="4"/>
        <v>Probabilidad</v>
      </c>
      <c r="T24" s="45" t="s">
        <v>102</v>
      </c>
      <c r="U24" s="45" t="s">
        <v>132</v>
      </c>
      <c r="V24" s="46" t="str">
        <f t="shared" si="5"/>
        <v>40%</v>
      </c>
      <c r="W24" s="45" t="s">
        <v>104</v>
      </c>
      <c r="X24" s="45" t="s">
        <v>105</v>
      </c>
      <c r="Y24" s="45" t="s">
        <v>106</v>
      </c>
      <c r="Z24" s="47">
        <f t="shared" si="6"/>
        <v>0.14399999999999999</v>
      </c>
      <c r="AA24" s="48" t="str">
        <f t="shared" si="7"/>
        <v>Muy Baja</v>
      </c>
      <c r="AB24" s="46">
        <f t="shared" si="8"/>
        <v>0.14399999999999999</v>
      </c>
      <c r="AC24" s="48" t="str">
        <f t="shared" si="9"/>
        <v>Moderado</v>
      </c>
      <c r="AD24" s="46">
        <f t="shared" si="10"/>
        <v>0.6</v>
      </c>
      <c r="AE24" s="49" t="str">
        <f t="shared" si="11"/>
        <v>Moderado</v>
      </c>
      <c r="AF24" s="45" t="s">
        <v>107</v>
      </c>
      <c r="AG24" s="114" t="s">
        <v>215</v>
      </c>
      <c r="AH24" s="35" t="s">
        <v>181</v>
      </c>
      <c r="AI24" s="116">
        <v>44197</v>
      </c>
      <c r="AJ24" s="113">
        <v>44421</v>
      </c>
      <c r="AK24" s="114" t="s">
        <v>216</v>
      </c>
      <c r="AL24" s="117" t="s">
        <v>217</v>
      </c>
      <c r="AM24" s="38"/>
      <c r="AN24" s="38" t="s">
        <v>113</v>
      </c>
      <c r="AO24" s="372" t="s">
        <v>218</v>
      </c>
      <c r="AP24" s="318" t="s">
        <v>1101</v>
      </c>
      <c r="AQ24" s="319"/>
      <c r="AR24" s="320"/>
      <c r="AS24" s="27"/>
      <c r="AT24" s="27"/>
      <c r="AU24" s="27"/>
      <c r="AV24" s="27"/>
      <c r="AW24" s="27"/>
      <c r="AX24" s="27"/>
      <c r="AY24" s="27"/>
      <c r="AZ24" s="27"/>
      <c r="BA24" s="27"/>
      <c r="BB24" s="27"/>
      <c r="BC24" s="27"/>
      <c r="BD24" s="27"/>
      <c r="BE24" s="27"/>
      <c r="BF24" s="27"/>
      <c r="BG24" s="27"/>
      <c r="BH24" s="27"/>
      <c r="BI24" s="27"/>
      <c r="BJ24" s="27"/>
      <c r="BK24" s="27"/>
      <c r="BL24" s="27"/>
    </row>
    <row r="25" spans="1:64" ht="99" customHeight="1">
      <c r="A25" s="361"/>
      <c r="B25" s="361"/>
      <c r="C25" s="361"/>
      <c r="D25" s="361"/>
      <c r="E25" s="361"/>
      <c r="F25" s="361"/>
      <c r="G25" s="361"/>
      <c r="H25" s="36" t="s">
        <v>99</v>
      </c>
      <c r="I25" s="72">
        <v>19</v>
      </c>
      <c r="J25" s="39" t="str">
        <f t="shared" si="0"/>
        <v>Baja</v>
      </c>
      <c r="K25" s="40">
        <v>0.14000000000000001</v>
      </c>
      <c r="L25" s="37" t="s">
        <v>146</v>
      </c>
      <c r="M25" s="41"/>
      <c r="N25" s="42" t="str">
        <f>IF(OR(L25='[1]Tabla Impacto'!$C$4,L25='[1]Tabla Impacto'!$D$4),"Leve",IF(OR(L25='[1]Tabla Impacto'!$C$5,L25='[1]Tabla Impacto'!$D$5),"Menor",IF(OR(L25='[1]Tabla Impacto'!$C$6,L25='[1]Tabla Impacto'!$D$6),"Moderado",IF(OR(L25='[1]Tabla Impacto'!$C$7,L25='[1]Tabla Impacto'!$D$7),"Mayor",IF(OR(L25='[1]Tabla Impacto'!$C$8,L25='[1]Tabla Impacto'!$D$8),"Catastrófico","")))))</f>
        <v>Moderado</v>
      </c>
      <c r="O25" s="40">
        <f t="shared" si="2"/>
        <v>0.6</v>
      </c>
      <c r="P25" s="43" t="str">
        <f t="shared" si="3"/>
        <v>Moderado</v>
      </c>
      <c r="Q25" s="38">
        <v>3</v>
      </c>
      <c r="R25" s="114" t="s">
        <v>219</v>
      </c>
      <c r="S25" s="111" t="str">
        <f t="shared" si="4"/>
        <v>Probabilidad</v>
      </c>
      <c r="T25" s="45" t="s">
        <v>102</v>
      </c>
      <c r="U25" s="45" t="s">
        <v>132</v>
      </c>
      <c r="V25" s="46" t="str">
        <f t="shared" si="5"/>
        <v>40%</v>
      </c>
      <c r="W25" s="45" t="s">
        <v>104</v>
      </c>
      <c r="X25" s="45" t="s">
        <v>105</v>
      </c>
      <c r="Y25" s="45" t="s">
        <v>106</v>
      </c>
      <c r="Z25" s="47">
        <f t="shared" si="6"/>
        <v>8.4000000000000005E-2</v>
      </c>
      <c r="AA25" s="48" t="str">
        <f t="shared" si="7"/>
        <v>Muy Baja</v>
      </c>
      <c r="AB25" s="46">
        <f t="shared" si="8"/>
        <v>8.4000000000000005E-2</v>
      </c>
      <c r="AC25" s="48" t="str">
        <f t="shared" si="9"/>
        <v>Moderado</v>
      </c>
      <c r="AD25" s="46">
        <f t="shared" si="10"/>
        <v>0.6</v>
      </c>
      <c r="AE25" s="49" t="str">
        <f t="shared" si="11"/>
        <v>Moderado</v>
      </c>
      <c r="AF25" s="45" t="s">
        <v>107</v>
      </c>
      <c r="AG25" s="114" t="s">
        <v>220</v>
      </c>
      <c r="AH25" s="35" t="s">
        <v>181</v>
      </c>
      <c r="AI25" s="116">
        <v>44197</v>
      </c>
      <c r="AJ25" s="113">
        <v>44421</v>
      </c>
      <c r="AK25" s="114" t="s">
        <v>211</v>
      </c>
      <c r="AL25" s="117" t="s">
        <v>221</v>
      </c>
      <c r="AM25" s="38"/>
      <c r="AN25" s="38" t="s">
        <v>113</v>
      </c>
      <c r="AO25" s="361"/>
      <c r="AP25" s="318" t="s">
        <v>1102</v>
      </c>
      <c r="AQ25" s="319"/>
      <c r="AR25" s="320"/>
      <c r="AS25" s="27"/>
      <c r="AT25" s="27"/>
      <c r="AU25" s="27"/>
      <c r="AV25" s="27"/>
      <c r="AW25" s="27"/>
      <c r="AX25" s="27"/>
      <c r="AY25" s="27"/>
      <c r="AZ25" s="27"/>
      <c r="BA25" s="27"/>
      <c r="BB25" s="27"/>
      <c r="BC25" s="27"/>
      <c r="BD25" s="27"/>
      <c r="BE25" s="27"/>
      <c r="BF25" s="27"/>
      <c r="BG25" s="27"/>
      <c r="BH25" s="27"/>
      <c r="BI25" s="27"/>
      <c r="BJ25" s="27"/>
      <c r="BK25" s="27"/>
      <c r="BL25" s="27"/>
    </row>
    <row r="26" spans="1:64" ht="190.5" customHeight="1">
      <c r="A26" s="365">
        <v>11</v>
      </c>
      <c r="B26" s="365" t="s">
        <v>124</v>
      </c>
      <c r="C26" s="366" t="s">
        <v>174</v>
      </c>
      <c r="D26" s="385" t="s">
        <v>114</v>
      </c>
      <c r="E26" s="386" t="s">
        <v>222</v>
      </c>
      <c r="F26" s="386" t="s">
        <v>223</v>
      </c>
      <c r="G26" s="386" t="s">
        <v>224</v>
      </c>
      <c r="H26" s="36" t="s">
        <v>129</v>
      </c>
      <c r="I26" s="72">
        <v>36</v>
      </c>
      <c r="J26" s="39" t="str">
        <f t="shared" si="0"/>
        <v>Media</v>
      </c>
      <c r="K26" s="40">
        <f>IF(J26="","",IF(J26="Muy Baja",0.2,IF(J26="Baja",0.4,IF(J26="Media",0.6,IF(J26="Alta",0.8,IF(J26="Muy Alta",1, ))))))</f>
        <v>0.6</v>
      </c>
      <c r="L26" s="37" t="s">
        <v>188</v>
      </c>
      <c r="M26" s="41" t="str">
        <f>IF(NOT(ISERROR(MATCH(L26,'[1]Tabla Impacto'!$B$221:$B$223,0))),'[1]Tabla Impacto'!$F$223&amp;"Por favor no seleccionar los criterios de impacto(Afectación Económica o presupuestal y Pérdida Reputacional)",L26)</f>
        <v>El riesgo afecta la imagen de la entidad internamente, de conocimiento general nivel interno, de junta directiva y accionistas y/o de provedores</v>
      </c>
      <c r="N26" s="42" t="str">
        <f>IF(OR(L26='[1]Tabla Impacto'!$C$4,L26='[1]Tabla Impacto'!$D$4),"Leve",IF(OR(L26='[1]Tabla Impacto'!$C$5,L26='[1]Tabla Impacto'!$D$5),"Menor",IF(OR(L26='[1]Tabla Impacto'!$C$6,L26='[1]Tabla Impacto'!$D$6),"Moderado",IF(OR(L26='[1]Tabla Impacto'!$C$7,L26='[1]Tabla Impacto'!$D$7),"Mayor",IF(OR(L26='[1]Tabla Impacto'!$C$8,L26='[1]Tabla Impacto'!$D$8),"Catastrófico","")))))</f>
        <v>Menor</v>
      </c>
      <c r="O26" s="40">
        <f t="shared" si="2"/>
        <v>0.4</v>
      </c>
      <c r="P26" s="43" t="str">
        <f t="shared" si="3"/>
        <v>Moderado</v>
      </c>
      <c r="Q26" s="38">
        <v>1</v>
      </c>
      <c r="R26" s="37" t="s">
        <v>225</v>
      </c>
      <c r="S26" s="111" t="str">
        <f t="shared" si="4"/>
        <v>Probabilidad</v>
      </c>
      <c r="T26" s="45" t="s">
        <v>102</v>
      </c>
      <c r="U26" s="45" t="s">
        <v>132</v>
      </c>
      <c r="V26" s="46" t="str">
        <f t="shared" si="5"/>
        <v>40%</v>
      </c>
      <c r="W26" s="45" t="s">
        <v>104</v>
      </c>
      <c r="X26" s="45" t="s">
        <v>105</v>
      </c>
      <c r="Y26" s="45" t="s">
        <v>106</v>
      </c>
      <c r="Z26" s="47">
        <f t="shared" si="6"/>
        <v>0.36</v>
      </c>
      <c r="AA26" s="48" t="str">
        <f t="shared" si="7"/>
        <v>Baja</v>
      </c>
      <c r="AB26" s="46">
        <f t="shared" si="8"/>
        <v>0.36</v>
      </c>
      <c r="AC26" s="48" t="str">
        <f t="shared" si="9"/>
        <v>Menor</v>
      </c>
      <c r="AD26" s="46">
        <f t="shared" si="10"/>
        <v>0.4</v>
      </c>
      <c r="AE26" s="49" t="str">
        <f t="shared" si="11"/>
        <v>Moderado</v>
      </c>
      <c r="AF26" s="45" t="s">
        <v>107</v>
      </c>
      <c r="AG26" s="37" t="s">
        <v>226</v>
      </c>
      <c r="AH26" s="72" t="s">
        <v>181</v>
      </c>
      <c r="AI26" s="73">
        <v>43521</v>
      </c>
      <c r="AJ26" s="113">
        <v>44418</v>
      </c>
      <c r="AK26" s="389" t="s">
        <v>227</v>
      </c>
      <c r="AL26" s="118" t="s">
        <v>228</v>
      </c>
      <c r="AM26" s="38"/>
      <c r="AN26" s="38" t="s">
        <v>113</v>
      </c>
      <c r="AO26" s="372" t="s">
        <v>1079</v>
      </c>
      <c r="AP26" s="318" t="s">
        <v>1103</v>
      </c>
      <c r="AQ26" s="319"/>
      <c r="AR26" s="320"/>
      <c r="AS26" s="27"/>
      <c r="AT26" s="27"/>
      <c r="AU26" s="27"/>
      <c r="AV26" s="27"/>
      <c r="AW26" s="27"/>
      <c r="AX26" s="27"/>
      <c r="AY26" s="27"/>
      <c r="AZ26" s="27"/>
      <c r="BA26" s="27"/>
      <c r="BB26" s="27"/>
      <c r="BC26" s="27"/>
      <c r="BD26" s="27"/>
      <c r="BE26" s="27"/>
      <c r="BF26" s="27"/>
      <c r="BG26" s="27"/>
      <c r="BH26" s="27"/>
      <c r="BI26" s="27"/>
      <c r="BJ26" s="27"/>
      <c r="BK26" s="27"/>
      <c r="BL26" s="27"/>
    </row>
    <row r="27" spans="1:64" ht="83.25" customHeight="1">
      <c r="A27" s="374"/>
      <c r="B27" s="374"/>
      <c r="C27" s="374"/>
      <c r="D27" s="374"/>
      <c r="E27" s="374"/>
      <c r="F27" s="374"/>
      <c r="G27" s="374"/>
      <c r="H27" s="36" t="s">
        <v>129</v>
      </c>
      <c r="I27" s="72">
        <v>36</v>
      </c>
      <c r="J27" s="39" t="str">
        <f t="shared" si="0"/>
        <v>Media</v>
      </c>
      <c r="K27" s="40">
        <v>0.36</v>
      </c>
      <c r="L27" s="37" t="s">
        <v>188</v>
      </c>
      <c r="M27" s="41"/>
      <c r="N27" s="42" t="str">
        <f>IF(OR(L27='[1]Tabla Impacto'!$C$4,L27='[1]Tabla Impacto'!$D$4),"Leve",IF(OR(L27='[1]Tabla Impacto'!$C$5,L27='[1]Tabla Impacto'!$D$5),"Menor",IF(OR(L27='[1]Tabla Impacto'!$C$6,L27='[1]Tabla Impacto'!$D$6),"Moderado",IF(OR(L27='[1]Tabla Impacto'!$C$7,L27='[1]Tabla Impacto'!$D$7),"Mayor",IF(OR(L27='[1]Tabla Impacto'!$C$8,L27='[1]Tabla Impacto'!$D$8),"Catastrófico","")))))</f>
        <v>Menor</v>
      </c>
      <c r="O27" s="40">
        <f t="shared" si="2"/>
        <v>0.4</v>
      </c>
      <c r="P27" s="43" t="str">
        <f t="shared" si="3"/>
        <v>Moderado</v>
      </c>
      <c r="Q27" s="38">
        <v>2</v>
      </c>
      <c r="R27" s="37" t="s">
        <v>229</v>
      </c>
      <c r="S27" s="111" t="str">
        <f t="shared" si="4"/>
        <v>Probabilidad</v>
      </c>
      <c r="T27" s="45" t="s">
        <v>102</v>
      </c>
      <c r="U27" s="45" t="s">
        <v>132</v>
      </c>
      <c r="V27" s="46" t="str">
        <f t="shared" si="5"/>
        <v>40%</v>
      </c>
      <c r="W27" s="45" t="s">
        <v>104</v>
      </c>
      <c r="X27" s="45" t="s">
        <v>105</v>
      </c>
      <c r="Y27" s="45" t="s">
        <v>106</v>
      </c>
      <c r="Z27" s="47">
        <f t="shared" si="6"/>
        <v>0.216</v>
      </c>
      <c r="AA27" s="48" t="str">
        <f t="shared" si="7"/>
        <v>Baja</v>
      </c>
      <c r="AB27" s="46">
        <f t="shared" si="8"/>
        <v>0.216</v>
      </c>
      <c r="AC27" s="48" t="str">
        <f t="shared" si="9"/>
        <v>Menor</v>
      </c>
      <c r="AD27" s="46">
        <f t="shared" si="10"/>
        <v>0.4</v>
      </c>
      <c r="AE27" s="49" t="str">
        <f t="shared" si="11"/>
        <v>Moderado</v>
      </c>
      <c r="AF27" s="45" t="s">
        <v>107</v>
      </c>
      <c r="AG27" s="37" t="s">
        <v>230</v>
      </c>
      <c r="AH27" s="72" t="s">
        <v>181</v>
      </c>
      <c r="AI27" s="73">
        <v>43521</v>
      </c>
      <c r="AJ27" s="113">
        <v>44418</v>
      </c>
      <c r="AK27" s="361"/>
      <c r="AL27" s="119" t="s">
        <v>231</v>
      </c>
      <c r="AM27" s="38"/>
      <c r="AN27" s="38" t="s">
        <v>113</v>
      </c>
      <c r="AO27" s="374"/>
      <c r="AP27" s="318"/>
      <c r="AQ27" s="319"/>
      <c r="AR27" s="320"/>
      <c r="AS27" s="27"/>
      <c r="AT27" s="27"/>
      <c r="AU27" s="27"/>
      <c r="AV27" s="27"/>
      <c r="AW27" s="27"/>
      <c r="AX27" s="27"/>
      <c r="AY27" s="27"/>
      <c r="AZ27" s="27"/>
      <c r="BA27" s="27"/>
      <c r="BB27" s="27"/>
      <c r="BC27" s="27"/>
      <c r="BD27" s="27"/>
      <c r="BE27" s="27"/>
      <c r="BF27" s="27"/>
      <c r="BG27" s="27"/>
      <c r="BH27" s="27"/>
      <c r="BI27" s="27"/>
      <c r="BJ27" s="27"/>
      <c r="BK27" s="27"/>
      <c r="BL27" s="27"/>
    </row>
    <row r="28" spans="1:64" ht="71.25" customHeight="1">
      <c r="A28" s="361"/>
      <c r="B28" s="361"/>
      <c r="C28" s="361"/>
      <c r="D28" s="361"/>
      <c r="E28" s="361"/>
      <c r="F28" s="361"/>
      <c r="G28" s="361"/>
      <c r="H28" s="36" t="s">
        <v>129</v>
      </c>
      <c r="I28" s="72">
        <v>36</v>
      </c>
      <c r="J28" s="39" t="str">
        <f t="shared" si="0"/>
        <v>Media</v>
      </c>
      <c r="K28" s="40">
        <v>0.22</v>
      </c>
      <c r="L28" s="37" t="s">
        <v>188</v>
      </c>
      <c r="M28" s="41"/>
      <c r="N28" s="42" t="str">
        <f>IF(OR(L28='[1]Tabla Impacto'!$C$4,L28='[1]Tabla Impacto'!$D$4),"Leve",IF(OR(L28='[1]Tabla Impacto'!$C$5,L28='[1]Tabla Impacto'!$D$5),"Menor",IF(OR(L28='[1]Tabla Impacto'!$C$6,L28='[1]Tabla Impacto'!$D$6),"Moderado",IF(OR(L28='[1]Tabla Impacto'!$C$7,L28='[1]Tabla Impacto'!$D$7),"Mayor",IF(OR(L28='[1]Tabla Impacto'!$C$8,L28='[1]Tabla Impacto'!$D$8),"Catastrófico","")))))</f>
        <v>Menor</v>
      </c>
      <c r="O28" s="40">
        <f t="shared" si="2"/>
        <v>0.4</v>
      </c>
      <c r="P28" s="43" t="str">
        <f t="shared" si="3"/>
        <v>Moderado</v>
      </c>
      <c r="Q28" s="38">
        <v>3</v>
      </c>
      <c r="R28" s="37" t="s">
        <v>232</v>
      </c>
      <c r="S28" s="111" t="str">
        <f t="shared" si="4"/>
        <v>Probabilidad</v>
      </c>
      <c r="T28" s="45" t="s">
        <v>102</v>
      </c>
      <c r="U28" s="45" t="s">
        <v>132</v>
      </c>
      <c r="V28" s="46" t="str">
        <f t="shared" si="5"/>
        <v>40%</v>
      </c>
      <c r="W28" s="45" t="s">
        <v>104</v>
      </c>
      <c r="X28" s="45" t="s">
        <v>105</v>
      </c>
      <c r="Y28" s="45" t="s">
        <v>106</v>
      </c>
      <c r="Z28" s="47">
        <f t="shared" si="6"/>
        <v>0.13200000000000001</v>
      </c>
      <c r="AA28" s="48" t="str">
        <f t="shared" si="7"/>
        <v>Muy Baja</v>
      </c>
      <c r="AB28" s="46">
        <f t="shared" si="8"/>
        <v>0.13200000000000001</v>
      </c>
      <c r="AC28" s="48" t="str">
        <f t="shared" si="9"/>
        <v>Menor</v>
      </c>
      <c r="AD28" s="46">
        <f t="shared" si="10"/>
        <v>0.4</v>
      </c>
      <c r="AE28" s="49" t="str">
        <f t="shared" si="11"/>
        <v>Bajo</v>
      </c>
      <c r="AF28" s="45" t="s">
        <v>107</v>
      </c>
      <c r="AG28" s="37" t="s">
        <v>233</v>
      </c>
      <c r="AH28" s="72" t="s">
        <v>181</v>
      </c>
      <c r="AI28" s="73">
        <v>43521</v>
      </c>
      <c r="AJ28" s="113">
        <v>44418</v>
      </c>
      <c r="AK28" s="37" t="s">
        <v>234</v>
      </c>
      <c r="AL28" s="119" t="s">
        <v>235</v>
      </c>
      <c r="AM28" s="38"/>
      <c r="AN28" s="38" t="s">
        <v>113</v>
      </c>
      <c r="AO28" s="361"/>
      <c r="AP28" s="318"/>
      <c r="AQ28" s="319"/>
      <c r="AR28" s="320"/>
      <c r="AS28" s="27"/>
      <c r="AT28" s="27"/>
      <c r="AU28" s="27"/>
      <c r="AV28" s="27"/>
      <c r="AW28" s="27"/>
      <c r="AX28" s="27"/>
      <c r="AY28" s="27"/>
      <c r="AZ28" s="27"/>
      <c r="BA28" s="27"/>
      <c r="BB28" s="27"/>
      <c r="BC28" s="27"/>
      <c r="BD28" s="27"/>
      <c r="BE28" s="27"/>
      <c r="BF28" s="27"/>
      <c r="BG28" s="27"/>
      <c r="BH28" s="27"/>
      <c r="BI28" s="27"/>
      <c r="BJ28" s="27"/>
      <c r="BK28" s="27"/>
      <c r="BL28" s="27"/>
    </row>
    <row r="29" spans="1:64" ht="154.5" customHeight="1">
      <c r="A29" s="365">
        <v>12</v>
      </c>
      <c r="B29" s="390" t="s">
        <v>93</v>
      </c>
      <c r="C29" s="391" t="s">
        <v>236</v>
      </c>
      <c r="D29" s="367" t="s">
        <v>95</v>
      </c>
      <c r="E29" s="386" t="s">
        <v>237</v>
      </c>
      <c r="F29" s="386" t="s">
        <v>238</v>
      </c>
      <c r="G29" s="386" t="s">
        <v>239</v>
      </c>
      <c r="H29" s="120" t="s">
        <v>99</v>
      </c>
      <c r="I29" s="121">
        <v>4000</v>
      </c>
      <c r="J29" s="122" t="str">
        <f t="shared" si="0"/>
        <v>Alta</v>
      </c>
      <c r="K29" s="123">
        <f>IF(J29="","",IF(J29="Muy Baja",0.2,IF(J29="Baja",0.4,IF(J29="Media",0.6,IF(J29="Alta",0.8,IF(J29="Muy Alta",1, ))))))</f>
        <v>0.8</v>
      </c>
      <c r="L29" s="120" t="s">
        <v>100</v>
      </c>
      <c r="M29" s="124" t="str">
        <f>IF(NOT(ISERROR(MATCH(L29,'[1]Tabla Impacto'!$B$221:$B$223,0))),'[1]Tabla Impacto'!$F$223&amp;"Por favor no seleccionar los criterios de impacto(Afectación Económica o presupuestal y Pérdida Reputacional)",L29)</f>
        <v>Entre 10 y 50 SMLMV</v>
      </c>
      <c r="N29" s="125" t="str">
        <f>IF(OR(L29='[1]Tabla Impacto'!$C$4,L29='[1]Tabla Impacto'!$D$4),"Leve",IF(OR(L29='[1]Tabla Impacto'!$C$5,L29='[1]Tabla Impacto'!$D$5),"Menor",IF(OR(L29='[1]Tabla Impacto'!$C$6,L29='[1]Tabla Impacto'!$D$6),"Moderado",IF(OR(L29='[1]Tabla Impacto'!$C$7,L29='[1]Tabla Impacto'!$D$7),"Mayor",IF(OR(L29='[1]Tabla Impacto'!$C$8,L29='[1]Tabla Impacto'!$D$8),"Catastrófico","")))))</f>
        <v>Menor</v>
      </c>
      <c r="O29" s="123">
        <f t="shared" si="2"/>
        <v>0.4</v>
      </c>
      <c r="P29" s="126" t="str">
        <f t="shared" si="3"/>
        <v>Moderado</v>
      </c>
      <c r="Q29" s="38">
        <v>1</v>
      </c>
      <c r="R29" s="37" t="s">
        <v>240</v>
      </c>
      <c r="S29" s="111" t="str">
        <f t="shared" si="4"/>
        <v>Probabilidad</v>
      </c>
      <c r="T29" s="45" t="s">
        <v>102</v>
      </c>
      <c r="U29" s="45" t="s">
        <v>132</v>
      </c>
      <c r="V29" s="46" t="str">
        <f t="shared" si="5"/>
        <v>40%</v>
      </c>
      <c r="W29" s="45" t="s">
        <v>104</v>
      </c>
      <c r="X29" s="45" t="s">
        <v>105</v>
      </c>
      <c r="Y29" s="45" t="s">
        <v>106</v>
      </c>
      <c r="Z29" s="47">
        <f t="shared" si="6"/>
        <v>0.48</v>
      </c>
      <c r="AA29" s="48" t="str">
        <f t="shared" si="7"/>
        <v>Media</v>
      </c>
      <c r="AB29" s="46">
        <f t="shared" si="8"/>
        <v>0.48</v>
      </c>
      <c r="AC29" s="48" t="str">
        <f t="shared" si="9"/>
        <v>Menor</v>
      </c>
      <c r="AD29" s="46">
        <f t="shared" si="10"/>
        <v>0.4</v>
      </c>
      <c r="AE29" s="49" t="str">
        <f t="shared" si="11"/>
        <v>Moderado</v>
      </c>
      <c r="AF29" s="45" t="s">
        <v>107</v>
      </c>
      <c r="AG29" s="386" t="s">
        <v>241</v>
      </c>
      <c r="AH29" s="72" t="s">
        <v>242</v>
      </c>
      <c r="AI29" s="36" t="s">
        <v>243</v>
      </c>
      <c r="AJ29" s="113">
        <v>44422</v>
      </c>
      <c r="AK29" s="386" t="s">
        <v>244</v>
      </c>
      <c r="AL29" s="371" t="s">
        <v>245</v>
      </c>
      <c r="AM29" s="38"/>
      <c r="AN29" s="392" t="s">
        <v>113</v>
      </c>
      <c r="AO29" s="51" t="s">
        <v>246</v>
      </c>
      <c r="AP29" s="306" t="s">
        <v>1106</v>
      </c>
      <c r="AQ29" s="307"/>
      <c r="AR29" s="308"/>
      <c r="AS29" s="27"/>
      <c r="AT29" s="27"/>
      <c r="AU29" s="27"/>
      <c r="AV29" s="27"/>
      <c r="AW29" s="286"/>
      <c r="AX29" s="27"/>
      <c r="AY29" s="27"/>
      <c r="AZ29" s="27"/>
      <c r="BA29" s="27"/>
      <c r="BB29" s="27"/>
      <c r="BC29" s="27"/>
      <c r="BD29" s="27"/>
      <c r="BE29" s="27"/>
      <c r="BF29" s="27"/>
      <c r="BG29" s="27"/>
      <c r="BH29" s="27"/>
      <c r="BI29" s="27"/>
      <c r="BJ29" s="27"/>
      <c r="BK29" s="27"/>
      <c r="BL29" s="27"/>
    </row>
    <row r="30" spans="1:64" ht="96" customHeight="1">
      <c r="A30" s="361"/>
      <c r="B30" s="361"/>
      <c r="C30" s="361"/>
      <c r="D30" s="361"/>
      <c r="E30" s="361"/>
      <c r="F30" s="361"/>
      <c r="G30" s="361"/>
      <c r="H30" s="120" t="s">
        <v>99</v>
      </c>
      <c r="I30" s="121">
        <v>4000</v>
      </c>
      <c r="J30" s="122" t="str">
        <f t="shared" si="0"/>
        <v>Alta</v>
      </c>
      <c r="K30" s="123">
        <v>0.48</v>
      </c>
      <c r="L30" s="120" t="s">
        <v>100</v>
      </c>
      <c r="M30" s="124" t="str">
        <f>IF(NOT(ISERROR(MATCH(L30,'[1]Tabla Impacto'!$B$221:$B$223,0))),'[1]Tabla Impacto'!$F$223&amp;"Por favor no seleccionar los criterios de impacto(Afectación Económica o presupuestal y Pérdida Reputacional)",L30)</f>
        <v>Entre 10 y 50 SMLMV</v>
      </c>
      <c r="N30" s="125" t="str">
        <f>IF(OR(L30='[1]Tabla Impacto'!$C$4,L30='[1]Tabla Impacto'!$D$4),"Leve",IF(OR(L30='[1]Tabla Impacto'!$C$5,L30='[1]Tabla Impacto'!$D$5),"Menor",IF(OR(L30='[1]Tabla Impacto'!$C$6,L30='[1]Tabla Impacto'!$D$6),"Moderado",IF(OR(L30='[1]Tabla Impacto'!$C$7,L30='[1]Tabla Impacto'!$D$7),"Mayor",IF(OR(L30='[1]Tabla Impacto'!$C$8,L30='[1]Tabla Impacto'!$D$8),"Catastrófico","")))))</f>
        <v>Menor</v>
      </c>
      <c r="O30" s="123">
        <f t="shared" si="2"/>
        <v>0.4</v>
      </c>
      <c r="P30" s="126" t="str">
        <f t="shared" si="3"/>
        <v>Moderado</v>
      </c>
      <c r="Q30" s="38">
        <v>2</v>
      </c>
      <c r="R30" s="37" t="s">
        <v>247</v>
      </c>
      <c r="S30" s="111" t="str">
        <f t="shared" si="4"/>
        <v>Probabilidad</v>
      </c>
      <c r="T30" s="45" t="s">
        <v>102</v>
      </c>
      <c r="U30" s="45" t="s">
        <v>132</v>
      </c>
      <c r="V30" s="46" t="str">
        <f t="shared" si="5"/>
        <v>40%</v>
      </c>
      <c r="W30" s="45" t="s">
        <v>248</v>
      </c>
      <c r="X30" s="45" t="s">
        <v>105</v>
      </c>
      <c r="Y30" s="45" t="s">
        <v>106</v>
      </c>
      <c r="Z30" s="47">
        <f t="shared" si="6"/>
        <v>0.28799999999999998</v>
      </c>
      <c r="AA30" s="48" t="str">
        <f t="shared" si="7"/>
        <v>Baja</v>
      </c>
      <c r="AB30" s="46">
        <f t="shared" si="8"/>
        <v>0.28799999999999998</v>
      </c>
      <c r="AC30" s="48" t="str">
        <f t="shared" si="9"/>
        <v>Menor</v>
      </c>
      <c r="AD30" s="46">
        <f t="shared" si="10"/>
        <v>0.4</v>
      </c>
      <c r="AE30" s="49" t="str">
        <f t="shared" si="11"/>
        <v>Moderado</v>
      </c>
      <c r="AF30" s="45" t="s">
        <v>107</v>
      </c>
      <c r="AG30" s="361"/>
      <c r="AH30" s="72" t="s">
        <v>242</v>
      </c>
      <c r="AI30" s="36" t="s">
        <v>243</v>
      </c>
      <c r="AJ30" s="113">
        <v>44422</v>
      </c>
      <c r="AK30" s="361"/>
      <c r="AL30" s="361"/>
      <c r="AM30" s="38"/>
      <c r="AN30" s="361"/>
      <c r="AO30" s="51" t="s">
        <v>249</v>
      </c>
      <c r="AP30" s="306" t="s">
        <v>1104</v>
      </c>
      <c r="AQ30" s="307"/>
      <c r="AR30" s="308"/>
      <c r="AS30" s="27"/>
      <c r="AT30" s="27"/>
      <c r="AU30" s="27"/>
      <c r="AV30" s="27"/>
      <c r="AW30" s="27"/>
      <c r="AX30" s="27"/>
      <c r="AY30" s="27"/>
      <c r="AZ30" s="27"/>
      <c r="BA30" s="27"/>
      <c r="BB30" s="27"/>
      <c r="BC30" s="27"/>
      <c r="BD30" s="27"/>
      <c r="BE30" s="27"/>
      <c r="BF30" s="27"/>
      <c r="BG30" s="27"/>
      <c r="BH30" s="27"/>
      <c r="BI30" s="27"/>
      <c r="BJ30" s="27"/>
      <c r="BK30" s="27"/>
      <c r="BL30" s="27"/>
    </row>
    <row r="31" spans="1:64" ht="160.5" customHeight="1">
      <c r="A31" s="33">
        <v>13</v>
      </c>
      <c r="B31" s="33" t="s">
        <v>166</v>
      </c>
      <c r="C31" s="34" t="s">
        <v>236</v>
      </c>
      <c r="D31" s="72" t="s">
        <v>114</v>
      </c>
      <c r="E31" s="36" t="s">
        <v>250</v>
      </c>
      <c r="F31" s="36" t="s">
        <v>251</v>
      </c>
      <c r="G31" s="37" t="s">
        <v>252</v>
      </c>
      <c r="H31" s="37" t="s">
        <v>170</v>
      </c>
      <c r="I31" s="38">
        <v>1</v>
      </c>
      <c r="J31" s="39" t="str">
        <f t="shared" si="0"/>
        <v>Muy Baja</v>
      </c>
      <c r="K31" s="40">
        <f t="shared" ref="K31:K39" si="13">IF(J31="","",IF(J31="Muy Baja",0.2,IF(J31="Baja",0.4,IF(J31="Media",0.6,IF(J31="Alta",0.8,IF(J31="Muy Alta",1, ))))))</f>
        <v>0.2</v>
      </c>
      <c r="L31" s="110"/>
      <c r="M31" s="124">
        <f>IF(NOT(ISERROR(MATCH(L31,'[1]Tabla Impacto'!$B$221:$B$223,0))),'[1]Tabla Impacto'!$F$223&amp;"Por favor no seleccionar los criterios de impacto(Afectación Económica o presupuestal y Pérdida Reputacional)",L31)</f>
        <v>0</v>
      </c>
      <c r="N31" s="42" t="s">
        <v>46</v>
      </c>
      <c r="O31" s="40">
        <f t="shared" si="2"/>
        <v>0.8</v>
      </c>
      <c r="P31" s="43" t="str">
        <f t="shared" si="3"/>
        <v>Alto</v>
      </c>
      <c r="Q31" s="38">
        <v>1</v>
      </c>
      <c r="R31" s="37" t="s">
        <v>253</v>
      </c>
      <c r="S31" s="111" t="str">
        <f t="shared" si="4"/>
        <v>Probabilidad</v>
      </c>
      <c r="T31" s="45" t="s">
        <v>102</v>
      </c>
      <c r="U31" s="45" t="s">
        <v>132</v>
      </c>
      <c r="V31" s="46" t="str">
        <f t="shared" si="5"/>
        <v>40%</v>
      </c>
      <c r="W31" s="45" t="s">
        <v>104</v>
      </c>
      <c r="X31" s="45" t="s">
        <v>105</v>
      </c>
      <c r="Y31" s="45" t="s">
        <v>106</v>
      </c>
      <c r="Z31" s="47">
        <f t="shared" si="6"/>
        <v>0.12</v>
      </c>
      <c r="AA31" s="48" t="str">
        <f t="shared" si="7"/>
        <v>Muy Baja</v>
      </c>
      <c r="AB31" s="46">
        <f t="shared" si="8"/>
        <v>0.12</v>
      </c>
      <c r="AC31" s="48" t="str">
        <f t="shared" si="9"/>
        <v>Mayor</v>
      </c>
      <c r="AD31" s="46">
        <f t="shared" si="10"/>
        <v>0.8</v>
      </c>
      <c r="AE31" s="49" t="str">
        <f t="shared" si="11"/>
        <v>Alto</v>
      </c>
      <c r="AF31" s="45" t="s">
        <v>107</v>
      </c>
      <c r="AG31" s="36" t="s">
        <v>254</v>
      </c>
      <c r="AH31" s="72" t="s">
        <v>242</v>
      </c>
      <c r="AI31" s="36" t="s">
        <v>243</v>
      </c>
      <c r="AJ31" s="113">
        <v>44422</v>
      </c>
      <c r="AK31" s="36" t="s">
        <v>244</v>
      </c>
      <c r="AL31" s="37" t="s">
        <v>255</v>
      </c>
      <c r="AM31" s="35"/>
      <c r="AN31" s="38" t="s">
        <v>113</v>
      </c>
      <c r="AO31" s="51" t="s">
        <v>256</v>
      </c>
      <c r="AP31" s="306" t="s">
        <v>1105</v>
      </c>
      <c r="AQ31" s="307"/>
      <c r="AR31" s="308"/>
      <c r="AS31" s="27"/>
      <c r="AT31" s="27"/>
      <c r="AU31" s="27"/>
      <c r="AV31" s="27"/>
      <c r="AW31" s="27"/>
      <c r="AX31" s="27"/>
      <c r="AY31" s="27"/>
      <c r="AZ31" s="27"/>
      <c r="BA31" s="27"/>
      <c r="BB31" s="27"/>
      <c r="BC31" s="27"/>
      <c r="BD31" s="27"/>
      <c r="BE31" s="27"/>
      <c r="BF31" s="27"/>
      <c r="BG31" s="27"/>
      <c r="BH31" s="27"/>
      <c r="BI31" s="27"/>
      <c r="BJ31" s="27"/>
      <c r="BK31" s="27"/>
      <c r="BL31" s="27"/>
    </row>
    <row r="32" spans="1:64" ht="136.5" customHeight="1">
      <c r="A32" s="33">
        <v>14</v>
      </c>
      <c r="B32" s="127" t="s">
        <v>93</v>
      </c>
      <c r="C32" s="128" t="s">
        <v>236</v>
      </c>
      <c r="D32" s="72" t="s">
        <v>114</v>
      </c>
      <c r="E32" s="36" t="s">
        <v>257</v>
      </c>
      <c r="F32" s="36" t="s">
        <v>258</v>
      </c>
      <c r="G32" s="36" t="s">
        <v>259</v>
      </c>
      <c r="H32" s="37" t="s">
        <v>99</v>
      </c>
      <c r="I32" s="38">
        <v>84</v>
      </c>
      <c r="J32" s="39" t="str">
        <f t="shared" si="0"/>
        <v>Media</v>
      </c>
      <c r="K32" s="40">
        <f t="shared" si="13"/>
        <v>0.6</v>
      </c>
      <c r="L32" s="37" t="s">
        <v>146</v>
      </c>
      <c r="M32" s="41" t="str">
        <f>IF(NOT(ISERROR(MATCH(L32,'[1]Tabla Impacto'!$B$221:$B$223,0))),'[1]Tabla Impacto'!$F$223&amp;"Por favor no seleccionar los criterios de impacto(Afectación Económica o presupuestal y Pérdida Reputacional)",L32)</f>
        <v>El riesgo afecta la imagen de la entidad con algunos usuarios de relevancia frente al logro de los objetivos</v>
      </c>
      <c r="N32" s="42" t="str">
        <f>IF(OR(L32='[1]Tabla Impacto'!$C$4,L32='[1]Tabla Impacto'!$D$4),"Leve",IF(OR(L32='[1]Tabla Impacto'!$C$5,L32='[1]Tabla Impacto'!$D$5),"Menor",IF(OR(L32='[1]Tabla Impacto'!$C$6,L32='[1]Tabla Impacto'!$D$6),"Moderado",IF(OR(L32='[1]Tabla Impacto'!$C$7,L32='[1]Tabla Impacto'!$D$7),"Mayor",IF(OR(L32='[1]Tabla Impacto'!$C$8,L32='[1]Tabla Impacto'!$D$8),"Catastrófico","")))))</f>
        <v>Moderado</v>
      </c>
      <c r="O32" s="40">
        <f t="shared" si="2"/>
        <v>0.6</v>
      </c>
      <c r="P32" s="43" t="str">
        <f t="shared" si="3"/>
        <v>Moderado</v>
      </c>
      <c r="Q32" s="38">
        <v>1</v>
      </c>
      <c r="R32" s="37" t="s">
        <v>260</v>
      </c>
      <c r="S32" s="111" t="str">
        <f t="shared" si="4"/>
        <v>Probabilidad</v>
      </c>
      <c r="T32" s="45" t="s">
        <v>102</v>
      </c>
      <c r="U32" s="45" t="s">
        <v>132</v>
      </c>
      <c r="V32" s="46" t="str">
        <f t="shared" si="5"/>
        <v>40%</v>
      </c>
      <c r="W32" s="45" t="s">
        <v>104</v>
      </c>
      <c r="X32" s="45" t="s">
        <v>105</v>
      </c>
      <c r="Y32" s="45" t="s">
        <v>106</v>
      </c>
      <c r="Z32" s="47">
        <f t="shared" si="6"/>
        <v>0.36</v>
      </c>
      <c r="AA32" s="48" t="str">
        <f t="shared" si="7"/>
        <v>Baja</v>
      </c>
      <c r="AB32" s="46">
        <f t="shared" si="8"/>
        <v>0.36</v>
      </c>
      <c r="AC32" s="48" t="str">
        <f t="shared" si="9"/>
        <v>Moderado</v>
      </c>
      <c r="AD32" s="46">
        <f t="shared" si="10"/>
        <v>0.6</v>
      </c>
      <c r="AE32" s="49" t="str">
        <f t="shared" si="11"/>
        <v>Moderado</v>
      </c>
      <c r="AF32" s="45" t="s">
        <v>107</v>
      </c>
      <c r="AG32" s="36" t="s">
        <v>261</v>
      </c>
      <c r="AH32" s="72" t="s">
        <v>262</v>
      </c>
      <c r="AI32" s="36" t="s">
        <v>243</v>
      </c>
      <c r="AJ32" s="113">
        <v>44422</v>
      </c>
      <c r="AK32" s="36" t="s">
        <v>263</v>
      </c>
      <c r="AL32" s="37" t="s">
        <v>264</v>
      </c>
      <c r="AM32" s="38"/>
      <c r="AN32" s="38" t="s">
        <v>113</v>
      </c>
      <c r="AO32" s="51" t="s">
        <v>265</v>
      </c>
      <c r="AP32" s="306" t="s">
        <v>1107</v>
      </c>
      <c r="AQ32" s="307"/>
      <c r="AR32" s="308"/>
      <c r="AS32" s="27"/>
      <c r="AT32" s="27"/>
      <c r="AU32" s="27"/>
      <c r="AV32" s="27"/>
      <c r="AW32" s="27"/>
      <c r="AX32" s="27"/>
      <c r="AY32" s="27"/>
      <c r="AZ32" s="27"/>
      <c r="BA32" s="27"/>
      <c r="BB32" s="27"/>
      <c r="BC32" s="27"/>
      <c r="BD32" s="27"/>
      <c r="BE32" s="27"/>
      <c r="BF32" s="27"/>
      <c r="BG32" s="27"/>
      <c r="BH32" s="27"/>
      <c r="BI32" s="27"/>
      <c r="BJ32" s="27"/>
      <c r="BK32" s="27"/>
      <c r="BL32" s="27"/>
    </row>
    <row r="33" spans="1:64" ht="146.25" customHeight="1">
      <c r="A33" s="33">
        <v>15</v>
      </c>
      <c r="B33" s="127" t="s">
        <v>266</v>
      </c>
      <c r="C33" s="128" t="s">
        <v>236</v>
      </c>
      <c r="D33" s="72" t="s">
        <v>114</v>
      </c>
      <c r="E33" s="36" t="s">
        <v>267</v>
      </c>
      <c r="F33" s="36" t="s">
        <v>267</v>
      </c>
      <c r="G33" s="36" t="s">
        <v>268</v>
      </c>
      <c r="H33" s="37" t="s">
        <v>99</v>
      </c>
      <c r="I33" s="38">
        <v>12</v>
      </c>
      <c r="J33" s="39" t="str">
        <f t="shared" si="0"/>
        <v>Baja</v>
      </c>
      <c r="K33" s="40">
        <f t="shared" si="13"/>
        <v>0.4</v>
      </c>
      <c r="L33" s="37" t="s">
        <v>146</v>
      </c>
      <c r="M33" s="41" t="str">
        <f>IF(NOT(ISERROR(MATCH(L33,'[1]Tabla Impacto'!$B$221:$B$223,0))),'[1]Tabla Impacto'!$F$223&amp;"Por favor no seleccionar los criterios de impacto(Afectación Económica o presupuestal y Pérdida Reputacional)",L33)</f>
        <v>El riesgo afecta la imagen de la entidad con algunos usuarios de relevancia frente al logro de los objetivos</v>
      </c>
      <c r="N33" s="42" t="str">
        <f>IF(OR(L33='[1]Tabla Impacto'!$C$4,L33='[1]Tabla Impacto'!$D$4),"Leve",IF(OR(L33='[1]Tabla Impacto'!$C$5,L33='[1]Tabla Impacto'!$D$5),"Menor",IF(OR(L33='[1]Tabla Impacto'!$C$6,L33='[1]Tabla Impacto'!$D$6),"Moderado",IF(OR(L33='[1]Tabla Impacto'!$C$7,L33='[1]Tabla Impacto'!$D$7),"Mayor",IF(OR(L33='[1]Tabla Impacto'!$C$8,L33='[1]Tabla Impacto'!$D$8),"Catastrófico","")))))</f>
        <v>Moderado</v>
      </c>
      <c r="O33" s="40">
        <f t="shared" si="2"/>
        <v>0.6</v>
      </c>
      <c r="P33" s="43" t="str">
        <f t="shared" si="3"/>
        <v>Moderado</v>
      </c>
      <c r="Q33" s="38">
        <v>1</v>
      </c>
      <c r="R33" s="36" t="s">
        <v>269</v>
      </c>
      <c r="S33" s="111" t="str">
        <f t="shared" si="4"/>
        <v>Probabilidad</v>
      </c>
      <c r="T33" s="45" t="s">
        <v>102</v>
      </c>
      <c r="U33" s="45" t="s">
        <v>132</v>
      </c>
      <c r="V33" s="46" t="str">
        <f t="shared" si="5"/>
        <v>40%</v>
      </c>
      <c r="W33" s="45" t="s">
        <v>104</v>
      </c>
      <c r="X33" s="45" t="s">
        <v>105</v>
      </c>
      <c r="Y33" s="45" t="s">
        <v>106</v>
      </c>
      <c r="Z33" s="47">
        <f t="shared" si="6"/>
        <v>0.24</v>
      </c>
      <c r="AA33" s="48" t="str">
        <f t="shared" si="7"/>
        <v>Baja</v>
      </c>
      <c r="AB33" s="46">
        <f t="shared" si="8"/>
        <v>0.24</v>
      </c>
      <c r="AC33" s="48" t="str">
        <f t="shared" si="9"/>
        <v>Moderado</v>
      </c>
      <c r="AD33" s="46">
        <f t="shared" si="10"/>
        <v>0.6</v>
      </c>
      <c r="AE33" s="49" t="str">
        <f t="shared" si="11"/>
        <v>Moderado</v>
      </c>
      <c r="AF33" s="45" t="s">
        <v>107</v>
      </c>
      <c r="AG33" s="36" t="s">
        <v>270</v>
      </c>
      <c r="AH33" s="72" t="s">
        <v>271</v>
      </c>
      <c r="AI33" s="36" t="s">
        <v>243</v>
      </c>
      <c r="AJ33" s="113">
        <v>44422</v>
      </c>
      <c r="AK33" s="36" t="s">
        <v>272</v>
      </c>
      <c r="AL33" s="37" t="s">
        <v>273</v>
      </c>
      <c r="AM33" s="38"/>
      <c r="AN33" s="38" t="s">
        <v>113</v>
      </c>
      <c r="AO33" s="51" t="s">
        <v>274</v>
      </c>
      <c r="AP33" s="318" t="s">
        <v>1108</v>
      </c>
      <c r="AQ33" s="319"/>
      <c r="AR33" s="320"/>
      <c r="AS33" s="27"/>
      <c r="AT33" s="27"/>
      <c r="AU33" s="27"/>
      <c r="AV33" s="27"/>
      <c r="AW33" s="27"/>
      <c r="AX33" s="27"/>
      <c r="AY33" s="27"/>
      <c r="AZ33" s="27"/>
      <c r="BA33" s="27"/>
      <c r="BB33" s="27"/>
      <c r="BC33" s="27"/>
      <c r="BD33" s="27"/>
      <c r="BE33" s="27"/>
      <c r="BF33" s="27"/>
      <c r="BG33" s="27"/>
      <c r="BH33" s="27"/>
      <c r="BI33" s="27"/>
      <c r="BJ33" s="27"/>
      <c r="BK33" s="27"/>
      <c r="BL33" s="27"/>
    </row>
    <row r="34" spans="1:64" ht="96.75" customHeight="1">
      <c r="A34" s="393">
        <v>16</v>
      </c>
      <c r="B34" s="394" t="s">
        <v>184</v>
      </c>
      <c r="C34" s="394" t="s">
        <v>236</v>
      </c>
      <c r="D34" s="395" t="s">
        <v>114</v>
      </c>
      <c r="E34" s="396" t="s">
        <v>275</v>
      </c>
      <c r="F34" s="396" t="s">
        <v>276</v>
      </c>
      <c r="G34" s="396" t="s">
        <v>277</v>
      </c>
      <c r="H34" s="129" t="s">
        <v>278</v>
      </c>
      <c r="I34" s="130">
        <v>4000</v>
      </c>
      <c r="J34" s="131" t="str">
        <f t="shared" si="0"/>
        <v>Alta</v>
      </c>
      <c r="K34" s="132">
        <f t="shared" si="13"/>
        <v>0.8</v>
      </c>
      <c r="L34" s="129" t="s">
        <v>146</v>
      </c>
      <c r="M34" s="397" t="str">
        <f>IF(NOT(ISERROR(MATCH(L34,'[1]Tabla Impacto'!$B$221:$B$223,0))),'[1]Tabla Impacto'!$F$223&amp;"Por favor no seleccionar los criterios de impacto(Afectación Económica o presupuestal y Pérdida Reputacional)",L34)</f>
        <v>El riesgo afecta la imagen de la entidad con algunos usuarios de relevancia frente al logro de los objetivos</v>
      </c>
      <c r="N34" s="133" t="str">
        <f>IF(OR(L34='[1]Tabla Impacto'!$C$4,L34='[1]Tabla Impacto'!$D$4),"Leve",IF(OR(L34='[1]Tabla Impacto'!$C$5,L34='[1]Tabla Impacto'!$D$5),"Menor",IF(OR(L34='[1]Tabla Impacto'!$C$6,L34='[1]Tabla Impacto'!$D$6),"Moderado",IF(OR(L34='[1]Tabla Impacto'!$C$7,L34='[1]Tabla Impacto'!$D$7),"Mayor",IF(OR(L34='[1]Tabla Impacto'!$C$8,L34='[1]Tabla Impacto'!$D$8),"Catastrófico","")))))</f>
        <v>Moderado</v>
      </c>
      <c r="O34" s="132">
        <f t="shared" si="2"/>
        <v>0.6</v>
      </c>
      <c r="P34" s="134" t="str">
        <f t="shared" si="3"/>
        <v>Alto</v>
      </c>
      <c r="Q34" s="130">
        <v>1</v>
      </c>
      <c r="R34" s="135" t="s">
        <v>279</v>
      </c>
      <c r="S34" s="136" t="str">
        <f t="shared" si="4"/>
        <v>Probabilidad</v>
      </c>
      <c r="T34" s="137" t="s">
        <v>102</v>
      </c>
      <c r="U34" s="137" t="s">
        <v>132</v>
      </c>
      <c r="V34" s="138" t="str">
        <f t="shared" si="5"/>
        <v>40%</v>
      </c>
      <c r="W34" s="137" t="s">
        <v>104</v>
      </c>
      <c r="X34" s="137" t="s">
        <v>105</v>
      </c>
      <c r="Y34" s="137" t="s">
        <v>106</v>
      </c>
      <c r="Z34" s="139">
        <f t="shared" si="6"/>
        <v>0.48</v>
      </c>
      <c r="AA34" s="140" t="str">
        <f t="shared" si="7"/>
        <v>Media</v>
      </c>
      <c r="AB34" s="138">
        <f t="shared" si="8"/>
        <v>0.48</v>
      </c>
      <c r="AC34" s="140" t="str">
        <f t="shared" si="9"/>
        <v>Moderado</v>
      </c>
      <c r="AD34" s="138">
        <f t="shared" si="10"/>
        <v>0.6</v>
      </c>
      <c r="AE34" s="141" t="str">
        <f t="shared" si="11"/>
        <v>Moderado</v>
      </c>
      <c r="AF34" s="137" t="s">
        <v>107</v>
      </c>
      <c r="AG34" s="142" t="s">
        <v>280</v>
      </c>
      <c r="AH34" s="129" t="s">
        <v>262</v>
      </c>
      <c r="AI34" s="135" t="s">
        <v>243</v>
      </c>
      <c r="AJ34" s="143">
        <v>44305</v>
      </c>
      <c r="AK34" s="135" t="s">
        <v>281</v>
      </c>
      <c r="AL34" s="142"/>
      <c r="AM34" s="142"/>
      <c r="AN34" s="129" t="s">
        <v>122</v>
      </c>
      <c r="AO34" s="372" t="s">
        <v>282</v>
      </c>
      <c r="AP34" s="324" t="s">
        <v>1090</v>
      </c>
      <c r="AQ34" s="325"/>
      <c r="AR34" s="326"/>
      <c r="AS34" s="27"/>
      <c r="AT34" s="27"/>
      <c r="AU34" s="27"/>
      <c r="AV34" s="27"/>
      <c r="AW34" s="27"/>
      <c r="AX34" s="27"/>
      <c r="AY34" s="27"/>
      <c r="AZ34" s="27"/>
      <c r="BA34" s="27"/>
      <c r="BB34" s="27"/>
      <c r="BC34" s="27"/>
      <c r="BD34" s="27"/>
      <c r="BE34" s="27"/>
      <c r="BF34" s="27"/>
      <c r="BG34" s="27"/>
      <c r="BH34" s="27"/>
      <c r="BI34" s="27"/>
      <c r="BJ34" s="27"/>
      <c r="BK34" s="27"/>
      <c r="BL34" s="27"/>
    </row>
    <row r="35" spans="1:64" ht="93" customHeight="1">
      <c r="A35" s="361"/>
      <c r="B35" s="361"/>
      <c r="C35" s="361"/>
      <c r="D35" s="361"/>
      <c r="E35" s="361"/>
      <c r="F35" s="361"/>
      <c r="G35" s="361"/>
      <c r="H35" s="129" t="s">
        <v>129</v>
      </c>
      <c r="I35" s="130">
        <v>4000</v>
      </c>
      <c r="J35" s="131" t="str">
        <f t="shared" si="0"/>
        <v>Alta</v>
      </c>
      <c r="K35" s="132">
        <f t="shared" si="13"/>
        <v>0.8</v>
      </c>
      <c r="L35" s="129" t="s">
        <v>146</v>
      </c>
      <c r="M35" s="361"/>
      <c r="N35" s="133" t="str">
        <f>IF(OR(L35='[1]Tabla Impacto'!$C$4,L35='[1]Tabla Impacto'!$D$4),"Leve",IF(OR(L35='[1]Tabla Impacto'!$C$5,L35='[1]Tabla Impacto'!$D$5),"Menor",IF(OR(L35='[1]Tabla Impacto'!$C$6,L35='[1]Tabla Impacto'!$D$6),"Moderado",IF(OR(L35='[1]Tabla Impacto'!$C$7,L35='[1]Tabla Impacto'!$D$7),"Mayor",IF(OR(L35='[1]Tabla Impacto'!$C$8,L35='[1]Tabla Impacto'!$D$8),"Catastrófico","")))))</f>
        <v>Moderado</v>
      </c>
      <c r="O35" s="132">
        <f t="shared" si="2"/>
        <v>0.6</v>
      </c>
      <c r="P35" s="134" t="str">
        <f t="shared" si="3"/>
        <v>Alto</v>
      </c>
      <c r="Q35" s="130">
        <v>2</v>
      </c>
      <c r="R35" s="135" t="s">
        <v>283</v>
      </c>
      <c r="S35" s="136" t="str">
        <f t="shared" si="4"/>
        <v>Probabilidad</v>
      </c>
      <c r="T35" s="137" t="s">
        <v>102</v>
      </c>
      <c r="U35" s="137" t="s">
        <v>132</v>
      </c>
      <c r="V35" s="138" t="str">
        <f t="shared" si="5"/>
        <v>40%</v>
      </c>
      <c r="W35" s="137" t="s">
        <v>248</v>
      </c>
      <c r="X35" s="137" t="s">
        <v>105</v>
      </c>
      <c r="Y35" s="137" t="s">
        <v>106</v>
      </c>
      <c r="Z35" s="139">
        <f t="shared" si="6"/>
        <v>0.48</v>
      </c>
      <c r="AA35" s="140" t="str">
        <f t="shared" si="7"/>
        <v>Media</v>
      </c>
      <c r="AB35" s="138">
        <f t="shared" si="8"/>
        <v>0.48</v>
      </c>
      <c r="AC35" s="140" t="str">
        <f t="shared" si="9"/>
        <v>Moderado</v>
      </c>
      <c r="AD35" s="138">
        <f t="shared" si="10"/>
        <v>0.6</v>
      </c>
      <c r="AE35" s="141" t="str">
        <f t="shared" si="11"/>
        <v>Moderado</v>
      </c>
      <c r="AF35" s="137" t="s">
        <v>107</v>
      </c>
      <c r="AG35" s="142" t="s">
        <v>284</v>
      </c>
      <c r="AH35" s="129" t="s">
        <v>271</v>
      </c>
      <c r="AI35" s="142" t="s">
        <v>243</v>
      </c>
      <c r="AJ35" s="143">
        <v>44305</v>
      </c>
      <c r="AK35" s="135" t="s">
        <v>285</v>
      </c>
      <c r="AL35" s="136"/>
      <c r="AM35" s="142"/>
      <c r="AN35" s="129" t="s">
        <v>122</v>
      </c>
      <c r="AO35" s="361"/>
      <c r="AP35" s="327"/>
      <c r="AQ35" s="328"/>
      <c r="AR35" s="329"/>
      <c r="AS35" s="27"/>
      <c r="AT35" s="27"/>
      <c r="AU35" s="27"/>
      <c r="AV35" s="27"/>
      <c r="AW35" s="27"/>
      <c r="AX35" s="27"/>
      <c r="AY35" s="27"/>
      <c r="AZ35" s="27"/>
      <c r="BA35" s="27"/>
      <c r="BB35" s="27"/>
      <c r="BC35" s="27"/>
      <c r="BD35" s="27"/>
      <c r="BE35" s="27"/>
      <c r="BF35" s="27"/>
      <c r="BG35" s="27"/>
      <c r="BH35" s="27"/>
      <c r="BI35" s="27"/>
      <c r="BJ35" s="27"/>
      <c r="BK35" s="27"/>
      <c r="BL35" s="27"/>
    </row>
    <row r="36" spans="1:64" ht="110.25" customHeight="1">
      <c r="A36" s="33">
        <v>17</v>
      </c>
      <c r="B36" s="33" t="s">
        <v>93</v>
      </c>
      <c r="C36" s="34" t="s">
        <v>236</v>
      </c>
      <c r="D36" s="35" t="s">
        <v>95</v>
      </c>
      <c r="E36" s="37" t="s">
        <v>286</v>
      </c>
      <c r="F36" s="37" t="s">
        <v>287</v>
      </c>
      <c r="G36" s="37" t="s">
        <v>288</v>
      </c>
      <c r="H36" s="35" t="s">
        <v>99</v>
      </c>
      <c r="I36" s="38">
        <v>12000</v>
      </c>
      <c r="J36" s="39" t="str">
        <f t="shared" si="0"/>
        <v>Muy Alta</v>
      </c>
      <c r="K36" s="40">
        <f t="shared" si="13"/>
        <v>1</v>
      </c>
      <c r="L36" s="35" t="s">
        <v>289</v>
      </c>
      <c r="M36" s="41" t="str">
        <f>IF(NOT(ISERROR(MATCH(L36,'[1]Tabla Impacto'!$B$221:$B$223,0))),'[1]Tabla Impacto'!$F$223&amp;"Por favor no seleccionar los criterios de impacto(Afectación Económica o presupuestal y Pérdida Reputacional)",L36)</f>
        <v>Afectación menor a 10 SMLMV</v>
      </c>
      <c r="N36" s="42" t="str">
        <f>IF(OR(L36='[1]Tabla Impacto'!$C$4,L36='[1]Tabla Impacto'!$D$4),"Leve",IF(OR(L36='[1]Tabla Impacto'!$C$5,L36='[1]Tabla Impacto'!$D$5),"Menor",IF(OR(L36='[1]Tabla Impacto'!$C$6,L36='[1]Tabla Impacto'!$D$6),"Moderado",IF(OR(L36='[1]Tabla Impacto'!$C$7,L36='[1]Tabla Impacto'!$D$7),"Mayor",IF(OR(L36='[1]Tabla Impacto'!$C$8,L36='[1]Tabla Impacto'!$D$8),"Catastrófico","")))))</f>
        <v>Leve</v>
      </c>
      <c r="O36" s="40">
        <f t="shared" si="2"/>
        <v>0.2</v>
      </c>
      <c r="P36" s="43" t="str">
        <f t="shared" si="3"/>
        <v>Alto</v>
      </c>
      <c r="Q36" s="38">
        <v>1</v>
      </c>
      <c r="R36" s="37" t="s">
        <v>290</v>
      </c>
      <c r="S36" s="111" t="str">
        <f t="shared" si="4"/>
        <v>Probabilidad</v>
      </c>
      <c r="T36" s="45" t="s">
        <v>102</v>
      </c>
      <c r="U36" s="45" t="s">
        <v>132</v>
      </c>
      <c r="V36" s="46" t="str">
        <f t="shared" si="5"/>
        <v>40%</v>
      </c>
      <c r="W36" s="45" t="s">
        <v>104</v>
      </c>
      <c r="X36" s="45" t="s">
        <v>105</v>
      </c>
      <c r="Y36" s="45" t="s">
        <v>106</v>
      </c>
      <c r="Z36" s="47">
        <f t="shared" si="6"/>
        <v>0.6</v>
      </c>
      <c r="AA36" s="48" t="str">
        <f t="shared" si="7"/>
        <v>Media</v>
      </c>
      <c r="AB36" s="46">
        <f t="shared" si="8"/>
        <v>0.6</v>
      </c>
      <c r="AC36" s="48" t="str">
        <f t="shared" si="9"/>
        <v>Leve</v>
      </c>
      <c r="AD36" s="46">
        <f t="shared" si="10"/>
        <v>0.2</v>
      </c>
      <c r="AE36" s="49" t="str">
        <f t="shared" si="11"/>
        <v>Moderado</v>
      </c>
      <c r="AF36" s="45" t="s">
        <v>107</v>
      </c>
      <c r="AG36" s="114" t="s">
        <v>291</v>
      </c>
      <c r="AH36" s="35" t="s">
        <v>292</v>
      </c>
      <c r="AI36" s="112">
        <v>44198</v>
      </c>
      <c r="AJ36" s="113">
        <v>44418</v>
      </c>
      <c r="AK36" s="36" t="s">
        <v>293</v>
      </c>
      <c r="AL36" s="37" t="s">
        <v>294</v>
      </c>
      <c r="AM36" s="38"/>
      <c r="AN36" s="38" t="s">
        <v>113</v>
      </c>
      <c r="AO36" s="51" t="s">
        <v>295</v>
      </c>
      <c r="AP36" s="306" t="s">
        <v>1109</v>
      </c>
      <c r="AQ36" s="307"/>
      <c r="AR36" s="308"/>
      <c r="AS36" s="27"/>
      <c r="AT36" s="27"/>
      <c r="AU36" s="27"/>
      <c r="AV36" s="27"/>
      <c r="AW36" s="27"/>
      <c r="AX36" s="27"/>
      <c r="AY36" s="27"/>
      <c r="AZ36" s="27"/>
      <c r="BA36" s="27"/>
      <c r="BB36" s="27"/>
      <c r="BC36" s="27"/>
      <c r="BD36" s="27"/>
      <c r="BE36" s="27"/>
      <c r="BF36" s="27"/>
      <c r="BG36" s="27"/>
      <c r="BH36" s="27"/>
      <c r="BI36" s="27"/>
      <c r="BJ36" s="27"/>
      <c r="BK36" s="27"/>
      <c r="BL36" s="27"/>
    </row>
    <row r="37" spans="1:64" ht="327" customHeight="1">
      <c r="A37" s="33">
        <v>18</v>
      </c>
      <c r="B37" s="33" t="s">
        <v>93</v>
      </c>
      <c r="C37" s="34" t="s">
        <v>236</v>
      </c>
      <c r="D37" s="35" t="s">
        <v>95</v>
      </c>
      <c r="E37" s="37" t="s">
        <v>296</v>
      </c>
      <c r="F37" s="37" t="s">
        <v>297</v>
      </c>
      <c r="G37" s="37" t="s">
        <v>298</v>
      </c>
      <c r="H37" s="35" t="s">
        <v>99</v>
      </c>
      <c r="I37" s="38">
        <v>96</v>
      </c>
      <c r="J37" s="39" t="str">
        <f t="shared" si="0"/>
        <v>Media</v>
      </c>
      <c r="K37" s="40">
        <f t="shared" si="13"/>
        <v>0.6</v>
      </c>
      <c r="L37" s="37" t="s">
        <v>289</v>
      </c>
      <c r="M37" s="41" t="str">
        <f>IF(NOT(ISERROR(MATCH(L37,'[1]Tabla Impacto'!$B$221:$B$223,0))),'[1]Tabla Impacto'!$F$223&amp;"Por favor no seleccionar los criterios de impacto(Afectación Económica o presupuestal y Pérdida Reputacional)",L37)</f>
        <v>Afectación menor a 10 SMLMV</v>
      </c>
      <c r="N37" s="42" t="str">
        <f>IF(OR(L37='[1]Tabla Impacto'!$C$4,L37='[1]Tabla Impacto'!$D$4),"Leve",IF(OR(L37='[1]Tabla Impacto'!$C$5,L37='[1]Tabla Impacto'!$D$5),"Menor",IF(OR(L37='[1]Tabla Impacto'!$C$6,L37='[1]Tabla Impacto'!$D$6),"Moderado",IF(OR(L37='[1]Tabla Impacto'!$C$7,L37='[1]Tabla Impacto'!$D$7),"Mayor",IF(OR(L37='[1]Tabla Impacto'!$C$8,L37='[1]Tabla Impacto'!$D$8),"Catastrófico","")))))</f>
        <v>Leve</v>
      </c>
      <c r="O37" s="40">
        <f t="shared" si="2"/>
        <v>0.2</v>
      </c>
      <c r="P37" s="43" t="str">
        <f t="shared" si="3"/>
        <v>Moderado</v>
      </c>
      <c r="Q37" s="38">
        <v>1</v>
      </c>
      <c r="R37" s="37" t="s">
        <v>299</v>
      </c>
      <c r="S37" s="111" t="str">
        <f t="shared" si="4"/>
        <v>Probabilidad</v>
      </c>
      <c r="T37" s="45" t="s">
        <v>102</v>
      </c>
      <c r="U37" s="45" t="s">
        <v>132</v>
      </c>
      <c r="V37" s="46" t="str">
        <f t="shared" si="5"/>
        <v>40%</v>
      </c>
      <c r="W37" s="45" t="s">
        <v>104</v>
      </c>
      <c r="X37" s="45" t="s">
        <v>105</v>
      </c>
      <c r="Y37" s="45" t="s">
        <v>106</v>
      </c>
      <c r="Z37" s="47">
        <f t="shared" si="6"/>
        <v>0.36</v>
      </c>
      <c r="AA37" s="48" t="str">
        <f t="shared" si="7"/>
        <v>Baja</v>
      </c>
      <c r="AB37" s="46">
        <f t="shared" si="8"/>
        <v>0.36</v>
      </c>
      <c r="AC37" s="48" t="str">
        <f t="shared" si="9"/>
        <v>Leve</v>
      </c>
      <c r="AD37" s="46">
        <f t="shared" si="10"/>
        <v>0.2</v>
      </c>
      <c r="AE37" s="49" t="str">
        <f t="shared" si="11"/>
        <v>Bajo</v>
      </c>
      <c r="AF37" s="45" t="s">
        <v>107</v>
      </c>
      <c r="AG37" s="144" t="s">
        <v>300</v>
      </c>
      <c r="AH37" s="72" t="s">
        <v>301</v>
      </c>
      <c r="AI37" s="112">
        <v>44198</v>
      </c>
      <c r="AJ37" s="113">
        <v>44418</v>
      </c>
      <c r="AK37" s="144" t="s">
        <v>302</v>
      </c>
      <c r="AL37" s="37" t="s">
        <v>303</v>
      </c>
      <c r="AM37" s="38"/>
      <c r="AN37" s="38" t="s">
        <v>113</v>
      </c>
      <c r="AO37" s="51" t="s">
        <v>304</v>
      </c>
      <c r="AP37" s="321" t="s">
        <v>1110</v>
      </c>
      <c r="AQ37" s="322"/>
      <c r="AR37" s="323"/>
      <c r="AS37" s="27"/>
      <c r="AT37" s="27"/>
      <c r="AU37" s="27"/>
      <c r="AV37" s="27"/>
      <c r="AW37" s="27"/>
      <c r="AX37" s="27"/>
      <c r="AY37" s="27"/>
      <c r="AZ37" s="27"/>
      <c r="BA37" s="27"/>
      <c r="BB37" s="27"/>
      <c r="BC37" s="27"/>
      <c r="BD37" s="27"/>
      <c r="BE37" s="27"/>
      <c r="BF37" s="27"/>
      <c r="BG37" s="27"/>
      <c r="BH37" s="27"/>
      <c r="BI37" s="27"/>
      <c r="BJ37" s="27"/>
      <c r="BK37" s="27"/>
      <c r="BL37" s="27"/>
    </row>
    <row r="38" spans="1:64" ht="392.25" customHeight="1">
      <c r="A38" s="33">
        <v>19</v>
      </c>
      <c r="B38" s="33" t="s">
        <v>93</v>
      </c>
      <c r="C38" s="34" t="s">
        <v>236</v>
      </c>
      <c r="D38" s="35" t="s">
        <v>114</v>
      </c>
      <c r="E38" s="37" t="s">
        <v>305</v>
      </c>
      <c r="F38" s="37" t="s">
        <v>306</v>
      </c>
      <c r="G38" s="37" t="s">
        <v>307</v>
      </c>
      <c r="H38" s="35" t="s">
        <v>129</v>
      </c>
      <c r="I38" s="38">
        <v>325</v>
      </c>
      <c r="J38" s="39" t="str">
        <f t="shared" si="0"/>
        <v>Media</v>
      </c>
      <c r="K38" s="40">
        <f t="shared" si="13"/>
        <v>0.6</v>
      </c>
      <c r="L38" s="35" t="s">
        <v>289</v>
      </c>
      <c r="M38" s="41" t="str">
        <f>IF(NOT(ISERROR(MATCH(L38,'[1]Tabla Impacto'!$B$221:$B$223,0))),'[1]Tabla Impacto'!$F$223&amp;"Por favor no seleccionar los criterios de impacto(Afectación Económica o presupuestal y Pérdida Reputacional)",L38)</f>
        <v>Afectación menor a 10 SMLMV</v>
      </c>
      <c r="N38" s="42" t="str">
        <f>IF(OR(L38='[1]Tabla Impacto'!$C$4,L38='[1]Tabla Impacto'!$D$4),"Leve",IF(OR(L38='[1]Tabla Impacto'!$C$5,L38='[1]Tabla Impacto'!$D$5),"Menor",IF(OR(L38='[1]Tabla Impacto'!$C$6,L38='[1]Tabla Impacto'!$D$6),"Moderado",IF(OR(L38='[1]Tabla Impacto'!$C$7,L38='[1]Tabla Impacto'!$D$7),"Mayor",IF(OR(L38='[1]Tabla Impacto'!$C$8,L38='[1]Tabla Impacto'!$D$8),"Catastrófico","")))))</f>
        <v>Leve</v>
      </c>
      <c r="O38" s="40">
        <f t="shared" si="2"/>
        <v>0.2</v>
      </c>
      <c r="P38" s="43" t="str">
        <f t="shared" si="3"/>
        <v>Moderado</v>
      </c>
      <c r="Q38" s="38">
        <v>1</v>
      </c>
      <c r="R38" s="37" t="s">
        <v>308</v>
      </c>
      <c r="S38" s="111" t="str">
        <f t="shared" si="4"/>
        <v>Probabilidad</v>
      </c>
      <c r="T38" s="45" t="s">
        <v>102</v>
      </c>
      <c r="U38" s="45" t="s">
        <v>132</v>
      </c>
      <c r="V38" s="46" t="str">
        <f t="shared" si="5"/>
        <v>40%</v>
      </c>
      <c r="W38" s="45" t="s">
        <v>104</v>
      </c>
      <c r="X38" s="45" t="s">
        <v>105</v>
      </c>
      <c r="Y38" s="45" t="s">
        <v>106</v>
      </c>
      <c r="Z38" s="47">
        <f t="shared" si="6"/>
        <v>0.36</v>
      </c>
      <c r="AA38" s="48" t="str">
        <f t="shared" si="7"/>
        <v>Baja</v>
      </c>
      <c r="AB38" s="46">
        <f t="shared" si="8"/>
        <v>0.36</v>
      </c>
      <c r="AC38" s="48" t="str">
        <f t="shared" si="9"/>
        <v>Leve</v>
      </c>
      <c r="AD38" s="46">
        <f t="shared" si="10"/>
        <v>0.2</v>
      </c>
      <c r="AE38" s="49" t="str">
        <f t="shared" si="11"/>
        <v>Bajo</v>
      </c>
      <c r="AF38" s="45" t="s">
        <v>107</v>
      </c>
      <c r="AG38" s="144" t="s">
        <v>309</v>
      </c>
      <c r="AH38" s="72" t="s">
        <v>292</v>
      </c>
      <c r="AI38" s="112">
        <v>44198</v>
      </c>
      <c r="AJ38" s="113">
        <v>44418</v>
      </c>
      <c r="AK38" s="144" t="s">
        <v>310</v>
      </c>
      <c r="AL38" s="37" t="s">
        <v>311</v>
      </c>
      <c r="AM38" s="38"/>
      <c r="AN38" s="38" t="s">
        <v>113</v>
      </c>
      <c r="AO38" s="287" t="s">
        <v>1111</v>
      </c>
      <c r="AP38" s="306" t="s">
        <v>1112</v>
      </c>
      <c r="AQ38" s="307"/>
      <c r="AR38" s="308"/>
      <c r="AS38" s="27"/>
      <c r="AT38" s="27"/>
      <c r="AU38" s="27"/>
      <c r="AV38" s="27"/>
      <c r="AW38" s="27"/>
      <c r="AX38" s="27"/>
      <c r="AY38" s="27"/>
      <c r="AZ38" s="27"/>
      <c r="BA38" s="27"/>
      <c r="BB38" s="27"/>
      <c r="BC38" s="27"/>
      <c r="BD38" s="27"/>
      <c r="BE38" s="27"/>
      <c r="BF38" s="27"/>
      <c r="BG38" s="27"/>
      <c r="BH38" s="27"/>
      <c r="BI38" s="27"/>
      <c r="BJ38" s="27"/>
      <c r="BK38" s="27"/>
      <c r="BL38" s="27"/>
    </row>
    <row r="39" spans="1:64" ht="114" customHeight="1">
      <c r="A39" s="365">
        <v>20</v>
      </c>
      <c r="B39" s="365" t="s">
        <v>124</v>
      </c>
      <c r="C39" s="391" t="s">
        <v>312</v>
      </c>
      <c r="D39" s="367" t="s">
        <v>155</v>
      </c>
      <c r="E39" s="389" t="s">
        <v>313</v>
      </c>
      <c r="F39" s="367" t="s">
        <v>314</v>
      </c>
      <c r="G39" s="371" t="s">
        <v>315</v>
      </c>
      <c r="H39" s="35" t="s">
        <v>278</v>
      </c>
      <c r="I39" s="38">
        <v>365</v>
      </c>
      <c r="J39" s="39" t="str">
        <f t="shared" si="0"/>
        <v>Media</v>
      </c>
      <c r="K39" s="40">
        <f t="shared" si="13"/>
        <v>0.6</v>
      </c>
      <c r="L39" s="145" t="s">
        <v>146</v>
      </c>
      <c r="M39" s="398" t="str">
        <f>IF(NOT(ISERROR(MATCH(L39,'[1]Tabla Impacto'!$B$221:$B$223,0))),'[1]Tabla Impacto'!$F$223&amp;"Por favor no seleccionar los criterios de impacto(Afectación Económica o presupuestal y Pérdida Reputacional)",L39)</f>
        <v>El riesgo afecta la imagen de la entidad con algunos usuarios de relevancia frente al logro de los objetivos</v>
      </c>
      <c r="N39" s="42" t="str">
        <f>IF(OR(L39='[1]Tabla Impacto'!$C$4,L39='[1]Tabla Impacto'!$D$4),"Leve",IF(OR(L39='[1]Tabla Impacto'!$C$5,L39='[1]Tabla Impacto'!$D$5),"Menor",IF(OR(L39='[1]Tabla Impacto'!$C$6,L39='[1]Tabla Impacto'!$D$6),"Moderado",IF(OR(L39='[1]Tabla Impacto'!$C$7,L39='[1]Tabla Impacto'!$D$7),"Mayor",IF(OR(L39='[1]Tabla Impacto'!$C$8,L39='[1]Tabla Impacto'!$D$8),"Catastrófico","")))))</f>
        <v>Moderado</v>
      </c>
      <c r="O39" s="40">
        <f t="shared" si="2"/>
        <v>0.6</v>
      </c>
      <c r="P39" s="43" t="str">
        <f t="shared" si="3"/>
        <v>Moderado</v>
      </c>
      <c r="Q39" s="35">
        <v>1</v>
      </c>
      <c r="R39" s="114" t="s">
        <v>316</v>
      </c>
      <c r="S39" s="111" t="str">
        <f t="shared" si="4"/>
        <v>Probabilidad</v>
      </c>
      <c r="T39" s="45" t="s">
        <v>139</v>
      </c>
      <c r="U39" s="45" t="s">
        <v>132</v>
      </c>
      <c r="V39" s="46" t="str">
        <f t="shared" si="5"/>
        <v>30%</v>
      </c>
      <c r="W39" s="45" t="s">
        <v>248</v>
      </c>
      <c r="X39" s="45" t="s">
        <v>105</v>
      </c>
      <c r="Y39" s="45" t="s">
        <v>106</v>
      </c>
      <c r="Z39" s="47">
        <f t="shared" si="6"/>
        <v>0.42</v>
      </c>
      <c r="AA39" s="48" t="str">
        <f t="shared" si="7"/>
        <v>Media</v>
      </c>
      <c r="AB39" s="46">
        <f t="shared" si="8"/>
        <v>0.42</v>
      </c>
      <c r="AC39" s="48" t="str">
        <f t="shared" si="9"/>
        <v>Moderado</v>
      </c>
      <c r="AD39" s="46">
        <f t="shared" si="10"/>
        <v>0.6</v>
      </c>
      <c r="AE39" s="49" t="str">
        <f t="shared" si="11"/>
        <v>Moderado</v>
      </c>
      <c r="AF39" s="45" t="s">
        <v>107</v>
      </c>
      <c r="AG39" s="114" t="s">
        <v>317</v>
      </c>
      <c r="AH39" s="35" t="s">
        <v>318</v>
      </c>
      <c r="AI39" s="146" t="s">
        <v>243</v>
      </c>
      <c r="AJ39" s="113">
        <v>44418</v>
      </c>
      <c r="AK39" s="114" t="s">
        <v>319</v>
      </c>
      <c r="AL39" s="371" t="s">
        <v>320</v>
      </c>
      <c r="AM39" s="38"/>
      <c r="AN39" s="281" t="s">
        <v>113</v>
      </c>
      <c r="AO39" s="288" t="s">
        <v>1080</v>
      </c>
      <c r="AP39" s="306" t="s">
        <v>1113</v>
      </c>
      <c r="AQ39" s="307"/>
      <c r="AR39" s="308"/>
      <c r="AS39" s="27"/>
      <c r="AT39" s="27"/>
      <c r="AU39" s="27"/>
      <c r="AV39" s="27"/>
      <c r="AW39" s="27"/>
      <c r="AX39" s="27"/>
      <c r="AY39" s="27"/>
      <c r="AZ39" s="27"/>
      <c r="BA39" s="27"/>
      <c r="BB39" s="27"/>
      <c r="BC39" s="27"/>
      <c r="BD39" s="27"/>
      <c r="BE39" s="27"/>
      <c r="BF39" s="27"/>
      <c r="BG39" s="27"/>
      <c r="BH39" s="27"/>
      <c r="BI39" s="27"/>
      <c r="BJ39" s="27"/>
      <c r="BK39" s="27"/>
      <c r="BL39" s="27"/>
    </row>
    <row r="40" spans="1:64" ht="141.75" customHeight="1">
      <c r="A40" s="361"/>
      <c r="B40" s="361"/>
      <c r="C40" s="361"/>
      <c r="D40" s="361"/>
      <c r="E40" s="361"/>
      <c r="F40" s="361"/>
      <c r="G40" s="361"/>
      <c r="H40" s="35" t="s">
        <v>278</v>
      </c>
      <c r="I40" s="38">
        <v>365</v>
      </c>
      <c r="J40" s="39" t="str">
        <f t="shared" si="0"/>
        <v>Media</v>
      </c>
      <c r="K40" s="40">
        <v>0.36</v>
      </c>
      <c r="L40" s="145" t="s">
        <v>146</v>
      </c>
      <c r="M40" s="361"/>
      <c r="N40" s="42" t="str">
        <f>IF(OR(L40='[1]Tabla Impacto'!$C$4,L40='[1]Tabla Impacto'!$D$4),"Leve",IF(OR(L40='[1]Tabla Impacto'!$C$5,L40='[1]Tabla Impacto'!$D$5),"Menor",IF(OR(L40='[1]Tabla Impacto'!$C$6,L40='[1]Tabla Impacto'!$D$6),"Moderado",IF(OR(L40='[1]Tabla Impacto'!$C$7,L40='[1]Tabla Impacto'!$D$7),"Mayor",IF(OR(L40='[1]Tabla Impacto'!$C$8,L40='[1]Tabla Impacto'!$D$8),"Catastrófico","")))))</f>
        <v>Moderado</v>
      </c>
      <c r="O40" s="40">
        <v>0.42</v>
      </c>
      <c r="P40" s="43" t="str">
        <f t="shared" si="3"/>
        <v>Moderado</v>
      </c>
      <c r="Q40" s="35">
        <v>2</v>
      </c>
      <c r="R40" s="114" t="s">
        <v>321</v>
      </c>
      <c r="S40" s="111" t="str">
        <f t="shared" si="4"/>
        <v>Probabilidad</v>
      </c>
      <c r="T40" s="45" t="s">
        <v>102</v>
      </c>
      <c r="U40" s="45" t="s">
        <v>132</v>
      </c>
      <c r="V40" s="46" t="str">
        <f t="shared" si="5"/>
        <v>40%</v>
      </c>
      <c r="W40" s="45" t="s">
        <v>104</v>
      </c>
      <c r="X40" s="45" t="s">
        <v>322</v>
      </c>
      <c r="Y40" s="45" t="s">
        <v>106</v>
      </c>
      <c r="Z40" s="47">
        <f t="shared" si="6"/>
        <v>0.216</v>
      </c>
      <c r="AA40" s="48" t="str">
        <f t="shared" si="7"/>
        <v>Baja</v>
      </c>
      <c r="AB40" s="46">
        <f t="shared" si="8"/>
        <v>0.216</v>
      </c>
      <c r="AC40" s="48" t="str">
        <f t="shared" si="9"/>
        <v>Moderado</v>
      </c>
      <c r="AD40" s="46">
        <f t="shared" si="10"/>
        <v>0.42</v>
      </c>
      <c r="AE40" s="49" t="str">
        <f t="shared" si="11"/>
        <v>Moderado</v>
      </c>
      <c r="AF40" s="45" t="s">
        <v>107</v>
      </c>
      <c r="AG40" s="114" t="s">
        <v>323</v>
      </c>
      <c r="AH40" s="35" t="s">
        <v>318</v>
      </c>
      <c r="AI40" s="146" t="s">
        <v>243</v>
      </c>
      <c r="AJ40" s="113">
        <v>44418</v>
      </c>
      <c r="AK40" s="114" t="s">
        <v>324</v>
      </c>
      <c r="AL40" s="361"/>
      <c r="AM40" s="38"/>
      <c r="AN40" s="38" t="s">
        <v>113</v>
      </c>
      <c r="AO40" s="282" t="s">
        <v>1081</v>
      </c>
      <c r="AP40" s="306" t="s">
        <v>1114</v>
      </c>
      <c r="AQ40" s="307"/>
      <c r="AR40" s="308"/>
      <c r="AS40" s="27"/>
      <c r="AT40" s="27"/>
      <c r="AU40" s="27"/>
      <c r="AV40" s="27"/>
      <c r="AW40" s="27"/>
      <c r="AX40" s="27"/>
      <c r="AY40" s="27"/>
      <c r="AZ40" s="27"/>
      <c r="BA40" s="27"/>
      <c r="BB40" s="27"/>
      <c r="BC40" s="27"/>
      <c r="BD40" s="27"/>
      <c r="BE40" s="27"/>
      <c r="BF40" s="27"/>
      <c r="BG40" s="27"/>
      <c r="BH40" s="27"/>
      <c r="BI40" s="27"/>
      <c r="BJ40" s="27"/>
      <c r="BK40" s="27"/>
      <c r="BL40" s="27"/>
    </row>
    <row r="41" spans="1:64" ht="199.5" customHeight="1">
      <c r="A41" s="365">
        <v>21</v>
      </c>
      <c r="B41" s="365" t="s">
        <v>124</v>
      </c>
      <c r="C41" s="391" t="s">
        <v>312</v>
      </c>
      <c r="D41" s="367" t="s">
        <v>155</v>
      </c>
      <c r="E41" s="389" t="s">
        <v>325</v>
      </c>
      <c r="F41" s="367" t="s">
        <v>326</v>
      </c>
      <c r="G41" s="371" t="s">
        <v>327</v>
      </c>
      <c r="H41" s="35" t="s">
        <v>99</v>
      </c>
      <c r="I41" s="38">
        <v>365</v>
      </c>
      <c r="J41" s="39" t="str">
        <f t="shared" si="0"/>
        <v>Media</v>
      </c>
      <c r="K41" s="40">
        <f t="shared" ref="K41:K49" si="14">IF(J41="","",IF(J41="Muy Baja",0.2,IF(J41="Baja",0.4,IF(J41="Media",0.6,IF(J41="Alta",0.8,IF(J41="Muy Alta",1, ))))))</f>
        <v>0.6</v>
      </c>
      <c r="L41" s="145" t="s">
        <v>146</v>
      </c>
      <c r="M41" s="398" t="str">
        <f>IF(NOT(ISERROR(MATCH(L41,'[1]Tabla Impacto'!$B$221:$B$223,0))),'[1]Tabla Impacto'!$F$223&amp;"Por favor no seleccionar los criterios de impacto(Afectación Económica o presupuestal y Pérdida Reputacional)",L41)</f>
        <v>El riesgo afecta la imagen de la entidad con algunos usuarios de relevancia frente al logro de los objetivos</v>
      </c>
      <c r="N41" s="42" t="str">
        <f>IF(OR(L41='[1]Tabla Impacto'!$C$4,L41='[1]Tabla Impacto'!$D$4),"Leve",IF(OR(L41='[1]Tabla Impacto'!$C$5,L41='[1]Tabla Impacto'!$D$5),"Menor",IF(OR(L41='[1]Tabla Impacto'!$C$6,L41='[1]Tabla Impacto'!$D$6),"Moderado",IF(OR(L41='[1]Tabla Impacto'!$C$7,L41='[1]Tabla Impacto'!$D$7),"Mayor",IF(OR(L41='[1]Tabla Impacto'!$C$8,L41='[1]Tabla Impacto'!$D$8),"Catastrófico","")))))</f>
        <v>Moderado</v>
      </c>
      <c r="O41" s="40">
        <f t="shared" ref="O41:O68" si="15">IF(N41="","",IF(N41="Leve",0.2,IF(N41="Menor",0.4,IF(N41="Moderado",0.6,IF(N41="Mayor",0.8,IF(N41="Catastrófico",1, ))))))</f>
        <v>0.6</v>
      </c>
      <c r="P41" s="43" t="str">
        <f t="shared" si="3"/>
        <v>Moderado</v>
      </c>
      <c r="Q41" s="38">
        <v>1</v>
      </c>
      <c r="R41" s="114" t="s">
        <v>328</v>
      </c>
      <c r="S41" s="111" t="str">
        <f t="shared" si="4"/>
        <v>Probabilidad</v>
      </c>
      <c r="T41" s="45" t="s">
        <v>102</v>
      </c>
      <c r="U41" s="45" t="s">
        <v>103</v>
      </c>
      <c r="V41" s="46" t="str">
        <f t="shared" si="5"/>
        <v>50%</v>
      </c>
      <c r="W41" s="45" t="s">
        <v>104</v>
      </c>
      <c r="X41" s="45" t="s">
        <v>105</v>
      </c>
      <c r="Y41" s="45" t="s">
        <v>106</v>
      </c>
      <c r="Z41" s="47">
        <f t="shared" si="6"/>
        <v>0.3</v>
      </c>
      <c r="AA41" s="48" t="str">
        <f t="shared" si="7"/>
        <v>Baja</v>
      </c>
      <c r="AB41" s="46">
        <f t="shared" si="8"/>
        <v>0.3</v>
      </c>
      <c r="AC41" s="48" t="str">
        <f t="shared" si="9"/>
        <v>Moderado</v>
      </c>
      <c r="AD41" s="46">
        <f t="shared" si="10"/>
        <v>0.6</v>
      </c>
      <c r="AE41" s="49" t="str">
        <f t="shared" si="11"/>
        <v>Moderado</v>
      </c>
      <c r="AF41" s="45" t="s">
        <v>107</v>
      </c>
      <c r="AG41" s="389" t="s">
        <v>329</v>
      </c>
      <c r="AH41" s="392" t="s">
        <v>318</v>
      </c>
      <c r="AI41" s="399" t="s">
        <v>330</v>
      </c>
      <c r="AJ41" s="113">
        <v>44418</v>
      </c>
      <c r="AK41" s="114" t="s">
        <v>319</v>
      </c>
      <c r="AL41" s="120" t="s">
        <v>331</v>
      </c>
      <c r="AM41" s="38"/>
      <c r="AN41" s="38" t="s">
        <v>113</v>
      </c>
      <c r="AO41" s="51" t="s">
        <v>332</v>
      </c>
      <c r="AP41" s="306" t="s">
        <v>1115</v>
      </c>
      <c r="AQ41" s="307"/>
      <c r="AR41" s="308"/>
      <c r="AS41" s="27"/>
      <c r="AT41" s="27"/>
      <c r="AU41" s="27"/>
      <c r="AV41" s="27"/>
      <c r="AW41" s="27"/>
      <c r="AX41" s="27"/>
      <c r="AY41" s="27"/>
      <c r="AZ41" s="27"/>
      <c r="BA41" s="27"/>
      <c r="BB41" s="27"/>
      <c r="BC41" s="27"/>
      <c r="BD41" s="27"/>
      <c r="BE41" s="27"/>
      <c r="BF41" s="27"/>
      <c r="BG41" s="27"/>
      <c r="BH41" s="27"/>
      <c r="BI41" s="27"/>
      <c r="BJ41" s="27"/>
      <c r="BK41" s="27"/>
      <c r="BL41" s="27"/>
    </row>
    <row r="42" spans="1:64" ht="144" customHeight="1">
      <c r="A42" s="374"/>
      <c r="B42" s="374"/>
      <c r="C42" s="374"/>
      <c r="D42" s="374"/>
      <c r="E42" s="374"/>
      <c r="F42" s="374"/>
      <c r="G42" s="374"/>
      <c r="H42" s="35" t="s">
        <v>99</v>
      </c>
      <c r="I42" s="38">
        <v>365</v>
      </c>
      <c r="J42" s="39" t="str">
        <f t="shared" si="0"/>
        <v>Media</v>
      </c>
      <c r="K42" s="40">
        <f t="shared" si="14"/>
        <v>0.6</v>
      </c>
      <c r="L42" s="145" t="s">
        <v>146</v>
      </c>
      <c r="M42" s="374"/>
      <c r="N42" s="42" t="str">
        <f>IF(OR(L42='[1]Tabla Impacto'!$C$4,L42='[1]Tabla Impacto'!$D$4),"Leve",IF(OR(L42='[1]Tabla Impacto'!$C$5,L42='[1]Tabla Impacto'!$D$5),"Menor",IF(OR(L42='[1]Tabla Impacto'!$C$6,L42='[1]Tabla Impacto'!$D$6),"Moderado",IF(OR(L42='[1]Tabla Impacto'!$C$7,L42='[1]Tabla Impacto'!$D$7),"Mayor",IF(OR(L42='[1]Tabla Impacto'!$C$8,L42='[1]Tabla Impacto'!$D$8),"Catastrófico","")))))</f>
        <v>Moderado</v>
      </c>
      <c r="O42" s="40">
        <f t="shared" si="15"/>
        <v>0.6</v>
      </c>
      <c r="P42" s="43" t="str">
        <f t="shared" si="3"/>
        <v>Moderado</v>
      </c>
      <c r="Q42" s="38">
        <v>2</v>
      </c>
      <c r="R42" s="114" t="s">
        <v>333</v>
      </c>
      <c r="S42" s="111" t="str">
        <f t="shared" si="4"/>
        <v>Probabilidad</v>
      </c>
      <c r="T42" s="45" t="s">
        <v>102</v>
      </c>
      <c r="U42" s="45" t="s">
        <v>132</v>
      </c>
      <c r="V42" s="46" t="str">
        <f t="shared" si="5"/>
        <v>40%</v>
      </c>
      <c r="W42" s="45" t="s">
        <v>104</v>
      </c>
      <c r="X42" s="45" t="s">
        <v>105</v>
      </c>
      <c r="Y42" s="45" t="s">
        <v>106</v>
      </c>
      <c r="Z42" s="47">
        <f t="shared" si="6"/>
        <v>0.36</v>
      </c>
      <c r="AA42" s="48" t="str">
        <f t="shared" si="7"/>
        <v>Baja</v>
      </c>
      <c r="AB42" s="46">
        <f t="shared" si="8"/>
        <v>0.36</v>
      </c>
      <c r="AC42" s="48" t="str">
        <f t="shared" si="9"/>
        <v>Moderado</v>
      </c>
      <c r="AD42" s="46">
        <f t="shared" si="10"/>
        <v>0.6</v>
      </c>
      <c r="AE42" s="49" t="str">
        <f t="shared" si="11"/>
        <v>Moderado</v>
      </c>
      <c r="AF42" s="45" t="s">
        <v>107</v>
      </c>
      <c r="AG42" s="374"/>
      <c r="AH42" s="374"/>
      <c r="AI42" s="374"/>
      <c r="AJ42" s="400">
        <v>44418</v>
      </c>
      <c r="AK42" s="389" t="s">
        <v>334</v>
      </c>
      <c r="AL42" s="120" t="s">
        <v>335</v>
      </c>
      <c r="AM42" s="38"/>
      <c r="AN42" s="38" t="s">
        <v>113</v>
      </c>
      <c r="AO42" s="51" t="s">
        <v>336</v>
      </c>
      <c r="AP42" s="306" t="s">
        <v>1116</v>
      </c>
      <c r="AQ42" s="307"/>
      <c r="AR42" s="308"/>
      <c r="AS42" s="27"/>
      <c r="AT42" s="27"/>
      <c r="AU42" s="27"/>
      <c r="AV42" s="27"/>
      <c r="AW42" s="27"/>
      <c r="AX42" s="27"/>
      <c r="AY42" s="27"/>
      <c r="AZ42" s="27"/>
      <c r="BA42" s="27"/>
      <c r="BB42" s="27"/>
      <c r="BC42" s="27"/>
      <c r="BD42" s="27"/>
      <c r="BE42" s="27"/>
      <c r="BF42" s="27"/>
      <c r="BG42" s="27"/>
      <c r="BH42" s="27"/>
      <c r="BI42" s="27"/>
      <c r="BJ42" s="27"/>
      <c r="BK42" s="27"/>
      <c r="BL42" s="27"/>
    </row>
    <row r="43" spans="1:64" ht="76.5" hidden="1" customHeight="1">
      <c r="A43" s="361"/>
      <c r="B43" s="361"/>
      <c r="C43" s="361"/>
      <c r="D43" s="361"/>
      <c r="E43" s="361"/>
      <c r="F43" s="361"/>
      <c r="G43" s="361"/>
      <c r="H43" s="35" t="s">
        <v>99</v>
      </c>
      <c r="I43" s="38">
        <v>365</v>
      </c>
      <c r="J43" s="39" t="str">
        <f t="shared" si="0"/>
        <v>Media</v>
      </c>
      <c r="K43" s="40">
        <f t="shared" si="14"/>
        <v>0.6</v>
      </c>
      <c r="L43" s="145" t="s">
        <v>146</v>
      </c>
      <c r="M43" s="361"/>
      <c r="N43" s="42" t="str">
        <f>IF(OR(L43='[1]Tabla Impacto'!$C$4,L43='[1]Tabla Impacto'!$D$4),"Leve",IF(OR(L43='[1]Tabla Impacto'!$C$5,L43='[1]Tabla Impacto'!$D$5),"Menor",IF(OR(L43='[1]Tabla Impacto'!$C$6,L43='[1]Tabla Impacto'!$D$6),"Moderado",IF(OR(L43='[1]Tabla Impacto'!$C$7,L43='[1]Tabla Impacto'!$D$7),"Mayor",IF(OR(L43='[1]Tabla Impacto'!$C$8,L43='[1]Tabla Impacto'!$D$8),"Catastrófico","")))))</f>
        <v>Moderado</v>
      </c>
      <c r="O43" s="40">
        <f t="shared" si="15"/>
        <v>0.6</v>
      </c>
      <c r="P43" s="43" t="str">
        <f t="shared" si="3"/>
        <v>Moderado</v>
      </c>
      <c r="Q43" s="38">
        <v>3</v>
      </c>
      <c r="R43" s="114" t="s">
        <v>337</v>
      </c>
      <c r="S43" s="111" t="str">
        <f t="shared" si="4"/>
        <v>Probabilidad</v>
      </c>
      <c r="T43" s="45" t="s">
        <v>102</v>
      </c>
      <c r="U43" s="45" t="s">
        <v>132</v>
      </c>
      <c r="V43" s="46" t="str">
        <f t="shared" si="5"/>
        <v>40%</v>
      </c>
      <c r="W43" s="45" t="s">
        <v>104</v>
      </c>
      <c r="X43" s="45" t="s">
        <v>105</v>
      </c>
      <c r="Y43" s="45" t="s">
        <v>106</v>
      </c>
      <c r="Z43" s="47">
        <f t="shared" si="6"/>
        <v>0.36</v>
      </c>
      <c r="AA43" s="48" t="str">
        <f t="shared" si="7"/>
        <v>Baja</v>
      </c>
      <c r="AB43" s="46">
        <f t="shared" si="8"/>
        <v>0.36</v>
      </c>
      <c r="AC43" s="48" t="str">
        <f t="shared" si="9"/>
        <v>Moderado</v>
      </c>
      <c r="AD43" s="46">
        <f t="shared" si="10"/>
        <v>0.6</v>
      </c>
      <c r="AE43" s="49" t="str">
        <f t="shared" si="11"/>
        <v>Moderado</v>
      </c>
      <c r="AF43" s="45" t="s">
        <v>107</v>
      </c>
      <c r="AG43" s="361"/>
      <c r="AH43" s="361"/>
      <c r="AI43" s="361"/>
      <c r="AJ43" s="361"/>
      <c r="AK43" s="361"/>
      <c r="AL43" s="38"/>
      <c r="AM43" s="38"/>
      <c r="AN43" s="38" t="s">
        <v>113</v>
      </c>
      <c r="AO43" s="71"/>
      <c r="AP43" s="306" t="s">
        <v>1091</v>
      </c>
      <c r="AQ43" s="307"/>
      <c r="AR43" s="308"/>
      <c r="AS43" s="27"/>
      <c r="AT43" s="27"/>
      <c r="AU43" s="27"/>
      <c r="AV43" s="27"/>
      <c r="AW43" s="27"/>
      <c r="AX43" s="27"/>
      <c r="AY43" s="27"/>
      <c r="AZ43" s="27"/>
      <c r="BA43" s="27"/>
      <c r="BB43" s="27"/>
      <c r="BC43" s="27"/>
      <c r="BD43" s="27"/>
      <c r="BE43" s="27"/>
      <c r="BF43" s="27"/>
      <c r="BG43" s="27"/>
      <c r="BH43" s="27"/>
      <c r="BI43" s="27"/>
      <c r="BJ43" s="27"/>
      <c r="BK43" s="27"/>
      <c r="BL43" s="27"/>
    </row>
    <row r="44" spans="1:64" ht="96" customHeight="1">
      <c r="A44" s="147">
        <v>22</v>
      </c>
      <c r="B44" s="147" t="s">
        <v>124</v>
      </c>
      <c r="C44" s="148" t="s">
        <v>312</v>
      </c>
      <c r="D44" s="129" t="s">
        <v>155</v>
      </c>
      <c r="E44" s="135" t="s">
        <v>338</v>
      </c>
      <c r="F44" s="135" t="s">
        <v>339</v>
      </c>
      <c r="G44" s="135" t="s">
        <v>340</v>
      </c>
      <c r="H44" s="135" t="s">
        <v>170</v>
      </c>
      <c r="I44" s="130">
        <v>1</v>
      </c>
      <c r="J44" s="131" t="str">
        <f t="shared" si="0"/>
        <v>Muy Baja</v>
      </c>
      <c r="K44" s="132">
        <f t="shared" si="14"/>
        <v>0.2</v>
      </c>
      <c r="L44" s="149"/>
      <c r="M44" s="150">
        <f>IF(NOT(ISERROR(MATCH(L44,'[1]Tabla Impacto'!$B$221:$B$223,0))),'[1]Tabla Impacto'!$F$223&amp;"Por favor no seleccionar los criterios de impacto(Afectación Económica o presupuestal y Pérdida Reputacional)",L44)</f>
        <v>0</v>
      </c>
      <c r="N44" s="133" t="s">
        <v>341</v>
      </c>
      <c r="O44" s="132">
        <f t="shared" si="15"/>
        <v>0.6</v>
      </c>
      <c r="P44" s="134" t="str">
        <f t="shared" si="3"/>
        <v>Moderado</v>
      </c>
      <c r="Q44" s="130">
        <v>1</v>
      </c>
      <c r="R44" s="151" t="s">
        <v>342</v>
      </c>
      <c r="S44" s="136" t="str">
        <f t="shared" si="4"/>
        <v>Probabilidad</v>
      </c>
      <c r="T44" s="152" t="s">
        <v>102</v>
      </c>
      <c r="U44" s="152" t="s">
        <v>132</v>
      </c>
      <c r="V44" s="153" t="str">
        <f t="shared" si="5"/>
        <v>40%</v>
      </c>
      <c r="W44" s="152" t="s">
        <v>104</v>
      </c>
      <c r="X44" s="152" t="s">
        <v>105</v>
      </c>
      <c r="Y44" s="152" t="s">
        <v>343</v>
      </c>
      <c r="Z44" s="139">
        <f t="shared" si="6"/>
        <v>0.12</v>
      </c>
      <c r="AA44" s="154" t="str">
        <f t="shared" si="7"/>
        <v>Muy Baja</v>
      </c>
      <c r="AB44" s="153">
        <f t="shared" si="8"/>
        <v>0.12</v>
      </c>
      <c r="AC44" s="154" t="str">
        <f t="shared" si="9"/>
        <v>Moderado</v>
      </c>
      <c r="AD44" s="153">
        <f t="shared" si="10"/>
        <v>0.6</v>
      </c>
      <c r="AE44" s="155" t="str">
        <f t="shared" si="11"/>
        <v>Moderado</v>
      </c>
      <c r="AF44" s="152"/>
      <c r="AG44" s="135"/>
      <c r="AH44" s="130" t="s">
        <v>318</v>
      </c>
      <c r="AI44" s="156"/>
      <c r="AJ44" s="156"/>
      <c r="AK44" s="135"/>
      <c r="AL44" s="130"/>
      <c r="AM44" s="130"/>
      <c r="AN44" s="130" t="s">
        <v>122</v>
      </c>
      <c r="AO44" s="51" t="s">
        <v>344</v>
      </c>
      <c r="AP44" s="318" t="s">
        <v>1090</v>
      </c>
      <c r="AQ44" s="319"/>
      <c r="AR44" s="320"/>
      <c r="AS44" s="27"/>
      <c r="AT44" s="27"/>
      <c r="AU44" s="27"/>
      <c r="AV44" s="27"/>
      <c r="AW44" s="27"/>
      <c r="AX44" s="27"/>
      <c r="AY44" s="27"/>
      <c r="AZ44" s="27"/>
      <c r="BA44" s="27"/>
      <c r="BB44" s="27"/>
      <c r="BC44" s="27"/>
      <c r="BD44" s="27"/>
      <c r="BE44" s="27"/>
      <c r="BF44" s="27"/>
      <c r="BG44" s="27"/>
      <c r="BH44" s="27"/>
      <c r="BI44" s="27"/>
      <c r="BJ44" s="27"/>
      <c r="BK44" s="27"/>
      <c r="BL44" s="27"/>
    </row>
    <row r="45" spans="1:64" ht="144.75" customHeight="1">
      <c r="A45" s="157">
        <v>23</v>
      </c>
      <c r="B45" s="157" t="s">
        <v>124</v>
      </c>
      <c r="C45" s="158" t="s">
        <v>345</v>
      </c>
      <c r="D45" s="72" t="s">
        <v>114</v>
      </c>
      <c r="E45" s="36" t="s">
        <v>346</v>
      </c>
      <c r="F45" s="159" t="s">
        <v>347</v>
      </c>
      <c r="G45" s="36" t="s">
        <v>348</v>
      </c>
      <c r="H45" s="159" t="s">
        <v>99</v>
      </c>
      <c r="I45" s="35">
        <v>450</v>
      </c>
      <c r="J45" s="39" t="str">
        <f t="shared" si="0"/>
        <v>Media</v>
      </c>
      <c r="K45" s="40">
        <f t="shared" si="14"/>
        <v>0.6</v>
      </c>
      <c r="L45" s="37" t="s">
        <v>118</v>
      </c>
      <c r="M45" s="41" t="str">
        <f>IF(NOT(ISERROR(MATCH(L45,'[1]Tabla Impacto'!$B$221:$B$223,0))),'[1]Tabla Impacto'!$F$223&amp;"Por favor no seleccionar los criterios de impacto(Afectación Económica o presupuestal y Pérdida Reputacional)",L45)</f>
        <v>El riesgo afecta la imagen de alguna área de la organización</v>
      </c>
      <c r="N45" s="42" t="str">
        <f>IF(OR(L45='[1]Tabla Impacto'!$C$4,L45='[1]Tabla Impacto'!$D$4),"Leve",IF(OR(L45='[1]Tabla Impacto'!$C$5,L45='[1]Tabla Impacto'!$D$5),"Menor",IF(OR(L45='[1]Tabla Impacto'!$C$6,L45='[1]Tabla Impacto'!$D$6),"Moderado",IF(OR(L45='[1]Tabla Impacto'!$C$7,L45='[1]Tabla Impacto'!$D$7),"Mayor",IF(OR(L45='[1]Tabla Impacto'!$C$8,L45='[1]Tabla Impacto'!$D$8),"Catastrófico","")))))</f>
        <v>Leve</v>
      </c>
      <c r="O45" s="40">
        <f t="shared" si="15"/>
        <v>0.2</v>
      </c>
      <c r="P45" s="43" t="str">
        <f t="shared" si="3"/>
        <v>Moderado</v>
      </c>
      <c r="Q45" s="38">
        <v>1</v>
      </c>
      <c r="R45" s="36" t="s">
        <v>349</v>
      </c>
      <c r="S45" s="111" t="str">
        <f t="shared" si="4"/>
        <v>Probabilidad</v>
      </c>
      <c r="T45" s="45" t="s">
        <v>102</v>
      </c>
      <c r="U45" s="45" t="s">
        <v>132</v>
      </c>
      <c r="V45" s="46" t="str">
        <f t="shared" si="5"/>
        <v>40%</v>
      </c>
      <c r="W45" s="45" t="s">
        <v>104</v>
      </c>
      <c r="X45" s="45" t="s">
        <v>322</v>
      </c>
      <c r="Y45" s="45" t="s">
        <v>106</v>
      </c>
      <c r="Z45" s="47">
        <f t="shared" si="6"/>
        <v>0.36</v>
      </c>
      <c r="AA45" s="48" t="str">
        <f t="shared" si="7"/>
        <v>Baja</v>
      </c>
      <c r="AB45" s="46">
        <f t="shared" si="8"/>
        <v>0.36</v>
      </c>
      <c r="AC45" s="48" t="str">
        <f t="shared" si="9"/>
        <v>Leve</v>
      </c>
      <c r="AD45" s="46">
        <f t="shared" si="10"/>
        <v>0.2</v>
      </c>
      <c r="AE45" s="49" t="str">
        <f t="shared" si="11"/>
        <v>Bajo</v>
      </c>
      <c r="AF45" s="45" t="s">
        <v>107</v>
      </c>
      <c r="AG45" s="115" t="s">
        <v>350</v>
      </c>
      <c r="AH45" s="160" t="s">
        <v>351</v>
      </c>
      <c r="AI45" s="161">
        <v>44197</v>
      </c>
      <c r="AJ45" s="161">
        <v>44305</v>
      </c>
      <c r="AK45" s="159" t="s">
        <v>352</v>
      </c>
      <c r="AL45" s="37" t="s">
        <v>353</v>
      </c>
      <c r="AM45" s="38"/>
      <c r="AN45" s="38" t="s">
        <v>113</v>
      </c>
      <c r="AO45" s="51" t="s">
        <v>354</v>
      </c>
      <c r="AP45" s="306" t="s">
        <v>1117</v>
      </c>
      <c r="AQ45" s="307"/>
      <c r="AR45" s="308"/>
      <c r="AS45" s="27"/>
      <c r="AT45" s="27"/>
      <c r="AU45" s="27"/>
      <c r="AV45" s="27"/>
      <c r="AW45" s="27"/>
      <c r="AX45" s="27"/>
      <c r="AY45" s="27"/>
      <c r="AZ45" s="27"/>
      <c r="BA45" s="27"/>
      <c r="BB45" s="27"/>
      <c r="BC45" s="27"/>
      <c r="BD45" s="27"/>
      <c r="BE45" s="27"/>
      <c r="BF45" s="27"/>
      <c r="BG45" s="27"/>
      <c r="BH45" s="27"/>
      <c r="BI45" s="27"/>
      <c r="BJ45" s="27"/>
      <c r="BK45" s="27"/>
      <c r="BL45" s="27"/>
    </row>
    <row r="46" spans="1:64" ht="96" customHeight="1">
      <c r="A46" s="157">
        <v>24</v>
      </c>
      <c r="B46" s="157" t="s">
        <v>124</v>
      </c>
      <c r="C46" s="158" t="s">
        <v>345</v>
      </c>
      <c r="D46" s="72" t="s">
        <v>95</v>
      </c>
      <c r="E46" s="162" t="s">
        <v>355</v>
      </c>
      <c r="F46" s="163" t="s">
        <v>356</v>
      </c>
      <c r="G46" s="162" t="s">
        <v>357</v>
      </c>
      <c r="H46" s="163" t="s">
        <v>99</v>
      </c>
      <c r="I46" s="164">
        <v>50</v>
      </c>
      <c r="J46" s="39" t="str">
        <f t="shared" si="0"/>
        <v>Media</v>
      </c>
      <c r="K46" s="40">
        <f t="shared" si="14"/>
        <v>0.6</v>
      </c>
      <c r="L46" s="165" t="s">
        <v>358</v>
      </c>
      <c r="M46" s="41" t="str">
        <f>IF(NOT(ISERROR(MATCH(L46,'[1]Tabla Impacto'!$B$221:$B$223,0))),'[1]Tabla Impacto'!$F$223&amp;"Por favor no seleccionar los criterios de impacto(Afectación Económica o presupuestal y Pérdida Reputacional)",L46)</f>
        <v>Entre 50 y 100 SMLMV</v>
      </c>
      <c r="N46" s="42" t="str">
        <f>IF(OR(L46='[1]Tabla Impacto'!$C$4,L46='[1]Tabla Impacto'!$D$4),"Leve",IF(OR(L46='[1]Tabla Impacto'!$C$5,L46='[1]Tabla Impacto'!$D$5),"Menor",IF(OR(L46='[1]Tabla Impacto'!$C$6,L46='[1]Tabla Impacto'!$D$6),"Moderado",IF(OR(L46='[1]Tabla Impacto'!$C$7,L46='[1]Tabla Impacto'!$D$7),"Mayor",IF(OR(L46='[1]Tabla Impacto'!$C$8,L46='[1]Tabla Impacto'!$D$8),"Catastrófico","")))))</f>
        <v>Moderado</v>
      </c>
      <c r="O46" s="40">
        <f t="shared" si="15"/>
        <v>0.6</v>
      </c>
      <c r="P46" s="43" t="str">
        <f t="shared" si="3"/>
        <v>Moderado</v>
      </c>
      <c r="Q46" s="38">
        <v>1</v>
      </c>
      <c r="R46" s="162" t="s">
        <v>359</v>
      </c>
      <c r="S46" s="111" t="str">
        <f t="shared" si="4"/>
        <v>Probabilidad</v>
      </c>
      <c r="T46" s="45" t="s">
        <v>102</v>
      </c>
      <c r="U46" s="45" t="s">
        <v>132</v>
      </c>
      <c r="V46" s="46" t="str">
        <f t="shared" si="5"/>
        <v>40%</v>
      </c>
      <c r="W46" s="45" t="s">
        <v>104</v>
      </c>
      <c r="X46" s="45" t="s">
        <v>105</v>
      </c>
      <c r="Y46" s="45" t="s">
        <v>106</v>
      </c>
      <c r="Z46" s="47">
        <f t="shared" si="6"/>
        <v>0.36</v>
      </c>
      <c r="AA46" s="48" t="str">
        <f t="shared" si="7"/>
        <v>Baja</v>
      </c>
      <c r="AB46" s="46">
        <f t="shared" si="8"/>
        <v>0.36</v>
      </c>
      <c r="AC46" s="48" t="str">
        <f t="shared" si="9"/>
        <v>Moderado</v>
      </c>
      <c r="AD46" s="46">
        <f t="shared" si="10"/>
        <v>0.6</v>
      </c>
      <c r="AE46" s="49" t="str">
        <f t="shared" si="11"/>
        <v>Moderado</v>
      </c>
      <c r="AF46" s="45" t="s">
        <v>107</v>
      </c>
      <c r="AG46" s="117" t="s">
        <v>342</v>
      </c>
      <c r="AH46" s="166" t="s">
        <v>351</v>
      </c>
      <c r="AI46" s="167">
        <v>44197</v>
      </c>
      <c r="AJ46" s="167">
        <v>44305</v>
      </c>
      <c r="AK46" s="163" t="s">
        <v>360</v>
      </c>
      <c r="AL46" s="115" t="s">
        <v>361</v>
      </c>
      <c r="AM46" s="38"/>
      <c r="AN46" s="38" t="s">
        <v>113</v>
      </c>
      <c r="AO46" s="51" t="s">
        <v>362</v>
      </c>
      <c r="AP46" s="306" t="s">
        <v>1118</v>
      </c>
      <c r="AQ46" s="307"/>
      <c r="AR46" s="308"/>
      <c r="AS46" s="27"/>
      <c r="AT46" s="27"/>
      <c r="AU46" s="27"/>
      <c r="AV46" s="27"/>
      <c r="AW46" s="27"/>
      <c r="AX46" s="27"/>
      <c r="AY46" s="27"/>
      <c r="AZ46" s="27"/>
      <c r="BA46" s="27"/>
      <c r="BB46" s="27"/>
      <c r="BC46" s="27"/>
      <c r="BD46" s="27"/>
      <c r="BE46" s="27"/>
      <c r="BF46" s="27"/>
      <c r="BG46" s="27"/>
      <c r="BH46" s="27"/>
      <c r="BI46" s="27"/>
      <c r="BJ46" s="27"/>
      <c r="BK46" s="27"/>
      <c r="BL46" s="27"/>
    </row>
    <row r="47" spans="1:64" ht="194.25" customHeight="1">
      <c r="A47" s="157">
        <v>25</v>
      </c>
      <c r="B47" s="157" t="s">
        <v>166</v>
      </c>
      <c r="C47" s="158" t="s">
        <v>345</v>
      </c>
      <c r="D47" s="168" t="s">
        <v>155</v>
      </c>
      <c r="E47" s="162" t="s">
        <v>363</v>
      </c>
      <c r="F47" s="163" t="s">
        <v>364</v>
      </c>
      <c r="G47" s="162" t="s">
        <v>365</v>
      </c>
      <c r="H47" s="169" t="s">
        <v>170</v>
      </c>
      <c r="I47" s="164">
        <v>150</v>
      </c>
      <c r="J47" s="39" t="str">
        <f t="shared" si="0"/>
        <v>Media</v>
      </c>
      <c r="K47" s="40">
        <f t="shared" si="14"/>
        <v>0.6</v>
      </c>
      <c r="L47" s="165" t="s">
        <v>366</v>
      </c>
      <c r="M47" s="41" t="str">
        <f>IF(NOT(ISERROR(MATCH(L47,'[1]Tabla Impacto'!$B$221:$B$223,0))),'[1]Tabla Impacto'!$F$223&amp;"Por favor no seleccionar los criterios de impacto(Afectación Económica o presupuestal y Pérdida Reputacional)",L47)</f>
        <v>El riesgo afecta la imagen de la entidad a nivel nacional, con efecto publicitarios sostenible a nivel país</v>
      </c>
      <c r="N47" s="42" t="s">
        <v>46</v>
      </c>
      <c r="O47" s="40">
        <f t="shared" si="15"/>
        <v>0.8</v>
      </c>
      <c r="P47" s="43" t="str">
        <f t="shared" si="3"/>
        <v>Alto</v>
      </c>
      <c r="Q47" s="38">
        <v>1</v>
      </c>
      <c r="R47" s="162" t="s">
        <v>367</v>
      </c>
      <c r="S47" s="111" t="str">
        <f t="shared" si="4"/>
        <v>Probabilidad</v>
      </c>
      <c r="T47" s="45" t="s">
        <v>102</v>
      </c>
      <c r="U47" s="45" t="s">
        <v>132</v>
      </c>
      <c r="V47" s="46" t="str">
        <f t="shared" si="5"/>
        <v>40%</v>
      </c>
      <c r="W47" s="45" t="s">
        <v>104</v>
      </c>
      <c r="X47" s="45" t="s">
        <v>105</v>
      </c>
      <c r="Y47" s="45" t="s">
        <v>106</v>
      </c>
      <c r="Z47" s="47">
        <f t="shared" si="6"/>
        <v>0.36</v>
      </c>
      <c r="AA47" s="48" t="str">
        <f t="shared" si="7"/>
        <v>Baja</v>
      </c>
      <c r="AB47" s="46">
        <f t="shared" si="8"/>
        <v>0.36</v>
      </c>
      <c r="AC47" s="48" t="str">
        <f t="shared" si="9"/>
        <v>Mayor</v>
      </c>
      <c r="AD47" s="46">
        <f t="shared" si="10"/>
        <v>0.8</v>
      </c>
      <c r="AE47" s="49" t="str">
        <f t="shared" si="11"/>
        <v>Alto</v>
      </c>
      <c r="AF47" s="45" t="s">
        <v>107</v>
      </c>
      <c r="AG47" s="117" t="s">
        <v>368</v>
      </c>
      <c r="AH47" s="166" t="s">
        <v>351</v>
      </c>
      <c r="AI47" s="167">
        <v>44197</v>
      </c>
      <c r="AJ47" s="167">
        <v>44305</v>
      </c>
      <c r="AK47" s="170" t="s">
        <v>369</v>
      </c>
      <c r="AL47" s="171" t="s">
        <v>370</v>
      </c>
      <c r="AM47" s="38"/>
      <c r="AN47" s="38" t="s">
        <v>113</v>
      </c>
      <c r="AO47" s="51" t="s">
        <v>371</v>
      </c>
      <c r="AP47" s="306" t="s">
        <v>1119</v>
      </c>
      <c r="AQ47" s="307"/>
      <c r="AR47" s="308"/>
      <c r="AS47" s="27"/>
      <c r="AT47" s="27"/>
      <c r="AU47" s="27"/>
      <c r="AV47" s="27"/>
      <c r="AW47" s="27"/>
      <c r="AX47" s="27"/>
      <c r="AY47" s="27"/>
      <c r="AZ47" s="27"/>
      <c r="BA47" s="27"/>
      <c r="BB47" s="27"/>
      <c r="BC47" s="27"/>
      <c r="BD47" s="27"/>
      <c r="BE47" s="27"/>
      <c r="BF47" s="27"/>
      <c r="BG47" s="27"/>
      <c r="BH47" s="27"/>
      <c r="BI47" s="27"/>
      <c r="BJ47" s="27"/>
      <c r="BK47" s="27"/>
      <c r="BL47" s="27"/>
    </row>
    <row r="48" spans="1:64" ht="244.5" customHeight="1">
      <c r="A48" s="157">
        <v>26</v>
      </c>
      <c r="B48" s="157" t="s">
        <v>124</v>
      </c>
      <c r="C48" s="158" t="s">
        <v>345</v>
      </c>
      <c r="D48" s="168" t="s">
        <v>95</v>
      </c>
      <c r="E48" s="162" t="s">
        <v>372</v>
      </c>
      <c r="F48" s="163" t="s">
        <v>373</v>
      </c>
      <c r="G48" s="162" t="s">
        <v>374</v>
      </c>
      <c r="H48" s="163" t="s">
        <v>99</v>
      </c>
      <c r="I48" s="164">
        <v>50</v>
      </c>
      <c r="J48" s="39" t="str">
        <f t="shared" si="0"/>
        <v>Media</v>
      </c>
      <c r="K48" s="40">
        <f t="shared" si="14"/>
        <v>0.6</v>
      </c>
      <c r="L48" s="165" t="s">
        <v>358</v>
      </c>
      <c r="M48" s="41" t="str">
        <f>IF(NOT(ISERROR(MATCH(L48,'[1]Tabla Impacto'!$B$221:$B$223,0))),'[1]Tabla Impacto'!$F$223&amp;"Por favor no seleccionar los criterios de impacto(Afectación Económica o presupuestal y Pérdida Reputacional)",L48)</f>
        <v>Entre 50 y 100 SMLMV</v>
      </c>
      <c r="N48" s="42" t="str">
        <f>IF(OR(L48='[1]Tabla Impacto'!$C$4,L48='[1]Tabla Impacto'!$D$4),"Leve",IF(OR(L48='[1]Tabla Impacto'!$C$5,L48='[1]Tabla Impacto'!$D$5),"Menor",IF(OR(L48='[1]Tabla Impacto'!$C$6,L48='[1]Tabla Impacto'!$D$6),"Moderado",IF(OR(L48='[1]Tabla Impacto'!$C$7,L48='[1]Tabla Impacto'!$D$7),"Mayor",IF(OR(L48='[1]Tabla Impacto'!$C$8,L48='[1]Tabla Impacto'!$D$8),"Catastrófico","")))))</f>
        <v>Moderado</v>
      </c>
      <c r="O48" s="40">
        <f t="shared" si="15"/>
        <v>0.6</v>
      </c>
      <c r="P48" s="43" t="str">
        <f t="shared" si="3"/>
        <v>Moderado</v>
      </c>
      <c r="Q48" s="38">
        <v>1</v>
      </c>
      <c r="R48" s="162" t="s">
        <v>375</v>
      </c>
      <c r="S48" s="111" t="str">
        <f t="shared" si="4"/>
        <v>Probabilidad</v>
      </c>
      <c r="T48" s="45" t="s">
        <v>102</v>
      </c>
      <c r="U48" s="45" t="s">
        <v>132</v>
      </c>
      <c r="V48" s="46" t="str">
        <f t="shared" si="5"/>
        <v>40%</v>
      </c>
      <c r="W48" s="45" t="s">
        <v>104</v>
      </c>
      <c r="X48" s="45" t="s">
        <v>105</v>
      </c>
      <c r="Y48" s="45" t="s">
        <v>106</v>
      </c>
      <c r="Z48" s="47">
        <f t="shared" si="6"/>
        <v>0.36</v>
      </c>
      <c r="AA48" s="48" t="str">
        <f t="shared" si="7"/>
        <v>Baja</v>
      </c>
      <c r="AB48" s="46">
        <f t="shared" si="8"/>
        <v>0.36</v>
      </c>
      <c r="AC48" s="48" t="str">
        <f t="shared" si="9"/>
        <v>Moderado</v>
      </c>
      <c r="AD48" s="46">
        <f t="shared" si="10"/>
        <v>0.6</v>
      </c>
      <c r="AE48" s="49" t="str">
        <f t="shared" si="11"/>
        <v>Moderado</v>
      </c>
      <c r="AF48" s="45" t="s">
        <v>107</v>
      </c>
      <c r="AG48" s="117" t="s">
        <v>376</v>
      </c>
      <c r="AH48" s="166" t="s">
        <v>351</v>
      </c>
      <c r="AI48" s="167">
        <v>44197</v>
      </c>
      <c r="AJ48" s="167">
        <v>44305</v>
      </c>
      <c r="AK48" s="163" t="s">
        <v>377</v>
      </c>
      <c r="AL48" s="117" t="s">
        <v>378</v>
      </c>
      <c r="AM48" s="38"/>
      <c r="AN48" s="38" t="s">
        <v>113</v>
      </c>
      <c r="AO48" s="51" t="s">
        <v>379</v>
      </c>
      <c r="AP48" s="306" t="s">
        <v>1120</v>
      </c>
      <c r="AQ48" s="307"/>
      <c r="AR48" s="308"/>
      <c r="AS48" s="27"/>
      <c r="AT48" s="27"/>
      <c r="AU48" s="27"/>
      <c r="AV48" s="27"/>
      <c r="AW48" s="27"/>
      <c r="AX48" s="27"/>
      <c r="AY48" s="27"/>
      <c r="AZ48" s="27"/>
      <c r="BA48" s="27"/>
      <c r="BB48" s="27"/>
      <c r="BC48" s="27"/>
      <c r="BD48" s="27"/>
      <c r="BE48" s="27"/>
      <c r="BF48" s="27"/>
      <c r="BG48" s="27"/>
      <c r="BH48" s="27"/>
      <c r="BI48" s="27"/>
      <c r="BJ48" s="27"/>
      <c r="BK48" s="27"/>
      <c r="BL48" s="27"/>
    </row>
    <row r="49" spans="1:64" ht="144.75" customHeight="1">
      <c r="A49" s="401">
        <v>27</v>
      </c>
      <c r="B49" s="401" t="s">
        <v>166</v>
      </c>
      <c r="C49" s="402" t="s">
        <v>380</v>
      </c>
      <c r="D49" s="367" t="s">
        <v>155</v>
      </c>
      <c r="E49" s="371" t="s">
        <v>381</v>
      </c>
      <c r="F49" s="385" t="s">
        <v>382</v>
      </c>
      <c r="G49" s="371" t="s">
        <v>383</v>
      </c>
      <c r="H49" s="35" t="s">
        <v>129</v>
      </c>
      <c r="I49" s="38">
        <v>1</v>
      </c>
      <c r="J49" s="39" t="str">
        <f t="shared" si="0"/>
        <v>Muy Baja</v>
      </c>
      <c r="K49" s="40">
        <f t="shared" si="14"/>
        <v>0.2</v>
      </c>
      <c r="L49" s="35"/>
      <c r="M49" s="398">
        <f>IF(NOT(ISERROR(MATCH(L49,'[1]Tabla Impacto'!$B$221:$B$223,0))),'[1]Tabla Impacto'!$F$223&amp;"Por favor no seleccionar los criterios de impacto(Afectación Económica o presupuestal y Pérdida Reputacional)",L49)</f>
        <v>0</v>
      </c>
      <c r="N49" s="42" t="s">
        <v>45</v>
      </c>
      <c r="O49" s="40">
        <f t="shared" si="15"/>
        <v>0.6</v>
      </c>
      <c r="P49" s="43" t="str">
        <f t="shared" si="3"/>
        <v>Moderado</v>
      </c>
      <c r="Q49" s="38">
        <v>1</v>
      </c>
      <c r="R49" s="37" t="s">
        <v>384</v>
      </c>
      <c r="S49" s="111" t="str">
        <f t="shared" si="4"/>
        <v>Probabilidad</v>
      </c>
      <c r="T49" s="45" t="s">
        <v>102</v>
      </c>
      <c r="U49" s="45" t="s">
        <v>132</v>
      </c>
      <c r="V49" s="46" t="str">
        <f t="shared" si="5"/>
        <v>40%</v>
      </c>
      <c r="W49" s="45" t="s">
        <v>104</v>
      </c>
      <c r="X49" s="45" t="s">
        <v>105</v>
      </c>
      <c r="Y49" s="45" t="s">
        <v>106</v>
      </c>
      <c r="Z49" s="47">
        <f t="shared" si="6"/>
        <v>0.12</v>
      </c>
      <c r="AA49" s="48" t="str">
        <f t="shared" si="7"/>
        <v>Muy Baja</v>
      </c>
      <c r="AB49" s="46">
        <f t="shared" si="8"/>
        <v>0.12</v>
      </c>
      <c r="AC49" s="48" t="str">
        <f t="shared" si="9"/>
        <v>Moderado</v>
      </c>
      <c r="AD49" s="46">
        <f t="shared" si="10"/>
        <v>0.6</v>
      </c>
      <c r="AE49" s="49" t="str">
        <f t="shared" si="11"/>
        <v>Moderado</v>
      </c>
      <c r="AF49" s="45" t="s">
        <v>107</v>
      </c>
      <c r="AG49" s="371" t="s">
        <v>385</v>
      </c>
      <c r="AH49" s="385" t="s">
        <v>386</v>
      </c>
      <c r="AI49" s="404">
        <v>44197</v>
      </c>
      <c r="AJ49" s="388" t="s">
        <v>387</v>
      </c>
      <c r="AK49" s="403" t="s">
        <v>388</v>
      </c>
      <c r="AL49" s="38"/>
      <c r="AM49" s="38"/>
      <c r="AN49" s="38" t="s">
        <v>113</v>
      </c>
      <c r="AO49" s="372" t="s">
        <v>389</v>
      </c>
      <c r="AP49" s="318" t="s">
        <v>1121</v>
      </c>
      <c r="AQ49" s="319"/>
      <c r="AR49" s="320"/>
      <c r="AS49" s="27"/>
      <c r="AT49" s="27"/>
      <c r="AU49" s="27"/>
      <c r="AV49" s="27"/>
      <c r="AW49" s="27"/>
      <c r="AX49" s="27"/>
      <c r="AY49" s="27"/>
      <c r="AZ49" s="27"/>
      <c r="BA49" s="27"/>
      <c r="BB49" s="27"/>
      <c r="BC49" s="27"/>
      <c r="BD49" s="27"/>
      <c r="BE49" s="27"/>
      <c r="BF49" s="27"/>
      <c r="BG49" s="27"/>
      <c r="BH49" s="27"/>
      <c r="BI49" s="27"/>
      <c r="BJ49" s="27"/>
      <c r="BK49" s="27"/>
      <c r="BL49" s="27"/>
    </row>
    <row r="50" spans="1:64" ht="76.5" customHeight="1">
      <c r="A50" s="361"/>
      <c r="B50" s="361"/>
      <c r="C50" s="361"/>
      <c r="D50" s="361"/>
      <c r="E50" s="361"/>
      <c r="F50" s="361"/>
      <c r="G50" s="361"/>
      <c r="H50" s="35" t="s">
        <v>129</v>
      </c>
      <c r="I50" s="38">
        <v>1</v>
      </c>
      <c r="J50" s="39" t="str">
        <f t="shared" si="0"/>
        <v>Muy Baja</v>
      </c>
      <c r="K50" s="40">
        <v>0.12</v>
      </c>
      <c r="L50" s="35"/>
      <c r="M50" s="361"/>
      <c r="N50" s="42" t="s">
        <v>45</v>
      </c>
      <c r="O50" s="40">
        <f t="shared" si="15"/>
        <v>0.6</v>
      </c>
      <c r="P50" s="43" t="str">
        <f t="shared" si="3"/>
        <v>Moderado</v>
      </c>
      <c r="Q50" s="38">
        <v>2</v>
      </c>
      <c r="R50" s="37" t="s">
        <v>390</v>
      </c>
      <c r="S50" s="111" t="str">
        <f t="shared" si="4"/>
        <v>Probabilidad</v>
      </c>
      <c r="T50" s="45" t="s">
        <v>102</v>
      </c>
      <c r="U50" s="45" t="s">
        <v>132</v>
      </c>
      <c r="V50" s="46" t="str">
        <f t="shared" si="5"/>
        <v>40%</v>
      </c>
      <c r="W50" s="45" t="s">
        <v>104</v>
      </c>
      <c r="X50" s="45" t="s">
        <v>105</v>
      </c>
      <c r="Y50" s="45" t="s">
        <v>106</v>
      </c>
      <c r="Z50" s="47">
        <f t="shared" si="6"/>
        <v>7.1999999999999995E-2</v>
      </c>
      <c r="AA50" s="48" t="str">
        <f t="shared" si="7"/>
        <v>Muy Baja</v>
      </c>
      <c r="AB50" s="46">
        <f t="shared" si="8"/>
        <v>7.1999999999999995E-2</v>
      </c>
      <c r="AC50" s="48" t="str">
        <f t="shared" si="9"/>
        <v>Moderado</v>
      </c>
      <c r="AD50" s="46">
        <f t="shared" si="10"/>
        <v>0.6</v>
      </c>
      <c r="AE50" s="49" t="str">
        <f t="shared" si="11"/>
        <v>Moderado</v>
      </c>
      <c r="AF50" s="45" t="s">
        <v>107</v>
      </c>
      <c r="AG50" s="361"/>
      <c r="AH50" s="361"/>
      <c r="AI50" s="361"/>
      <c r="AJ50" s="361"/>
      <c r="AK50" s="361"/>
      <c r="AL50" s="38"/>
      <c r="AM50" s="38"/>
      <c r="AN50" s="38" t="s">
        <v>113</v>
      </c>
      <c r="AO50" s="361"/>
      <c r="AP50" s="318"/>
      <c r="AQ50" s="319"/>
      <c r="AR50" s="320"/>
      <c r="AS50" s="27"/>
      <c r="AT50" s="27"/>
      <c r="AU50" s="27"/>
      <c r="AV50" s="27"/>
      <c r="AW50" s="27"/>
      <c r="AX50" s="27"/>
      <c r="AY50" s="27"/>
      <c r="AZ50" s="27"/>
      <c r="BA50" s="27"/>
      <c r="BB50" s="27"/>
      <c r="BC50" s="27"/>
      <c r="BD50" s="27"/>
      <c r="BE50" s="27"/>
      <c r="BF50" s="27"/>
      <c r="BG50" s="27"/>
      <c r="BH50" s="27"/>
      <c r="BI50" s="27"/>
      <c r="BJ50" s="27"/>
      <c r="BK50" s="27"/>
      <c r="BL50" s="27"/>
    </row>
    <row r="51" spans="1:64" ht="73.5" customHeight="1">
      <c r="A51" s="401">
        <v>28</v>
      </c>
      <c r="B51" s="401" t="s">
        <v>391</v>
      </c>
      <c r="C51" s="402" t="s">
        <v>380</v>
      </c>
      <c r="D51" s="367" t="s">
        <v>155</v>
      </c>
      <c r="E51" s="386" t="s">
        <v>392</v>
      </c>
      <c r="F51" s="385" t="s">
        <v>393</v>
      </c>
      <c r="G51" s="371" t="s">
        <v>394</v>
      </c>
      <c r="H51" s="35" t="s">
        <v>129</v>
      </c>
      <c r="I51" s="38">
        <v>62</v>
      </c>
      <c r="J51" s="39" t="str">
        <f t="shared" si="0"/>
        <v>Media</v>
      </c>
      <c r="K51" s="40">
        <f>IF(J51="","",IF(J51="Muy Baja",0.2,IF(J51="Baja",0.4,IF(J51="Media",0.6,IF(J51="Alta",0.8,IF(J51="Muy Alta",1, ))))))</f>
        <v>0.6</v>
      </c>
      <c r="L51" s="35" t="s">
        <v>188</v>
      </c>
      <c r="M51" s="398" t="str">
        <f>IF(NOT(ISERROR(MATCH(L51,'[1]Tabla Impacto'!$B$221:$B$223,0))),'[1]Tabla Impacto'!$F$223&amp;"Por favor no seleccionar los criterios de impacto(Afectación Económica o presupuestal y Pérdida Reputacional)",L51)</f>
        <v>El riesgo afecta la imagen de la entidad internamente, de conocimiento general nivel interno, de junta directiva y accionistas y/o de provedores</v>
      </c>
      <c r="N51" s="42" t="str">
        <f>IF(OR(L51='[1]Tabla Impacto'!$C$4,L51='[1]Tabla Impacto'!$D$4),"Leve",IF(OR(L51='[1]Tabla Impacto'!$C$5,L51='[1]Tabla Impacto'!$D$5),"Menor",IF(OR(L51='[1]Tabla Impacto'!$C$6,L51='[1]Tabla Impacto'!$D$6),"Moderado",IF(OR(L51='[1]Tabla Impacto'!$C$7,L51='[1]Tabla Impacto'!$D$7),"Mayor",IF(OR(L51='[1]Tabla Impacto'!$C$8,L51='[1]Tabla Impacto'!$D$8),"Catastrófico","")))))</f>
        <v>Menor</v>
      </c>
      <c r="O51" s="40">
        <f t="shared" si="15"/>
        <v>0.4</v>
      </c>
      <c r="P51" s="43" t="str">
        <f t="shared" si="3"/>
        <v>Moderado</v>
      </c>
      <c r="Q51" s="72">
        <v>1</v>
      </c>
      <c r="R51" s="36" t="s">
        <v>395</v>
      </c>
      <c r="S51" s="111" t="str">
        <f t="shared" si="4"/>
        <v>Probabilidad</v>
      </c>
      <c r="T51" s="45" t="s">
        <v>102</v>
      </c>
      <c r="U51" s="45" t="s">
        <v>132</v>
      </c>
      <c r="V51" s="46" t="str">
        <f t="shared" si="5"/>
        <v>40%</v>
      </c>
      <c r="W51" s="45" t="s">
        <v>104</v>
      </c>
      <c r="X51" s="45" t="s">
        <v>105</v>
      </c>
      <c r="Y51" s="45" t="s">
        <v>106</v>
      </c>
      <c r="Z51" s="47">
        <f t="shared" si="6"/>
        <v>0.36</v>
      </c>
      <c r="AA51" s="48" t="str">
        <f t="shared" si="7"/>
        <v>Baja</v>
      </c>
      <c r="AB51" s="46">
        <f t="shared" si="8"/>
        <v>0.36</v>
      </c>
      <c r="AC51" s="48" t="str">
        <f t="shared" si="9"/>
        <v>Menor</v>
      </c>
      <c r="AD51" s="46">
        <f t="shared" si="10"/>
        <v>0.4</v>
      </c>
      <c r="AE51" s="49" t="str">
        <f t="shared" si="11"/>
        <v>Moderado</v>
      </c>
      <c r="AF51" s="45" t="s">
        <v>107</v>
      </c>
      <c r="AG51" s="36" t="s">
        <v>396</v>
      </c>
      <c r="AH51" s="72" t="s">
        <v>386</v>
      </c>
      <c r="AI51" s="112">
        <v>44197</v>
      </c>
      <c r="AJ51" s="73" t="s">
        <v>387</v>
      </c>
      <c r="AK51" s="36" t="s">
        <v>397</v>
      </c>
      <c r="AL51" s="38"/>
      <c r="AM51" s="38"/>
      <c r="AN51" s="38" t="s">
        <v>113</v>
      </c>
      <c r="AO51" s="51" t="s">
        <v>398</v>
      </c>
      <c r="AP51" s="312" t="s">
        <v>1122</v>
      </c>
      <c r="AQ51" s="313"/>
      <c r="AR51" s="314"/>
      <c r="AS51" s="27"/>
      <c r="AT51" s="27"/>
      <c r="AU51" s="27"/>
      <c r="AV51" s="27"/>
      <c r="AW51" s="27"/>
      <c r="AX51" s="27"/>
      <c r="AY51" s="27"/>
      <c r="AZ51" s="27"/>
      <c r="BA51" s="27"/>
      <c r="BB51" s="27"/>
      <c r="BC51" s="27"/>
      <c r="BD51" s="27"/>
      <c r="BE51" s="27"/>
      <c r="BF51" s="27"/>
      <c r="BG51" s="27"/>
      <c r="BH51" s="27"/>
      <c r="BI51" s="27"/>
      <c r="BJ51" s="27"/>
      <c r="BK51" s="27"/>
      <c r="BL51" s="27"/>
    </row>
    <row r="52" spans="1:64" ht="129.75" customHeight="1">
      <c r="A52" s="374"/>
      <c r="B52" s="374"/>
      <c r="C52" s="374"/>
      <c r="D52" s="374"/>
      <c r="E52" s="374"/>
      <c r="F52" s="374"/>
      <c r="G52" s="374"/>
      <c r="H52" s="35" t="s">
        <v>129</v>
      </c>
      <c r="I52" s="38">
        <v>62</v>
      </c>
      <c r="J52" s="39" t="str">
        <f t="shared" si="0"/>
        <v>Media</v>
      </c>
      <c r="K52" s="40">
        <v>0.36</v>
      </c>
      <c r="L52" s="35" t="s">
        <v>188</v>
      </c>
      <c r="M52" s="374"/>
      <c r="N52" s="42" t="str">
        <f>IF(OR(L52='[1]Tabla Impacto'!$C$4,L52='[1]Tabla Impacto'!$D$4),"Leve",IF(OR(L52='[1]Tabla Impacto'!$C$5,L52='[1]Tabla Impacto'!$D$5),"Menor",IF(OR(L52='[1]Tabla Impacto'!$C$6,L52='[1]Tabla Impacto'!$D$6),"Moderado",IF(OR(L52='[1]Tabla Impacto'!$C$7,L52='[1]Tabla Impacto'!$D$7),"Mayor",IF(OR(L52='[1]Tabla Impacto'!$C$8,L52='[1]Tabla Impacto'!$D$8),"Catastrófico","")))))</f>
        <v>Menor</v>
      </c>
      <c r="O52" s="40">
        <f t="shared" si="15"/>
        <v>0.4</v>
      </c>
      <c r="P52" s="43" t="str">
        <f t="shared" si="3"/>
        <v>Moderado</v>
      </c>
      <c r="Q52" s="72">
        <v>2</v>
      </c>
      <c r="R52" s="36" t="s">
        <v>399</v>
      </c>
      <c r="S52" s="111" t="str">
        <f t="shared" si="4"/>
        <v>Probabilidad</v>
      </c>
      <c r="T52" s="45" t="s">
        <v>102</v>
      </c>
      <c r="U52" s="45" t="s">
        <v>132</v>
      </c>
      <c r="V52" s="46" t="str">
        <f t="shared" si="5"/>
        <v>40%</v>
      </c>
      <c r="W52" s="45" t="s">
        <v>104</v>
      </c>
      <c r="X52" s="45" t="s">
        <v>322</v>
      </c>
      <c r="Y52" s="45" t="s">
        <v>106</v>
      </c>
      <c r="Z52" s="47">
        <f t="shared" si="6"/>
        <v>0.216</v>
      </c>
      <c r="AA52" s="48" t="str">
        <f t="shared" si="7"/>
        <v>Baja</v>
      </c>
      <c r="AB52" s="46">
        <f t="shared" si="8"/>
        <v>0.216</v>
      </c>
      <c r="AC52" s="48" t="str">
        <f t="shared" si="9"/>
        <v>Menor</v>
      </c>
      <c r="AD52" s="46">
        <f t="shared" si="10"/>
        <v>0.4</v>
      </c>
      <c r="AE52" s="49" t="str">
        <f t="shared" si="11"/>
        <v>Moderado</v>
      </c>
      <c r="AF52" s="45" t="s">
        <v>107</v>
      </c>
      <c r="AG52" s="36" t="s">
        <v>400</v>
      </c>
      <c r="AH52" s="72" t="s">
        <v>386</v>
      </c>
      <c r="AI52" s="112">
        <v>44227</v>
      </c>
      <c r="AJ52" s="73" t="s">
        <v>401</v>
      </c>
      <c r="AK52" s="36" t="s">
        <v>402</v>
      </c>
      <c r="AL52" s="38"/>
      <c r="AM52" s="38"/>
      <c r="AN52" s="38" t="s">
        <v>113</v>
      </c>
      <c r="AO52" s="51" t="s">
        <v>403</v>
      </c>
      <c r="AP52" s="343"/>
      <c r="AQ52" s="344"/>
      <c r="AR52" s="345"/>
      <c r="AS52" s="27"/>
      <c r="AT52" s="27"/>
      <c r="AU52" s="27"/>
      <c r="AV52" s="27"/>
      <c r="AW52" s="27"/>
      <c r="AX52" s="27"/>
      <c r="AY52" s="27"/>
      <c r="AZ52" s="27"/>
      <c r="BA52" s="27"/>
      <c r="BB52" s="27"/>
      <c r="BC52" s="27"/>
      <c r="BD52" s="27"/>
      <c r="BE52" s="27"/>
      <c r="BF52" s="27"/>
      <c r="BG52" s="27"/>
      <c r="BH52" s="27"/>
      <c r="BI52" s="27"/>
      <c r="BJ52" s="27"/>
      <c r="BK52" s="27"/>
      <c r="BL52" s="27"/>
    </row>
    <row r="53" spans="1:64" ht="73.5" customHeight="1">
      <c r="A53" s="361"/>
      <c r="B53" s="361"/>
      <c r="C53" s="361"/>
      <c r="D53" s="361"/>
      <c r="E53" s="361"/>
      <c r="F53" s="361"/>
      <c r="G53" s="361"/>
      <c r="H53" s="35" t="s">
        <v>129</v>
      </c>
      <c r="I53" s="38">
        <v>62</v>
      </c>
      <c r="J53" s="39" t="str">
        <f t="shared" si="0"/>
        <v>Media</v>
      </c>
      <c r="K53" s="40">
        <v>0.216</v>
      </c>
      <c r="L53" s="35" t="s">
        <v>188</v>
      </c>
      <c r="M53" s="361"/>
      <c r="N53" s="42" t="str">
        <f>IF(OR(L53='[1]Tabla Impacto'!$C$4,L53='[1]Tabla Impacto'!$D$4),"Leve",IF(OR(L53='[1]Tabla Impacto'!$C$5,L53='[1]Tabla Impacto'!$D$5),"Menor",IF(OR(L53='[1]Tabla Impacto'!$C$6,L53='[1]Tabla Impacto'!$D$6),"Moderado",IF(OR(L53='[1]Tabla Impacto'!$C$7,L53='[1]Tabla Impacto'!$D$7),"Mayor",IF(OR(L53='[1]Tabla Impacto'!$C$8,L53='[1]Tabla Impacto'!$D$8),"Catastrófico","")))))</f>
        <v>Menor</v>
      </c>
      <c r="O53" s="40">
        <f t="shared" si="15"/>
        <v>0.4</v>
      </c>
      <c r="P53" s="43" t="str">
        <f t="shared" si="3"/>
        <v>Moderado</v>
      </c>
      <c r="Q53" s="72">
        <v>3</v>
      </c>
      <c r="R53" s="36" t="s">
        <v>404</v>
      </c>
      <c r="S53" s="111" t="str">
        <f t="shared" si="4"/>
        <v>Probabilidad</v>
      </c>
      <c r="T53" s="45" t="s">
        <v>102</v>
      </c>
      <c r="U53" s="45" t="s">
        <v>132</v>
      </c>
      <c r="V53" s="46" t="str">
        <f t="shared" si="5"/>
        <v>40%</v>
      </c>
      <c r="W53" s="45" t="s">
        <v>104</v>
      </c>
      <c r="X53" s="45" t="s">
        <v>105</v>
      </c>
      <c r="Y53" s="45" t="s">
        <v>106</v>
      </c>
      <c r="Z53" s="47">
        <f t="shared" si="6"/>
        <v>0.12959999999999999</v>
      </c>
      <c r="AA53" s="48" t="str">
        <f t="shared" si="7"/>
        <v>Muy Baja</v>
      </c>
      <c r="AB53" s="46">
        <f t="shared" si="8"/>
        <v>0.12959999999999999</v>
      </c>
      <c r="AC53" s="48" t="str">
        <f t="shared" si="9"/>
        <v>Menor</v>
      </c>
      <c r="AD53" s="46">
        <f t="shared" si="10"/>
        <v>0.4</v>
      </c>
      <c r="AE53" s="49" t="str">
        <f t="shared" si="11"/>
        <v>Bajo</v>
      </c>
      <c r="AF53" s="45" t="s">
        <v>107</v>
      </c>
      <c r="AG53" s="36" t="s">
        <v>405</v>
      </c>
      <c r="AH53" s="72" t="s">
        <v>406</v>
      </c>
      <c r="AI53" s="112">
        <v>44227</v>
      </c>
      <c r="AJ53" s="73" t="s">
        <v>387</v>
      </c>
      <c r="AK53" s="36" t="s">
        <v>407</v>
      </c>
      <c r="AL53" s="38"/>
      <c r="AM53" s="38"/>
      <c r="AN53" s="38" t="s">
        <v>113</v>
      </c>
      <c r="AO53" s="51" t="s">
        <v>408</v>
      </c>
      <c r="AP53" s="315"/>
      <c r="AQ53" s="316"/>
      <c r="AR53" s="317"/>
      <c r="AS53" s="27"/>
      <c r="AT53" s="27"/>
      <c r="AU53" s="27"/>
      <c r="AV53" s="27"/>
      <c r="AW53" s="27"/>
      <c r="AX53" s="27"/>
      <c r="AY53" s="27"/>
      <c r="AZ53" s="27"/>
      <c r="BA53" s="27"/>
      <c r="BB53" s="27"/>
      <c r="BC53" s="27"/>
      <c r="BD53" s="27"/>
      <c r="BE53" s="27"/>
      <c r="BF53" s="27"/>
      <c r="BG53" s="27"/>
      <c r="BH53" s="27"/>
      <c r="BI53" s="27"/>
      <c r="BJ53" s="27"/>
      <c r="BK53" s="27"/>
      <c r="BL53" s="27"/>
    </row>
    <row r="54" spans="1:64" ht="114.75" customHeight="1">
      <c r="A54" s="401">
        <v>29</v>
      </c>
      <c r="B54" s="401" t="s">
        <v>391</v>
      </c>
      <c r="C54" s="402" t="s">
        <v>380</v>
      </c>
      <c r="D54" s="367" t="s">
        <v>155</v>
      </c>
      <c r="E54" s="386" t="s">
        <v>409</v>
      </c>
      <c r="F54" s="385" t="s">
        <v>410</v>
      </c>
      <c r="G54" s="371" t="s">
        <v>411</v>
      </c>
      <c r="H54" s="35" t="s">
        <v>129</v>
      </c>
      <c r="I54" s="38">
        <v>62</v>
      </c>
      <c r="J54" s="39" t="str">
        <f t="shared" si="0"/>
        <v>Media</v>
      </c>
      <c r="K54" s="40">
        <f>IF(J54="","",IF(J54="Muy Baja",0.2,IF(J54="Baja",0.4,IF(J54="Media",0.6,IF(J54="Alta",0.8,IF(J54="Muy Alta",1, ))))))</f>
        <v>0.6</v>
      </c>
      <c r="L54" s="35" t="s">
        <v>188</v>
      </c>
      <c r="M54" s="398" t="str">
        <f>IF(NOT(ISERROR(MATCH(L54,'[1]Tabla Impacto'!$B$221:$B$223,0))),'[1]Tabla Impacto'!$F$223&amp;"Por favor no seleccionar los criterios de impacto(Afectación Económica o presupuestal y Pérdida Reputacional)",L54)</f>
        <v>El riesgo afecta la imagen de la entidad internamente, de conocimiento general nivel interno, de junta directiva y accionistas y/o de provedores</v>
      </c>
      <c r="N54" s="42" t="str">
        <f>IF(OR(L54='[1]Tabla Impacto'!$C$4,L54='[1]Tabla Impacto'!$D$4),"Leve",IF(OR(L54='[1]Tabla Impacto'!$C$5,L54='[1]Tabla Impacto'!$D$5),"Menor",IF(OR(L54='[1]Tabla Impacto'!$C$6,L54='[1]Tabla Impacto'!$D$6),"Moderado",IF(OR(L54='[1]Tabla Impacto'!$C$7,L54='[1]Tabla Impacto'!$D$7),"Mayor",IF(OR(L54='[1]Tabla Impacto'!$C$8,L54='[1]Tabla Impacto'!$D$8),"Catastrófico","")))))</f>
        <v>Menor</v>
      </c>
      <c r="O54" s="40">
        <f t="shared" si="15"/>
        <v>0.4</v>
      </c>
      <c r="P54" s="43" t="str">
        <f t="shared" si="3"/>
        <v>Moderado</v>
      </c>
      <c r="Q54" s="38">
        <v>1</v>
      </c>
      <c r="R54" s="36" t="s">
        <v>412</v>
      </c>
      <c r="S54" s="111" t="str">
        <f t="shared" si="4"/>
        <v>Probabilidad</v>
      </c>
      <c r="T54" s="45" t="s">
        <v>102</v>
      </c>
      <c r="U54" s="45" t="s">
        <v>132</v>
      </c>
      <c r="V54" s="46" t="str">
        <f t="shared" si="5"/>
        <v>40%</v>
      </c>
      <c r="W54" s="45" t="s">
        <v>248</v>
      </c>
      <c r="X54" s="45" t="s">
        <v>105</v>
      </c>
      <c r="Y54" s="45" t="s">
        <v>343</v>
      </c>
      <c r="Z54" s="47">
        <f t="shared" si="6"/>
        <v>0.36</v>
      </c>
      <c r="AA54" s="48" t="str">
        <f t="shared" si="7"/>
        <v>Baja</v>
      </c>
      <c r="AB54" s="46">
        <f t="shared" si="8"/>
        <v>0.36</v>
      </c>
      <c r="AC54" s="48" t="str">
        <f t="shared" si="9"/>
        <v>Menor</v>
      </c>
      <c r="AD54" s="46">
        <f t="shared" si="10"/>
        <v>0.4</v>
      </c>
      <c r="AE54" s="49" t="str">
        <f t="shared" si="11"/>
        <v>Moderado</v>
      </c>
      <c r="AF54" s="45" t="s">
        <v>107</v>
      </c>
      <c r="AG54" s="36" t="s">
        <v>413</v>
      </c>
      <c r="AH54" s="72" t="s">
        <v>386</v>
      </c>
      <c r="AI54" s="112">
        <v>44227</v>
      </c>
      <c r="AJ54" s="73" t="s">
        <v>387</v>
      </c>
      <c r="AK54" s="36" t="s">
        <v>414</v>
      </c>
      <c r="AL54" s="38"/>
      <c r="AM54" s="38"/>
      <c r="AN54" s="38" t="s">
        <v>113</v>
      </c>
      <c r="AO54" s="51" t="s">
        <v>415</v>
      </c>
      <c r="AP54" s="324" t="s">
        <v>1123</v>
      </c>
      <c r="AQ54" s="325"/>
      <c r="AR54" s="326"/>
      <c r="AS54" s="27"/>
      <c r="AT54" s="27"/>
      <c r="AU54" s="27"/>
      <c r="AV54" s="27"/>
      <c r="AW54" s="27"/>
      <c r="AX54" s="27"/>
      <c r="AY54" s="27"/>
      <c r="AZ54" s="27"/>
      <c r="BA54" s="27"/>
      <c r="BB54" s="27"/>
      <c r="BC54" s="27"/>
      <c r="BD54" s="27"/>
      <c r="BE54" s="27"/>
      <c r="BF54" s="27"/>
      <c r="BG54" s="27"/>
      <c r="BH54" s="27"/>
      <c r="BI54" s="27"/>
      <c r="BJ54" s="27"/>
      <c r="BK54" s="27"/>
      <c r="BL54" s="27"/>
    </row>
    <row r="55" spans="1:64" ht="72.75" customHeight="1">
      <c r="A55" s="374"/>
      <c r="B55" s="374"/>
      <c r="C55" s="374"/>
      <c r="D55" s="374"/>
      <c r="E55" s="374"/>
      <c r="F55" s="374"/>
      <c r="G55" s="374"/>
      <c r="H55" s="35" t="s">
        <v>129</v>
      </c>
      <c r="I55" s="38">
        <v>62</v>
      </c>
      <c r="J55" s="39" t="str">
        <f t="shared" si="0"/>
        <v>Media</v>
      </c>
      <c r="K55" s="40">
        <v>0.36</v>
      </c>
      <c r="L55" s="35" t="s">
        <v>188</v>
      </c>
      <c r="M55" s="374"/>
      <c r="N55" s="42" t="str">
        <f>IF(OR(L55='[1]Tabla Impacto'!$C$4,L55='[1]Tabla Impacto'!$D$4),"Leve",IF(OR(L55='[1]Tabla Impacto'!$C$5,L55='[1]Tabla Impacto'!$D$5),"Menor",IF(OR(L55='[1]Tabla Impacto'!$C$6,L55='[1]Tabla Impacto'!$D$6),"Moderado",IF(OR(L55='[1]Tabla Impacto'!$C$7,L55='[1]Tabla Impacto'!$D$7),"Mayor",IF(OR(L55='[1]Tabla Impacto'!$C$8,L55='[1]Tabla Impacto'!$D$8),"Catastrófico","")))))</f>
        <v>Menor</v>
      </c>
      <c r="O55" s="40">
        <f t="shared" si="15"/>
        <v>0.4</v>
      </c>
      <c r="P55" s="43" t="str">
        <f t="shared" si="3"/>
        <v>Moderado</v>
      </c>
      <c r="Q55" s="38">
        <v>2</v>
      </c>
      <c r="R55" s="36" t="s">
        <v>416</v>
      </c>
      <c r="S55" s="111" t="str">
        <f t="shared" si="4"/>
        <v>Probabilidad</v>
      </c>
      <c r="T55" s="45" t="s">
        <v>139</v>
      </c>
      <c r="U55" s="45" t="s">
        <v>132</v>
      </c>
      <c r="V55" s="46" t="str">
        <f t="shared" si="5"/>
        <v>30%</v>
      </c>
      <c r="W55" s="45" t="s">
        <v>104</v>
      </c>
      <c r="X55" s="45" t="s">
        <v>105</v>
      </c>
      <c r="Y55" s="45" t="s">
        <v>106</v>
      </c>
      <c r="Z55" s="47">
        <f t="shared" si="6"/>
        <v>0.252</v>
      </c>
      <c r="AA55" s="48" t="str">
        <f t="shared" si="7"/>
        <v>Baja</v>
      </c>
      <c r="AB55" s="46">
        <f t="shared" si="8"/>
        <v>0.252</v>
      </c>
      <c r="AC55" s="48" t="str">
        <f t="shared" si="9"/>
        <v>Menor</v>
      </c>
      <c r="AD55" s="46">
        <f t="shared" si="10"/>
        <v>0.4</v>
      </c>
      <c r="AE55" s="49" t="str">
        <f t="shared" si="11"/>
        <v>Moderado</v>
      </c>
      <c r="AF55" s="45" t="s">
        <v>107</v>
      </c>
      <c r="AG55" s="36" t="s">
        <v>396</v>
      </c>
      <c r="AH55" s="72" t="s">
        <v>386</v>
      </c>
      <c r="AI55" s="112">
        <v>44227</v>
      </c>
      <c r="AJ55" s="73" t="s">
        <v>387</v>
      </c>
      <c r="AK55" s="36" t="s">
        <v>397</v>
      </c>
      <c r="AL55" s="38"/>
      <c r="AM55" s="38"/>
      <c r="AN55" s="38" t="s">
        <v>113</v>
      </c>
      <c r="AO55" s="51" t="s">
        <v>417</v>
      </c>
      <c r="AP55" s="336"/>
      <c r="AQ55" s="337"/>
      <c r="AR55" s="338"/>
      <c r="AS55" s="27"/>
      <c r="AT55" s="27"/>
      <c r="AU55" s="27"/>
      <c r="AV55" s="27"/>
      <c r="AW55" s="27"/>
      <c r="AX55" s="27"/>
      <c r="AY55" s="27"/>
      <c r="AZ55" s="27"/>
      <c r="BA55" s="27"/>
      <c r="BB55" s="27"/>
      <c r="BC55" s="27"/>
      <c r="BD55" s="27"/>
      <c r="BE55" s="27"/>
      <c r="BF55" s="27"/>
      <c r="BG55" s="27"/>
      <c r="BH55" s="27"/>
      <c r="BI55" s="27"/>
      <c r="BJ55" s="27"/>
      <c r="BK55" s="27"/>
      <c r="BL55" s="27"/>
    </row>
    <row r="56" spans="1:64" ht="72.75" customHeight="1">
      <c r="A56" s="361"/>
      <c r="B56" s="361"/>
      <c r="C56" s="361"/>
      <c r="D56" s="361"/>
      <c r="E56" s="361"/>
      <c r="F56" s="361"/>
      <c r="G56" s="361"/>
      <c r="H56" s="35" t="s">
        <v>129</v>
      </c>
      <c r="I56" s="38">
        <v>62</v>
      </c>
      <c r="J56" s="39" t="str">
        <f t="shared" si="0"/>
        <v>Media</v>
      </c>
      <c r="K56" s="40">
        <v>0.252</v>
      </c>
      <c r="L56" s="35" t="s">
        <v>188</v>
      </c>
      <c r="M56" s="361"/>
      <c r="N56" s="42" t="str">
        <f>IF(OR(L56='[1]Tabla Impacto'!$C$4,L56='[1]Tabla Impacto'!$D$4),"Leve",IF(OR(L56='[1]Tabla Impacto'!$C$5,L56='[1]Tabla Impacto'!$D$5),"Menor",IF(OR(L56='[1]Tabla Impacto'!$C$6,L56='[1]Tabla Impacto'!$D$6),"Moderado",IF(OR(L56='[1]Tabla Impacto'!$C$7,L56='[1]Tabla Impacto'!$D$7),"Mayor",IF(OR(L56='[1]Tabla Impacto'!$C$8,L56='[1]Tabla Impacto'!$D$8),"Catastrófico","")))))</f>
        <v>Menor</v>
      </c>
      <c r="O56" s="40">
        <f t="shared" si="15"/>
        <v>0.4</v>
      </c>
      <c r="P56" s="43" t="str">
        <f t="shared" si="3"/>
        <v>Moderado</v>
      </c>
      <c r="Q56" s="38">
        <v>3</v>
      </c>
      <c r="R56" s="36" t="s">
        <v>418</v>
      </c>
      <c r="S56" s="111" t="str">
        <f t="shared" si="4"/>
        <v>Probabilidad</v>
      </c>
      <c r="T56" s="45" t="s">
        <v>102</v>
      </c>
      <c r="U56" s="45" t="s">
        <v>132</v>
      </c>
      <c r="V56" s="46" t="str">
        <f t="shared" si="5"/>
        <v>40%</v>
      </c>
      <c r="W56" s="45" t="s">
        <v>104</v>
      </c>
      <c r="X56" s="45" t="s">
        <v>105</v>
      </c>
      <c r="Y56" s="45" t="s">
        <v>106</v>
      </c>
      <c r="Z56" s="47">
        <f t="shared" si="6"/>
        <v>0.1512</v>
      </c>
      <c r="AA56" s="48" t="str">
        <f t="shared" si="7"/>
        <v>Muy Baja</v>
      </c>
      <c r="AB56" s="46">
        <f t="shared" si="8"/>
        <v>0.1512</v>
      </c>
      <c r="AC56" s="48" t="str">
        <f t="shared" si="9"/>
        <v>Menor</v>
      </c>
      <c r="AD56" s="46">
        <f t="shared" si="10"/>
        <v>0.4</v>
      </c>
      <c r="AE56" s="49" t="str">
        <f t="shared" si="11"/>
        <v>Bajo</v>
      </c>
      <c r="AF56" s="45" t="s">
        <v>107</v>
      </c>
      <c r="AG56" s="36" t="s">
        <v>419</v>
      </c>
      <c r="AH56" s="72" t="s">
        <v>406</v>
      </c>
      <c r="AI56" s="112">
        <v>44227</v>
      </c>
      <c r="AJ56" s="73" t="s">
        <v>387</v>
      </c>
      <c r="AK56" s="36" t="s">
        <v>420</v>
      </c>
      <c r="AL56" s="38"/>
      <c r="AM56" s="38"/>
      <c r="AN56" s="38" t="s">
        <v>113</v>
      </c>
      <c r="AO56" s="71" t="s">
        <v>421</v>
      </c>
      <c r="AP56" s="327"/>
      <c r="AQ56" s="328"/>
      <c r="AR56" s="329"/>
      <c r="AS56" s="27"/>
      <c r="AT56" s="27"/>
      <c r="AU56" s="27"/>
      <c r="AV56" s="27"/>
      <c r="AW56" s="27"/>
      <c r="AX56" s="27"/>
      <c r="AY56" s="27"/>
      <c r="AZ56" s="27"/>
      <c r="BA56" s="27"/>
      <c r="BB56" s="27"/>
      <c r="BC56" s="27"/>
      <c r="BD56" s="27"/>
      <c r="BE56" s="27"/>
      <c r="BF56" s="27"/>
      <c r="BG56" s="27"/>
      <c r="BH56" s="27"/>
      <c r="BI56" s="27"/>
      <c r="BJ56" s="27"/>
      <c r="BK56" s="27"/>
      <c r="BL56" s="27"/>
    </row>
    <row r="57" spans="1:64" ht="192.75" customHeight="1">
      <c r="A57" s="157">
        <v>30</v>
      </c>
      <c r="B57" s="172" t="s">
        <v>184</v>
      </c>
      <c r="C57" s="172" t="s">
        <v>380</v>
      </c>
      <c r="D57" s="35" t="s">
        <v>155</v>
      </c>
      <c r="E57" s="36" t="s">
        <v>422</v>
      </c>
      <c r="F57" s="36" t="s">
        <v>423</v>
      </c>
      <c r="G57" s="37" t="s">
        <v>424</v>
      </c>
      <c r="H57" s="35" t="s">
        <v>129</v>
      </c>
      <c r="I57" s="38">
        <v>62</v>
      </c>
      <c r="J57" s="39" t="str">
        <f t="shared" si="0"/>
        <v>Media</v>
      </c>
      <c r="K57" s="40">
        <f t="shared" ref="K57:K68" si="16">IF(J57="","",IF(J57="Muy Baja",0.2,IF(J57="Baja",0.4,IF(J57="Media",0.6,IF(J57="Alta",0.8,IF(J57="Muy Alta",1, ))))))</f>
        <v>0.6</v>
      </c>
      <c r="L57" s="37" t="s">
        <v>146</v>
      </c>
      <c r="M57" s="41" t="str">
        <f>IF(NOT(ISERROR(MATCH(L57,'[1]Tabla Impacto'!$B$221:$B$223,0))),'[1]Tabla Impacto'!$F$223&amp;"Por favor no seleccionar los criterios de impacto(Afectación Económica o presupuestal y Pérdida Reputacional)",L57)</f>
        <v>El riesgo afecta la imagen de la entidad con algunos usuarios de relevancia frente al logro de los objetivos</v>
      </c>
      <c r="N57" s="42" t="str">
        <f>IF(OR(L57='[1]Tabla Impacto'!$C$4,L57='[1]Tabla Impacto'!$D$4),"Leve",IF(OR(L57='[1]Tabla Impacto'!$C$5,L57='[1]Tabla Impacto'!$D$5),"Menor",IF(OR(L57='[1]Tabla Impacto'!$C$6,L57='[1]Tabla Impacto'!$D$6),"Moderado",IF(OR(L57='[1]Tabla Impacto'!$C$7,L57='[1]Tabla Impacto'!$D$7),"Mayor",IF(OR(L57='[1]Tabla Impacto'!$C$8,L57='[1]Tabla Impacto'!$D$8),"Catastrófico","")))))</f>
        <v>Moderado</v>
      </c>
      <c r="O57" s="40">
        <f t="shared" si="15"/>
        <v>0.6</v>
      </c>
      <c r="P57" s="43" t="str">
        <f t="shared" si="3"/>
        <v>Moderado</v>
      </c>
      <c r="Q57" s="38">
        <v>1</v>
      </c>
      <c r="R57" s="37" t="s">
        <v>425</v>
      </c>
      <c r="S57" s="111" t="str">
        <f t="shared" si="4"/>
        <v>Probabilidad</v>
      </c>
      <c r="T57" s="45" t="s">
        <v>102</v>
      </c>
      <c r="U57" s="45" t="s">
        <v>132</v>
      </c>
      <c r="V57" s="46" t="str">
        <f t="shared" si="5"/>
        <v>40%</v>
      </c>
      <c r="W57" s="45" t="s">
        <v>248</v>
      </c>
      <c r="X57" s="45" t="s">
        <v>105</v>
      </c>
      <c r="Y57" s="45" t="s">
        <v>343</v>
      </c>
      <c r="Z57" s="47">
        <f t="shared" si="6"/>
        <v>0.36</v>
      </c>
      <c r="AA57" s="48" t="str">
        <f t="shared" si="7"/>
        <v>Baja</v>
      </c>
      <c r="AB57" s="46">
        <f t="shared" si="8"/>
        <v>0.36</v>
      </c>
      <c r="AC57" s="48" t="str">
        <f t="shared" si="9"/>
        <v>Moderado</v>
      </c>
      <c r="AD57" s="46">
        <f t="shared" si="10"/>
        <v>0.6</v>
      </c>
      <c r="AE57" s="49" t="str">
        <f t="shared" si="11"/>
        <v>Moderado</v>
      </c>
      <c r="AF57" s="45" t="s">
        <v>107</v>
      </c>
      <c r="AG57" s="36" t="s">
        <v>426</v>
      </c>
      <c r="AH57" s="72" t="s">
        <v>386</v>
      </c>
      <c r="AI57" s="112">
        <v>44197</v>
      </c>
      <c r="AJ57" s="73" t="s">
        <v>387</v>
      </c>
      <c r="AK57" s="36" t="s">
        <v>427</v>
      </c>
      <c r="AL57" s="38"/>
      <c r="AM57" s="38"/>
      <c r="AN57" s="38" t="s">
        <v>113</v>
      </c>
      <c r="AO57" s="51" t="s">
        <v>428</v>
      </c>
      <c r="AP57" s="318" t="s">
        <v>1124</v>
      </c>
      <c r="AQ57" s="319"/>
      <c r="AR57" s="320"/>
      <c r="AS57" s="27"/>
      <c r="AT57" s="27"/>
      <c r="AU57" s="27"/>
      <c r="AV57" s="27"/>
      <c r="AW57" s="27"/>
      <c r="AX57" s="27"/>
      <c r="AY57" s="27"/>
      <c r="AZ57" s="27"/>
      <c r="BA57" s="27"/>
      <c r="BB57" s="27"/>
      <c r="BC57" s="27"/>
      <c r="BD57" s="27"/>
      <c r="BE57" s="27"/>
      <c r="BF57" s="27"/>
      <c r="BG57" s="27"/>
      <c r="BH57" s="27"/>
      <c r="BI57" s="27"/>
      <c r="BJ57" s="27"/>
      <c r="BK57" s="27"/>
      <c r="BL57" s="27"/>
    </row>
    <row r="58" spans="1:64" ht="210" customHeight="1">
      <c r="A58" s="401">
        <v>31</v>
      </c>
      <c r="B58" s="401" t="s">
        <v>124</v>
      </c>
      <c r="C58" s="402" t="s">
        <v>429</v>
      </c>
      <c r="D58" s="367" t="s">
        <v>155</v>
      </c>
      <c r="E58" s="405" t="s">
        <v>430</v>
      </c>
      <c r="F58" s="405" t="s">
        <v>431</v>
      </c>
      <c r="G58" s="405" t="s">
        <v>1125</v>
      </c>
      <c r="H58" s="72" t="s">
        <v>432</v>
      </c>
      <c r="I58" s="160">
        <v>365</v>
      </c>
      <c r="J58" s="39" t="str">
        <f t="shared" si="0"/>
        <v>Media</v>
      </c>
      <c r="K58" s="40">
        <f t="shared" si="16"/>
        <v>0.6</v>
      </c>
      <c r="L58" s="72" t="s">
        <v>130</v>
      </c>
      <c r="M58" s="398" t="str">
        <f>IF(NOT(ISERROR(MATCH(L58,'[1]Tabla Impacto'!$B$221:$B$223,0))),'[1]Tabla Impacto'!$F$223&amp;"Por favor no seleccionar los criterios de impacto(Afectación Económica o presupuestal y Pérdida Reputacional)",L58)</f>
        <v>El riesgo afecta la imagen de de la entidad con efecto publicitario sostenido a nivel de sector administrativo, nivel departamental o municipal</v>
      </c>
      <c r="N58" s="42" t="str">
        <f>IF(OR(L58='[1]Tabla Impacto'!$C$4,L58='[1]Tabla Impacto'!$D$4),"Leve",IF(OR(L58='[1]Tabla Impacto'!$C$5,L58='[1]Tabla Impacto'!$D$5),"Menor",IF(OR(L58='[1]Tabla Impacto'!$C$6,L58='[1]Tabla Impacto'!$D$6),"Moderado",IF(OR(L58='[1]Tabla Impacto'!$C$7,L58='[1]Tabla Impacto'!$D$7),"Mayor",IF(OR(L58='[1]Tabla Impacto'!$C$8,L58='[1]Tabla Impacto'!$D$8),"Catastrófico","")))))</f>
        <v>Mayor</v>
      </c>
      <c r="O58" s="40">
        <f t="shared" si="15"/>
        <v>0.8</v>
      </c>
      <c r="P58" s="43" t="str">
        <f t="shared" si="3"/>
        <v>Alto</v>
      </c>
      <c r="Q58" s="72">
        <v>1</v>
      </c>
      <c r="R58" s="159" t="s">
        <v>433</v>
      </c>
      <c r="S58" s="111" t="str">
        <f t="shared" si="4"/>
        <v>Probabilidad</v>
      </c>
      <c r="T58" s="45" t="s">
        <v>102</v>
      </c>
      <c r="U58" s="45" t="s">
        <v>132</v>
      </c>
      <c r="V58" s="46" t="str">
        <f t="shared" si="5"/>
        <v>40%</v>
      </c>
      <c r="W58" s="45" t="s">
        <v>104</v>
      </c>
      <c r="X58" s="45" t="s">
        <v>105</v>
      </c>
      <c r="Y58" s="45" t="s">
        <v>106</v>
      </c>
      <c r="Z58" s="47">
        <f t="shared" si="6"/>
        <v>0.36</v>
      </c>
      <c r="AA58" s="48" t="str">
        <f t="shared" si="7"/>
        <v>Baja</v>
      </c>
      <c r="AB58" s="46">
        <f t="shared" si="8"/>
        <v>0.36</v>
      </c>
      <c r="AC58" s="48" t="str">
        <f t="shared" si="9"/>
        <v>Mayor</v>
      </c>
      <c r="AD58" s="46">
        <f t="shared" si="10"/>
        <v>0.8</v>
      </c>
      <c r="AE58" s="49" t="str">
        <f t="shared" si="11"/>
        <v>Alto</v>
      </c>
      <c r="AF58" s="45" t="s">
        <v>107</v>
      </c>
      <c r="AG58" s="386" t="s">
        <v>434</v>
      </c>
      <c r="AH58" s="160" t="s">
        <v>435</v>
      </c>
      <c r="AI58" s="173">
        <v>44545</v>
      </c>
      <c r="AJ58" s="73">
        <v>44306</v>
      </c>
      <c r="AK58" s="159" t="s">
        <v>436</v>
      </c>
      <c r="AL58" s="174" t="s">
        <v>437</v>
      </c>
      <c r="AM58" s="38"/>
      <c r="AN58" s="38" t="s">
        <v>113</v>
      </c>
      <c r="AO58" s="51" t="s">
        <v>438</v>
      </c>
      <c r="AP58" s="306" t="s">
        <v>1126</v>
      </c>
      <c r="AQ58" s="307"/>
      <c r="AR58" s="308"/>
      <c r="AS58" s="27"/>
      <c r="AT58" s="27"/>
      <c r="AU58" s="27"/>
      <c r="AV58" s="27"/>
      <c r="AW58" s="27"/>
      <c r="AX58" s="27"/>
      <c r="AY58" s="27"/>
      <c r="AZ58" s="27"/>
      <c r="BA58" s="27"/>
      <c r="BB58" s="27"/>
      <c r="BC58" s="27"/>
      <c r="BD58" s="27"/>
      <c r="BE58" s="27"/>
      <c r="BF58" s="27"/>
      <c r="BG58" s="27"/>
      <c r="BH58" s="27"/>
      <c r="BI58" s="27"/>
      <c r="BJ58" s="27"/>
      <c r="BK58" s="27"/>
      <c r="BL58" s="27"/>
    </row>
    <row r="59" spans="1:64" ht="345.75" customHeight="1">
      <c r="A59" s="374"/>
      <c r="B59" s="374"/>
      <c r="C59" s="374"/>
      <c r="D59" s="374"/>
      <c r="E59" s="374"/>
      <c r="F59" s="374"/>
      <c r="G59" s="374"/>
      <c r="H59" s="168" t="s">
        <v>99</v>
      </c>
      <c r="I59" s="166">
        <v>365</v>
      </c>
      <c r="J59" s="39" t="str">
        <f t="shared" si="0"/>
        <v>Media</v>
      </c>
      <c r="K59" s="40">
        <f t="shared" si="16"/>
        <v>0.6</v>
      </c>
      <c r="L59" s="168" t="s">
        <v>197</v>
      </c>
      <c r="M59" s="361"/>
      <c r="N59" s="42" t="str">
        <f>IF(OR(L59='[1]Tabla Impacto'!$C$4,L59='[1]Tabla Impacto'!$D$4),"Leve",IF(OR(L59='[1]Tabla Impacto'!$C$5,L59='[1]Tabla Impacto'!$D$5),"Menor",IF(OR(L59='[1]Tabla Impacto'!$C$6,L59='[1]Tabla Impacto'!$D$6),"Moderado",IF(OR(L59='[1]Tabla Impacto'!$C$7,L59='[1]Tabla Impacto'!$D$7),"Mayor",IF(OR(L59='[1]Tabla Impacto'!$C$8,L59='[1]Tabla Impacto'!$D$8),"Catastrófico","")))))</f>
        <v>Mayor</v>
      </c>
      <c r="O59" s="40">
        <f t="shared" si="15"/>
        <v>0.8</v>
      </c>
      <c r="P59" s="43" t="str">
        <f t="shared" si="3"/>
        <v>Alto</v>
      </c>
      <c r="Q59" s="168">
        <v>2</v>
      </c>
      <c r="R59" s="163" t="s">
        <v>439</v>
      </c>
      <c r="S59" s="111" t="str">
        <f t="shared" si="4"/>
        <v>Probabilidad</v>
      </c>
      <c r="T59" s="45" t="s">
        <v>102</v>
      </c>
      <c r="U59" s="45" t="s">
        <v>132</v>
      </c>
      <c r="V59" s="46" t="str">
        <f t="shared" si="5"/>
        <v>40%</v>
      </c>
      <c r="W59" s="45" t="s">
        <v>104</v>
      </c>
      <c r="X59" s="45" t="s">
        <v>105</v>
      </c>
      <c r="Y59" s="45" t="s">
        <v>106</v>
      </c>
      <c r="Z59" s="47">
        <f t="shared" si="6"/>
        <v>0.36</v>
      </c>
      <c r="AA59" s="48" t="str">
        <f t="shared" si="7"/>
        <v>Baja</v>
      </c>
      <c r="AB59" s="46">
        <f t="shared" si="8"/>
        <v>0.36</v>
      </c>
      <c r="AC59" s="48" t="str">
        <f t="shared" si="9"/>
        <v>Mayor</v>
      </c>
      <c r="AD59" s="46">
        <f t="shared" si="10"/>
        <v>0.8</v>
      </c>
      <c r="AE59" s="49" t="str">
        <f t="shared" si="11"/>
        <v>Alto</v>
      </c>
      <c r="AF59" s="45" t="s">
        <v>107</v>
      </c>
      <c r="AG59" s="374"/>
      <c r="AH59" s="166" t="s">
        <v>435</v>
      </c>
      <c r="AI59" s="173">
        <v>44545</v>
      </c>
      <c r="AJ59" s="73">
        <v>44306</v>
      </c>
      <c r="AK59" s="163" t="s">
        <v>440</v>
      </c>
      <c r="AL59" s="37" t="s">
        <v>441</v>
      </c>
      <c r="AM59" s="38"/>
      <c r="AN59" s="38" t="s">
        <v>113</v>
      </c>
      <c r="AO59" s="283" t="s">
        <v>442</v>
      </c>
      <c r="AP59" s="306" t="s">
        <v>1127</v>
      </c>
      <c r="AQ59" s="307"/>
      <c r="AR59" s="308"/>
      <c r="AS59" s="27"/>
      <c r="AT59" s="27"/>
      <c r="AU59" s="27"/>
      <c r="AV59" s="27"/>
      <c r="AW59" s="27"/>
      <c r="AX59" s="27"/>
      <c r="AY59" s="27"/>
      <c r="AZ59" s="27"/>
      <c r="BA59" s="27"/>
      <c r="BB59" s="27"/>
      <c r="BC59" s="27"/>
      <c r="BD59" s="27"/>
      <c r="BE59" s="27"/>
      <c r="BF59" s="27"/>
      <c r="BG59" s="27"/>
      <c r="BH59" s="27"/>
      <c r="BI59" s="27"/>
      <c r="BJ59" s="27"/>
      <c r="BK59" s="27"/>
      <c r="BL59" s="27"/>
    </row>
    <row r="60" spans="1:64" ht="189.75" customHeight="1">
      <c r="A60" s="361"/>
      <c r="B60" s="361"/>
      <c r="C60" s="361"/>
      <c r="D60" s="361"/>
      <c r="E60" s="361"/>
      <c r="F60" s="361"/>
      <c r="G60" s="361"/>
      <c r="H60" s="72" t="s">
        <v>432</v>
      </c>
      <c r="I60" s="175">
        <v>365</v>
      </c>
      <c r="J60" s="39" t="str">
        <f t="shared" si="0"/>
        <v>Media</v>
      </c>
      <c r="K60" s="40">
        <f t="shared" si="16"/>
        <v>0.6</v>
      </c>
      <c r="L60" s="176" t="s">
        <v>443</v>
      </c>
      <c r="M60" s="41"/>
      <c r="N60" s="42" t="str">
        <f>IF(OR(L60='[1]Tabla Impacto'!$C$4,L60='[1]Tabla Impacto'!$D$4),"Leve",IF(OR(L60='[1]Tabla Impacto'!$C$5,L60='[1]Tabla Impacto'!$D$5),"Menor",IF(OR(L60='[1]Tabla Impacto'!$C$6,L60='[1]Tabla Impacto'!$D$6),"Moderado",IF(OR(L60='[1]Tabla Impacto'!$C$7,L60='[1]Tabla Impacto'!$D$7),"Mayor",IF(OR(L60='[1]Tabla Impacto'!$C$8,L60='[1]Tabla Impacto'!$D$8),"Catastrófico","")))))</f>
        <v>Catastrófico</v>
      </c>
      <c r="O60" s="40">
        <f t="shared" si="15"/>
        <v>1</v>
      </c>
      <c r="P60" s="43" t="str">
        <f t="shared" si="3"/>
        <v>Extremo</v>
      </c>
      <c r="Q60" s="72">
        <v>3</v>
      </c>
      <c r="R60" s="159" t="s">
        <v>444</v>
      </c>
      <c r="S60" s="111" t="str">
        <f t="shared" si="4"/>
        <v>Impacto</v>
      </c>
      <c r="T60" s="45" t="s">
        <v>445</v>
      </c>
      <c r="U60" s="45" t="s">
        <v>132</v>
      </c>
      <c r="V60" s="46" t="str">
        <f t="shared" si="5"/>
        <v>25%</v>
      </c>
      <c r="W60" s="45" t="s">
        <v>104</v>
      </c>
      <c r="X60" s="45" t="s">
        <v>105</v>
      </c>
      <c r="Y60" s="45" t="s">
        <v>106</v>
      </c>
      <c r="Z60" s="47">
        <f t="shared" si="6"/>
        <v>0.6</v>
      </c>
      <c r="AA60" s="48" t="str">
        <f t="shared" si="7"/>
        <v>Media</v>
      </c>
      <c r="AB60" s="46">
        <f t="shared" si="8"/>
        <v>0.6</v>
      </c>
      <c r="AC60" s="48" t="str">
        <f t="shared" si="9"/>
        <v>Mayor</v>
      </c>
      <c r="AD60" s="46">
        <f t="shared" si="10"/>
        <v>0.75</v>
      </c>
      <c r="AE60" s="49" t="str">
        <f t="shared" si="11"/>
        <v>Alto</v>
      </c>
      <c r="AF60" s="45" t="s">
        <v>107</v>
      </c>
      <c r="AG60" s="361"/>
      <c r="AH60" s="166" t="s">
        <v>435</v>
      </c>
      <c r="AI60" s="173">
        <v>44545</v>
      </c>
      <c r="AJ60" s="73">
        <v>44306</v>
      </c>
      <c r="AK60" s="163" t="s">
        <v>446</v>
      </c>
      <c r="AL60" s="44" t="s">
        <v>447</v>
      </c>
      <c r="AM60" s="38"/>
      <c r="AN60" s="38" t="s">
        <v>113</v>
      </c>
      <c r="AO60" s="51" t="s">
        <v>448</v>
      </c>
      <c r="AP60" s="306" t="s">
        <v>1128</v>
      </c>
      <c r="AQ60" s="307"/>
      <c r="AR60" s="308"/>
      <c r="AS60" s="27"/>
      <c r="AT60" s="27"/>
      <c r="AU60" s="27"/>
      <c r="AV60" s="27"/>
      <c r="AW60" s="27"/>
      <c r="AX60" s="27"/>
      <c r="AY60" s="27"/>
      <c r="AZ60" s="27"/>
      <c r="BA60" s="27"/>
      <c r="BB60" s="27"/>
      <c r="BC60" s="27"/>
      <c r="BD60" s="27"/>
      <c r="BE60" s="27"/>
      <c r="BF60" s="27"/>
      <c r="BG60" s="27"/>
      <c r="BH60" s="27"/>
      <c r="BI60" s="27"/>
      <c r="BJ60" s="27"/>
      <c r="BK60" s="27"/>
      <c r="BL60" s="27"/>
    </row>
    <row r="61" spans="1:64" ht="409.5" customHeight="1">
      <c r="A61" s="365">
        <v>32</v>
      </c>
      <c r="B61" s="365" t="s">
        <v>124</v>
      </c>
      <c r="C61" s="391" t="s">
        <v>449</v>
      </c>
      <c r="D61" s="385" t="s">
        <v>114</v>
      </c>
      <c r="E61" s="386" t="s">
        <v>450</v>
      </c>
      <c r="F61" s="405" t="s">
        <v>451</v>
      </c>
      <c r="G61" s="405" t="s">
        <v>452</v>
      </c>
      <c r="H61" s="177" t="s">
        <v>278</v>
      </c>
      <c r="I61" s="160">
        <v>365</v>
      </c>
      <c r="J61" s="39" t="str">
        <f t="shared" si="0"/>
        <v>Media</v>
      </c>
      <c r="K61" s="40">
        <f t="shared" si="16"/>
        <v>0.6</v>
      </c>
      <c r="L61" s="178" t="s">
        <v>197</v>
      </c>
      <c r="M61" s="398" t="str">
        <f>IF(NOT(ISERROR(MATCH(L63,'[1]Tabla Impacto'!$B$221:$B$223,0))),'[1]Tabla Impacto'!$F$223&amp;"Por favor no seleccionar los criterios de impacto(Afectación Económica o presupuestal y Pérdida Reputacional)",L63)</f>
        <v>Entre 50 y 100 SMLMV</v>
      </c>
      <c r="N61" s="42" t="str">
        <f>IF(OR(L61='[1]Tabla Impacto'!$C$4,L61='[1]Tabla Impacto'!$D$4),"Leve",IF(OR(L61='[1]Tabla Impacto'!$C$5,L61='[1]Tabla Impacto'!$D$5),"Menor",IF(OR(L61='[1]Tabla Impacto'!$C$6,L61='[1]Tabla Impacto'!$D$6),"Moderado",IF(OR(L61='[1]Tabla Impacto'!$C$7,L61='[1]Tabla Impacto'!$D$7),"Mayor",IF(OR(L61='[1]Tabla Impacto'!$C$8,L61='[1]Tabla Impacto'!$D$8),"Catastrófico","")))))</f>
        <v>Mayor</v>
      </c>
      <c r="O61" s="40">
        <f t="shared" si="15"/>
        <v>0.8</v>
      </c>
      <c r="P61" s="43" t="str">
        <f t="shared" si="3"/>
        <v>Alto</v>
      </c>
      <c r="Q61" s="38">
        <v>1</v>
      </c>
      <c r="R61" s="36" t="s">
        <v>439</v>
      </c>
      <c r="S61" s="111" t="str">
        <f t="shared" si="4"/>
        <v>Probabilidad</v>
      </c>
      <c r="T61" s="45" t="s">
        <v>139</v>
      </c>
      <c r="U61" s="45" t="s">
        <v>132</v>
      </c>
      <c r="V61" s="46" t="str">
        <f t="shared" si="5"/>
        <v>30%</v>
      </c>
      <c r="W61" s="45" t="s">
        <v>104</v>
      </c>
      <c r="X61" s="45" t="s">
        <v>105</v>
      </c>
      <c r="Y61" s="45" t="s">
        <v>106</v>
      </c>
      <c r="Z61" s="47">
        <f t="shared" si="6"/>
        <v>0.42</v>
      </c>
      <c r="AA61" s="48" t="str">
        <f t="shared" si="7"/>
        <v>Media</v>
      </c>
      <c r="AB61" s="46">
        <f t="shared" si="8"/>
        <v>0.42</v>
      </c>
      <c r="AC61" s="48" t="str">
        <f t="shared" si="9"/>
        <v>Mayor</v>
      </c>
      <c r="AD61" s="46">
        <f t="shared" si="10"/>
        <v>0.8</v>
      </c>
      <c r="AE61" s="49" t="str">
        <f t="shared" si="11"/>
        <v>Alto</v>
      </c>
      <c r="AF61" s="45" t="s">
        <v>107</v>
      </c>
      <c r="AG61" s="371" t="s">
        <v>453</v>
      </c>
      <c r="AH61" s="179" t="s">
        <v>454</v>
      </c>
      <c r="AI61" s="173">
        <v>44545</v>
      </c>
      <c r="AJ61" s="73">
        <v>44306</v>
      </c>
      <c r="AK61" s="159" t="s">
        <v>455</v>
      </c>
      <c r="AL61" s="180" t="s">
        <v>456</v>
      </c>
      <c r="AM61" s="38"/>
      <c r="AN61" s="38" t="s">
        <v>113</v>
      </c>
      <c r="AO61" s="51" t="s">
        <v>442</v>
      </c>
      <c r="AP61" s="306" t="s">
        <v>1129</v>
      </c>
      <c r="AQ61" s="307"/>
      <c r="AR61" s="308"/>
      <c r="AS61" s="27"/>
      <c r="AT61" s="27"/>
      <c r="AU61" s="27"/>
      <c r="AV61" s="27"/>
      <c r="AW61" s="27"/>
      <c r="AX61" s="27"/>
      <c r="AY61" s="27"/>
      <c r="AZ61" s="27"/>
      <c r="BA61" s="27"/>
      <c r="BB61" s="27"/>
      <c r="BC61" s="27"/>
      <c r="BD61" s="27"/>
      <c r="BE61" s="27"/>
      <c r="BF61" s="27"/>
      <c r="BG61" s="27"/>
      <c r="BH61" s="27"/>
      <c r="BI61" s="27"/>
      <c r="BJ61" s="27"/>
      <c r="BK61" s="27"/>
      <c r="BL61" s="27"/>
    </row>
    <row r="62" spans="1:64" ht="226.5" customHeight="1">
      <c r="A62" s="374"/>
      <c r="B62" s="374"/>
      <c r="C62" s="374"/>
      <c r="D62" s="374"/>
      <c r="E62" s="374"/>
      <c r="F62" s="374"/>
      <c r="G62" s="374"/>
      <c r="H62" s="177" t="s">
        <v>278</v>
      </c>
      <c r="I62" s="166">
        <v>365</v>
      </c>
      <c r="J62" s="39" t="str">
        <f t="shared" si="0"/>
        <v>Media</v>
      </c>
      <c r="K62" s="40">
        <f t="shared" si="16"/>
        <v>0.6</v>
      </c>
      <c r="L62" s="176" t="s">
        <v>358</v>
      </c>
      <c r="M62" s="374"/>
      <c r="N62" s="42" t="str">
        <f>IF(OR(L62='[1]Tabla Impacto'!$C$4,L62='[1]Tabla Impacto'!$D$4),"Leve",IF(OR(L62='[1]Tabla Impacto'!$C$5,L62='[1]Tabla Impacto'!$D$5),"Menor",IF(OR(L62='[1]Tabla Impacto'!$C$6,L62='[1]Tabla Impacto'!$D$6),"Moderado",IF(OR(L62='[1]Tabla Impacto'!$C$7,L62='[1]Tabla Impacto'!$D$7),"Mayor",IF(OR(L62='[1]Tabla Impacto'!$C$8,L62='[1]Tabla Impacto'!$D$8),"Catastrófico","")))))</f>
        <v>Moderado</v>
      </c>
      <c r="O62" s="40">
        <f t="shared" si="15"/>
        <v>0.6</v>
      </c>
      <c r="P62" s="43" t="str">
        <f t="shared" si="3"/>
        <v>Moderado</v>
      </c>
      <c r="Q62" s="38">
        <v>2</v>
      </c>
      <c r="R62" s="162" t="s">
        <v>457</v>
      </c>
      <c r="S62" s="111" t="str">
        <f t="shared" si="4"/>
        <v>Probabilidad</v>
      </c>
      <c r="T62" s="45" t="s">
        <v>102</v>
      </c>
      <c r="U62" s="45" t="s">
        <v>132</v>
      </c>
      <c r="V62" s="46" t="str">
        <f t="shared" si="5"/>
        <v>40%</v>
      </c>
      <c r="W62" s="45" t="s">
        <v>104</v>
      </c>
      <c r="X62" s="45" t="s">
        <v>105</v>
      </c>
      <c r="Y62" s="45" t="s">
        <v>106</v>
      </c>
      <c r="Z62" s="47">
        <f t="shared" si="6"/>
        <v>0.36</v>
      </c>
      <c r="AA62" s="48" t="str">
        <f t="shared" si="7"/>
        <v>Baja</v>
      </c>
      <c r="AB62" s="46">
        <f t="shared" si="8"/>
        <v>0.36</v>
      </c>
      <c r="AC62" s="48" t="str">
        <f t="shared" si="9"/>
        <v>Moderado</v>
      </c>
      <c r="AD62" s="46">
        <f t="shared" si="10"/>
        <v>0.6</v>
      </c>
      <c r="AE62" s="49" t="str">
        <f t="shared" si="11"/>
        <v>Moderado</v>
      </c>
      <c r="AF62" s="45" t="s">
        <v>107</v>
      </c>
      <c r="AG62" s="374"/>
      <c r="AH62" s="179" t="s">
        <v>454</v>
      </c>
      <c r="AI62" s="173">
        <v>44545</v>
      </c>
      <c r="AJ62" s="73">
        <v>44425</v>
      </c>
      <c r="AK62" s="163" t="s">
        <v>458</v>
      </c>
      <c r="AL62" s="181" t="s">
        <v>459</v>
      </c>
      <c r="AM62" s="38"/>
      <c r="AN62" s="38" t="s">
        <v>113</v>
      </c>
      <c r="AO62" s="51" t="s">
        <v>460</v>
      </c>
      <c r="AP62" s="306" t="s">
        <v>1130</v>
      </c>
      <c r="AQ62" s="307"/>
      <c r="AR62" s="308"/>
      <c r="AS62" s="27"/>
      <c r="AT62" s="27"/>
      <c r="AU62" s="27"/>
      <c r="AV62" s="27"/>
      <c r="AW62" s="27"/>
      <c r="AX62" s="27"/>
      <c r="AY62" s="27"/>
      <c r="AZ62" s="27"/>
      <c r="BA62" s="27"/>
      <c r="BB62" s="27"/>
      <c r="BC62" s="27"/>
      <c r="BD62" s="27"/>
      <c r="BE62" s="27"/>
      <c r="BF62" s="27"/>
      <c r="BG62" s="27"/>
      <c r="BH62" s="27"/>
      <c r="BI62" s="27"/>
      <c r="BJ62" s="27"/>
      <c r="BK62" s="27"/>
      <c r="BL62" s="27"/>
    </row>
    <row r="63" spans="1:64" ht="150" customHeight="1">
      <c r="A63" s="361"/>
      <c r="B63" s="361"/>
      <c r="C63" s="361"/>
      <c r="D63" s="361"/>
      <c r="E63" s="361"/>
      <c r="F63" s="361"/>
      <c r="G63" s="361"/>
      <c r="H63" s="177" t="s">
        <v>278</v>
      </c>
      <c r="I63" s="166">
        <v>365</v>
      </c>
      <c r="J63" s="39" t="str">
        <f t="shared" si="0"/>
        <v>Media</v>
      </c>
      <c r="K63" s="40">
        <f t="shared" si="16"/>
        <v>0.6</v>
      </c>
      <c r="L63" s="176" t="s">
        <v>358</v>
      </c>
      <c r="M63" s="361"/>
      <c r="N63" s="42" t="str">
        <f>IF(OR(L63='[1]Tabla Impacto'!$C$4,L63='[1]Tabla Impacto'!$D$4),"Leve",IF(OR(L63='[1]Tabla Impacto'!$C$5,L63='[1]Tabla Impacto'!$D$5),"Menor",IF(OR(L63='[1]Tabla Impacto'!$C$6,L63='[1]Tabla Impacto'!$D$6),"Moderado",IF(OR(L63='[1]Tabla Impacto'!$C$7,L63='[1]Tabla Impacto'!$D$7),"Mayor",IF(OR(L63='[1]Tabla Impacto'!$C$8,L63='[1]Tabla Impacto'!$D$8),"Catastrófico","")))))</f>
        <v>Moderado</v>
      </c>
      <c r="O63" s="40">
        <f t="shared" si="15"/>
        <v>0.6</v>
      </c>
      <c r="P63" s="43" t="str">
        <f t="shared" si="3"/>
        <v>Moderado</v>
      </c>
      <c r="Q63" s="38">
        <v>3</v>
      </c>
      <c r="R63" s="162" t="s">
        <v>461</v>
      </c>
      <c r="S63" s="111" t="str">
        <f t="shared" si="4"/>
        <v>Probabilidad</v>
      </c>
      <c r="T63" s="45" t="s">
        <v>139</v>
      </c>
      <c r="U63" s="45" t="s">
        <v>132</v>
      </c>
      <c r="V63" s="46" t="str">
        <f t="shared" si="5"/>
        <v>30%</v>
      </c>
      <c r="W63" s="45" t="s">
        <v>104</v>
      </c>
      <c r="X63" s="45" t="s">
        <v>105</v>
      </c>
      <c r="Y63" s="45" t="s">
        <v>106</v>
      </c>
      <c r="Z63" s="47">
        <f t="shared" si="6"/>
        <v>0.42</v>
      </c>
      <c r="AA63" s="48" t="str">
        <f t="shared" si="7"/>
        <v>Media</v>
      </c>
      <c r="AB63" s="46">
        <f t="shared" si="8"/>
        <v>0.42</v>
      </c>
      <c r="AC63" s="48" t="str">
        <f t="shared" si="9"/>
        <v>Moderado</v>
      </c>
      <c r="AD63" s="46">
        <f t="shared" si="10"/>
        <v>0.6</v>
      </c>
      <c r="AE63" s="49" t="str">
        <f t="shared" si="11"/>
        <v>Moderado</v>
      </c>
      <c r="AF63" s="45" t="s">
        <v>107</v>
      </c>
      <c r="AG63" s="361"/>
      <c r="AH63" s="179" t="s">
        <v>462</v>
      </c>
      <c r="AI63" s="173">
        <v>44545</v>
      </c>
      <c r="AJ63" s="73">
        <v>44425</v>
      </c>
      <c r="AK63" s="163" t="s">
        <v>436</v>
      </c>
      <c r="AL63" s="181" t="s">
        <v>463</v>
      </c>
      <c r="AM63" s="38"/>
      <c r="AN63" s="38" t="s">
        <v>113</v>
      </c>
      <c r="AO63" s="283" t="s">
        <v>464</v>
      </c>
      <c r="AP63" s="306" t="s">
        <v>1131</v>
      </c>
      <c r="AQ63" s="307"/>
      <c r="AR63" s="308"/>
      <c r="AS63" s="27"/>
      <c r="AT63" s="27"/>
      <c r="AU63" s="27"/>
      <c r="AV63" s="27"/>
      <c r="AW63" s="27"/>
      <c r="AX63" s="27"/>
      <c r="AY63" s="27"/>
      <c r="AZ63" s="27"/>
      <c r="BA63" s="27"/>
      <c r="BB63" s="27"/>
      <c r="BC63" s="27"/>
      <c r="BD63" s="27"/>
      <c r="BE63" s="27"/>
      <c r="BF63" s="27"/>
      <c r="BG63" s="27"/>
      <c r="BH63" s="27"/>
      <c r="BI63" s="27"/>
      <c r="BJ63" s="27"/>
      <c r="BK63" s="27"/>
      <c r="BL63" s="27"/>
    </row>
    <row r="64" spans="1:64" ht="152.25" customHeight="1">
      <c r="A64" s="33">
        <v>33</v>
      </c>
      <c r="B64" s="33" t="s">
        <v>124</v>
      </c>
      <c r="C64" s="128" t="s">
        <v>465</v>
      </c>
      <c r="D64" s="35" t="s">
        <v>95</v>
      </c>
      <c r="E64" s="114" t="s">
        <v>466</v>
      </c>
      <c r="F64" s="114" t="s">
        <v>467</v>
      </c>
      <c r="G64" s="37" t="s">
        <v>468</v>
      </c>
      <c r="H64" s="37" t="s">
        <v>129</v>
      </c>
      <c r="I64" s="38">
        <v>365</v>
      </c>
      <c r="J64" s="39" t="str">
        <f t="shared" si="0"/>
        <v>Media</v>
      </c>
      <c r="K64" s="40">
        <f t="shared" si="16"/>
        <v>0.6</v>
      </c>
      <c r="L64" s="37" t="s">
        <v>289</v>
      </c>
      <c r="M64" s="41" t="str">
        <f>IF(NOT(ISERROR(MATCH(L64,'[1]Tabla Impacto'!$B$221:$B$223,0))),'[1]Tabla Impacto'!$F$223&amp;"Por favor no seleccionar los criterios de impacto(Afectación Económica o presupuestal y Pérdida Reputacional)",L64)</f>
        <v>Afectación menor a 10 SMLMV</v>
      </c>
      <c r="N64" s="42" t="str">
        <f>IF(OR(L64='[1]Tabla Impacto'!$C$4,L64='[1]Tabla Impacto'!$D$4),"Leve",IF(OR(L64='[1]Tabla Impacto'!$C$5,L64='[1]Tabla Impacto'!$D$5),"Menor",IF(OR(L64='[1]Tabla Impacto'!$C$6,L64='[1]Tabla Impacto'!$D$6),"Moderado",IF(OR(L64='[1]Tabla Impacto'!$C$7,L64='[1]Tabla Impacto'!$D$7),"Mayor",IF(OR(L64='[1]Tabla Impacto'!$C$8,L64='[1]Tabla Impacto'!$D$8),"Catastrófico","")))))</f>
        <v>Leve</v>
      </c>
      <c r="O64" s="40">
        <f t="shared" si="15"/>
        <v>0.2</v>
      </c>
      <c r="P64" s="43" t="str">
        <f t="shared" si="3"/>
        <v>Moderado</v>
      </c>
      <c r="Q64" s="38">
        <v>1</v>
      </c>
      <c r="R64" s="37" t="s">
        <v>469</v>
      </c>
      <c r="S64" s="111" t="str">
        <f t="shared" si="4"/>
        <v>Probabilidad</v>
      </c>
      <c r="T64" s="45" t="s">
        <v>102</v>
      </c>
      <c r="U64" s="45" t="s">
        <v>132</v>
      </c>
      <c r="V64" s="46" t="str">
        <f t="shared" si="5"/>
        <v>40%</v>
      </c>
      <c r="W64" s="45" t="s">
        <v>248</v>
      </c>
      <c r="X64" s="45" t="s">
        <v>105</v>
      </c>
      <c r="Y64" s="45" t="s">
        <v>106</v>
      </c>
      <c r="Z64" s="47">
        <f t="shared" si="6"/>
        <v>0.36</v>
      </c>
      <c r="AA64" s="48" t="str">
        <f t="shared" si="7"/>
        <v>Baja</v>
      </c>
      <c r="AB64" s="46">
        <f t="shared" si="8"/>
        <v>0.36</v>
      </c>
      <c r="AC64" s="48" t="str">
        <f t="shared" si="9"/>
        <v>Leve</v>
      </c>
      <c r="AD64" s="46">
        <f t="shared" si="10"/>
        <v>0.2</v>
      </c>
      <c r="AE64" s="49" t="str">
        <f t="shared" si="11"/>
        <v>Bajo</v>
      </c>
      <c r="AF64" s="45" t="s">
        <v>107</v>
      </c>
      <c r="AG64" s="37" t="s">
        <v>470</v>
      </c>
      <c r="AH64" s="72" t="s">
        <v>471</v>
      </c>
      <c r="AI64" s="73"/>
      <c r="AJ64" s="73">
        <v>44425</v>
      </c>
      <c r="AK64" s="37" t="s">
        <v>472</v>
      </c>
      <c r="AL64" s="37" t="s">
        <v>473</v>
      </c>
      <c r="AM64" s="38"/>
      <c r="AN64" s="38" t="s">
        <v>113</v>
      </c>
      <c r="AO64" s="51" t="s">
        <v>474</v>
      </c>
      <c r="AP64" s="318" t="s">
        <v>1132</v>
      </c>
      <c r="AQ64" s="319"/>
      <c r="AR64" s="320"/>
      <c r="AS64" s="27"/>
      <c r="AT64" s="27"/>
      <c r="AU64" s="27"/>
      <c r="AV64" s="27"/>
      <c r="AW64" s="27"/>
      <c r="AX64" s="27"/>
      <c r="AY64" s="27"/>
      <c r="AZ64" s="27"/>
      <c r="BA64" s="27"/>
      <c r="BB64" s="27"/>
      <c r="BC64" s="27"/>
      <c r="BD64" s="27"/>
      <c r="BE64" s="27"/>
      <c r="BF64" s="27"/>
      <c r="BG64" s="27"/>
      <c r="BH64" s="27"/>
      <c r="BI64" s="27"/>
      <c r="BJ64" s="27"/>
      <c r="BK64" s="27"/>
      <c r="BL64" s="27"/>
    </row>
    <row r="65" spans="1:64" ht="264.75" customHeight="1">
      <c r="A65" s="33">
        <v>34</v>
      </c>
      <c r="B65" s="33" t="s">
        <v>475</v>
      </c>
      <c r="C65" s="128" t="s">
        <v>465</v>
      </c>
      <c r="D65" s="72" t="s">
        <v>95</v>
      </c>
      <c r="E65" s="36" t="s">
        <v>476</v>
      </c>
      <c r="F65" s="36" t="s">
        <v>477</v>
      </c>
      <c r="G65" s="37" t="s">
        <v>478</v>
      </c>
      <c r="H65" s="37" t="s">
        <v>129</v>
      </c>
      <c r="I65" s="38">
        <v>365</v>
      </c>
      <c r="J65" s="39" t="str">
        <f t="shared" si="0"/>
        <v>Media</v>
      </c>
      <c r="K65" s="40">
        <f t="shared" si="16"/>
        <v>0.6</v>
      </c>
      <c r="L65" s="37" t="s">
        <v>289</v>
      </c>
      <c r="M65" s="41" t="str">
        <f>IF(NOT(ISERROR(MATCH(L65,'[1]Tabla Impacto'!$B$221:$B$223,0))),'[1]Tabla Impacto'!$F$223&amp;"Por favor no seleccionar los criterios de impacto(Afectación Económica o presupuestal y Pérdida Reputacional)",L65)</f>
        <v>Afectación menor a 10 SMLMV</v>
      </c>
      <c r="N65" s="42" t="str">
        <f>IF(OR(L65='[1]Tabla Impacto'!$C$4,L65='[1]Tabla Impacto'!$D$4),"Leve",IF(OR(L65='[1]Tabla Impacto'!$C$5,L65='[1]Tabla Impacto'!$D$5),"Menor",IF(OR(L65='[1]Tabla Impacto'!$C$6,L65='[1]Tabla Impacto'!$D$6),"Moderado",IF(OR(L65='[1]Tabla Impacto'!$C$7,L65='[1]Tabla Impacto'!$D$7),"Mayor",IF(OR(L65='[1]Tabla Impacto'!$C$8,L65='[1]Tabla Impacto'!$D$8),"Catastrófico","")))))</f>
        <v>Leve</v>
      </c>
      <c r="O65" s="40">
        <f t="shared" si="15"/>
        <v>0.2</v>
      </c>
      <c r="P65" s="43" t="str">
        <f t="shared" si="3"/>
        <v>Moderado</v>
      </c>
      <c r="Q65" s="38">
        <v>1</v>
      </c>
      <c r="R65" s="37" t="s">
        <v>479</v>
      </c>
      <c r="S65" s="111" t="str">
        <f t="shared" si="4"/>
        <v>Probabilidad</v>
      </c>
      <c r="T65" s="45" t="s">
        <v>102</v>
      </c>
      <c r="U65" s="45" t="s">
        <v>132</v>
      </c>
      <c r="V65" s="46" t="str">
        <f t="shared" si="5"/>
        <v>40%</v>
      </c>
      <c r="W65" s="45" t="s">
        <v>104</v>
      </c>
      <c r="X65" s="45" t="s">
        <v>105</v>
      </c>
      <c r="Y65" s="45" t="s">
        <v>106</v>
      </c>
      <c r="Z65" s="47">
        <f t="shared" si="6"/>
        <v>0.36</v>
      </c>
      <c r="AA65" s="48" t="str">
        <f t="shared" si="7"/>
        <v>Baja</v>
      </c>
      <c r="AB65" s="46">
        <f t="shared" si="8"/>
        <v>0.36</v>
      </c>
      <c r="AC65" s="48" t="str">
        <f t="shared" si="9"/>
        <v>Leve</v>
      </c>
      <c r="AD65" s="46">
        <f t="shared" si="10"/>
        <v>0.2</v>
      </c>
      <c r="AE65" s="49" t="str">
        <f t="shared" si="11"/>
        <v>Bajo</v>
      </c>
      <c r="AF65" s="45" t="s">
        <v>107</v>
      </c>
      <c r="AG65" s="36" t="s">
        <v>480</v>
      </c>
      <c r="AH65" s="35" t="s">
        <v>471</v>
      </c>
      <c r="AI65" s="36" t="s">
        <v>481</v>
      </c>
      <c r="AJ65" s="73">
        <v>44425</v>
      </c>
      <c r="AK65" s="37" t="s">
        <v>482</v>
      </c>
      <c r="AL65" s="37" t="s">
        <v>483</v>
      </c>
      <c r="AM65" s="38"/>
      <c r="AN65" s="38" t="s">
        <v>113</v>
      </c>
      <c r="AO65" s="51" t="s">
        <v>484</v>
      </c>
      <c r="AP65" s="321" t="s">
        <v>1133</v>
      </c>
      <c r="AQ65" s="322"/>
      <c r="AR65" s="323"/>
      <c r="AS65" s="27"/>
      <c r="AT65" s="27"/>
      <c r="AU65" s="27"/>
      <c r="AV65" s="27"/>
      <c r="AW65" s="27"/>
      <c r="AX65" s="27"/>
      <c r="AY65" s="27"/>
      <c r="AZ65" s="27"/>
      <c r="BA65" s="27"/>
      <c r="BB65" s="27"/>
      <c r="BC65" s="27"/>
      <c r="BD65" s="27"/>
      <c r="BE65" s="27"/>
      <c r="BF65" s="27"/>
      <c r="BG65" s="27"/>
      <c r="BH65" s="27"/>
      <c r="BI65" s="27"/>
      <c r="BJ65" s="27"/>
      <c r="BK65" s="27"/>
      <c r="BL65" s="27"/>
    </row>
    <row r="66" spans="1:64" ht="96" customHeight="1">
      <c r="A66" s="182">
        <v>35</v>
      </c>
      <c r="B66" s="182" t="s">
        <v>166</v>
      </c>
      <c r="C66" s="183" t="s">
        <v>465</v>
      </c>
      <c r="D66" s="184"/>
      <c r="E66" s="185" t="s">
        <v>485</v>
      </c>
      <c r="F66" s="185"/>
      <c r="G66" s="185" t="s">
        <v>486</v>
      </c>
      <c r="H66" s="185"/>
      <c r="I66" s="70">
        <v>1</v>
      </c>
      <c r="J66" s="186" t="str">
        <f t="shared" si="0"/>
        <v>Muy Baja</v>
      </c>
      <c r="K66" s="187">
        <f t="shared" si="16"/>
        <v>0.2</v>
      </c>
      <c r="L66" s="188"/>
      <c r="M66" s="189">
        <f>IF(NOT(ISERROR(MATCH(L66,'[1]Tabla Impacto'!$B$221:$B$223,0))),'[1]Tabla Impacto'!$F$223&amp;"Por favor no seleccionar los criterios de impacto(Afectación Económica o presupuestal y Pérdida Reputacional)",L66)</f>
        <v>0</v>
      </c>
      <c r="N66" s="190" t="str">
        <f>IF(OR(L66='[1]Tabla Impacto'!$C$4,L66='[1]Tabla Impacto'!$D$4),"Leve",IF(OR(L66='[1]Tabla Impacto'!$C$5,L66='[1]Tabla Impacto'!$D$5),"Menor",IF(OR(L66='[1]Tabla Impacto'!$C$6,L66='[1]Tabla Impacto'!$D$6),"Moderado",IF(OR(L66='[1]Tabla Impacto'!$C$7,L66='[1]Tabla Impacto'!$D$7),"Mayor",IF(OR(L66='[1]Tabla Impacto'!$C$8,L66='[1]Tabla Impacto'!$D$8),"Catastrófico","")))))</f>
        <v/>
      </c>
      <c r="O66" s="187" t="str">
        <f t="shared" si="15"/>
        <v/>
      </c>
      <c r="P66" s="191" t="str">
        <f t="shared" si="3"/>
        <v/>
      </c>
      <c r="Q66" s="70">
        <v>1</v>
      </c>
      <c r="R66" s="185" t="s">
        <v>487</v>
      </c>
      <c r="S66" s="192" t="str">
        <f t="shared" si="4"/>
        <v/>
      </c>
      <c r="T66" s="193"/>
      <c r="U66" s="193"/>
      <c r="V66" s="194" t="str">
        <f t="shared" si="5"/>
        <v/>
      </c>
      <c r="W66" s="193"/>
      <c r="X66" s="193"/>
      <c r="Y66" s="193"/>
      <c r="Z66" s="195" t="str">
        <f t="shared" si="6"/>
        <v/>
      </c>
      <c r="AA66" s="196" t="str">
        <f t="shared" si="7"/>
        <v/>
      </c>
      <c r="AB66" s="194" t="str">
        <f t="shared" si="8"/>
        <v/>
      </c>
      <c r="AC66" s="196" t="str">
        <f t="shared" si="9"/>
        <v/>
      </c>
      <c r="AD66" s="194" t="str">
        <f t="shared" si="10"/>
        <v/>
      </c>
      <c r="AE66" s="197" t="str">
        <f t="shared" si="11"/>
        <v/>
      </c>
      <c r="AF66" s="193"/>
      <c r="AG66" s="406" t="s">
        <v>488</v>
      </c>
      <c r="AH66" s="357"/>
      <c r="AI66" s="357"/>
      <c r="AJ66" s="357"/>
      <c r="AK66" s="357"/>
      <c r="AL66" s="357"/>
      <c r="AM66" s="358"/>
      <c r="AN66" s="70" t="s">
        <v>122</v>
      </c>
      <c r="AO66" s="71" t="s">
        <v>489</v>
      </c>
      <c r="AP66" s="306" t="s">
        <v>1092</v>
      </c>
      <c r="AQ66" s="307"/>
      <c r="AR66" s="308"/>
      <c r="AS66" s="27"/>
      <c r="AT66" s="27"/>
      <c r="AU66" s="27"/>
      <c r="AV66" s="27"/>
      <c r="AW66" s="27"/>
      <c r="AX66" s="27"/>
      <c r="AY66" s="27"/>
      <c r="AZ66" s="27"/>
      <c r="BA66" s="27"/>
      <c r="BB66" s="27"/>
      <c r="BC66" s="27"/>
      <c r="BD66" s="27"/>
      <c r="BE66" s="27"/>
      <c r="BF66" s="27"/>
      <c r="BG66" s="27"/>
      <c r="BH66" s="27"/>
      <c r="BI66" s="27"/>
      <c r="BJ66" s="27"/>
      <c r="BK66" s="27"/>
      <c r="BL66" s="27"/>
    </row>
    <row r="67" spans="1:64" ht="186" customHeight="1">
      <c r="A67" s="33">
        <v>36</v>
      </c>
      <c r="B67" s="33" t="s">
        <v>93</v>
      </c>
      <c r="C67" s="128" t="s">
        <v>465</v>
      </c>
      <c r="D67" s="72" t="s">
        <v>95</v>
      </c>
      <c r="E67" s="36" t="s">
        <v>490</v>
      </c>
      <c r="F67" s="36" t="s">
        <v>491</v>
      </c>
      <c r="G67" s="36" t="s">
        <v>492</v>
      </c>
      <c r="H67" s="36" t="s">
        <v>170</v>
      </c>
      <c r="I67" s="38">
        <v>365</v>
      </c>
      <c r="J67" s="39" t="str">
        <f t="shared" si="0"/>
        <v>Media</v>
      </c>
      <c r="K67" s="40">
        <f t="shared" si="16"/>
        <v>0.6</v>
      </c>
      <c r="L67" s="37" t="s">
        <v>289</v>
      </c>
      <c r="M67" s="41" t="str">
        <f>IF(NOT(ISERROR(MATCH(L67,'[1]Tabla Impacto'!$B$221:$B$223,0))),'[1]Tabla Impacto'!$F$223&amp;"Por favor no seleccionar los criterios de impacto(Afectación Económica o presupuestal y Pérdida Reputacional)",L67)</f>
        <v>Afectación menor a 10 SMLMV</v>
      </c>
      <c r="N67" s="42" t="str">
        <f>IF(OR(L67='[1]Tabla Impacto'!$C$4,L67='[1]Tabla Impacto'!$D$4),"Leve",IF(OR(L67='[1]Tabla Impacto'!$C$5,L67='[1]Tabla Impacto'!$D$5),"Menor",IF(OR(L67='[1]Tabla Impacto'!$C$6,L67='[1]Tabla Impacto'!$D$6),"Moderado",IF(OR(L67='[1]Tabla Impacto'!$C$7,L67='[1]Tabla Impacto'!$D$7),"Mayor",IF(OR(L67='[1]Tabla Impacto'!$C$8,L67='[1]Tabla Impacto'!$D$8),"Catastrófico","")))))</f>
        <v>Leve</v>
      </c>
      <c r="O67" s="40">
        <f t="shared" si="15"/>
        <v>0.2</v>
      </c>
      <c r="P67" s="43" t="str">
        <f t="shared" si="3"/>
        <v>Moderado</v>
      </c>
      <c r="Q67" s="38">
        <v>1</v>
      </c>
      <c r="R67" s="37" t="s">
        <v>493</v>
      </c>
      <c r="S67" s="111" t="str">
        <f t="shared" si="4"/>
        <v>Probabilidad</v>
      </c>
      <c r="T67" s="45" t="s">
        <v>102</v>
      </c>
      <c r="U67" s="45" t="s">
        <v>132</v>
      </c>
      <c r="V67" s="46" t="str">
        <f t="shared" si="5"/>
        <v>40%</v>
      </c>
      <c r="W67" s="45" t="s">
        <v>104</v>
      </c>
      <c r="X67" s="45" t="s">
        <v>105</v>
      </c>
      <c r="Y67" s="45" t="s">
        <v>106</v>
      </c>
      <c r="Z67" s="47">
        <f t="shared" si="6"/>
        <v>0.36</v>
      </c>
      <c r="AA67" s="48" t="str">
        <f t="shared" si="7"/>
        <v>Baja</v>
      </c>
      <c r="AB67" s="46">
        <f t="shared" si="8"/>
        <v>0.36</v>
      </c>
      <c r="AC67" s="48" t="str">
        <f t="shared" si="9"/>
        <v>Leve</v>
      </c>
      <c r="AD67" s="46">
        <f t="shared" si="10"/>
        <v>0.2</v>
      </c>
      <c r="AE67" s="49" t="str">
        <f t="shared" si="11"/>
        <v>Bajo</v>
      </c>
      <c r="AF67" s="45" t="s">
        <v>107</v>
      </c>
      <c r="AG67" s="36" t="s">
        <v>494</v>
      </c>
      <c r="AH67" s="35" t="s">
        <v>471</v>
      </c>
      <c r="AI67" s="73"/>
      <c r="AJ67" s="73">
        <v>44425</v>
      </c>
      <c r="AK67" s="37" t="s">
        <v>495</v>
      </c>
      <c r="AL67" s="38" t="s">
        <v>496</v>
      </c>
      <c r="AM67" s="38"/>
      <c r="AN67" s="38" t="s">
        <v>113</v>
      </c>
      <c r="AO67" s="51" t="s">
        <v>497</v>
      </c>
      <c r="AP67" s="306" t="s">
        <v>1134</v>
      </c>
      <c r="AQ67" s="307"/>
      <c r="AR67" s="308"/>
      <c r="AS67" s="27"/>
      <c r="AT67" s="27"/>
      <c r="AU67" s="27"/>
      <c r="AV67" s="27"/>
      <c r="AW67" s="27"/>
      <c r="AX67" s="27"/>
      <c r="AY67" s="27"/>
      <c r="AZ67" s="27"/>
      <c r="BA67" s="27"/>
      <c r="BB67" s="27"/>
      <c r="BC67" s="27"/>
      <c r="BD67" s="27"/>
      <c r="BE67" s="27"/>
      <c r="BF67" s="27"/>
      <c r="BG67" s="27"/>
      <c r="BH67" s="27"/>
      <c r="BI67" s="27"/>
      <c r="BJ67" s="27"/>
      <c r="BK67" s="27"/>
      <c r="BL67" s="27"/>
    </row>
    <row r="68" spans="1:64" ht="192" customHeight="1">
      <c r="A68" s="365">
        <v>37</v>
      </c>
      <c r="B68" s="365" t="s">
        <v>266</v>
      </c>
      <c r="C68" s="366" t="s">
        <v>498</v>
      </c>
      <c r="D68" s="367" t="s">
        <v>114</v>
      </c>
      <c r="E68" s="371" t="s">
        <v>499</v>
      </c>
      <c r="F68" s="367" t="s">
        <v>500</v>
      </c>
      <c r="G68" s="407" t="s">
        <v>501</v>
      </c>
      <c r="H68" s="35" t="s">
        <v>129</v>
      </c>
      <c r="I68" s="38">
        <v>365</v>
      </c>
      <c r="J68" s="39" t="str">
        <f t="shared" si="0"/>
        <v>Media</v>
      </c>
      <c r="K68" s="40">
        <f t="shared" si="16"/>
        <v>0.6</v>
      </c>
      <c r="L68" s="145" t="s">
        <v>100</v>
      </c>
      <c r="M68" s="41" t="str">
        <f>IF(NOT(ISERROR(MATCH(L68,'[1]Tabla Impacto'!$B$221:$B$223,0))),'[1]Tabla Impacto'!$F$223&amp;"Por favor no seleccionar los criterios de impacto(Afectación Económica o presupuestal y Pérdida Reputacional)",L68)</f>
        <v>Entre 10 y 50 SMLMV</v>
      </c>
      <c r="N68" s="42" t="str">
        <f>IF(OR(L68='[1]Tabla Impacto'!$C$4,L68='[1]Tabla Impacto'!$D$4),"Leve",IF(OR(L68='[1]Tabla Impacto'!$C$5,L68='[1]Tabla Impacto'!$D$5),"Menor",IF(OR(L68='[1]Tabla Impacto'!$C$6,L68='[1]Tabla Impacto'!$D$6),"Moderado",IF(OR(L68='[1]Tabla Impacto'!$C$7,L68='[1]Tabla Impacto'!$D$7),"Mayor",IF(OR(L68='[1]Tabla Impacto'!$C$8,L68='[1]Tabla Impacto'!$D$8),"Catastrófico","")))))</f>
        <v>Menor</v>
      </c>
      <c r="O68" s="40">
        <f t="shared" si="15"/>
        <v>0.4</v>
      </c>
      <c r="P68" s="43" t="str">
        <f t="shared" si="3"/>
        <v>Moderado</v>
      </c>
      <c r="Q68" s="38">
        <v>1</v>
      </c>
      <c r="R68" s="36" t="s">
        <v>502</v>
      </c>
      <c r="S68" s="111" t="str">
        <f t="shared" si="4"/>
        <v>Probabilidad</v>
      </c>
      <c r="T68" s="45" t="s">
        <v>102</v>
      </c>
      <c r="U68" s="45" t="s">
        <v>132</v>
      </c>
      <c r="V68" s="46" t="str">
        <f t="shared" si="5"/>
        <v>40%</v>
      </c>
      <c r="W68" s="45" t="s">
        <v>104</v>
      </c>
      <c r="X68" s="45" t="s">
        <v>105</v>
      </c>
      <c r="Y68" s="45" t="s">
        <v>106</v>
      </c>
      <c r="Z68" s="47">
        <f t="shared" si="6"/>
        <v>0.36</v>
      </c>
      <c r="AA68" s="198" t="str">
        <f t="shared" si="7"/>
        <v>Baja</v>
      </c>
      <c r="AB68" s="46">
        <f t="shared" si="8"/>
        <v>0.36</v>
      </c>
      <c r="AC68" s="48" t="str">
        <f t="shared" si="9"/>
        <v>Menor</v>
      </c>
      <c r="AD68" s="46">
        <f t="shared" si="10"/>
        <v>0.4</v>
      </c>
      <c r="AE68" s="199" t="str">
        <f t="shared" si="11"/>
        <v>Moderado</v>
      </c>
      <c r="AF68" s="200" t="s">
        <v>107</v>
      </c>
      <c r="AG68" s="385" t="s">
        <v>503</v>
      </c>
      <c r="AH68" s="385" t="s">
        <v>504</v>
      </c>
      <c r="AI68" s="408">
        <v>44305</v>
      </c>
      <c r="AJ68" s="409">
        <v>44425</v>
      </c>
      <c r="AK68" s="159" t="s">
        <v>505</v>
      </c>
      <c r="AL68" s="37" t="s">
        <v>506</v>
      </c>
      <c r="AM68" s="35"/>
      <c r="AN68" s="35" t="s">
        <v>113</v>
      </c>
      <c r="AO68" s="51" t="s">
        <v>507</v>
      </c>
      <c r="AP68" s="318" t="s">
        <v>1135</v>
      </c>
      <c r="AQ68" s="319"/>
      <c r="AR68" s="320"/>
      <c r="AS68" s="27"/>
      <c r="AT68" s="27"/>
      <c r="AU68" s="27"/>
      <c r="AV68" s="27"/>
      <c r="AW68" s="27"/>
      <c r="AX68" s="27"/>
      <c r="AY68" s="27"/>
      <c r="AZ68" s="27"/>
      <c r="BA68" s="27"/>
      <c r="BB68" s="27"/>
      <c r="BC68" s="27"/>
      <c r="BD68" s="27"/>
      <c r="BE68" s="27"/>
      <c r="BF68" s="27"/>
      <c r="BG68" s="27"/>
      <c r="BH68" s="27"/>
      <c r="BI68" s="27"/>
      <c r="BJ68" s="27"/>
      <c r="BK68" s="27"/>
      <c r="BL68" s="27"/>
    </row>
    <row r="69" spans="1:64" ht="213.75" customHeight="1">
      <c r="A69" s="374"/>
      <c r="B69" s="374"/>
      <c r="C69" s="374"/>
      <c r="D69" s="374"/>
      <c r="E69" s="374"/>
      <c r="F69" s="374"/>
      <c r="G69" s="374"/>
      <c r="H69" s="35" t="s">
        <v>129</v>
      </c>
      <c r="I69" s="38">
        <v>365</v>
      </c>
      <c r="J69" s="39" t="str">
        <f t="shared" si="0"/>
        <v>Media</v>
      </c>
      <c r="K69" s="40">
        <v>0.36</v>
      </c>
      <c r="L69" s="145" t="s">
        <v>100</v>
      </c>
      <c r="M69" s="41" t="str">
        <f>IF(NOT(ISERROR(MATCH(L69,'[1]Tabla Impacto'!$B$221:$B$223,0))),'[1]Tabla Impacto'!$F$223&amp;"Por favor no seleccionar los criterios de impacto(Afectación Económica o presupuestal y Pérdida Reputacional)",L69)</f>
        <v>Entre 10 y 50 SMLMV</v>
      </c>
      <c r="N69" s="42" t="str">
        <f>IF(OR(L69='[1]Tabla Impacto'!$C$4,L69='[1]Tabla Impacto'!$D$4),"Leve",IF(OR(L69='[1]Tabla Impacto'!$C$5,L69='[1]Tabla Impacto'!$D$5),"Menor",IF(OR(L69='[1]Tabla Impacto'!$C$6,L69='[1]Tabla Impacto'!$D$6),"Moderado",IF(OR(L69='[1]Tabla Impacto'!$C$7,L69='[1]Tabla Impacto'!$D$7),"Mayor",IF(OR(L69='[1]Tabla Impacto'!$C$8,L69='[1]Tabla Impacto'!$D$8),"Catastrófico","")))))</f>
        <v>Menor</v>
      </c>
      <c r="O69" s="40">
        <v>0.3</v>
      </c>
      <c r="P69" s="43" t="str">
        <f t="shared" si="3"/>
        <v>Moderado</v>
      </c>
      <c r="Q69" s="38">
        <v>2</v>
      </c>
      <c r="R69" s="162" t="s">
        <v>508</v>
      </c>
      <c r="S69" s="111" t="str">
        <f t="shared" si="4"/>
        <v>Probabilidad</v>
      </c>
      <c r="T69" s="45" t="s">
        <v>139</v>
      </c>
      <c r="U69" s="45" t="s">
        <v>132</v>
      </c>
      <c r="V69" s="46" t="str">
        <f t="shared" si="5"/>
        <v>30%</v>
      </c>
      <c r="W69" s="45" t="s">
        <v>104</v>
      </c>
      <c r="X69" s="45" t="s">
        <v>105</v>
      </c>
      <c r="Y69" s="45" t="s">
        <v>106</v>
      </c>
      <c r="Z69" s="47">
        <f t="shared" si="6"/>
        <v>0.252</v>
      </c>
      <c r="AA69" s="198" t="str">
        <f t="shared" si="7"/>
        <v>Baja</v>
      </c>
      <c r="AB69" s="46">
        <f t="shared" si="8"/>
        <v>0.252</v>
      </c>
      <c r="AC69" s="48" t="str">
        <f t="shared" si="9"/>
        <v>Menor</v>
      </c>
      <c r="AD69" s="46">
        <f t="shared" si="10"/>
        <v>0.3</v>
      </c>
      <c r="AE69" s="199" t="str">
        <f t="shared" si="11"/>
        <v>Moderado</v>
      </c>
      <c r="AF69" s="200" t="s">
        <v>107</v>
      </c>
      <c r="AG69" s="374"/>
      <c r="AH69" s="374"/>
      <c r="AI69" s="374"/>
      <c r="AJ69" s="374"/>
      <c r="AK69" s="163" t="s">
        <v>509</v>
      </c>
      <c r="AL69" s="37" t="s">
        <v>510</v>
      </c>
      <c r="AM69" s="35"/>
      <c r="AN69" s="38" t="s">
        <v>113</v>
      </c>
      <c r="AO69" s="51" t="s">
        <v>511</v>
      </c>
      <c r="AP69" s="306" t="s">
        <v>1136</v>
      </c>
      <c r="AQ69" s="307"/>
      <c r="AR69" s="308"/>
      <c r="AS69" s="27"/>
      <c r="AT69" s="27"/>
      <c r="AU69" s="27"/>
      <c r="AV69" s="27"/>
      <c r="AW69" s="27"/>
      <c r="AX69" s="27"/>
      <c r="AY69" s="27"/>
      <c r="AZ69" s="27"/>
      <c r="BA69" s="27"/>
      <c r="BB69" s="27"/>
      <c r="BC69" s="27"/>
      <c r="BD69" s="27"/>
      <c r="BE69" s="27"/>
      <c r="BF69" s="27"/>
      <c r="BG69" s="27"/>
      <c r="BH69" s="27"/>
      <c r="BI69" s="27"/>
      <c r="BJ69" s="27"/>
      <c r="BK69" s="27"/>
      <c r="BL69" s="27"/>
    </row>
    <row r="70" spans="1:64" ht="219.75" customHeight="1">
      <c r="A70" s="374"/>
      <c r="B70" s="374"/>
      <c r="C70" s="374"/>
      <c r="D70" s="374"/>
      <c r="E70" s="374"/>
      <c r="F70" s="374"/>
      <c r="G70" s="374"/>
      <c r="H70" s="35" t="s">
        <v>129</v>
      </c>
      <c r="I70" s="38">
        <v>365</v>
      </c>
      <c r="J70" s="39" t="str">
        <f t="shared" si="0"/>
        <v>Media</v>
      </c>
      <c r="K70" s="40">
        <v>0.252</v>
      </c>
      <c r="L70" s="145" t="s">
        <v>100</v>
      </c>
      <c r="M70" s="41" t="str">
        <f>IF(NOT(ISERROR(MATCH(L70,'[1]Tabla Impacto'!$B$221:$B$223,0))),'[1]Tabla Impacto'!$F$223&amp;"Por favor no seleccionar los criterios de impacto(Afectación Económica o presupuestal y Pérdida Reputacional)",L70)</f>
        <v>Entre 10 y 50 SMLMV</v>
      </c>
      <c r="N70" s="42" t="str">
        <f>IF(OR(L70='[1]Tabla Impacto'!$C$4,L70='[1]Tabla Impacto'!$D$4),"Leve",IF(OR(L70='[1]Tabla Impacto'!$C$5,L70='[1]Tabla Impacto'!$D$5),"Menor",IF(OR(L70='[1]Tabla Impacto'!$C$6,L70='[1]Tabla Impacto'!$D$6),"Moderado",IF(OR(L70='[1]Tabla Impacto'!$C$7,L70='[1]Tabla Impacto'!$D$7),"Mayor",IF(OR(L70='[1]Tabla Impacto'!$C$8,L70='[1]Tabla Impacto'!$D$8),"Catastrófico","")))))</f>
        <v>Menor</v>
      </c>
      <c r="O70" s="40">
        <v>0</v>
      </c>
      <c r="P70" s="43" t="str">
        <f t="shared" si="3"/>
        <v>Moderado</v>
      </c>
      <c r="Q70" s="38">
        <v>3</v>
      </c>
      <c r="R70" s="162" t="s">
        <v>512</v>
      </c>
      <c r="S70" s="111" t="str">
        <f t="shared" si="4"/>
        <v>Impacto</v>
      </c>
      <c r="T70" s="45" t="s">
        <v>445</v>
      </c>
      <c r="U70" s="45" t="s">
        <v>132</v>
      </c>
      <c r="V70" s="46" t="str">
        <f t="shared" si="5"/>
        <v>25%</v>
      </c>
      <c r="W70" s="45" t="s">
        <v>104</v>
      </c>
      <c r="X70" s="45" t="s">
        <v>105</v>
      </c>
      <c r="Y70" s="45" t="s">
        <v>106</v>
      </c>
      <c r="Z70" s="47">
        <f t="shared" si="6"/>
        <v>0.252</v>
      </c>
      <c r="AA70" s="198" t="str">
        <f t="shared" si="7"/>
        <v>Baja</v>
      </c>
      <c r="AB70" s="46">
        <f t="shared" si="8"/>
        <v>0.252</v>
      </c>
      <c r="AC70" s="48" t="str">
        <f t="shared" si="9"/>
        <v>Leve</v>
      </c>
      <c r="AD70" s="46">
        <f t="shared" si="10"/>
        <v>0</v>
      </c>
      <c r="AE70" s="199" t="str">
        <f t="shared" si="11"/>
        <v>Bajo</v>
      </c>
      <c r="AF70" s="200" t="s">
        <v>107</v>
      </c>
      <c r="AG70" s="374"/>
      <c r="AH70" s="374"/>
      <c r="AI70" s="374"/>
      <c r="AJ70" s="374"/>
      <c r="AK70" s="163" t="s">
        <v>513</v>
      </c>
      <c r="AL70" s="37" t="s">
        <v>514</v>
      </c>
      <c r="AM70" s="35"/>
      <c r="AN70" s="38" t="s">
        <v>113</v>
      </c>
      <c r="AO70" s="51" t="s">
        <v>515</v>
      </c>
      <c r="AP70" s="318" t="s">
        <v>1137</v>
      </c>
      <c r="AQ70" s="319"/>
      <c r="AR70" s="320"/>
      <c r="AS70" s="27"/>
      <c r="AT70" s="27"/>
      <c r="AU70" s="27"/>
      <c r="AV70" s="27"/>
      <c r="AW70" s="27"/>
      <c r="AX70" s="27"/>
      <c r="AY70" s="27"/>
      <c r="AZ70" s="27"/>
      <c r="BA70" s="27"/>
      <c r="BB70" s="27"/>
      <c r="BC70" s="27"/>
      <c r="BD70" s="27"/>
      <c r="BE70" s="27"/>
      <c r="BF70" s="27"/>
      <c r="BG70" s="27"/>
      <c r="BH70" s="27"/>
      <c r="BI70" s="27"/>
      <c r="BJ70" s="27"/>
      <c r="BK70" s="27"/>
      <c r="BL70" s="27"/>
    </row>
    <row r="71" spans="1:64" ht="222" customHeight="1">
      <c r="A71" s="361"/>
      <c r="B71" s="361"/>
      <c r="C71" s="361"/>
      <c r="D71" s="361"/>
      <c r="E71" s="361"/>
      <c r="F71" s="361"/>
      <c r="G71" s="361"/>
      <c r="H71" s="35" t="s">
        <v>129</v>
      </c>
      <c r="I71" s="38">
        <v>365</v>
      </c>
      <c r="J71" s="39" t="str">
        <f t="shared" si="0"/>
        <v>Media</v>
      </c>
      <c r="K71" s="40">
        <v>0.25</v>
      </c>
      <c r="L71" s="145" t="s">
        <v>100</v>
      </c>
      <c r="M71" s="41" t="str">
        <f>IF(NOT(ISERROR(MATCH(L71,'[1]Tabla Impacto'!$B$221:$B$223,0))),'[1]Tabla Impacto'!$F$223&amp;"Por favor no seleccionar los criterios de impacto(Afectación Económica o presupuestal y Pérdida Reputacional)",L71)</f>
        <v>Entre 10 y 50 SMLMV</v>
      </c>
      <c r="N71" s="42" t="str">
        <f>IF(OR(L71='[1]Tabla Impacto'!$C$4,L71='[1]Tabla Impacto'!$D$4),"Leve",IF(OR(L71='[1]Tabla Impacto'!$C$5,L71='[1]Tabla Impacto'!$D$5),"Menor",IF(OR(L71='[1]Tabla Impacto'!$C$6,L71='[1]Tabla Impacto'!$D$6),"Moderado",IF(OR(L71='[1]Tabla Impacto'!$C$7,L71='[1]Tabla Impacto'!$D$7),"Mayor",IF(OR(L71='[1]Tabla Impacto'!$C$8,L71='[1]Tabla Impacto'!$D$8),"Catastrófico","")))))</f>
        <v>Menor</v>
      </c>
      <c r="O71" s="40">
        <v>0</v>
      </c>
      <c r="P71" s="43" t="str">
        <f t="shared" si="3"/>
        <v>Moderado</v>
      </c>
      <c r="Q71" s="38">
        <v>4</v>
      </c>
      <c r="R71" s="162" t="s">
        <v>516</v>
      </c>
      <c r="S71" s="111" t="str">
        <f t="shared" si="4"/>
        <v>Probabilidad</v>
      </c>
      <c r="T71" s="45" t="s">
        <v>102</v>
      </c>
      <c r="U71" s="45" t="s">
        <v>132</v>
      </c>
      <c r="V71" s="46" t="str">
        <f t="shared" si="5"/>
        <v>40%</v>
      </c>
      <c r="W71" s="45" t="s">
        <v>104</v>
      </c>
      <c r="X71" s="45" t="s">
        <v>105</v>
      </c>
      <c r="Y71" s="45" t="s">
        <v>106</v>
      </c>
      <c r="Z71" s="47">
        <f t="shared" si="6"/>
        <v>0.15</v>
      </c>
      <c r="AA71" s="198" t="str">
        <f t="shared" si="7"/>
        <v>Muy Baja</v>
      </c>
      <c r="AB71" s="46">
        <f t="shared" si="8"/>
        <v>0.15</v>
      </c>
      <c r="AC71" s="48" t="str">
        <f t="shared" si="9"/>
        <v>Leve</v>
      </c>
      <c r="AD71" s="46">
        <f t="shared" si="10"/>
        <v>0</v>
      </c>
      <c r="AE71" s="199" t="str">
        <f t="shared" si="11"/>
        <v>Bajo</v>
      </c>
      <c r="AF71" s="200" t="s">
        <v>107</v>
      </c>
      <c r="AG71" s="361"/>
      <c r="AH71" s="361"/>
      <c r="AI71" s="361"/>
      <c r="AJ71" s="361"/>
      <c r="AK71" s="163" t="s">
        <v>517</v>
      </c>
      <c r="AL71" s="37" t="s">
        <v>518</v>
      </c>
      <c r="AM71" s="35"/>
      <c r="AN71" s="38" t="s">
        <v>113</v>
      </c>
      <c r="AO71" s="51" t="s">
        <v>519</v>
      </c>
      <c r="AP71" s="318" t="s">
        <v>1138</v>
      </c>
      <c r="AQ71" s="319"/>
      <c r="AR71" s="320"/>
      <c r="AS71" s="27"/>
      <c r="AT71" s="27"/>
      <c r="AU71" s="27"/>
      <c r="AV71" s="27"/>
      <c r="AW71" s="27"/>
      <c r="AX71" s="27"/>
      <c r="AY71" s="27"/>
      <c r="AZ71" s="27"/>
      <c r="BA71" s="27"/>
      <c r="BB71" s="27"/>
      <c r="BC71" s="27"/>
      <c r="BD71" s="27"/>
      <c r="BE71" s="27"/>
      <c r="BF71" s="27"/>
      <c r="BG71" s="27"/>
      <c r="BH71" s="27"/>
      <c r="BI71" s="27"/>
      <c r="BJ71" s="27"/>
      <c r="BK71" s="27"/>
      <c r="BL71" s="27"/>
    </row>
    <row r="72" spans="1:64" ht="189" customHeight="1">
      <c r="A72" s="33">
        <v>38</v>
      </c>
      <c r="B72" s="33" t="s">
        <v>475</v>
      </c>
      <c r="C72" s="34" t="s">
        <v>498</v>
      </c>
      <c r="D72" s="72" t="s">
        <v>155</v>
      </c>
      <c r="E72" s="36" t="s">
        <v>520</v>
      </c>
      <c r="F72" s="36" t="s">
        <v>521</v>
      </c>
      <c r="G72" s="37" t="s">
        <v>522</v>
      </c>
      <c r="H72" s="37" t="s">
        <v>129</v>
      </c>
      <c r="I72" s="38">
        <v>365</v>
      </c>
      <c r="J72" s="39" t="str">
        <f t="shared" si="0"/>
        <v>Media</v>
      </c>
      <c r="K72" s="40">
        <f t="shared" ref="K72:K75" si="17">IF(J72="","",IF(J72="Muy Baja",0.2,IF(J72="Baja",0.4,IF(J72="Media",0.6,IF(J72="Alta",0.8,IF(J72="Muy Alta",1, ))))))</f>
        <v>0.6</v>
      </c>
      <c r="L72" s="37" t="s">
        <v>188</v>
      </c>
      <c r="M72" s="41" t="str">
        <f>IF(NOT(ISERROR(MATCH(L72,'[1]Tabla Impacto'!$B$221:$B$223,0))),'[1]Tabla Impacto'!$F$223&amp;"Por favor no seleccionar los criterios de impacto(Afectación Económica o presupuestal y Pérdida Reputacional)",L72)</f>
        <v>El riesgo afecta la imagen de la entidad internamente, de conocimiento general nivel interno, de junta directiva y accionistas y/o de provedores</v>
      </c>
      <c r="N72" s="42" t="str">
        <f>IF(OR(L72='[1]Tabla Impacto'!$C$4,L72='[1]Tabla Impacto'!$D$4),"Leve",IF(OR(L72='[1]Tabla Impacto'!$C$5,L72='[1]Tabla Impacto'!$D$5),"Menor",IF(OR(L72='[1]Tabla Impacto'!$C$6,L72='[1]Tabla Impacto'!$D$6),"Moderado",IF(OR(L72='[1]Tabla Impacto'!$C$7,L72='[1]Tabla Impacto'!$D$7),"Mayor",IF(OR(L72='[1]Tabla Impacto'!$C$8,L72='[1]Tabla Impacto'!$D$8),"Catastrófico","")))))</f>
        <v>Menor</v>
      </c>
      <c r="O72" s="40">
        <f t="shared" ref="O72:O102" si="18">IF(N72="","",IF(N72="Leve",0.2,IF(N72="Menor",0.4,IF(N72="Moderado",0.6,IF(N72="Mayor",0.8,IF(N72="Catastrófico",1, ))))))</f>
        <v>0.4</v>
      </c>
      <c r="P72" s="43" t="str">
        <f t="shared" si="3"/>
        <v>Moderado</v>
      </c>
      <c r="Q72" s="38">
        <v>1</v>
      </c>
      <c r="R72" s="36" t="s">
        <v>523</v>
      </c>
      <c r="S72" s="111" t="str">
        <f t="shared" si="4"/>
        <v>Probabilidad</v>
      </c>
      <c r="T72" s="45" t="s">
        <v>102</v>
      </c>
      <c r="U72" s="45" t="s">
        <v>132</v>
      </c>
      <c r="V72" s="46" t="str">
        <f t="shared" si="5"/>
        <v>40%</v>
      </c>
      <c r="W72" s="45" t="s">
        <v>104</v>
      </c>
      <c r="X72" s="45" t="s">
        <v>105</v>
      </c>
      <c r="Y72" s="45" t="s">
        <v>106</v>
      </c>
      <c r="Z72" s="47">
        <f t="shared" si="6"/>
        <v>0.36</v>
      </c>
      <c r="AA72" s="48" t="str">
        <f t="shared" si="7"/>
        <v>Baja</v>
      </c>
      <c r="AB72" s="46">
        <f t="shared" si="8"/>
        <v>0.36</v>
      </c>
      <c r="AC72" s="48" t="str">
        <f t="shared" si="9"/>
        <v>Menor</v>
      </c>
      <c r="AD72" s="46">
        <f t="shared" si="10"/>
        <v>0.4</v>
      </c>
      <c r="AE72" s="199" t="str">
        <f t="shared" si="11"/>
        <v>Moderado</v>
      </c>
      <c r="AF72" s="45" t="s">
        <v>107</v>
      </c>
      <c r="AG72" s="36" t="s">
        <v>503</v>
      </c>
      <c r="AH72" s="160" t="s">
        <v>524</v>
      </c>
      <c r="AI72" s="161"/>
      <c r="AJ72" s="73">
        <v>44425</v>
      </c>
      <c r="AK72" s="159" t="s">
        <v>517</v>
      </c>
      <c r="AL72" s="37" t="s">
        <v>525</v>
      </c>
      <c r="AM72" s="38"/>
      <c r="AN72" s="38" t="s">
        <v>113</v>
      </c>
      <c r="AO72" s="51" t="s">
        <v>519</v>
      </c>
      <c r="AP72" s="306" t="s">
        <v>1139</v>
      </c>
      <c r="AQ72" s="307"/>
      <c r="AR72" s="308"/>
      <c r="AS72" s="27"/>
      <c r="AT72" s="27"/>
      <c r="AU72" s="27"/>
      <c r="AV72" s="27"/>
      <c r="AW72" s="27"/>
      <c r="AX72" s="27"/>
      <c r="AY72" s="27"/>
      <c r="AZ72" s="27"/>
      <c r="BA72" s="27"/>
      <c r="BB72" s="27"/>
      <c r="BC72" s="27"/>
      <c r="BD72" s="27"/>
      <c r="BE72" s="27"/>
      <c r="BF72" s="27"/>
      <c r="BG72" s="27"/>
      <c r="BH72" s="27"/>
      <c r="BI72" s="27"/>
      <c r="BJ72" s="27"/>
      <c r="BK72" s="27"/>
      <c r="BL72" s="27"/>
    </row>
    <row r="73" spans="1:64" ht="183.75" customHeight="1">
      <c r="A73" s="33">
        <v>39</v>
      </c>
      <c r="B73" s="33" t="s">
        <v>166</v>
      </c>
      <c r="C73" s="34" t="s">
        <v>498</v>
      </c>
      <c r="D73" s="35" t="s">
        <v>114</v>
      </c>
      <c r="E73" s="36" t="s">
        <v>526</v>
      </c>
      <c r="F73" s="36" t="s">
        <v>527</v>
      </c>
      <c r="G73" s="37" t="s">
        <v>528</v>
      </c>
      <c r="H73" s="37" t="s">
        <v>170</v>
      </c>
      <c r="I73" s="38">
        <v>1</v>
      </c>
      <c r="J73" s="39" t="str">
        <f t="shared" si="0"/>
        <v>Muy Baja</v>
      </c>
      <c r="K73" s="40">
        <f t="shared" si="17"/>
        <v>0.2</v>
      </c>
      <c r="L73" s="110"/>
      <c r="M73" s="41">
        <f>IF(NOT(ISERROR(MATCH(L73,'[1]Tabla Impacto'!$B$221:$B$223,0))),'[1]Tabla Impacto'!$F$223&amp;"Por favor no seleccionar los criterios de impacto(Afectación Económica o presupuestal y Pérdida Reputacional)",L73)</f>
        <v>0</v>
      </c>
      <c r="N73" s="42" t="s">
        <v>45</v>
      </c>
      <c r="O73" s="40">
        <f t="shared" si="18"/>
        <v>0.6</v>
      </c>
      <c r="P73" s="43" t="str">
        <f t="shared" si="3"/>
        <v>Moderado</v>
      </c>
      <c r="Q73" s="38">
        <v>1</v>
      </c>
      <c r="R73" s="36" t="s">
        <v>529</v>
      </c>
      <c r="S73" s="111" t="str">
        <f t="shared" si="4"/>
        <v>Probabilidad</v>
      </c>
      <c r="T73" s="45" t="s">
        <v>102</v>
      </c>
      <c r="U73" s="45" t="s">
        <v>132</v>
      </c>
      <c r="V73" s="46" t="str">
        <f t="shared" si="5"/>
        <v>40%</v>
      </c>
      <c r="W73" s="45" t="s">
        <v>248</v>
      </c>
      <c r="X73" s="45" t="s">
        <v>322</v>
      </c>
      <c r="Y73" s="45" t="s">
        <v>106</v>
      </c>
      <c r="Z73" s="47">
        <f t="shared" si="6"/>
        <v>0.12</v>
      </c>
      <c r="AA73" s="48" t="str">
        <f t="shared" si="7"/>
        <v>Muy Baja</v>
      </c>
      <c r="AB73" s="46">
        <f t="shared" si="8"/>
        <v>0.12</v>
      </c>
      <c r="AC73" s="48" t="str">
        <f t="shared" si="9"/>
        <v>Moderado</v>
      </c>
      <c r="AD73" s="46">
        <f t="shared" si="10"/>
        <v>0.6</v>
      </c>
      <c r="AE73" s="49" t="str">
        <f t="shared" si="11"/>
        <v>Moderado</v>
      </c>
      <c r="AF73" s="45" t="s">
        <v>107</v>
      </c>
      <c r="AG73" s="36" t="s">
        <v>503</v>
      </c>
      <c r="AH73" s="160" t="s">
        <v>524</v>
      </c>
      <c r="AI73" s="201">
        <v>44561</v>
      </c>
      <c r="AJ73" s="73">
        <v>44425</v>
      </c>
      <c r="AK73" s="159" t="s">
        <v>530</v>
      </c>
      <c r="AL73" s="37" t="s">
        <v>531</v>
      </c>
      <c r="AM73" s="35"/>
      <c r="AN73" s="35" t="s">
        <v>113</v>
      </c>
      <c r="AO73" s="51" t="s">
        <v>532</v>
      </c>
      <c r="AP73" s="318" t="s">
        <v>1140</v>
      </c>
      <c r="AQ73" s="319"/>
      <c r="AR73" s="320"/>
      <c r="AS73" s="27"/>
      <c r="AT73" s="27"/>
      <c r="AU73" s="27"/>
      <c r="AV73" s="27"/>
      <c r="AW73" s="27"/>
      <c r="AX73" s="27"/>
      <c r="AY73" s="27"/>
      <c r="AZ73" s="27"/>
      <c r="BA73" s="27"/>
      <c r="BB73" s="27"/>
      <c r="BC73" s="27"/>
      <c r="BD73" s="27"/>
      <c r="BE73" s="27"/>
      <c r="BF73" s="27"/>
      <c r="BG73" s="27"/>
      <c r="BH73" s="27"/>
      <c r="BI73" s="27"/>
      <c r="BJ73" s="27"/>
      <c r="BK73" s="27"/>
      <c r="BL73" s="27"/>
    </row>
    <row r="74" spans="1:64" ht="183.75" customHeight="1">
      <c r="A74" s="33">
        <v>40</v>
      </c>
      <c r="B74" s="34" t="s">
        <v>184</v>
      </c>
      <c r="C74" s="34" t="s">
        <v>498</v>
      </c>
      <c r="D74" s="35" t="s">
        <v>155</v>
      </c>
      <c r="E74" s="284" t="s">
        <v>533</v>
      </c>
      <c r="F74" s="36" t="s">
        <v>534</v>
      </c>
      <c r="G74" s="36" t="s">
        <v>535</v>
      </c>
      <c r="H74" s="37" t="s">
        <v>129</v>
      </c>
      <c r="I74" s="38">
        <v>365</v>
      </c>
      <c r="J74" s="39" t="str">
        <f t="shared" si="0"/>
        <v>Media</v>
      </c>
      <c r="K74" s="40">
        <f t="shared" si="17"/>
        <v>0.6</v>
      </c>
      <c r="L74" s="37" t="s">
        <v>146</v>
      </c>
      <c r="M74" s="41" t="str">
        <f>IF(NOT(ISERROR(MATCH(L74,'[1]Tabla Impacto'!$B$221:$B$223,0))),'[1]Tabla Impacto'!$F$223&amp;"Por favor no seleccionar los criterios de impacto(Afectación Económica o presupuestal y Pérdida Reputacional)",L74)</f>
        <v>El riesgo afecta la imagen de la entidad con algunos usuarios de relevancia frente al logro de los objetivos</v>
      </c>
      <c r="N74" s="42" t="str">
        <f>IF(OR(L74='[1]Tabla Impacto'!$C$4,L74='[1]Tabla Impacto'!$D$4),"Leve",IF(OR(L74='[1]Tabla Impacto'!$C$5,L74='[1]Tabla Impacto'!$D$5),"Menor",IF(OR(L74='[1]Tabla Impacto'!$C$6,L74='[1]Tabla Impacto'!$D$6),"Moderado",IF(OR(L74='[1]Tabla Impacto'!$C$7,L74='[1]Tabla Impacto'!$D$7),"Mayor",IF(OR(L74='[1]Tabla Impacto'!$C$8,L74='[1]Tabla Impacto'!$D$8),"Catastrófico","")))))</f>
        <v>Moderado</v>
      </c>
      <c r="O74" s="40">
        <f t="shared" si="18"/>
        <v>0.6</v>
      </c>
      <c r="P74" s="43" t="str">
        <f t="shared" si="3"/>
        <v>Moderado</v>
      </c>
      <c r="Q74" s="38">
        <v>1</v>
      </c>
      <c r="R74" s="36" t="s">
        <v>536</v>
      </c>
      <c r="S74" s="111" t="str">
        <f t="shared" si="4"/>
        <v>Probabilidad</v>
      </c>
      <c r="T74" s="45" t="s">
        <v>102</v>
      </c>
      <c r="U74" s="45" t="s">
        <v>132</v>
      </c>
      <c r="V74" s="46" t="str">
        <f t="shared" si="5"/>
        <v>40%</v>
      </c>
      <c r="W74" s="45" t="s">
        <v>248</v>
      </c>
      <c r="X74" s="45" t="s">
        <v>105</v>
      </c>
      <c r="Y74" s="45" t="s">
        <v>106</v>
      </c>
      <c r="Z74" s="47">
        <f t="shared" si="6"/>
        <v>0.36</v>
      </c>
      <c r="AA74" s="48" t="str">
        <f t="shared" si="7"/>
        <v>Baja</v>
      </c>
      <c r="AB74" s="46">
        <f t="shared" si="8"/>
        <v>0.36</v>
      </c>
      <c r="AC74" s="48" t="str">
        <f t="shared" si="9"/>
        <v>Moderado</v>
      </c>
      <c r="AD74" s="46">
        <f t="shared" si="10"/>
        <v>0.6</v>
      </c>
      <c r="AE74" s="49" t="str">
        <f t="shared" si="11"/>
        <v>Moderado</v>
      </c>
      <c r="AF74" s="45" t="s">
        <v>107</v>
      </c>
      <c r="AG74" s="36" t="s">
        <v>503</v>
      </c>
      <c r="AH74" s="160" t="s">
        <v>524</v>
      </c>
      <c r="AI74" s="161"/>
      <c r="AJ74" s="73">
        <v>44425</v>
      </c>
      <c r="AK74" s="202" t="s">
        <v>537</v>
      </c>
      <c r="AL74" s="285" t="s">
        <v>538</v>
      </c>
      <c r="AM74" s="38"/>
      <c r="AN74" s="38" t="s">
        <v>113</v>
      </c>
      <c r="AO74" s="289" t="s">
        <v>1082</v>
      </c>
      <c r="AP74" s="318" t="s">
        <v>1141</v>
      </c>
      <c r="AQ74" s="319"/>
      <c r="AR74" s="320"/>
      <c r="AS74" s="27"/>
      <c r="AT74" s="27"/>
      <c r="AU74" s="27"/>
      <c r="AV74" s="27"/>
      <c r="AW74" s="27"/>
      <c r="AX74" s="27"/>
      <c r="AY74" s="27"/>
      <c r="AZ74" s="27"/>
      <c r="BA74" s="27"/>
      <c r="BB74" s="27"/>
      <c r="BC74" s="27"/>
      <c r="BD74" s="27"/>
      <c r="BE74" s="27"/>
      <c r="BF74" s="27"/>
      <c r="BG74" s="27"/>
      <c r="BH74" s="27"/>
      <c r="BI74" s="27"/>
      <c r="BJ74" s="27"/>
      <c r="BK74" s="27"/>
      <c r="BL74" s="27"/>
    </row>
    <row r="75" spans="1:64" ht="140.25" customHeight="1">
      <c r="A75" s="365">
        <v>41</v>
      </c>
      <c r="B75" s="365" t="s">
        <v>166</v>
      </c>
      <c r="C75" s="366" t="s">
        <v>539</v>
      </c>
      <c r="D75" s="385" t="s">
        <v>114</v>
      </c>
      <c r="E75" s="386" t="s">
        <v>540</v>
      </c>
      <c r="F75" s="385" t="s">
        <v>541</v>
      </c>
      <c r="G75" s="371" t="s">
        <v>542</v>
      </c>
      <c r="H75" s="35" t="s">
        <v>170</v>
      </c>
      <c r="I75" s="38">
        <v>1</v>
      </c>
      <c r="J75" s="39" t="str">
        <f t="shared" si="0"/>
        <v>Muy Baja</v>
      </c>
      <c r="K75" s="40">
        <f t="shared" si="17"/>
        <v>0.2</v>
      </c>
      <c r="L75" s="145"/>
      <c r="M75" s="398">
        <f>IF(NOT(ISERROR(MATCH(L75,'[1]Tabla Impacto'!$B$221:$B$223,0))),'[1]Tabla Impacto'!$F$223&amp;"Por favor no seleccionar los criterios de impacto(Afectación Económica o presupuestal y Pérdida Reputacional)",L75)</f>
        <v>0</v>
      </c>
      <c r="N75" s="42" t="s">
        <v>46</v>
      </c>
      <c r="O75" s="40">
        <f t="shared" si="18"/>
        <v>0.8</v>
      </c>
      <c r="P75" s="43" t="str">
        <f t="shared" si="3"/>
        <v>Alto</v>
      </c>
      <c r="Q75" s="38">
        <v>1</v>
      </c>
      <c r="R75" s="36" t="s">
        <v>543</v>
      </c>
      <c r="S75" s="111" t="str">
        <f t="shared" si="4"/>
        <v>Probabilidad</v>
      </c>
      <c r="T75" s="45" t="s">
        <v>102</v>
      </c>
      <c r="U75" s="45" t="s">
        <v>132</v>
      </c>
      <c r="V75" s="46" t="str">
        <f t="shared" si="5"/>
        <v>40%</v>
      </c>
      <c r="W75" s="45" t="s">
        <v>104</v>
      </c>
      <c r="X75" s="45" t="s">
        <v>105</v>
      </c>
      <c r="Y75" s="45" t="s">
        <v>106</v>
      </c>
      <c r="Z75" s="47">
        <f t="shared" si="6"/>
        <v>0.12</v>
      </c>
      <c r="AA75" s="48" t="str">
        <f t="shared" si="7"/>
        <v>Muy Baja</v>
      </c>
      <c r="AB75" s="46">
        <f t="shared" si="8"/>
        <v>0.12</v>
      </c>
      <c r="AC75" s="48" t="str">
        <f t="shared" si="9"/>
        <v>Mayor</v>
      </c>
      <c r="AD75" s="46">
        <f t="shared" si="10"/>
        <v>0.8</v>
      </c>
      <c r="AE75" s="49" t="str">
        <f t="shared" si="11"/>
        <v>Alto</v>
      </c>
      <c r="AF75" s="45" t="s">
        <v>107</v>
      </c>
      <c r="AG75" s="36" t="s">
        <v>544</v>
      </c>
      <c r="AH75" s="35" t="s">
        <v>545</v>
      </c>
      <c r="AI75" s="44" t="s">
        <v>330</v>
      </c>
      <c r="AJ75" s="73">
        <v>44425</v>
      </c>
      <c r="AK75" s="36" t="s">
        <v>546</v>
      </c>
      <c r="AL75" s="37" t="s">
        <v>547</v>
      </c>
      <c r="AM75" s="38"/>
      <c r="AN75" s="38" t="s">
        <v>113</v>
      </c>
      <c r="AO75" s="51" t="s">
        <v>548</v>
      </c>
      <c r="AP75" s="318" t="s">
        <v>1142</v>
      </c>
      <c r="AQ75" s="319"/>
      <c r="AR75" s="320"/>
      <c r="AS75" s="27"/>
      <c r="AT75" s="27"/>
      <c r="AU75" s="27"/>
      <c r="AV75" s="27"/>
      <c r="AW75" s="27"/>
      <c r="AX75" s="27"/>
      <c r="AY75" s="27"/>
      <c r="AZ75" s="27"/>
      <c r="BA75" s="27"/>
      <c r="BB75" s="27"/>
      <c r="BC75" s="27"/>
      <c r="BD75" s="27"/>
      <c r="BE75" s="27"/>
      <c r="BF75" s="27"/>
      <c r="BG75" s="27"/>
      <c r="BH75" s="27"/>
      <c r="BI75" s="27"/>
      <c r="BJ75" s="27"/>
      <c r="BK75" s="27"/>
      <c r="BL75" s="27"/>
    </row>
    <row r="76" spans="1:64" ht="140.25" customHeight="1">
      <c r="A76" s="374"/>
      <c r="B76" s="374"/>
      <c r="C76" s="374"/>
      <c r="D76" s="374"/>
      <c r="E76" s="374"/>
      <c r="F76" s="374"/>
      <c r="G76" s="374"/>
      <c r="H76" s="35" t="s">
        <v>170</v>
      </c>
      <c r="I76" s="38">
        <v>1</v>
      </c>
      <c r="J76" s="39" t="str">
        <f t="shared" si="0"/>
        <v>Muy Baja</v>
      </c>
      <c r="K76" s="40">
        <v>0.36</v>
      </c>
      <c r="L76" s="145"/>
      <c r="M76" s="374"/>
      <c r="N76" s="42" t="s">
        <v>46</v>
      </c>
      <c r="O76" s="40">
        <f t="shared" si="18"/>
        <v>0.8</v>
      </c>
      <c r="P76" s="43" t="str">
        <f t="shared" si="3"/>
        <v>Alto</v>
      </c>
      <c r="Q76" s="38">
        <v>2</v>
      </c>
      <c r="R76" s="36" t="s">
        <v>549</v>
      </c>
      <c r="S76" s="111" t="str">
        <f t="shared" si="4"/>
        <v>Probabilidad</v>
      </c>
      <c r="T76" s="45" t="s">
        <v>102</v>
      </c>
      <c r="U76" s="45" t="s">
        <v>132</v>
      </c>
      <c r="V76" s="46" t="str">
        <f t="shared" si="5"/>
        <v>40%</v>
      </c>
      <c r="W76" s="45" t="s">
        <v>104</v>
      </c>
      <c r="X76" s="45" t="s">
        <v>105</v>
      </c>
      <c r="Y76" s="45" t="s">
        <v>106</v>
      </c>
      <c r="Z76" s="47">
        <f t="shared" si="6"/>
        <v>0.216</v>
      </c>
      <c r="AA76" s="48" t="str">
        <f t="shared" si="7"/>
        <v>Baja</v>
      </c>
      <c r="AB76" s="46">
        <f t="shared" si="8"/>
        <v>0.216</v>
      </c>
      <c r="AC76" s="48" t="str">
        <f t="shared" si="9"/>
        <v>Mayor</v>
      </c>
      <c r="AD76" s="46">
        <f t="shared" si="10"/>
        <v>0.8</v>
      </c>
      <c r="AE76" s="49" t="str">
        <f t="shared" si="11"/>
        <v>Alto</v>
      </c>
      <c r="AF76" s="45" t="s">
        <v>107</v>
      </c>
      <c r="AG76" s="36" t="s">
        <v>544</v>
      </c>
      <c r="AH76" s="35" t="s">
        <v>545</v>
      </c>
      <c r="AI76" s="44" t="s">
        <v>330</v>
      </c>
      <c r="AJ76" s="73">
        <v>44425</v>
      </c>
      <c r="AK76" s="36" t="s">
        <v>550</v>
      </c>
      <c r="AL76" s="37" t="s">
        <v>551</v>
      </c>
      <c r="AM76" s="38"/>
      <c r="AN76" s="38" t="s">
        <v>113</v>
      </c>
      <c r="AO76" s="51" t="s">
        <v>548</v>
      </c>
      <c r="AP76" s="318"/>
      <c r="AQ76" s="319"/>
      <c r="AR76" s="320"/>
      <c r="AS76" s="27"/>
      <c r="AT76" s="27"/>
      <c r="AU76" s="27"/>
      <c r="AV76" s="27"/>
      <c r="AW76" s="27"/>
      <c r="AX76" s="27"/>
      <c r="AY76" s="27"/>
      <c r="AZ76" s="27"/>
      <c r="BA76" s="27"/>
      <c r="BB76" s="27"/>
      <c r="BC76" s="27"/>
      <c r="BD76" s="27"/>
      <c r="BE76" s="27"/>
      <c r="BF76" s="27"/>
      <c r="BG76" s="27"/>
      <c r="BH76" s="27"/>
      <c r="BI76" s="27"/>
      <c r="BJ76" s="27"/>
      <c r="BK76" s="27"/>
      <c r="BL76" s="27"/>
    </row>
    <row r="77" spans="1:64" ht="140.25" customHeight="1">
      <c r="A77" s="361"/>
      <c r="B77" s="361"/>
      <c r="C77" s="361"/>
      <c r="D77" s="361"/>
      <c r="E77" s="361"/>
      <c r="F77" s="361"/>
      <c r="G77" s="361"/>
      <c r="H77" s="35" t="s">
        <v>170</v>
      </c>
      <c r="I77" s="38">
        <v>1</v>
      </c>
      <c r="J77" s="39" t="str">
        <f t="shared" si="0"/>
        <v>Muy Baja</v>
      </c>
      <c r="K77" s="40">
        <v>0.216</v>
      </c>
      <c r="L77" s="145"/>
      <c r="M77" s="361"/>
      <c r="N77" s="42" t="s">
        <v>46</v>
      </c>
      <c r="O77" s="40">
        <f t="shared" si="18"/>
        <v>0.8</v>
      </c>
      <c r="P77" s="43" t="str">
        <f t="shared" si="3"/>
        <v>Alto</v>
      </c>
      <c r="Q77" s="38">
        <v>3</v>
      </c>
      <c r="R77" s="36" t="s">
        <v>552</v>
      </c>
      <c r="S77" s="111" t="str">
        <f t="shared" si="4"/>
        <v>Probabilidad</v>
      </c>
      <c r="T77" s="45" t="s">
        <v>102</v>
      </c>
      <c r="U77" s="45" t="s">
        <v>132</v>
      </c>
      <c r="V77" s="46" t="str">
        <f t="shared" si="5"/>
        <v>40%</v>
      </c>
      <c r="W77" s="45" t="s">
        <v>104</v>
      </c>
      <c r="X77" s="45" t="s">
        <v>105</v>
      </c>
      <c r="Y77" s="45" t="s">
        <v>106</v>
      </c>
      <c r="Z77" s="47">
        <f t="shared" si="6"/>
        <v>0.12959999999999999</v>
      </c>
      <c r="AA77" s="48" t="str">
        <f t="shared" si="7"/>
        <v>Muy Baja</v>
      </c>
      <c r="AB77" s="46">
        <f t="shared" si="8"/>
        <v>0.12959999999999999</v>
      </c>
      <c r="AC77" s="48" t="str">
        <f t="shared" si="9"/>
        <v>Mayor</v>
      </c>
      <c r="AD77" s="46">
        <f t="shared" si="10"/>
        <v>0.8</v>
      </c>
      <c r="AE77" s="49" t="str">
        <f t="shared" si="11"/>
        <v>Alto</v>
      </c>
      <c r="AF77" s="45" t="s">
        <v>107</v>
      </c>
      <c r="AG77" s="36" t="s">
        <v>544</v>
      </c>
      <c r="AH77" s="35" t="s">
        <v>545</v>
      </c>
      <c r="AI77" s="44" t="s">
        <v>330</v>
      </c>
      <c r="AJ77" s="73">
        <v>44425</v>
      </c>
      <c r="AK77" s="36" t="s">
        <v>553</v>
      </c>
      <c r="AL77" s="37" t="s">
        <v>554</v>
      </c>
      <c r="AM77" s="38"/>
      <c r="AN77" s="38" t="s">
        <v>113</v>
      </c>
      <c r="AO77" s="51" t="s">
        <v>555</v>
      </c>
      <c r="AP77" s="318"/>
      <c r="AQ77" s="319"/>
      <c r="AR77" s="320"/>
      <c r="AS77" s="27"/>
      <c r="AT77" s="27"/>
      <c r="AU77" s="27"/>
      <c r="AV77" s="27"/>
      <c r="AW77" s="27"/>
      <c r="AX77" s="27"/>
      <c r="AY77" s="27"/>
      <c r="AZ77" s="27"/>
      <c r="BA77" s="27"/>
      <c r="BB77" s="27"/>
      <c r="BC77" s="27"/>
      <c r="BD77" s="27"/>
      <c r="BE77" s="27"/>
      <c r="BF77" s="27"/>
      <c r="BG77" s="27"/>
      <c r="BH77" s="27"/>
      <c r="BI77" s="27"/>
      <c r="BJ77" s="27"/>
      <c r="BK77" s="27"/>
      <c r="BL77" s="27"/>
    </row>
    <row r="78" spans="1:64" ht="165" customHeight="1">
      <c r="A78" s="365">
        <v>42</v>
      </c>
      <c r="B78" s="365" t="s">
        <v>166</v>
      </c>
      <c r="C78" s="366" t="s">
        <v>539</v>
      </c>
      <c r="D78" s="367" t="s">
        <v>155</v>
      </c>
      <c r="E78" s="386" t="s">
        <v>556</v>
      </c>
      <c r="F78" s="385" t="s">
        <v>541</v>
      </c>
      <c r="G78" s="371" t="s">
        <v>557</v>
      </c>
      <c r="H78" s="37" t="s">
        <v>170</v>
      </c>
      <c r="I78" s="38">
        <v>100</v>
      </c>
      <c r="J78" s="39" t="str">
        <f t="shared" si="0"/>
        <v>Media</v>
      </c>
      <c r="K78" s="40">
        <f t="shared" ref="K78:K81" si="19">IF(J78="","",IF(J78="Muy Baja",0.2,IF(J78="Baja",0.4,IF(J78="Media",0.6,IF(J78="Alta",0.8,IF(J78="Muy Alta",1, ))))))</f>
        <v>0.6</v>
      </c>
      <c r="L78" s="110"/>
      <c r="M78" s="41">
        <f>IF(NOT(ISERROR(MATCH(L78,'[1]Tabla Impacto'!$B$221:$B$223,0))),'[1]Tabla Impacto'!$F$223&amp;"Por favor no seleccionar los criterios de impacto(Afectación Económica o presupuestal y Pérdida Reputacional)",L78)</f>
        <v>0</v>
      </c>
      <c r="N78" s="42" t="s">
        <v>46</v>
      </c>
      <c r="O78" s="40">
        <f t="shared" si="18"/>
        <v>0.8</v>
      </c>
      <c r="P78" s="43" t="str">
        <f t="shared" si="3"/>
        <v>Alto</v>
      </c>
      <c r="Q78" s="38">
        <v>1</v>
      </c>
      <c r="R78" s="36" t="s">
        <v>558</v>
      </c>
      <c r="S78" s="111" t="str">
        <f t="shared" si="4"/>
        <v>Probabilidad</v>
      </c>
      <c r="T78" s="45" t="s">
        <v>102</v>
      </c>
      <c r="U78" s="45" t="s">
        <v>132</v>
      </c>
      <c r="V78" s="46" t="str">
        <f t="shared" si="5"/>
        <v>40%</v>
      </c>
      <c r="W78" s="45" t="s">
        <v>104</v>
      </c>
      <c r="X78" s="45" t="s">
        <v>105</v>
      </c>
      <c r="Y78" s="45" t="s">
        <v>106</v>
      </c>
      <c r="Z78" s="47">
        <f t="shared" si="6"/>
        <v>0.36</v>
      </c>
      <c r="AA78" s="48" t="str">
        <f t="shared" si="7"/>
        <v>Baja</v>
      </c>
      <c r="AB78" s="46">
        <f t="shared" si="8"/>
        <v>0.36</v>
      </c>
      <c r="AC78" s="48" t="str">
        <f t="shared" si="9"/>
        <v>Mayor</v>
      </c>
      <c r="AD78" s="46">
        <f t="shared" si="10"/>
        <v>0.8</v>
      </c>
      <c r="AE78" s="49" t="str">
        <f t="shared" si="11"/>
        <v>Alto</v>
      </c>
      <c r="AF78" s="45" t="s">
        <v>107</v>
      </c>
      <c r="AG78" s="36" t="s">
        <v>544</v>
      </c>
      <c r="AH78" s="35" t="s">
        <v>545</v>
      </c>
      <c r="AI78" s="44" t="s">
        <v>330</v>
      </c>
      <c r="AJ78" s="73">
        <v>44425</v>
      </c>
      <c r="AK78" s="36" t="s">
        <v>546</v>
      </c>
      <c r="AL78" s="37" t="s">
        <v>559</v>
      </c>
      <c r="AM78" s="38"/>
      <c r="AN78" s="38" t="s">
        <v>113</v>
      </c>
      <c r="AO78" s="51" t="s">
        <v>548</v>
      </c>
      <c r="AP78" s="318" t="s">
        <v>1142</v>
      </c>
      <c r="AQ78" s="319"/>
      <c r="AR78" s="320"/>
      <c r="AS78" s="27"/>
      <c r="AT78" s="27"/>
      <c r="AU78" s="27"/>
      <c r="AV78" s="27"/>
      <c r="AW78" s="27"/>
      <c r="AX78" s="27"/>
      <c r="AY78" s="27"/>
      <c r="AZ78" s="27"/>
      <c r="BA78" s="27"/>
      <c r="BB78" s="27"/>
      <c r="BC78" s="27"/>
      <c r="BD78" s="27"/>
      <c r="BE78" s="27"/>
      <c r="BF78" s="27"/>
      <c r="BG78" s="27"/>
      <c r="BH78" s="27"/>
      <c r="BI78" s="27"/>
      <c r="BJ78" s="27"/>
      <c r="BK78" s="27"/>
      <c r="BL78" s="27"/>
    </row>
    <row r="79" spans="1:64" ht="117" customHeight="1">
      <c r="A79" s="374"/>
      <c r="B79" s="374"/>
      <c r="C79" s="374"/>
      <c r="D79" s="374"/>
      <c r="E79" s="374"/>
      <c r="F79" s="374"/>
      <c r="G79" s="374"/>
      <c r="H79" s="37" t="s">
        <v>170</v>
      </c>
      <c r="I79" s="38">
        <v>100</v>
      </c>
      <c r="J79" s="39" t="str">
        <f t="shared" si="0"/>
        <v>Media</v>
      </c>
      <c r="K79" s="40">
        <f t="shared" si="19"/>
        <v>0.6</v>
      </c>
      <c r="L79" s="110"/>
      <c r="M79" s="41"/>
      <c r="N79" s="42" t="s">
        <v>46</v>
      </c>
      <c r="O79" s="40">
        <f t="shared" si="18"/>
        <v>0.8</v>
      </c>
      <c r="P79" s="43" t="str">
        <f t="shared" si="3"/>
        <v>Alto</v>
      </c>
      <c r="Q79" s="38">
        <v>2</v>
      </c>
      <c r="R79" s="36" t="s">
        <v>560</v>
      </c>
      <c r="S79" s="111" t="str">
        <f t="shared" si="4"/>
        <v>Probabilidad</v>
      </c>
      <c r="T79" s="45" t="s">
        <v>102</v>
      </c>
      <c r="U79" s="45" t="s">
        <v>132</v>
      </c>
      <c r="V79" s="46" t="str">
        <f t="shared" si="5"/>
        <v>40%</v>
      </c>
      <c r="W79" s="45" t="s">
        <v>104</v>
      </c>
      <c r="X79" s="45" t="s">
        <v>105</v>
      </c>
      <c r="Y79" s="45" t="s">
        <v>106</v>
      </c>
      <c r="Z79" s="47">
        <f t="shared" si="6"/>
        <v>0.36</v>
      </c>
      <c r="AA79" s="48" t="str">
        <f t="shared" si="7"/>
        <v>Baja</v>
      </c>
      <c r="AB79" s="46">
        <f t="shared" si="8"/>
        <v>0.36</v>
      </c>
      <c r="AC79" s="48" t="str">
        <f t="shared" si="9"/>
        <v>Mayor</v>
      </c>
      <c r="AD79" s="46">
        <f t="shared" si="10"/>
        <v>0.8</v>
      </c>
      <c r="AE79" s="49" t="str">
        <f t="shared" si="11"/>
        <v>Alto</v>
      </c>
      <c r="AF79" s="45" t="s">
        <v>107</v>
      </c>
      <c r="AG79" s="36" t="s">
        <v>544</v>
      </c>
      <c r="AH79" s="35" t="s">
        <v>545</v>
      </c>
      <c r="AI79" s="44" t="s">
        <v>330</v>
      </c>
      <c r="AJ79" s="73">
        <v>44425</v>
      </c>
      <c r="AK79" s="36" t="s">
        <v>550</v>
      </c>
      <c r="AL79" s="37" t="s">
        <v>561</v>
      </c>
      <c r="AM79" s="38"/>
      <c r="AN79" s="38" t="s">
        <v>113</v>
      </c>
      <c r="AO79" s="51" t="s">
        <v>548</v>
      </c>
      <c r="AP79" s="318"/>
      <c r="AQ79" s="319"/>
      <c r="AR79" s="320"/>
      <c r="AS79" s="27"/>
      <c r="AT79" s="27"/>
      <c r="AU79" s="27"/>
      <c r="AV79" s="27"/>
      <c r="AW79" s="27"/>
      <c r="AX79" s="27"/>
      <c r="AY79" s="27"/>
      <c r="AZ79" s="27"/>
      <c r="BA79" s="27"/>
      <c r="BB79" s="27"/>
      <c r="BC79" s="27"/>
      <c r="BD79" s="27"/>
      <c r="BE79" s="27"/>
      <c r="BF79" s="27"/>
      <c r="BG79" s="27"/>
      <c r="BH79" s="27"/>
      <c r="BI79" s="27"/>
      <c r="BJ79" s="27"/>
      <c r="BK79" s="27"/>
      <c r="BL79" s="27"/>
    </row>
    <row r="80" spans="1:64" ht="130.5" customHeight="1">
      <c r="A80" s="361"/>
      <c r="B80" s="361"/>
      <c r="C80" s="361"/>
      <c r="D80" s="361"/>
      <c r="E80" s="361"/>
      <c r="F80" s="361"/>
      <c r="G80" s="361"/>
      <c r="H80" s="37" t="s">
        <v>170</v>
      </c>
      <c r="I80" s="38">
        <v>100</v>
      </c>
      <c r="J80" s="39" t="str">
        <f t="shared" si="0"/>
        <v>Media</v>
      </c>
      <c r="K80" s="40">
        <f t="shared" si="19"/>
        <v>0.6</v>
      </c>
      <c r="L80" s="110"/>
      <c r="M80" s="41"/>
      <c r="N80" s="42" t="s">
        <v>46</v>
      </c>
      <c r="O80" s="40">
        <f t="shared" si="18"/>
        <v>0.8</v>
      </c>
      <c r="P80" s="43" t="str">
        <f t="shared" si="3"/>
        <v>Alto</v>
      </c>
      <c r="Q80" s="38">
        <v>3</v>
      </c>
      <c r="R80" s="36" t="s">
        <v>562</v>
      </c>
      <c r="S80" s="111" t="str">
        <f t="shared" si="4"/>
        <v>Probabilidad</v>
      </c>
      <c r="T80" s="45" t="s">
        <v>102</v>
      </c>
      <c r="U80" s="45" t="s">
        <v>132</v>
      </c>
      <c r="V80" s="46" t="str">
        <f t="shared" si="5"/>
        <v>40%</v>
      </c>
      <c r="W80" s="45" t="s">
        <v>104</v>
      </c>
      <c r="X80" s="45" t="s">
        <v>105</v>
      </c>
      <c r="Y80" s="45" t="s">
        <v>106</v>
      </c>
      <c r="Z80" s="47">
        <f t="shared" si="6"/>
        <v>0.36</v>
      </c>
      <c r="AA80" s="48" t="str">
        <f t="shared" si="7"/>
        <v>Baja</v>
      </c>
      <c r="AB80" s="46">
        <f t="shared" si="8"/>
        <v>0.36</v>
      </c>
      <c r="AC80" s="48" t="str">
        <f t="shared" si="9"/>
        <v>Mayor</v>
      </c>
      <c r="AD80" s="46">
        <f t="shared" si="10"/>
        <v>0.8</v>
      </c>
      <c r="AE80" s="49" t="str">
        <f t="shared" si="11"/>
        <v>Alto</v>
      </c>
      <c r="AF80" s="45" t="s">
        <v>107</v>
      </c>
      <c r="AG80" s="36" t="s">
        <v>544</v>
      </c>
      <c r="AH80" s="35" t="s">
        <v>545</v>
      </c>
      <c r="AI80" s="44" t="s">
        <v>330</v>
      </c>
      <c r="AJ80" s="73">
        <v>44425</v>
      </c>
      <c r="AK80" s="36" t="s">
        <v>553</v>
      </c>
      <c r="AL80" s="37" t="s">
        <v>563</v>
      </c>
      <c r="AM80" s="38"/>
      <c r="AN80" s="38" t="s">
        <v>113</v>
      </c>
      <c r="AO80" s="51" t="s">
        <v>548</v>
      </c>
      <c r="AP80" s="318"/>
      <c r="AQ80" s="319"/>
      <c r="AR80" s="320"/>
      <c r="AS80" s="27"/>
      <c r="AT80" s="27"/>
      <c r="AU80" s="27"/>
      <c r="AV80" s="27"/>
      <c r="AW80" s="27"/>
      <c r="AX80" s="27"/>
      <c r="AY80" s="27"/>
      <c r="AZ80" s="27"/>
      <c r="BA80" s="27"/>
      <c r="BB80" s="27"/>
      <c r="BC80" s="27"/>
      <c r="BD80" s="27"/>
      <c r="BE80" s="27"/>
      <c r="BF80" s="27"/>
      <c r="BG80" s="27"/>
      <c r="BH80" s="27"/>
      <c r="BI80" s="27"/>
      <c r="BJ80" s="27"/>
      <c r="BK80" s="27"/>
      <c r="BL80" s="27"/>
    </row>
    <row r="81" spans="1:64" ht="178.5" customHeight="1">
      <c r="A81" s="365">
        <v>43</v>
      </c>
      <c r="B81" s="365" t="s">
        <v>124</v>
      </c>
      <c r="C81" s="366" t="s">
        <v>539</v>
      </c>
      <c r="D81" s="367" t="s">
        <v>155</v>
      </c>
      <c r="E81" s="386" t="s">
        <v>564</v>
      </c>
      <c r="F81" s="386" t="s">
        <v>565</v>
      </c>
      <c r="G81" s="371" t="s">
        <v>566</v>
      </c>
      <c r="H81" s="37" t="s">
        <v>99</v>
      </c>
      <c r="I81" s="38">
        <v>100</v>
      </c>
      <c r="J81" s="39" t="str">
        <f t="shared" si="0"/>
        <v>Media</v>
      </c>
      <c r="K81" s="40">
        <f t="shared" si="19"/>
        <v>0.6</v>
      </c>
      <c r="L81" s="37" t="s">
        <v>118</v>
      </c>
      <c r="M81" s="41" t="str">
        <f>IF(NOT(ISERROR(MATCH(L81,'[1]Tabla Impacto'!$B$221:$B$223,0))),'[1]Tabla Impacto'!$F$223&amp;"Por favor no seleccionar los criterios de impacto(Afectación Económica o presupuestal y Pérdida Reputacional)",L81)</f>
        <v>El riesgo afecta la imagen de alguna área de la organización</v>
      </c>
      <c r="N81" s="42" t="str">
        <f>IF(OR(L81='[1]Tabla Impacto'!$C$4,L81='[1]Tabla Impacto'!$D$4),"Leve",IF(OR(L81='[1]Tabla Impacto'!$C$5,L81='[1]Tabla Impacto'!$D$5),"Menor",IF(OR(L81='[1]Tabla Impacto'!$C$6,L81='[1]Tabla Impacto'!$D$6),"Moderado",IF(OR(L81='[1]Tabla Impacto'!$C$7,L81='[1]Tabla Impacto'!$D$7),"Mayor",IF(OR(L81='[1]Tabla Impacto'!$C$8,L81='[1]Tabla Impacto'!$D$8),"Catastrófico","")))))</f>
        <v>Leve</v>
      </c>
      <c r="O81" s="40">
        <f t="shared" si="18"/>
        <v>0.2</v>
      </c>
      <c r="P81" s="43" t="str">
        <f t="shared" si="3"/>
        <v>Moderado</v>
      </c>
      <c r="Q81" s="38">
        <v>1</v>
      </c>
      <c r="R81" s="36" t="s">
        <v>567</v>
      </c>
      <c r="S81" s="111" t="str">
        <f t="shared" si="4"/>
        <v>Probabilidad</v>
      </c>
      <c r="T81" s="45" t="s">
        <v>102</v>
      </c>
      <c r="U81" s="45" t="s">
        <v>132</v>
      </c>
      <c r="V81" s="46" t="str">
        <f t="shared" si="5"/>
        <v>40%</v>
      </c>
      <c r="W81" s="45" t="s">
        <v>104</v>
      </c>
      <c r="X81" s="45" t="s">
        <v>105</v>
      </c>
      <c r="Y81" s="45" t="s">
        <v>106</v>
      </c>
      <c r="Z81" s="47">
        <f t="shared" si="6"/>
        <v>0.36</v>
      </c>
      <c r="AA81" s="48" t="str">
        <f t="shared" si="7"/>
        <v>Baja</v>
      </c>
      <c r="AB81" s="46">
        <f t="shared" si="8"/>
        <v>0.36</v>
      </c>
      <c r="AC81" s="48" t="str">
        <f t="shared" si="9"/>
        <v>Leve</v>
      </c>
      <c r="AD81" s="46">
        <f t="shared" si="10"/>
        <v>0.2</v>
      </c>
      <c r="AE81" s="49" t="str">
        <f t="shared" si="11"/>
        <v>Bajo</v>
      </c>
      <c r="AF81" s="45" t="s">
        <v>107</v>
      </c>
      <c r="AG81" s="36" t="s">
        <v>503</v>
      </c>
      <c r="AH81" s="35" t="s">
        <v>545</v>
      </c>
      <c r="AI81" s="44" t="s">
        <v>330</v>
      </c>
      <c r="AJ81" s="73">
        <v>44425</v>
      </c>
      <c r="AK81" s="36" t="s">
        <v>546</v>
      </c>
      <c r="AL81" s="37" t="s">
        <v>568</v>
      </c>
      <c r="AM81" s="38"/>
      <c r="AN81" s="38" t="s">
        <v>113</v>
      </c>
      <c r="AO81" s="71" t="s">
        <v>569</v>
      </c>
      <c r="AP81" s="318" t="s">
        <v>1142</v>
      </c>
      <c r="AQ81" s="319"/>
      <c r="AR81" s="320"/>
      <c r="AS81" s="27"/>
      <c r="AT81" s="27"/>
      <c r="AU81" s="27"/>
      <c r="AV81" s="27"/>
      <c r="AW81" s="27"/>
      <c r="AX81" s="27"/>
      <c r="AY81" s="27"/>
      <c r="AZ81" s="27"/>
      <c r="BA81" s="27"/>
      <c r="BB81" s="27"/>
      <c r="BC81" s="27"/>
      <c r="BD81" s="27"/>
      <c r="BE81" s="27"/>
      <c r="BF81" s="27"/>
      <c r="BG81" s="27"/>
      <c r="BH81" s="27"/>
      <c r="BI81" s="27"/>
      <c r="BJ81" s="27"/>
      <c r="BK81" s="27"/>
      <c r="BL81" s="27"/>
    </row>
    <row r="82" spans="1:64" ht="129" customHeight="1">
      <c r="A82" s="374"/>
      <c r="B82" s="374"/>
      <c r="C82" s="374"/>
      <c r="D82" s="374"/>
      <c r="E82" s="374"/>
      <c r="F82" s="374"/>
      <c r="G82" s="374"/>
      <c r="H82" s="37" t="s">
        <v>99</v>
      </c>
      <c r="I82" s="38">
        <v>100</v>
      </c>
      <c r="J82" s="39" t="str">
        <f t="shared" si="0"/>
        <v>Media</v>
      </c>
      <c r="K82" s="40">
        <v>0.36</v>
      </c>
      <c r="L82" s="37" t="s">
        <v>118</v>
      </c>
      <c r="M82" s="41"/>
      <c r="N82" s="42" t="str">
        <f>IF(OR(L82='[1]Tabla Impacto'!$C$4,L82='[1]Tabla Impacto'!$D$4),"Leve",IF(OR(L82='[1]Tabla Impacto'!$C$5,L82='[1]Tabla Impacto'!$D$5),"Menor",IF(OR(L82='[1]Tabla Impacto'!$C$6,L82='[1]Tabla Impacto'!$D$6),"Moderado",IF(OR(L82='[1]Tabla Impacto'!$C$7,L82='[1]Tabla Impacto'!$D$7),"Mayor",IF(OR(L82='[1]Tabla Impacto'!$C$8,L82='[1]Tabla Impacto'!$D$8),"Catastrófico","")))))</f>
        <v>Leve</v>
      </c>
      <c r="O82" s="40">
        <f t="shared" si="18"/>
        <v>0.2</v>
      </c>
      <c r="P82" s="43" t="str">
        <f t="shared" si="3"/>
        <v>Moderado</v>
      </c>
      <c r="Q82" s="38">
        <v>2</v>
      </c>
      <c r="R82" s="36" t="s">
        <v>570</v>
      </c>
      <c r="S82" s="111" t="str">
        <f t="shared" si="4"/>
        <v>Probabilidad</v>
      </c>
      <c r="T82" s="45" t="s">
        <v>102</v>
      </c>
      <c r="U82" s="45" t="s">
        <v>132</v>
      </c>
      <c r="V82" s="46" t="str">
        <f t="shared" si="5"/>
        <v>40%</v>
      </c>
      <c r="W82" s="45" t="s">
        <v>104</v>
      </c>
      <c r="X82" s="45" t="s">
        <v>105</v>
      </c>
      <c r="Y82" s="45" t="s">
        <v>106</v>
      </c>
      <c r="Z82" s="47">
        <f t="shared" si="6"/>
        <v>0.216</v>
      </c>
      <c r="AA82" s="48" t="str">
        <f t="shared" si="7"/>
        <v>Baja</v>
      </c>
      <c r="AB82" s="46">
        <f t="shared" si="8"/>
        <v>0.216</v>
      </c>
      <c r="AC82" s="48" t="str">
        <f t="shared" si="9"/>
        <v>Leve</v>
      </c>
      <c r="AD82" s="46">
        <f t="shared" si="10"/>
        <v>0.2</v>
      </c>
      <c r="AE82" s="49" t="str">
        <f t="shared" si="11"/>
        <v>Bajo</v>
      </c>
      <c r="AF82" s="45" t="s">
        <v>107</v>
      </c>
      <c r="AG82" s="36" t="s">
        <v>503</v>
      </c>
      <c r="AH82" s="35" t="s">
        <v>545</v>
      </c>
      <c r="AI82" s="44" t="s">
        <v>330</v>
      </c>
      <c r="AJ82" s="73">
        <v>44425</v>
      </c>
      <c r="AK82" s="36" t="s">
        <v>550</v>
      </c>
      <c r="AL82" s="37" t="s">
        <v>571</v>
      </c>
      <c r="AM82" s="38"/>
      <c r="AN82" s="38" t="s">
        <v>113</v>
      </c>
      <c r="AO82" s="71" t="s">
        <v>569</v>
      </c>
      <c r="AP82" s="318"/>
      <c r="AQ82" s="319"/>
      <c r="AR82" s="320"/>
      <c r="AS82" s="27"/>
      <c r="AT82" s="27"/>
      <c r="AU82" s="27"/>
      <c r="AV82" s="27"/>
      <c r="AW82" s="27"/>
      <c r="AX82" s="27"/>
      <c r="AY82" s="27"/>
      <c r="AZ82" s="27"/>
      <c r="BA82" s="27"/>
      <c r="BB82" s="27"/>
      <c r="BC82" s="27"/>
      <c r="BD82" s="27"/>
      <c r="BE82" s="27"/>
      <c r="BF82" s="27"/>
      <c r="BG82" s="27"/>
      <c r="BH82" s="27"/>
      <c r="BI82" s="27"/>
      <c r="BJ82" s="27"/>
      <c r="BK82" s="27"/>
      <c r="BL82" s="27"/>
    </row>
    <row r="83" spans="1:64" ht="132" customHeight="1">
      <c r="A83" s="361"/>
      <c r="B83" s="361"/>
      <c r="C83" s="361"/>
      <c r="D83" s="361"/>
      <c r="E83" s="361"/>
      <c r="F83" s="361"/>
      <c r="G83" s="361"/>
      <c r="H83" s="37" t="s">
        <v>99</v>
      </c>
      <c r="I83" s="38">
        <v>100</v>
      </c>
      <c r="J83" s="39" t="str">
        <f t="shared" si="0"/>
        <v>Media</v>
      </c>
      <c r="K83" s="40">
        <v>0.216</v>
      </c>
      <c r="L83" s="37" t="s">
        <v>118</v>
      </c>
      <c r="M83" s="41"/>
      <c r="N83" s="42" t="str">
        <f>IF(OR(L83='[1]Tabla Impacto'!$C$4,L83='[1]Tabla Impacto'!$D$4),"Leve",IF(OR(L83='[1]Tabla Impacto'!$C$5,L83='[1]Tabla Impacto'!$D$5),"Menor",IF(OR(L83='[1]Tabla Impacto'!$C$6,L83='[1]Tabla Impacto'!$D$6),"Moderado",IF(OR(L83='[1]Tabla Impacto'!$C$7,L83='[1]Tabla Impacto'!$D$7),"Mayor",IF(OR(L83='[1]Tabla Impacto'!$C$8,L83='[1]Tabla Impacto'!$D$8),"Catastrófico","")))))</f>
        <v>Leve</v>
      </c>
      <c r="O83" s="40">
        <f t="shared" si="18"/>
        <v>0.2</v>
      </c>
      <c r="P83" s="43" t="str">
        <f t="shared" si="3"/>
        <v>Moderado</v>
      </c>
      <c r="Q83" s="38">
        <v>3</v>
      </c>
      <c r="R83" s="36" t="s">
        <v>572</v>
      </c>
      <c r="S83" s="111" t="str">
        <f t="shared" si="4"/>
        <v>Probabilidad</v>
      </c>
      <c r="T83" s="45" t="s">
        <v>102</v>
      </c>
      <c r="U83" s="45" t="s">
        <v>132</v>
      </c>
      <c r="V83" s="46" t="str">
        <f t="shared" si="5"/>
        <v>40%</v>
      </c>
      <c r="W83" s="45" t="s">
        <v>104</v>
      </c>
      <c r="X83" s="45" t="s">
        <v>105</v>
      </c>
      <c r="Y83" s="45" t="s">
        <v>106</v>
      </c>
      <c r="Z83" s="47">
        <f t="shared" si="6"/>
        <v>0.12959999999999999</v>
      </c>
      <c r="AA83" s="48" t="str">
        <f t="shared" si="7"/>
        <v>Muy Baja</v>
      </c>
      <c r="AB83" s="46">
        <f t="shared" si="8"/>
        <v>0.12959999999999999</v>
      </c>
      <c r="AC83" s="48" t="str">
        <f t="shared" si="9"/>
        <v>Leve</v>
      </c>
      <c r="AD83" s="46">
        <f t="shared" si="10"/>
        <v>0.2</v>
      </c>
      <c r="AE83" s="49" t="str">
        <f t="shared" si="11"/>
        <v>Bajo</v>
      </c>
      <c r="AF83" s="45" t="s">
        <v>107</v>
      </c>
      <c r="AG83" s="36" t="s">
        <v>503</v>
      </c>
      <c r="AH83" s="35" t="s">
        <v>545</v>
      </c>
      <c r="AI83" s="44" t="s">
        <v>330</v>
      </c>
      <c r="AJ83" s="73">
        <v>44425</v>
      </c>
      <c r="AK83" s="36" t="s">
        <v>553</v>
      </c>
      <c r="AL83" s="37" t="s">
        <v>573</v>
      </c>
      <c r="AM83" s="38"/>
      <c r="AN83" s="38" t="s">
        <v>113</v>
      </c>
      <c r="AO83" s="71" t="s">
        <v>569</v>
      </c>
      <c r="AP83" s="318"/>
      <c r="AQ83" s="319"/>
      <c r="AR83" s="320"/>
      <c r="AS83" s="27"/>
      <c r="AT83" s="27"/>
      <c r="AU83" s="27"/>
      <c r="AV83" s="27"/>
      <c r="AW83" s="27"/>
      <c r="AX83" s="27"/>
      <c r="AY83" s="27"/>
      <c r="AZ83" s="27"/>
      <c r="BA83" s="27"/>
      <c r="BB83" s="27"/>
      <c r="BC83" s="27"/>
      <c r="BD83" s="27"/>
      <c r="BE83" s="27"/>
      <c r="BF83" s="27"/>
      <c r="BG83" s="27"/>
      <c r="BH83" s="27"/>
      <c r="BI83" s="27"/>
      <c r="BJ83" s="27"/>
      <c r="BK83" s="27"/>
      <c r="BL83" s="27"/>
    </row>
    <row r="84" spans="1:64" ht="213.75" customHeight="1">
      <c r="A84" s="33">
        <v>44</v>
      </c>
      <c r="B84" s="33" t="s">
        <v>93</v>
      </c>
      <c r="C84" s="34" t="s">
        <v>236</v>
      </c>
      <c r="D84" s="35" t="s">
        <v>155</v>
      </c>
      <c r="E84" s="114" t="s">
        <v>574</v>
      </c>
      <c r="F84" s="114" t="s">
        <v>575</v>
      </c>
      <c r="G84" s="37" t="s">
        <v>576</v>
      </c>
      <c r="H84" s="37" t="s">
        <v>99</v>
      </c>
      <c r="I84" s="38">
        <v>325</v>
      </c>
      <c r="J84" s="39" t="str">
        <f t="shared" si="0"/>
        <v>Media</v>
      </c>
      <c r="K84" s="40">
        <f t="shared" ref="K84:K89" si="20">IF(J84="","",IF(J84="Muy Baja",0.2,IF(J84="Baja",0.4,IF(J84="Media",0.6,IF(J84="Alta",0.8,IF(J84="Muy Alta",1, ))))))</f>
        <v>0.6</v>
      </c>
      <c r="L84" s="37" t="s">
        <v>188</v>
      </c>
      <c r="M84" s="41" t="str">
        <f>IF(NOT(ISERROR(MATCH(L84,'[1]Tabla Impacto'!$B$221:$B$223,0))),'[1]Tabla Impacto'!$F$223&amp;"Por favor no seleccionar los criterios de impacto(Afectación Económica o presupuestal y Pérdida Reputacional)",L84)</f>
        <v>El riesgo afecta la imagen de la entidad internamente, de conocimiento general nivel interno, de junta directiva y accionistas y/o de provedores</v>
      </c>
      <c r="N84" s="42" t="str">
        <f>IF(OR(L84='[1]Tabla Impacto'!$C$4,L84='[1]Tabla Impacto'!$D$4),"Leve",IF(OR(L84='[1]Tabla Impacto'!$C$5,L84='[1]Tabla Impacto'!$D$5),"Menor",IF(OR(L84='[1]Tabla Impacto'!$C$6,L84='[1]Tabla Impacto'!$D$6),"Moderado",IF(OR(L84='[1]Tabla Impacto'!$C$7,L84='[1]Tabla Impacto'!$D$7),"Mayor",IF(OR(L84='[1]Tabla Impacto'!$C$8,L84='[1]Tabla Impacto'!$D$8),"Catastrófico","")))))</f>
        <v>Menor</v>
      </c>
      <c r="O84" s="40">
        <f t="shared" si="18"/>
        <v>0.4</v>
      </c>
      <c r="P84" s="43" t="str">
        <f t="shared" si="3"/>
        <v>Moderado</v>
      </c>
      <c r="Q84" s="38">
        <v>1</v>
      </c>
      <c r="R84" s="37" t="s">
        <v>577</v>
      </c>
      <c r="S84" s="111" t="str">
        <f t="shared" si="4"/>
        <v>Probabilidad</v>
      </c>
      <c r="T84" s="45" t="s">
        <v>102</v>
      </c>
      <c r="U84" s="45" t="s">
        <v>132</v>
      </c>
      <c r="V84" s="46" t="str">
        <f t="shared" si="5"/>
        <v>40%</v>
      </c>
      <c r="W84" s="45" t="s">
        <v>104</v>
      </c>
      <c r="X84" s="45" t="s">
        <v>105</v>
      </c>
      <c r="Y84" s="45" t="s">
        <v>106</v>
      </c>
      <c r="Z84" s="47">
        <f t="shared" si="6"/>
        <v>0.36</v>
      </c>
      <c r="AA84" s="48" t="str">
        <f t="shared" si="7"/>
        <v>Baja</v>
      </c>
      <c r="AB84" s="46">
        <f t="shared" si="8"/>
        <v>0.36</v>
      </c>
      <c r="AC84" s="48" t="str">
        <f t="shared" si="9"/>
        <v>Menor</v>
      </c>
      <c r="AD84" s="46">
        <f t="shared" si="10"/>
        <v>0.4</v>
      </c>
      <c r="AE84" s="49" t="str">
        <f t="shared" si="11"/>
        <v>Moderado</v>
      </c>
      <c r="AF84" s="45" t="s">
        <v>107</v>
      </c>
      <c r="AG84" s="37"/>
      <c r="AH84" s="35" t="s">
        <v>578</v>
      </c>
      <c r="AI84" s="203"/>
      <c r="AJ84" s="73">
        <v>44425</v>
      </c>
      <c r="AK84" s="204" t="s">
        <v>579</v>
      </c>
      <c r="AL84" s="205" t="s">
        <v>580</v>
      </c>
      <c r="AM84" s="206"/>
      <c r="AN84" s="38" t="s">
        <v>113</v>
      </c>
      <c r="AO84" s="51" t="s">
        <v>581</v>
      </c>
      <c r="AP84" s="306" t="s">
        <v>1143</v>
      </c>
      <c r="AQ84" s="307"/>
      <c r="AR84" s="308"/>
      <c r="AS84" s="27"/>
      <c r="AT84" s="27"/>
      <c r="AU84" s="27"/>
      <c r="AV84" s="27"/>
      <c r="AW84" s="27"/>
      <c r="AX84" s="27"/>
      <c r="AY84" s="27"/>
      <c r="AZ84" s="27"/>
      <c r="BA84" s="27"/>
      <c r="BB84" s="27"/>
      <c r="BC84" s="27"/>
      <c r="BD84" s="27"/>
      <c r="BE84" s="27"/>
      <c r="BF84" s="27"/>
      <c r="BG84" s="27"/>
      <c r="BH84" s="27"/>
      <c r="BI84" s="27"/>
      <c r="BJ84" s="27"/>
      <c r="BK84" s="27"/>
      <c r="BL84" s="27"/>
    </row>
    <row r="85" spans="1:64" ht="189.75" customHeight="1">
      <c r="A85" s="33">
        <v>45</v>
      </c>
      <c r="B85" s="33" t="s">
        <v>93</v>
      </c>
      <c r="C85" s="34" t="s">
        <v>236</v>
      </c>
      <c r="D85" s="35" t="s">
        <v>95</v>
      </c>
      <c r="E85" s="114" t="s">
        <v>582</v>
      </c>
      <c r="F85" s="114" t="s">
        <v>583</v>
      </c>
      <c r="G85" s="37" t="s">
        <v>584</v>
      </c>
      <c r="H85" s="37" t="s">
        <v>129</v>
      </c>
      <c r="I85" s="38">
        <v>325</v>
      </c>
      <c r="J85" s="39" t="str">
        <f t="shared" si="0"/>
        <v>Media</v>
      </c>
      <c r="K85" s="40">
        <f t="shared" si="20"/>
        <v>0.6</v>
      </c>
      <c r="L85" s="37" t="s">
        <v>118</v>
      </c>
      <c r="M85" s="41" t="str">
        <f>IF(NOT(ISERROR(MATCH(L85,'[1]Tabla Impacto'!$B$221:$B$223,0))),'[1]Tabla Impacto'!$F$223&amp;"Por favor no seleccionar los criterios de impacto(Afectación Económica o presupuestal y Pérdida Reputacional)",L85)</f>
        <v>El riesgo afecta la imagen de alguna área de la organización</v>
      </c>
      <c r="N85" s="42" t="str">
        <f>IF(OR(L85='[1]Tabla Impacto'!$C$4,L85='[1]Tabla Impacto'!$D$4),"Leve",IF(OR(L85='[1]Tabla Impacto'!$C$5,L85='[1]Tabla Impacto'!$D$5),"Menor",IF(OR(L85='[1]Tabla Impacto'!$C$6,L85='[1]Tabla Impacto'!$D$6),"Moderado",IF(OR(L85='[1]Tabla Impacto'!$C$7,L85='[1]Tabla Impacto'!$D$7),"Mayor",IF(OR(L85='[1]Tabla Impacto'!$C$8,L85='[1]Tabla Impacto'!$D$8),"Catastrófico","")))))</f>
        <v>Leve</v>
      </c>
      <c r="O85" s="40">
        <f t="shared" si="18"/>
        <v>0.2</v>
      </c>
      <c r="P85" s="43" t="str">
        <f t="shared" si="3"/>
        <v>Moderado</v>
      </c>
      <c r="Q85" s="38">
        <v>1</v>
      </c>
      <c r="R85" s="37" t="s">
        <v>585</v>
      </c>
      <c r="S85" s="111" t="str">
        <f t="shared" si="4"/>
        <v>Probabilidad</v>
      </c>
      <c r="T85" s="45" t="s">
        <v>102</v>
      </c>
      <c r="U85" s="45" t="s">
        <v>132</v>
      </c>
      <c r="V85" s="46" t="str">
        <f t="shared" si="5"/>
        <v>40%</v>
      </c>
      <c r="W85" s="45" t="s">
        <v>104</v>
      </c>
      <c r="X85" s="45" t="s">
        <v>105</v>
      </c>
      <c r="Y85" s="45" t="s">
        <v>106</v>
      </c>
      <c r="Z85" s="47">
        <f t="shared" si="6"/>
        <v>0.36</v>
      </c>
      <c r="AA85" s="48" t="str">
        <f t="shared" si="7"/>
        <v>Baja</v>
      </c>
      <c r="AB85" s="46">
        <f t="shared" si="8"/>
        <v>0.36</v>
      </c>
      <c r="AC85" s="48" t="str">
        <f t="shared" si="9"/>
        <v>Leve</v>
      </c>
      <c r="AD85" s="46">
        <f t="shared" si="10"/>
        <v>0.2</v>
      </c>
      <c r="AE85" s="49" t="str">
        <f t="shared" si="11"/>
        <v>Bajo</v>
      </c>
      <c r="AF85" s="45" t="s">
        <v>107</v>
      </c>
      <c r="AG85" s="37"/>
      <c r="AH85" s="35" t="s">
        <v>578</v>
      </c>
      <c r="AI85" s="203"/>
      <c r="AJ85" s="50">
        <v>44284</v>
      </c>
      <c r="AK85" s="114" t="s">
        <v>586</v>
      </c>
      <c r="AL85" s="207" t="s">
        <v>587</v>
      </c>
      <c r="AM85" s="208"/>
      <c r="AN85" s="38" t="s">
        <v>113</v>
      </c>
      <c r="AO85" s="51" t="s">
        <v>1083</v>
      </c>
      <c r="AP85" s="318" t="s">
        <v>1144</v>
      </c>
      <c r="AQ85" s="319"/>
      <c r="AR85" s="320"/>
      <c r="AS85" s="27"/>
      <c r="AT85" s="27"/>
      <c r="AU85" s="27"/>
      <c r="AV85" s="27"/>
      <c r="AW85" s="27"/>
      <c r="AX85" s="27"/>
      <c r="AY85" s="27"/>
      <c r="AZ85" s="27"/>
      <c r="BA85" s="27"/>
      <c r="BB85" s="27"/>
      <c r="BC85" s="27"/>
      <c r="BD85" s="27"/>
      <c r="BE85" s="27"/>
      <c r="BF85" s="27"/>
      <c r="BG85" s="27"/>
      <c r="BH85" s="27"/>
      <c r="BI85" s="27"/>
      <c r="BJ85" s="27"/>
      <c r="BK85" s="27"/>
      <c r="BL85" s="27"/>
    </row>
    <row r="86" spans="1:64" ht="239.25" customHeight="1">
      <c r="A86" s="182">
        <v>46</v>
      </c>
      <c r="B86" s="182" t="s">
        <v>166</v>
      </c>
      <c r="C86" s="209" t="s">
        <v>236</v>
      </c>
      <c r="D86" s="184" t="s">
        <v>114</v>
      </c>
      <c r="E86" s="185" t="s">
        <v>588</v>
      </c>
      <c r="F86" s="185" t="s">
        <v>589</v>
      </c>
      <c r="G86" s="185" t="s">
        <v>590</v>
      </c>
      <c r="H86" s="185" t="s">
        <v>170</v>
      </c>
      <c r="I86" s="70">
        <v>1</v>
      </c>
      <c r="J86" s="186" t="s">
        <v>591</v>
      </c>
      <c r="K86" s="187">
        <f t="shared" si="20"/>
        <v>0.2</v>
      </c>
      <c r="L86" s="188"/>
      <c r="M86" s="189">
        <f>IF(NOT(ISERROR(MATCH(L86,'[1]Tabla Impacto'!$B$221:$B$223,0))),'[1]Tabla Impacto'!$F$223&amp;"Por favor no seleccionar los criterios de impacto(Afectación Económica o presupuestal y Pérdida Reputacional)",L86)</f>
        <v>0</v>
      </c>
      <c r="N86" s="190" t="s">
        <v>47</v>
      </c>
      <c r="O86" s="187">
        <f t="shared" si="18"/>
        <v>1</v>
      </c>
      <c r="P86" s="191" t="str">
        <f t="shared" si="3"/>
        <v>Extremo</v>
      </c>
      <c r="Q86" s="70">
        <v>1</v>
      </c>
      <c r="R86" s="185" t="s">
        <v>592</v>
      </c>
      <c r="S86" s="192" t="str">
        <f t="shared" si="4"/>
        <v>Probabilidad</v>
      </c>
      <c r="T86" s="193" t="s">
        <v>102</v>
      </c>
      <c r="U86" s="193" t="s">
        <v>132</v>
      </c>
      <c r="V86" s="194" t="str">
        <f t="shared" si="5"/>
        <v>40%</v>
      </c>
      <c r="W86" s="193" t="s">
        <v>104</v>
      </c>
      <c r="X86" s="193" t="s">
        <v>322</v>
      </c>
      <c r="Y86" s="193" t="s">
        <v>106</v>
      </c>
      <c r="Z86" s="195">
        <f t="shared" si="6"/>
        <v>0.12</v>
      </c>
      <c r="AA86" s="196" t="str">
        <f t="shared" si="7"/>
        <v>Muy Baja</v>
      </c>
      <c r="AB86" s="194">
        <f t="shared" si="8"/>
        <v>0.12</v>
      </c>
      <c r="AC86" s="196" t="str">
        <f t="shared" si="9"/>
        <v>Catastrófico</v>
      </c>
      <c r="AD86" s="194">
        <f t="shared" si="10"/>
        <v>1</v>
      </c>
      <c r="AE86" s="197" t="str">
        <f t="shared" si="11"/>
        <v>Extremo</v>
      </c>
      <c r="AF86" s="193" t="s">
        <v>107</v>
      </c>
      <c r="AG86" s="210" t="s">
        <v>593</v>
      </c>
      <c r="AH86" s="184" t="s">
        <v>578</v>
      </c>
      <c r="AI86" s="211"/>
      <c r="AJ86" s="212">
        <v>44284</v>
      </c>
      <c r="AK86" s="410" t="s">
        <v>594</v>
      </c>
      <c r="AL86" s="357"/>
      <c r="AM86" s="358"/>
      <c r="AN86" s="70" t="s">
        <v>122</v>
      </c>
      <c r="AO86" s="71" t="s">
        <v>489</v>
      </c>
      <c r="AP86" s="306" t="s">
        <v>1092</v>
      </c>
      <c r="AQ86" s="307"/>
      <c r="AR86" s="308"/>
      <c r="AS86" s="27"/>
      <c r="AT86" s="27"/>
      <c r="AU86" s="27"/>
      <c r="AV86" s="27"/>
      <c r="AW86" s="27"/>
      <c r="AX86" s="27"/>
      <c r="AY86" s="27"/>
      <c r="AZ86" s="27"/>
      <c r="BA86" s="27"/>
      <c r="BB86" s="27"/>
      <c r="BC86" s="27"/>
      <c r="BD86" s="27"/>
      <c r="BE86" s="27"/>
      <c r="BF86" s="27"/>
      <c r="BG86" s="27"/>
      <c r="BH86" s="27"/>
      <c r="BI86" s="27"/>
      <c r="BJ86" s="27"/>
      <c r="BK86" s="27"/>
      <c r="BL86" s="27"/>
    </row>
    <row r="87" spans="1:64" ht="132" customHeight="1">
      <c r="A87" s="365">
        <v>47</v>
      </c>
      <c r="B87" s="365" t="s">
        <v>475</v>
      </c>
      <c r="C87" s="366" t="s">
        <v>595</v>
      </c>
      <c r="D87" s="367" t="s">
        <v>114</v>
      </c>
      <c r="E87" s="386" t="s">
        <v>596</v>
      </c>
      <c r="F87" s="385" t="s">
        <v>597</v>
      </c>
      <c r="G87" s="367" t="s">
        <v>598</v>
      </c>
      <c r="H87" s="72" t="s">
        <v>99</v>
      </c>
      <c r="I87" s="72">
        <v>12</v>
      </c>
      <c r="J87" s="39" t="str">
        <f t="shared" ref="J87:J164" si="21">IF(I87&lt;=0,"",IF(I87&lt;=2,"Muy Baja",IF(I87&lt;=24,"Baja",IF(I87&lt;=500,"Media",IF(I87&lt;=5000,"Alta","Muy Alta")))))</f>
        <v>Baja</v>
      </c>
      <c r="K87" s="40">
        <f t="shared" si="20"/>
        <v>0.4</v>
      </c>
      <c r="L87" s="35" t="s">
        <v>146</v>
      </c>
      <c r="M87" s="398" t="str">
        <f>IF(NOT(ISERROR(MATCH(L87,'[1]Tabla Impacto'!$B$221:$B$223,0))),'[1]Tabla Impacto'!$F$223&amp;"Por favor no seleccionar los criterios de impacto(Afectación Económica o presupuestal y Pérdida Reputacional)",L87)</f>
        <v>El riesgo afecta la imagen de la entidad con algunos usuarios de relevancia frente al logro de los objetivos</v>
      </c>
      <c r="N87" s="42" t="str">
        <f>IF(OR(L87='[1]Tabla Impacto'!$C$4,L87='[1]Tabla Impacto'!$D$4),"Leve",IF(OR(L87='[1]Tabla Impacto'!$C$5,L87='[1]Tabla Impacto'!$D$5),"Menor",IF(OR(L87='[1]Tabla Impacto'!$C$6,L87='[1]Tabla Impacto'!$D$6),"Moderado",IF(OR(L87='[1]Tabla Impacto'!$C$7,L87='[1]Tabla Impacto'!$D$7),"Mayor",IF(OR(L87='[1]Tabla Impacto'!$C$8,L87='[1]Tabla Impacto'!$D$8),"Catastrófico","")))))</f>
        <v>Moderado</v>
      </c>
      <c r="O87" s="40">
        <f t="shared" si="18"/>
        <v>0.6</v>
      </c>
      <c r="P87" s="43" t="str">
        <f t="shared" si="3"/>
        <v>Moderado</v>
      </c>
      <c r="Q87" s="38">
        <v>1</v>
      </c>
      <c r="R87" s="284" t="s">
        <v>599</v>
      </c>
      <c r="S87" s="111" t="str">
        <f t="shared" si="4"/>
        <v>Probabilidad</v>
      </c>
      <c r="T87" s="45" t="s">
        <v>102</v>
      </c>
      <c r="U87" s="45" t="s">
        <v>132</v>
      </c>
      <c r="V87" s="46" t="str">
        <f t="shared" si="5"/>
        <v>40%</v>
      </c>
      <c r="W87" s="45" t="s">
        <v>104</v>
      </c>
      <c r="X87" s="45" t="s">
        <v>105</v>
      </c>
      <c r="Y87" s="45" t="s">
        <v>106</v>
      </c>
      <c r="Z87" s="47">
        <f t="shared" si="6"/>
        <v>0.24</v>
      </c>
      <c r="AA87" s="48" t="str">
        <f t="shared" si="7"/>
        <v>Baja</v>
      </c>
      <c r="AB87" s="46">
        <f t="shared" si="8"/>
        <v>0.24</v>
      </c>
      <c r="AC87" s="48" t="str">
        <f t="shared" si="9"/>
        <v>Moderado</v>
      </c>
      <c r="AD87" s="46">
        <f t="shared" si="10"/>
        <v>0.6</v>
      </c>
      <c r="AE87" s="49" t="str">
        <f t="shared" si="11"/>
        <v>Moderado</v>
      </c>
      <c r="AF87" s="45" t="s">
        <v>107</v>
      </c>
      <c r="AG87" s="413" t="s">
        <v>600</v>
      </c>
      <c r="AH87" s="72" t="s">
        <v>601</v>
      </c>
      <c r="AI87" s="73"/>
      <c r="AJ87" s="73">
        <v>44298</v>
      </c>
      <c r="AK87" s="44" t="s">
        <v>602</v>
      </c>
      <c r="AL87" s="213" t="s">
        <v>603</v>
      </c>
      <c r="AM87" s="38"/>
      <c r="AN87" s="38" t="s">
        <v>113</v>
      </c>
      <c r="AO87" s="283" t="s">
        <v>604</v>
      </c>
      <c r="AP87" s="306" t="s">
        <v>1145</v>
      </c>
      <c r="AQ87" s="307"/>
      <c r="AR87" s="308"/>
      <c r="AS87" s="27"/>
      <c r="AT87" s="27"/>
      <c r="AU87" s="27"/>
      <c r="AV87" s="27"/>
      <c r="AW87" s="27"/>
      <c r="AX87" s="27"/>
      <c r="AY87" s="27"/>
      <c r="AZ87" s="27"/>
      <c r="BA87" s="27"/>
      <c r="BB87" s="27"/>
      <c r="BC87" s="27"/>
      <c r="BD87" s="27"/>
      <c r="BE87" s="27"/>
      <c r="BF87" s="27"/>
      <c r="BG87" s="27"/>
      <c r="BH87" s="27"/>
      <c r="BI87" s="27"/>
      <c r="BJ87" s="27"/>
      <c r="BK87" s="27"/>
      <c r="BL87" s="27"/>
    </row>
    <row r="88" spans="1:64" ht="255" customHeight="1">
      <c r="A88" s="361"/>
      <c r="B88" s="361"/>
      <c r="C88" s="361"/>
      <c r="D88" s="361"/>
      <c r="E88" s="361"/>
      <c r="F88" s="361"/>
      <c r="G88" s="361"/>
      <c r="H88" s="72" t="s">
        <v>99</v>
      </c>
      <c r="I88" s="72">
        <v>12</v>
      </c>
      <c r="J88" s="39" t="str">
        <f t="shared" si="21"/>
        <v>Baja</v>
      </c>
      <c r="K88" s="40">
        <f t="shared" si="20"/>
        <v>0.4</v>
      </c>
      <c r="L88" s="35" t="s">
        <v>146</v>
      </c>
      <c r="M88" s="361"/>
      <c r="N88" s="42" t="str">
        <f>IF(OR(L88='[1]Tabla Impacto'!$C$4,L88='[1]Tabla Impacto'!$D$4),"Leve",IF(OR(L88='[1]Tabla Impacto'!$C$5,L88='[1]Tabla Impacto'!$D$5),"Menor",IF(OR(L88='[1]Tabla Impacto'!$C$6,L88='[1]Tabla Impacto'!$D$6),"Moderado",IF(OR(L88='[1]Tabla Impacto'!$C$7,L88='[1]Tabla Impacto'!$D$7),"Mayor",IF(OR(L88='[1]Tabla Impacto'!$C$8,L88='[1]Tabla Impacto'!$D$8),"Catastrófico","")))))</f>
        <v>Moderado</v>
      </c>
      <c r="O88" s="40">
        <f t="shared" si="18"/>
        <v>0.6</v>
      </c>
      <c r="P88" s="43" t="str">
        <f t="shared" si="3"/>
        <v>Moderado</v>
      </c>
      <c r="Q88" s="38">
        <v>2</v>
      </c>
      <c r="R88" s="36" t="s">
        <v>605</v>
      </c>
      <c r="S88" s="111" t="str">
        <f t="shared" si="4"/>
        <v>Impacto</v>
      </c>
      <c r="T88" s="45" t="s">
        <v>445</v>
      </c>
      <c r="U88" s="45" t="s">
        <v>132</v>
      </c>
      <c r="V88" s="46"/>
      <c r="W88" s="45" t="s">
        <v>104</v>
      </c>
      <c r="X88" s="45" t="s">
        <v>105</v>
      </c>
      <c r="Y88" s="45" t="s">
        <v>106</v>
      </c>
      <c r="Z88" s="47">
        <f t="shared" si="6"/>
        <v>0.4</v>
      </c>
      <c r="AA88" s="48" t="str">
        <f t="shared" si="7"/>
        <v>Baja</v>
      </c>
      <c r="AB88" s="46">
        <f t="shared" si="8"/>
        <v>0.4</v>
      </c>
      <c r="AC88" s="48" t="str">
        <f t="shared" si="9"/>
        <v>Moderado</v>
      </c>
      <c r="AD88" s="46">
        <f t="shared" si="10"/>
        <v>0.6</v>
      </c>
      <c r="AE88" s="49" t="str">
        <f t="shared" si="11"/>
        <v>Moderado</v>
      </c>
      <c r="AF88" s="45" t="s">
        <v>107</v>
      </c>
      <c r="AG88" s="354"/>
      <c r="AH88" s="72" t="s">
        <v>606</v>
      </c>
      <c r="AI88" s="73"/>
      <c r="AJ88" s="73">
        <v>44255</v>
      </c>
      <c r="AK88" s="205" t="s">
        <v>607</v>
      </c>
      <c r="AL88" s="118" t="s">
        <v>608</v>
      </c>
      <c r="AM88" s="38"/>
      <c r="AN88" s="38" t="s">
        <v>113</v>
      </c>
      <c r="AO88" s="283" t="s">
        <v>1084</v>
      </c>
      <c r="AP88" s="318" t="s">
        <v>1146</v>
      </c>
      <c r="AQ88" s="319"/>
      <c r="AR88" s="320"/>
      <c r="AS88" s="27"/>
      <c r="AT88" s="27"/>
      <c r="AU88" s="27"/>
      <c r="AV88" s="27"/>
      <c r="AW88" s="27"/>
      <c r="AX88" s="27"/>
      <c r="AY88" s="27"/>
      <c r="AZ88" s="27"/>
      <c r="BA88" s="27"/>
      <c r="BB88" s="27"/>
      <c r="BC88" s="27"/>
      <c r="BD88" s="27"/>
      <c r="BE88" s="27"/>
      <c r="BF88" s="27"/>
      <c r="BG88" s="27"/>
      <c r="BH88" s="27"/>
      <c r="BI88" s="27"/>
      <c r="BJ88" s="27"/>
      <c r="BK88" s="27"/>
      <c r="BL88" s="27"/>
    </row>
    <row r="89" spans="1:64" ht="188.25" customHeight="1">
      <c r="A89" s="365">
        <v>48</v>
      </c>
      <c r="B89" s="365" t="s">
        <v>166</v>
      </c>
      <c r="C89" s="366" t="s">
        <v>595</v>
      </c>
      <c r="D89" s="407" t="s">
        <v>95</v>
      </c>
      <c r="E89" s="368" t="s">
        <v>609</v>
      </c>
      <c r="F89" s="414" t="s">
        <v>610</v>
      </c>
      <c r="G89" s="407" t="s">
        <v>611</v>
      </c>
      <c r="H89" s="367" t="s">
        <v>170</v>
      </c>
      <c r="I89" s="38">
        <v>1</v>
      </c>
      <c r="J89" s="39" t="str">
        <f t="shared" si="21"/>
        <v>Muy Baja</v>
      </c>
      <c r="K89" s="40">
        <f t="shared" si="20"/>
        <v>0.2</v>
      </c>
      <c r="L89" s="145"/>
      <c r="M89" s="398">
        <f>IF(NOT(ISERROR(MATCH(L89,'[1]Tabla Impacto'!$B$221:$B$223,0))),'[1]Tabla Impacto'!$F$223&amp;"Por favor no seleccionar los criterios de impacto(Afectación Económica o presupuestal y Pérdida Reputacional)",L89)</f>
        <v>0</v>
      </c>
      <c r="N89" s="42" t="s">
        <v>46</v>
      </c>
      <c r="O89" s="40">
        <f t="shared" si="18"/>
        <v>0.8</v>
      </c>
      <c r="P89" s="43" t="str">
        <f t="shared" si="3"/>
        <v>Alto</v>
      </c>
      <c r="Q89" s="38">
        <v>1</v>
      </c>
      <c r="R89" s="284" t="s">
        <v>612</v>
      </c>
      <c r="S89" s="111" t="str">
        <f t="shared" si="4"/>
        <v>Probabilidad</v>
      </c>
      <c r="T89" s="45" t="s">
        <v>102</v>
      </c>
      <c r="U89" s="45" t="s">
        <v>132</v>
      </c>
      <c r="V89" s="46" t="str">
        <f t="shared" ref="V89:V116" si="22">IF(AND(T89="Preventivo",U89="Automático"),"50%",IF(AND(T89="Preventivo",U89="Manual"),"40%",IF(AND(T89="Detectivo",U89="Automático"),"40%",IF(AND(T89="Detectivo",U89="Manual"),"30%",IF(AND(T89="Correctivo",U89="Automático"),"35%",IF(AND(T89="Correctivo",U89="Manual"),"25%",""))))))</f>
        <v>40%</v>
      </c>
      <c r="W89" s="45" t="s">
        <v>104</v>
      </c>
      <c r="X89" s="45" t="s">
        <v>105</v>
      </c>
      <c r="Y89" s="45" t="s">
        <v>106</v>
      </c>
      <c r="Z89" s="47">
        <f t="shared" si="6"/>
        <v>0.12</v>
      </c>
      <c r="AA89" s="48" t="str">
        <f t="shared" si="7"/>
        <v>Muy Baja</v>
      </c>
      <c r="AB89" s="46">
        <f t="shared" si="8"/>
        <v>0.12</v>
      </c>
      <c r="AC89" s="48" t="str">
        <f t="shared" si="9"/>
        <v>Mayor</v>
      </c>
      <c r="AD89" s="46">
        <f t="shared" si="10"/>
        <v>0.8</v>
      </c>
      <c r="AE89" s="49" t="str">
        <f t="shared" si="11"/>
        <v>Alto</v>
      </c>
      <c r="AF89" s="45" t="s">
        <v>107</v>
      </c>
      <c r="AG89" s="214" t="s">
        <v>613</v>
      </c>
      <c r="AH89" s="72" t="s">
        <v>606</v>
      </c>
      <c r="AI89" s="73"/>
      <c r="AJ89" s="73">
        <v>44298</v>
      </c>
      <c r="AK89" s="37" t="s">
        <v>614</v>
      </c>
      <c r="AL89" s="215" t="s">
        <v>615</v>
      </c>
      <c r="AM89" s="38"/>
      <c r="AN89" s="38" t="s">
        <v>113</v>
      </c>
      <c r="AO89" s="51" t="s">
        <v>616</v>
      </c>
      <c r="AP89" s="340" t="s">
        <v>1147</v>
      </c>
      <c r="AQ89" s="341"/>
      <c r="AR89" s="342"/>
      <c r="AS89" s="27"/>
      <c r="AT89" s="27"/>
      <c r="AU89" s="27"/>
      <c r="AV89" s="27"/>
      <c r="AW89" s="27"/>
      <c r="AX89" s="27"/>
      <c r="AY89" s="27"/>
      <c r="AZ89" s="27"/>
      <c r="BA89" s="27"/>
      <c r="BB89" s="27"/>
      <c r="BC89" s="27"/>
      <c r="BD89" s="27"/>
      <c r="BE89" s="27"/>
      <c r="BF89" s="27"/>
      <c r="BG89" s="27"/>
      <c r="BH89" s="27"/>
      <c r="BI89" s="27"/>
      <c r="BJ89" s="27"/>
      <c r="BK89" s="27"/>
      <c r="BL89" s="27"/>
    </row>
    <row r="90" spans="1:64" ht="280.5" customHeight="1">
      <c r="A90" s="374"/>
      <c r="B90" s="374"/>
      <c r="C90" s="374"/>
      <c r="D90" s="374"/>
      <c r="E90" s="374"/>
      <c r="F90" s="351"/>
      <c r="G90" s="374"/>
      <c r="H90" s="374"/>
      <c r="I90" s="38">
        <v>1</v>
      </c>
      <c r="J90" s="39" t="str">
        <f t="shared" si="21"/>
        <v>Muy Baja</v>
      </c>
      <c r="K90" s="40">
        <v>0.24</v>
      </c>
      <c r="L90" s="145"/>
      <c r="M90" s="361"/>
      <c r="N90" s="42" t="s">
        <v>46</v>
      </c>
      <c r="O90" s="40">
        <f t="shared" si="18"/>
        <v>0.8</v>
      </c>
      <c r="P90" s="43" t="str">
        <f t="shared" si="3"/>
        <v>Alto</v>
      </c>
      <c r="Q90" s="38">
        <v>2</v>
      </c>
      <c r="R90" s="284" t="s">
        <v>617</v>
      </c>
      <c r="S90" s="111" t="str">
        <f t="shared" si="4"/>
        <v>Probabilidad</v>
      </c>
      <c r="T90" s="45" t="s">
        <v>102</v>
      </c>
      <c r="U90" s="45" t="s">
        <v>132</v>
      </c>
      <c r="V90" s="46" t="str">
        <f t="shared" si="22"/>
        <v>40%</v>
      </c>
      <c r="W90" s="45" t="s">
        <v>104</v>
      </c>
      <c r="X90" s="45" t="s">
        <v>105</v>
      </c>
      <c r="Y90" s="45" t="s">
        <v>106</v>
      </c>
      <c r="Z90" s="47">
        <f t="shared" si="6"/>
        <v>0.14399999999999999</v>
      </c>
      <c r="AA90" s="48" t="str">
        <f t="shared" si="7"/>
        <v>Muy Baja</v>
      </c>
      <c r="AB90" s="46">
        <f t="shared" si="8"/>
        <v>0.14399999999999999</v>
      </c>
      <c r="AC90" s="48" t="str">
        <f t="shared" si="9"/>
        <v>Mayor</v>
      </c>
      <c r="AD90" s="46">
        <f t="shared" si="10"/>
        <v>0.8</v>
      </c>
      <c r="AE90" s="49" t="str">
        <f t="shared" si="11"/>
        <v>Alto</v>
      </c>
      <c r="AF90" s="45" t="s">
        <v>107</v>
      </c>
      <c r="AG90" s="216" t="s">
        <v>618</v>
      </c>
      <c r="AH90" s="72" t="s">
        <v>606</v>
      </c>
      <c r="AI90" s="73"/>
      <c r="AJ90" s="73">
        <v>44298</v>
      </c>
      <c r="AK90" s="37" t="s">
        <v>619</v>
      </c>
      <c r="AL90" s="118" t="s">
        <v>620</v>
      </c>
      <c r="AM90" s="38"/>
      <c r="AN90" s="38" t="s">
        <v>113</v>
      </c>
      <c r="AO90" s="51" t="s">
        <v>621</v>
      </c>
      <c r="AP90" s="340" t="s">
        <v>1148</v>
      </c>
      <c r="AQ90" s="341"/>
      <c r="AR90" s="342"/>
      <c r="AS90" s="27"/>
      <c r="AT90" s="27"/>
      <c r="AU90" s="27"/>
      <c r="AV90" s="27"/>
      <c r="AW90" s="27"/>
      <c r="AX90" s="27"/>
      <c r="AY90" s="27"/>
      <c r="AZ90" s="27"/>
      <c r="BA90" s="27"/>
      <c r="BB90" s="27"/>
      <c r="BC90" s="27"/>
      <c r="BD90" s="27"/>
      <c r="BE90" s="27"/>
      <c r="BF90" s="27"/>
      <c r="BG90" s="27"/>
      <c r="BH90" s="27"/>
      <c r="BI90" s="27"/>
      <c r="BJ90" s="27"/>
      <c r="BK90" s="27"/>
      <c r="BL90" s="27"/>
    </row>
    <row r="91" spans="1:64" ht="219" customHeight="1">
      <c r="A91" s="361"/>
      <c r="B91" s="361"/>
      <c r="C91" s="361"/>
      <c r="D91" s="361"/>
      <c r="E91" s="361"/>
      <c r="F91" s="351"/>
      <c r="G91" s="361"/>
      <c r="H91" s="361"/>
      <c r="I91" s="38">
        <v>1</v>
      </c>
      <c r="J91" s="39" t="str">
        <f t="shared" si="21"/>
        <v>Muy Baja</v>
      </c>
      <c r="K91" s="40">
        <v>0.14000000000000001</v>
      </c>
      <c r="L91" s="110"/>
      <c r="M91" s="41"/>
      <c r="N91" s="42" t="s">
        <v>46</v>
      </c>
      <c r="O91" s="40">
        <f t="shared" si="18"/>
        <v>0.8</v>
      </c>
      <c r="P91" s="43" t="str">
        <f t="shared" si="3"/>
        <v>Alto</v>
      </c>
      <c r="Q91" s="38">
        <v>3</v>
      </c>
      <c r="R91" s="284" t="s">
        <v>622</v>
      </c>
      <c r="S91" s="111" t="str">
        <f t="shared" si="4"/>
        <v>Probabilidad</v>
      </c>
      <c r="T91" s="45" t="s">
        <v>102</v>
      </c>
      <c r="U91" s="45" t="s">
        <v>132</v>
      </c>
      <c r="V91" s="46" t="str">
        <f t="shared" si="22"/>
        <v>40%</v>
      </c>
      <c r="W91" s="45" t="s">
        <v>104</v>
      </c>
      <c r="X91" s="45" t="s">
        <v>105</v>
      </c>
      <c r="Y91" s="45" t="s">
        <v>106</v>
      </c>
      <c r="Z91" s="47">
        <f t="shared" si="6"/>
        <v>8.4000000000000005E-2</v>
      </c>
      <c r="AA91" s="48" t="str">
        <f t="shared" si="7"/>
        <v>Muy Baja</v>
      </c>
      <c r="AB91" s="46">
        <f t="shared" si="8"/>
        <v>8.4000000000000005E-2</v>
      </c>
      <c r="AC91" s="48" t="str">
        <f t="shared" si="9"/>
        <v>Mayor</v>
      </c>
      <c r="AD91" s="46">
        <f t="shared" si="10"/>
        <v>0.8</v>
      </c>
      <c r="AE91" s="49" t="str">
        <f t="shared" si="11"/>
        <v>Alto</v>
      </c>
      <c r="AF91" s="45" t="s">
        <v>107</v>
      </c>
      <c r="AG91" s="217" t="s">
        <v>623</v>
      </c>
      <c r="AH91" s="72" t="s">
        <v>606</v>
      </c>
      <c r="AI91" s="73"/>
      <c r="AJ91" s="73">
        <v>44298</v>
      </c>
      <c r="AK91" s="37" t="s">
        <v>624</v>
      </c>
      <c r="AL91" s="218" t="s">
        <v>625</v>
      </c>
      <c r="AM91" s="38"/>
      <c r="AN91" s="38" t="s">
        <v>113</v>
      </c>
      <c r="AO91" s="51" t="s">
        <v>626</v>
      </c>
      <c r="AP91" s="340" t="s">
        <v>1149</v>
      </c>
      <c r="AQ91" s="341"/>
      <c r="AR91" s="342"/>
      <c r="AS91" s="27"/>
      <c r="AT91" s="27"/>
      <c r="AU91" s="27"/>
      <c r="AV91" s="27"/>
      <c r="AW91" s="27"/>
      <c r="AX91" s="27"/>
      <c r="AY91" s="27"/>
      <c r="AZ91" s="27"/>
      <c r="BA91" s="27"/>
      <c r="BB91" s="27"/>
      <c r="BC91" s="27"/>
      <c r="BD91" s="27"/>
      <c r="BE91" s="27"/>
      <c r="BF91" s="27"/>
      <c r="BG91" s="27"/>
      <c r="BH91" s="27"/>
      <c r="BI91" s="27"/>
      <c r="BJ91" s="27"/>
      <c r="BK91" s="27"/>
      <c r="BL91" s="27"/>
    </row>
    <row r="92" spans="1:64" ht="72.75" customHeight="1">
      <c r="A92" s="182">
        <v>49</v>
      </c>
      <c r="B92" s="182" t="s">
        <v>475</v>
      </c>
      <c r="C92" s="209" t="s">
        <v>595</v>
      </c>
      <c r="D92" s="184"/>
      <c r="E92" s="185" t="s">
        <v>627</v>
      </c>
      <c r="F92" s="185"/>
      <c r="G92" s="185" t="s">
        <v>628</v>
      </c>
      <c r="H92" s="185"/>
      <c r="I92" s="70"/>
      <c r="J92" s="186" t="str">
        <f t="shared" si="21"/>
        <v/>
      </c>
      <c r="K92" s="187" t="str">
        <f t="shared" ref="K92:K93" si="23">IF(J92="","",IF(J92="Muy Baja",0.2,IF(J92="Baja",0.4,IF(J92="Media",0.6,IF(J92="Alta",0.8,IF(J92="Muy Alta",1, ))))))</f>
        <v/>
      </c>
      <c r="L92" s="188"/>
      <c r="M92" s="189">
        <f>IF(NOT(ISERROR(MATCH(L92,'[1]Tabla Impacto'!$B$221:$B$223,0))),'[1]Tabla Impacto'!$F$223&amp;"Por favor no seleccionar los criterios de impacto(Afectación Económica o presupuestal y Pérdida Reputacional)",L92)</f>
        <v>0</v>
      </c>
      <c r="N92" s="190" t="str">
        <f>IF(OR(L92='[1]Tabla Impacto'!$C$4,L92='[1]Tabla Impacto'!$D$4),"Leve",IF(OR(L92='[1]Tabla Impacto'!$C$5,L92='[1]Tabla Impacto'!$D$5),"Menor",IF(OR(L92='[1]Tabla Impacto'!$C$6,L92='[1]Tabla Impacto'!$D$6),"Moderado",IF(OR(L92='[1]Tabla Impacto'!$C$7,L92='[1]Tabla Impacto'!$D$7),"Mayor",IF(OR(L92='[1]Tabla Impacto'!$C$8,L92='[1]Tabla Impacto'!$D$8),"Catastrófico","")))))</f>
        <v/>
      </c>
      <c r="O92" s="187" t="str">
        <f t="shared" si="18"/>
        <v/>
      </c>
      <c r="P92" s="191" t="str">
        <f t="shared" si="3"/>
        <v/>
      </c>
      <c r="Q92" s="70">
        <v>1</v>
      </c>
      <c r="R92" s="185" t="s">
        <v>629</v>
      </c>
      <c r="S92" s="192" t="str">
        <f t="shared" si="4"/>
        <v/>
      </c>
      <c r="T92" s="193"/>
      <c r="U92" s="193"/>
      <c r="V92" s="194" t="str">
        <f t="shared" si="22"/>
        <v/>
      </c>
      <c r="W92" s="193"/>
      <c r="X92" s="193"/>
      <c r="Y92" s="193"/>
      <c r="Z92" s="195" t="str">
        <f t="shared" si="6"/>
        <v/>
      </c>
      <c r="AA92" s="196" t="str">
        <f t="shared" si="7"/>
        <v/>
      </c>
      <c r="AB92" s="194" t="str">
        <f t="shared" si="8"/>
        <v/>
      </c>
      <c r="AC92" s="196" t="str">
        <f t="shared" si="9"/>
        <v/>
      </c>
      <c r="AD92" s="194" t="str">
        <f t="shared" si="10"/>
        <v/>
      </c>
      <c r="AE92" s="197" t="str">
        <f t="shared" si="11"/>
        <v/>
      </c>
      <c r="AF92" s="193"/>
      <c r="AG92" s="406" t="s">
        <v>630</v>
      </c>
      <c r="AH92" s="357"/>
      <c r="AI92" s="357"/>
      <c r="AJ92" s="357"/>
      <c r="AK92" s="358"/>
      <c r="AL92" s="70"/>
      <c r="AM92" s="70"/>
      <c r="AN92" s="38" t="s">
        <v>122</v>
      </c>
      <c r="AO92" s="71" t="s">
        <v>489</v>
      </c>
      <c r="AP92" s="306" t="s">
        <v>1092</v>
      </c>
      <c r="AQ92" s="307"/>
      <c r="AR92" s="308"/>
      <c r="AS92" s="27"/>
      <c r="AT92" s="27"/>
      <c r="AU92" s="27"/>
      <c r="AV92" s="27"/>
      <c r="AW92" s="27"/>
      <c r="AX92" s="27"/>
      <c r="AY92" s="27"/>
      <c r="AZ92" s="27"/>
      <c r="BA92" s="27"/>
      <c r="BB92" s="27"/>
      <c r="BC92" s="27"/>
      <c r="BD92" s="27"/>
      <c r="BE92" s="27"/>
      <c r="BF92" s="27"/>
      <c r="BG92" s="27"/>
      <c r="BH92" s="27"/>
      <c r="BI92" s="27"/>
      <c r="BJ92" s="27"/>
      <c r="BK92" s="27"/>
      <c r="BL92" s="27"/>
    </row>
    <row r="93" spans="1:64" ht="254.25" customHeight="1">
      <c r="A93" s="365">
        <v>50</v>
      </c>
      <c r="B93" s="365" t="s">
        <v>124</v>
      </c>
      <c r="C93" s="366" t="s">
        <v>631</v>
      </c>
      <c r="D93" s="367" t="s">
        <v>114</v>
      </c>
      <c r="E93" s="411" t="s">
        <v>632</v>
      </c>
      <c r="F93" s="412" t="s">
        <v>633</v>
      </c>
      <c r="G93" s="368" t="s">
        <v>634</v>
      </c>
      <c r="H93" s="114" t="s">
        <v>99</v>
      </c>
      <c r="I93" s="35">
        <v>300</v>
      </c>
      <c r="J93" s="39" t="str">
        <f t="shared" si="21"/>
        <v>Media</v>
      </c>
      <c r="K93" s="40">
        <f t="shared" si="23"/>
        <v>0.6</v>
      </c>
      <c r="L93" s="219" t="s">
        <v>130</v>
      </c>
      <c r="M93" s="41" t="str">
        <f>IF(NOT(ISERROR(MATCH(L93,'[1]Tabla Impacto'!$B$221:$B$223,0))),'[1]Tabla Impacto'!$F$223&amp;"Por favor no seleccionar los criterios de impacto(Afectación Económica o presupuestal y Pérdida Reputacional)",L93)</f>
        <v>El riesgo afecta la imagen de de la entidad con efecto publicitario sostenido a nivel de sector administrativo, nivel departamental o municipal</v>
      </c>
      <c r="N93" s="42" t="str">
        <f>IF(OR(L93='[1]Tabla Impacto'!$C$4,L93='[1]Tabla Impacto'!$D$4),"Leve",IF(OR(L93='[1]Tabla Impacto'!$C$5,L93='[1]Tabla Impacto'!$D$5),"Menor",IF(OR(L93='[1]Tabla Impacto'!$C$6,L93='[1]Tabla Impacto'!$D$6),"Moderado",IF(OR(L93='[1]Tabla Impacto'!$C$7,L93='[1]Tabla Impacto'!$D$7),"Mayor",IF(OR(L93='[1]Tabla Impacto'!$C$8,L93='[1]Tabla Impacto'!$D$8),"Catastrófico","")))))</f>
        <v>Mayor</v>
      </c>
      <c r="O93" s="40">
        <f t="shared" si="18"/>
        <v>0.8</v>
      </c>
      <c r="P93" s="43" t="str">
        <f t="shared" si="3"/>
        <v>Alto</v>
      </c>
      <c r="Q93" s="35">
        <v>1</v>
      </c>
      <c r="R93" s="114" t="s">
        <v>635</v>
      </c>
      <c r="S93" s="111" t="str">
        <f t="shared" si="4"/>
        <v>Probabilidad</v>
      </c>
      <c r="T93" s="45" t="s">
        <v>139</v>
      </c>
      <c r="U93" s="45" t="s">
        <v>132</v>
      </c>
      <c r="V93" s="46" t="str">
        <f t="shared" si="22"/>
        <v>30%</v>
      </c>
      <c r="W93" s="45" t="s">
        <v>104</v>
      </c>
      <c r="X93" s="45" t="s">
        <v>322</v>
      </c>
      <c r="Y93" s="45" t="s">
        <v>106</v>
      </c>
      <c r="Z93" s="47">
        <f t="shared" si="6"/>
        <v>0.42</v>
      </c>
      <c r="AA93" s="48" t="str">
        <f t="shared" si="7"/>
        <v>Media</v>
      </c>
      <c r="AB93" s="46">
        <f t="shared" si="8"/>
        <v>0.42</v>
      </c>
      <c r="AC93" s="48" t="str">
        <f t="shared" si="9"/>
        <v>Mayor</v>
      </c>
      <c r="AD93" s="46">
        <f t="shared" si="10"/>
        <v>0.8</v>
      </c>
      <c r="AE93" s="49" t="str">
        <f t="shared" si="11"/>
        <v>Alto</v>
      </c>
      <c r="AF93" s="45" t="s">
        <v>107</v>
      </c>
      <c r="AG93" s="114" t="s">
        <v>635</v>
      </c>
      <c r="AH93" s="35" t="s">
        <v>636</v>
      </c>
      <c r="AI93" s="220">
        <v>44197</v>
      </c>
      <c r="AJ93" s="113">
        <v>44301</v>
      </c>
      <c r="AK93" s="114" t="s">
        <v>637</v>
      </c>
      <c r="AL93" s="37" t="s">
        <v>638</v>
      </c>
      <c r="AM93" s="38"/>
      <c r="AN93" s="38" t="s">
        <v>113</v>
      </c>
      <c r="AO93" s="283" t="s">
        <v>1150</v>
      </c>
      <c r="AP93" s="339" t="s">
        <v>1093</v>
      </c>
      <c r="AQ93" s="307"/>
      <c r="AR93" s="308"/>
      <c r="AS93" s="27"/>
      <c r="AT93" s="27"/>
      <c r="AU93" s="27"/>
      <c r="AV93" s="27"/>
      <c r="AW93" s="27"/>
      <c r="AX93" s="27"/>
      <c r="AY93" s="27"/>
      <c r="AZ93" s="27"/>
      <c r="BA93" s="27"/>
      <c r="BB93" s="27"/>
      <c r="BC93" s="27"/>
      <c r="BD93" s="27"/>
      <c r="BE93" s="27"/>
      <c r="BF93" s="27"/>
      <c r="BG93" s="27"/>
      <c r="BH93" s="27"/>
      <c r="BI93" s="27"/>
      <c r="BJ93" s="27"/>
      <c r="BK93" s="27"/>
      <c r="BL93" s="27"/>
    </row>
    <row r="94" spans="1:64" ht="225" customHeight="1">
      <c r="A94" s="374"/>
      <c r="B94" s="374"/>
      <c r="C94" s="374"/>
      <c r="D94" s="374"/>
      <c r="E94" s="374"/>
      <c r="F94" s="374"/>
      <c r="G94" s="374"/>
      <c r="H94" s="114" t="s">
        <v>99</v>
      </c>
      <c r="I94" s="35">
        <v>300</v>
      </c>
      <c r="J94" s="39" t="str">
        <f t="shared" si="21"/>
        <v>Media</v>
      </c>
      <c r="K94" s="40">
        <v>0.36</v>
      </c>
      <c r="L94" s="219" t="s">
        <v>130</v>
      </c>
      <c r="M94" s="41"/>
      <c r="N94" s="42" t="str">
        <f>IF(OR(L94='[1]Tabla Impacto'!$C$4,L94='[1]Tabla Impacto'!$D$4),"Leve",IF(OR(L94='[1]Tabla Impacto'!$C$5,L94='[1]Tabla Impacto'!$D$5),"Menor",IF(OR(L94='[1]Tabla Impacto'!$C$6,L94='[1]Tabla Impacto'!$D$6),"Moderado",IF(OR(L94='[1]Tabla Impacto'!$C$7,L94='[1]Tabla Impacto'!$D$7),"Mayor",IF(OR(L94='[1]Tabla Impacto'!$C$8,L94='[1]Tabla Impacto'!$D$8),"Catastrófico","")))))</f>
        <v>Mayor</v>
      </c>
      <c r="O94" s="40">
        <f t="shared" si="18"/>
        <v>0.8</v>
      </c>
      <c r="P94" s="43" t="str">
        <f t="shared" si="3"/>
        <v>Alto</v>
      </c>
      <c r="Q94" s="35">
        <v>2</v>
      </c>
      <c r="R94" s="114" t="s">
        <v>639</v>
      </c>
      <c r="S94" s="111" t="str">
        <f t="shared" si="4"/>
        <v>Probabilidad</v>
      </c>
      <c r="T94" s="45" t="s">
        <v>102</v>
      </c>
      <c r="U94" s="45" t="s">
        <v>132</v>
      </c>
      <c r="V94" s="46" t="str">
        <f t="shared" si="22"/>
        <v>40%</v>
      </c>
      <c r="W94" s="45" t="s">
        <v>104</v>
      </c>
      <c r="X94" s="45" t="s">
        <v>105</v>
      </c>
      <c r="Y94" s="45" t="s">
        <v>106</v>
      </c>
      <c r="Z94" s="47">
        <f t="shared" si="6"/>
        <v>0.216</v>
      </c>
      <c r="AA94" s="48" t="str">
        <f t="shared" si="7"/>
        <v>Baja</v>
      </c>
      <c r="AB94" s="46">
        <f t="shared" si="8"/>
        <v>0.216</v>
      </c>
      <c r="AC94" s="48" t="str">
        <f t="shared" si="9"/>
        <v>Mayor</v>
      </c>
      <c r="AD94" s="46">
        <f t="shared" si="10"/>
        <v>0.8</v>
      </c>
      <c r="AE94" s="49" t="str">
        <f t="shared" si="11"/>
        <v>Alto</v>
      </c>
      <c r="AF94" s="45" t="s">
        <v>107</v>
      </c>
      <c r="AG94" s="221" t="s">
        <v>640</v>
      </c>
      <c r="AH94" s="35" t="s">
        <v>641</v>
      </c>
      <c r="AI94" s="220">
        <v>44197</v>
      </c>
      <c r="AJ94" s="113">
        <v>44301</v>
      </c>
      <c r="AK94" s="114" t="s">
        <v>642</v>
      </c>
      <c r="AL94" s="222" t="s">
        <v>643</v>
      </c>
      <c r="AM94" s="38"/>
      <c r="AN94" s="38" t="s">
        <v>113</v>
      </c>
      <c r="AO94" s="283" t="s">
        <v>1085</v>
      </c>
      <c r="AP94" s="306" t="s">
        <v>1151</v>
      </c>
      <c r="AQ94" s="307"/>
      <c r="AR94" s="308"/>
      <c r="AS94" s="27"/>
      <c r="AT94" s="290"/>
      <c r="AU94" s="27"/>
      <c r="AV94" s="27"/>
      <c r="AW94" s="27"/>
      <c r="AX94" s="27"/>
      <c r="AY94" s="27"/>
      <c r="AZ94" s="27"/>
      <c r="BA94" s="27"/>
      <c r="BB94" s="27"/>
      <c r="BC94" s="27"/>
      <c r="BD94" s="27"/>
      <c r="BE94" s="27"/>
      <c r="BF94" s="27"/>
      <c r="BG94" s="27"/>
      <c r="BH94" s="27"/>
      <c r="BI94" s="27"/>
      <c r="BJ94" s="27"/>
      <c r="BK94" s="27"/>
      <c r="BL94" s="27"/>
    </row>
    <row r="95" spans="1:64" ht="377.25" customHeight="1">
      <c r="A95" s="374"/>
      <c r="B95" s="374"/>
      <c r="C95" s="374"/>
      <c r="D95" s="374"/>
      <c r="E95" s="374"/>
      <c r="F95" s="374"/>
      <c r="G95" s="374"/>
      <c r="H95" s="114" t="s">
        <v>99</v>
      </c>
      <c r="I95" s="35">
        <v>300</v>
      </c>
      <c r="J95" s="39" t="str">
        <f t="shared" si="21"/>
        <v>Media</v>
      </c>
      <c r="K95" s="40">
        <v>0.22</v>
      </c>
      <c r="L95" s="219" t="s">
        <v>130</v>
      </c>
      <c r="M95" s="41"/>
      <c r="N95" s="42" t="str">
        <f>IF(OR(L95='[1]Tabla Impacto'!$C$4,L95='[1]Tabla Impacto'!$D$4),"Leve",IF(OR(L95='[1]Tabla Impacto'!$C$5,L95='[1]Tabla Impacto'!$D$5),"Menor",IF(OR(L95='[1]Tabla Impacto'!$C$6,L95='[1]Tabla Impacto'!$D$6),"Moderado",IF(OR(L95='[1]Tabla Impacto'!$C$7,L95='[1]Tabla Impacto'!$D$7),"Mayor",IF(OR(L95='[1]Tabla Impacto'!$C$8,L95='[1]Tabla Impacto'!$D$8),"Catastrófico","")))))</f>
        <v>Mayor</v>
      </c>
      <c r="O95" s="40">
        <f t="shared" si="18"/>
        <v>0.8</v>
      </c>
      <c r="P95" s="43" t="str">
        <f t="shared" si="3"/>
        <v>Alto</v>
      </c>
      <c r="Q95" s="35">
        <v>3</v>
      </c>
      <c r="R95" s="114" t="s">
        <v>644</v>
      </c>
      <c r="S95" s="111" t="str">
        <f t="shared" si="4"/>
        <v>Probabilidad</v>
      </c>
      <c r="T95" s="45" t="s">
        <v>102</v>
      </c>
      <c r="U95" s="45" t="s">
        <v>132</v>
      </c>
      <c r="V95" s="46" t="str">
        <f t="shared" si="22"/>
        <v>40%</v>
      </c>
      <c r="W95" s="45" t="s">
        <v>104</v>
      </c>
      <c r="X95" s="45" t="s">
        <v>105</v>
      </c>
      <c r="Y95" s="45" t="s">
        <v>106</v>
      </c>
      <c r="Z95" s="47">
        <f t="shared" si="6"/>
        <v>0.13200000000000001</v>
      </c>
      <c r="AA95" s="48" t="str">
        <f t="shared" si="7"/>
        <v>Muy Baja</v>
      </c>
      <c r="AB95" s="46">
        <f t="shared" si="8"/>
        <v>0.13200000000000001</v>
      </c>
      <c r="AC95" s="48" t="str">
        <f t="shared" si="9"/>
        <v>Mayor</v>
      </c>
      <c r="AD95" s="46">
        <f t="shared" si="10"/>
        <v>0.8</v>
      </c>
      <c r="AE95" s="49" t="str">
        <f t="shared" si="11"/>
        <v>Alto</v>
      </c>
      <c r="AF95" s="45" t="s">
        <v>107</v>
      </c>
      <c r="AG95" s="215" t="s">
        <v>645</v>
      </c>
      <c r="AH95" s="35" t="s">
        <v>646</v>
      </c>
      <c r="AI95" s="220">
        <v>44197</v>
      </c>
      <c r="AJ95" s="113">
        <v>44301</v>
      </c>
      <c r="AK95" s="114" t="s">
        <v>647</v>
      </c>
      <c r="AL95" s="222" t="s">
        <v>648</v>
      </c>
      <c r="AM95" s="38"/>
      <c r="AN95" s="38" t="s">
        <v>113</v>
      </c>
      <c r="AO95" s="283" t="s">
        <v>1086</v>
      </c>
      <c r="AP95" s="306" t="s">
        <v>1152</v>
      </c>
      <c r="AQ95" s="307"/>
      <c r="AR95" s="308"/>
      <c r="AS95" s="27"/>
      <c r="AT95" s="27"/>
      <c r="AU95" s="27"/>
      <c r="AV95" s="27"/>
      <c r="AW95" s="27"/>
      <c r="AX95" s="27"/>
      <c r="AY95" s="27"/>
      <c r="AZ95" s="27"/>
      <c r="BA95" s="27"/>
      <c r="BB95" s="27"/>
      <c r="BC95" s="27"/>
      <c r="BD95" s="27"/>
      <c r="BE95" s="27"/>
      <c r="BF95" s="27"/>
      <c r="BG95" s="27"/>
      <c r="BH95" s="27"/>
      <c r="BI95" s="27"/>
      <c r="BJ95" s="27"/>
      <c r="BK95" s="27"/>
      <c r="BL95" s="27"/>
    </row>
    <row r="96" spans="1:64" ht="409.5" customHeight="1">
      <c r="A96" s="361"/>
      <c r="B96" s="361"/>
      <c r="C96" s="361"/>
      <c r="D96" s="361"/>
      <c r="E96" s="361"/>
      <c r="F96" s="361"/>
      <c r="G96" s="361"/>
      <c r="H96" s="114" t="s">
        <v>99</v>
      </c>
      <c r="I96" s="35">
        <v>300</v>
      </c>
      <c r="J96" s="39" t="str">
        <f t="shared" si="21"/>
        <v>Media</v>
      </c>
      <c r="K96" s="40">
        <v>0.13</v>
      </c>
      <c r="L96" s="219" t="s">
        <v>130</v>
      </c>
      <c r="M96" s="41"/>
      <c r="N96" s="42" t="str">
        <f>IF(OR(L96='[1]Tabla Impacto'!$C$4,L96='[1]Tabla Impacto'!$D$4),"Leve",IF(OR(L96='[1]Tabla Impacto'!$C$5,L96='[1]Tabla Impacto'!$D$5),"Menor",IF(OR(L96='[1]Tabla Impacto'!$C$6,L96='[1]Tabla Impacto'!$D$6),"Moderado",IF(OR(L96='[1]Tabla Impacto'!$C$7,L96='[1]Tabla Impacto'!$D$7),"Mayor",IF(OR(L96='[1]Tabla Impacto'!$C$8,L96='[1]Tabla Impacto'!$D$8),"Catastrófico","")))))</f>
        <v>Mayor</v>
      </c>
      <c r="O96" s="40">
        <f t="shared" si="18"/>
        <v>0.8</v>
      </c>
      <c r="P96" s="43" t="str">
        <f t="shared" si="3"/>
        <v>Alto</v>
      </c>
      <c r="Q96" s="35">
        <v>4</v>
      </c>
      <c r="R96" s="114" t="s">
        <v>649</v>
      </c>
      <c r="S96" s="111" t="str">
        <f t="shared" si="4"/>
        <v>Probabilidad</v>
      </c>
      <c r="T96" s="45" t="s">
        <v>102</v>
      </c>
      <c r="U96" s="45" t="s">
        <v>132</v>
      </c>
      <c r="V96" s="46" t="str">
        <f t="shared" si="22"/>
        <v>40%</v>
      </c>
      <c r="W96" s="45" t="s">
        <v>104</v>
      </c>
      <c r="X96" s="45" t="s">
        <v>105</v>
      </c>
      <c r="Y96" s="45" t="s">
        <v>106</v>
      </c>
      <c r="Z96" s="47">
        <f t="shared" si="6"/>
        <v>7.8E-2</v>
      </c>
      <c r="AA96" s="48" t="str">
        <f t="shared" si="7"/>
        <v>Muy Baja</v>
      </c>
      <c r="AB96" s="46">
        <f t="shared" si="8"/>
        <v>7.8E-2</v>
      </c>
      <c r="AC96" s="48" t="str">
        <f t="shared" si="9"/>
        <v>Mayor</v>
      </c>
      <c r="AD96" s="46">
        <f t="shared" si="10"/>
        <v>0.8</v>
      </c>
      <c r="AE96" s="49" t="str">
        <f t="shared" si="11"/>
        <v>Alto</v>
      </c>
      <c r="AF96" s="45" t="s">
        <v>107</v>
      </c>
      <c r="AG96" s="215" t="s">
        <v>649</v>
      </c>
      <c r="AH96" s="35" t="s">
        <v>646</v>
      </c>
      <c r="AI96" s="220">
        <v>44197</v>
      </c>
      <c r="AJ96" s="113">
        <v>44301</v>
      </c>
      <c r="AK96" s="144" t="s">
        <v>650</v>
      </c>
      <c r="AL96" s="37" t="s">
        <v>651</v>
      </c>
      <c r="AM96" s="38"/>
      <c r="AN96" s="38" t="s">
        <v>113</v>
      </c>
      <c r="AO96" s="283" t="s">
        <v>1087</v>
      </c>
      <c r="AP96" s="306" t="s">
        <v>1153</v>
      </c>
      <c r="AQ96" s="307"/>
      <c r="AR96" s="308"/>
      <c r="AS96" s="27"/>
      <c r="AT96" s="27"/>
      <c r="AU96" s="27"/>
      <c r="AV96" s="27"/>
      <c r="AW96" s="27"/>
      <c r="AX96" s="27"/>
      <c r="AY96" s="27"/>
      <c r="AZ96" s="27"/>
      <c r="BA96" s="27"/>
      <c r="BB96" s="27"/>
      <c r="BC96" s="27"/>
      <c r="BD96" s="27"/>
      <c r="BE96" s="27"/>
      <c r="BF96" s="27"/>
      <c r="BG96" s="27"/>
      <c r="BH96" s="27"/>
      <c r="BI96" s="27"/>
      <c r="BJ96" s="27"/>
      <c r="BK96" s="27"/>
      <c r="BL96" s="27"/>
    </row>
    <row r="97" spans="1:64" ht="147" customHeight="1">
      <c r="A97" s="390">
        <v>51</v>
      </c>
      <c r="B97" s="390" t="s">
        <v>124</v>
      </c>
      <c r="C97" s="366" t="s">
        <v>631</v>
      </c>
      <c r="D97" s="367" t="s">
        <v>155</v>
      </c>
      <c r="E97" s="367" t="s">
        <v>652</v>
      </c>
      <c r="F97" s="386" t="s">
        <v>653</v>
      </c>
      <c r="G97" s="371" t="s">
        <v>654</v>
      </c>
      <c r="H97" s="35" t="s">
        <v>99</v>
      </c>
      <c r="I97" s="178">
        <v>4</v>
      </c>
      <c r="J97" s="39" t="str">
        <f t="shared" si="21"/>
        <v>Baja</v>
      </c>
      <c r="K97" s="40">
        <f>IF(J97="","",IF(J97="Muy Baja",0.2,IF(J97="Baja",0.4,IF(J97="Media",0.6,IF(J97="Alta",0.8,IF(J97="Muy Alta",1, ))))))</f>
        <v>0.4</v>
      </c>
      <c r="L97" s="223" t="s">
        <v>146</v>
      </c>
      <c r="M97" s="41" t="str">
        <f>IF(NOT(ISERROR(MATCH(L97,'[1]Tabla Impacto'!$B$221:$B$223,0))),'[1]Tabla Impacto'!$F$223&amp;"Por favor no seleccionar los criterios de impacto(Afectación Económica o presupuestal y Pérdida Reputacional)",L97)</f>
        <v>El riesgo afecta la imagen de la entidad con algunos usuarios de relevancia frente al logro de los objetivos</v>
      </c>
      <c r="N97" s="42" t="str">
        <f>IF(OR(L97='[1]Tabla Impacto'!$C$4,L97='[1]Tabla Impacto'!$D$4),"Leve",IF(OR(L97='[1]Tabla Impacto'!$C$5,L97='[1]Tabla Impacto'!$D$5),"Menor",IF(OR(L97='[1]Tabla Impacto'!$C$6,L97='[1]Tabla Impacto'!$D$6),"Moderado",IF(OR(L97='[1]Tabla Impacto'!$C$7,L97='[1]Tabla Impacto'!$D$7),"Mayor",IF(OR(L97='[1]Tabla Impacto'!$C$8,L97='[1]Tabla Impacto'!$D$8),"Catastrófico","")))))</f>
        <v>Moderado</v>
      </c>
      <c r="O97" s="40">
        <f t="shared" si="18"/>
        <v>0.6</v>
      </c>
      <c r="P97" s="43" t="str">
        <f t="shared" si="3"/>
        <v>Moderado</v>
      </c>
      <c r="Q97" s="35">
        <v>1</v>
      </c>
      <c r="R97" s="292" t="s">
        <v>655</v>
      </c>
      <c r="S97" s="111" t="str">
        <f t="shared" si="4"/>
        <v>Probabilidad</v>
      </c>
      <c r="T97" s="45" t="s">
        <v>102</v>
      </c>
      <c r="U97" s="45" t="s">
        <v>132</v>
      </c>
      <c r="V97" s="46" t="str">
        <f t="shared" si="22"/>
        <v>40%</v>
      </c>
      <c r="W97" s="45" t="s">
        <v>104</v>
      </c>
      <c r="X97" s="45" t="s">
        <v>322</v>
      </c>
      <c r="Y97" s="45" t="s">
        <v>106</v>
      </c>
      <c r="Z97" s="47">
        <f t="shared" si="6"/>
        <v>0.24</v>
      </c>
      <c r="AA97" s="48" t="str">
        <f t="shared" si="7"/>
        <v>Baja</v>
      </c>
      <c r="AB97" s="46">
        <f t="shared" si="8"/>
        <v>0.24</v>
      </c>
      <c r="AC97" s="48" t="str">
        <f t="shared" si="9"/>
        <v>Moderado</v>
      </c>
      <c r="AD97" s="46">
        <f t="shared" si="10"/>
        <v>0.6</v>
      </c>
      <c r="AE97" s="49" t="str">
        <f t="shared" si="11"/>
        <v>Moderado</v>
      </c>
      <c r="AF97" s="45" t="s">
        <v>107</v>
      </c>
      <c r="AG97" s="224" t="s">
        <v>656</v>
      </c>
      <c r="AH97" s="225" t="s">
        <v>657</v>
      </c>
      <c r="AI97" s="226">
        <v>44334</v>
      </c>
      <c r="AJ97" s="227">
        <v>44560</v>
      </c>
      <c r="AK97" s="228"/>
      <c r="AL97" s="222" t="s">
        <v>658</v>
      </c>
      <c r="AM97" s="38"/>
      <c r="AN97" s="38" t="s">
        <v>113</v>
      </c>
      <c r="AO97" s="291" t="s">
        <v>1088</v>
      </c>
      <c r="AP97" s="301" t="s">
        <v>1154</v>
      </c>
      <c r="AQ97" s="302"/>
      <c r="AR97" s="303"/>
      <c r="AS97" s="27"/>
      <c r="AT97" s="27"/>
      <c r="AU97" s="27"/>
      <c r="AV97" s="27"/>
      <c r="AW97" s="27"/>
      <c r="AX97" s="27"/>
      <c r="AY97" s="27"/>
      <c r="AZ97" s="27"/>
      <c r="BA97" s="27"/>
      <c r="BB97" s="27"/>
      <c r="BC97" s="27"/>
      <c r="BD97" s="27"/>
      <c r="BE97" s="27"/>
      <c r="BF97" s="27"/>
      <c r="BG97" s="27"/>
      <c r="BH97" s="27"/>
      <c r="BI97" s="27"/>
      <c r="BJ97" s="27"/>
      <c r="BK97" s="27"/>
      <c r="BL97" s="27"/>
    </row>
    <row r="98" spans="1:64" ht="179.25" customHeight="1">
      <c r="A98" s="374"/>
      <c r="B98" s="374"/>
      <c r="C98" s="374"/>
      <c r="D98" s="374"/>
      <c r="E98" s="374"/>
      <c r="F98" s="374"/>
      <c r="G98" s="374"/>
      <c r="H98" s="35" t="s">
        <v>99</v>
      </c>
      <c r="I98" s="178">
        <v>4</v>
      </c>
      <c r="J98" s="39" t="str">
        <f t="shared" si="21"/>
        <v>Baja</v>
      </c>
      <c r="K98" s="40">
        <v>0.24</v>
      </c>
      <c r="L98" s="219" t="s">
        <v>146</v>
      </c>
      <c r="M98" s="41" t="str">
        <f>IF(NOT(ISERROR(MATCH(L98,'[1]Tabla Impacto'!$B$221:$B$223,0))),'[1]Tabla Impacto'!$F$223&amp;"Por favor no seleccionar los criterios de impacto(Afectación Económica o presupuestal y Pérdida Reputacional)",L98)</f>
        <v>El riesgo afecta la imagen de la entidad con algunos usuarios de relevancia frente al logro de los objetivos</v>
      </c>
      <c r="N98" s="42" t="str">
        <f>IF(OR(L98='[1]Tabla Impacto'!$C$4,L98='[1]Tabla Impacto'!$D$4),"Leve",IF(OR(L98='[1]Tabla Impacto'!$C$5,L98='[1]Tabla Impacto'!$D$5),"Menor",IF(OR(L98='[1]Tabla Impacto'!$C$6,L98='[1]Tabla Impacto'!$D$6),"Moderado",IF(OR(L98='[1]Tabla Impacto'!$C$7,L98='[1]Tabla Impacto'!$D$7),"Mayor",IF(OR(L98='[1]Tabla Impacto'!$C$8,L98='[1]Tabla Impacto'!$D$8),"Catastrófico","")))))</f>
        <v>Moderado</v>
      </c>
      <c r="O98" s="40">
        <f t="shared" si="18"/>
        <v>0.6</v>
      </c>
      <c r="P98" s="43" t="str">
        <f t="shared" si="3"/>
        <v>Moderado</v>
      </c>
      <c r="Q98" s="35">
        <v>2</v>
      </c>
      <c r="R98" s="293" t="s">
        <v>659</v>
      </c>
      <c r="S98" s="111" t="str">
        <f t="shared" si="4"/>
        <v>Probabilidad</v>
      </c>
      <c r="T98" s="45" t="s">
        <v>102</v>
      </c>
      <c r="U98" s="45" t="s">
        <v>132</v>
      </c>
      <c r="V98" s="46" t="str">
        <f t="shared" si="22"/>
        <v>40%</v>
      </c>
      <c r="W98" s="45" t="s">
        <v>104</v>
      </c>
      <c r="X98" s="45" t="s">
        <v>105</v>
      </c>
      <c r="Y98" s="45" t="s">
        <v>106</v>
      </c>
      <c r="Z98" s="47">
        <f t="shared" si="6"/>
        <v>0.14399999999999999</v>
      </c>
      <c r="AA98" s="48" t="str">
        <f t="shared" si="7"/>
        <v>Muy Baja</v>
      </c>
      <c r="AB98" s="46">
        <f t="shared" si="8"/>
        <v>0.14399999999999999</v>
      </c>
      <c r="AC98" s="48" t="str">
        <f t="shared" si="9"/>
        <v>Moderado</v>
      </c>
      <c r="AD98" s="46">
        <f t="shared" si="10"/>
        <v>0.6</v>
      </c>
      <c r="AE98" s="49" t="str">
        <f t="shared" si="11"/>
        <v>Moderado</v>
      </c>
      <c r="AF98" s="229" t="s">
        <v>107</v>
      </c>
      <c r="AG98" s="215" t="s">
        <v>660</v>
      </c>
      <c r="AH98" s="225" t="s">
        <v>657</v>
      </c>
      <c r="AI98" s="230">
        <v>44334</v>
      </c>
      <c r="AJ98" s="227">
        <v>44560</v>
      </c>
      <c r="AK98" s="114"/>
      <c r="AL98" s="222" t="s">
        <v>661</v>
      </c>
      <c r="AM98" s="121"/>
      <c r="AN98" s="38" t="s">
        <v>113</v>
      </c>
      <c r="AO98" s="291" t="s">
        <v>662</v>
      </c>
      <c r="AP98" s="301" t="s">
        <v>1155</v>
      </c>
      <c r="AQ98" s="302"/>
      <c r="AR98" s="303"/>
      <c r="AS98" s="27"/>
      <c r="AT98" s="27"/>
      <c r="AU98" s="27"/>
      <c r="AV98" s="27"/>
      <c r="AW98" s="27"/>
      <c r="AX98" s="27"/>
      <c r="AY98" s="27"/>
      <c r="AZ98" s="27"/>
      <c r="BA98" s="27"/>
      <c r="BB98" s="27"/>
      <c r="BC98" s="27"/>
      <c r="BD98" s="27"/>
      <c r="BE98" s="27"/>
      <c r="BF98" s="27"/>
      <c r="BG98" s="27"/>
      <c r="BH98" s="27"/>
      <c r="BI98" s="27"/>
      <c r="BJ98" s="27"/>
      <c r="BK98" s="27"/>
      <c r="BL98" s="27"/>
    </row>
    <row r="99" spans="1:64" ht="186" customHeight="1">
      <c r="A99" s="361"/>
      <c r="B99" s="361"/>
      <c r="C99" s="361"/>
      <c r="D99" s="361"/>
      <c r="E99" s="361"/>
      <c r="F99" s="361"/>
      <c r="G99" s="361"/>
      <c r="H99" s="35" t="s">
        <v>99</v>
      </c>
      <c r="I99" s="178">
        <v>4</v>
      </c>
      <c r="J99" s="39" t="str">
        <f t="shared" si="21"/>
        <v>Baja</v>
      </c>
      <c r="K99" s="40">
        <v>0.125</v>
      </c>
      <c r="L99" s="219" t="s">
        <v>146</v>
      </c>
      <c r="M99" s="41" t="str">
        <f>IF(NOT(ISERROR(MATCH(L99,'[1]Tabla Impacto'!$B$221:$B$223,0))),'[1]Tabla Impacto'!$F$223&amp;"Por favor no seleccionar los criterios de impacto(Afectación Económica o presupuestal y Pérdida Reputacional)",L99)</f>
        <v>El riesgo afecta la imagen de la entidad con algunos usuarios de relevancia frente al logro de los objetivos</v>
      </c>
      <c r="N99" s="42" t="str">
        <f>IF(OR(L99='[1]Tabla Impacto'!$C$4,L99='[1]Tabla Impacto'!$D$4),"Leve",IF(OR(L99='[1]Tabla Impacto'!$C$5,L99='[1]Tabla Impacto'!$D$5),"Menor",IF(OR(L99='[1]Tabla Impacto'!$C$6,L99='[1]Tabla Impacto'!$D$6),"Moderado",IF(OR(L99='[1]Tabla Impacto'!$C$7,L99='[1]Tabla Impacto'!$D$7),"Mayor",IF(OR(L99='[1]Tabla Impacto'!$C$8,L99='[1]Tabla Impacto'!$D$8),"Catastrófico","")))))</f>
        <v>Moderado</v>
      </c>
      <c r="O99" s="40">
        <f t="shared" si="18"/>
        <v>0.6</v>
      </c>
      <c r="P99" s="43" t="str">
        <f t="shared" si="3"/>
        <v>Moderado</v>
      </c>
      <c r="Q99" s="35">
        <v>3</v>
      </c>
      <c r="R99" s="292" t="s">
        <v>663</v>
      </c>
      <c r="S99" s="111" t="str">
        <f t="shared" si="4"/>
        <v>Probabilidad</v>
      </c>
      <c r="T99" s="45" t="s">
        <v>102</v>
      </c>
      <c r="U99" s="45" t="s">
        <v>132</v>
      </c>
      <c r="V99" s="46" t="str">
        <f t="shared" si="22"/>
        <v>40%</v>
      </c>
      <c r="W99" s="45" t="s">
        <v>104</v>
      </c>
      <c r="X99" s="45" t="s">
        <v>105</v>
      </c>
      <c r="Y99" s="45" t="s">
        <v>106</v>
      </c>
      <c r="Z99" s="47">
        <f t="shared" si="6"/>
        <v>7.4999999999999997E-2</v>
      </c>
      <c r="AA99" s="48" t="str">
        <f t="shared" si="7"/>
        <v>Muy Baja</v>
      </c>
      <c r="AB99" s="46">
        <f t="shared" si="8"/>
        <v>7.4999999999999997E-2</v>
      </c>
      <c r="AC99" s="48" t="str">
        <f t="shared" si="9"/>
        <v>Moderado</v>
      </c>
      <c r="AD99" s="46">
        <f t="shared" si="10"/>
        <v>0.6</v>
      </c>
      <c r="AE99" s="49" t="str">
        <f t="shared" si="11"/>
        <v>Moderado</v>
      </c>
      <c r="AF99" s="229" t="s">
        <v>107</v>
      </c>
      <c r="AG99" s="118" t="s">
        <v>664</v>
      </c>
      <c r="AH99" s="35" t="s">
        <v>665</v>
      </c>
      <c r="AI99" s="230">
        <v>44334</v>
      </c>
      <c r="AJ99" s="113">
        <v>44560</v>
      </c>
      <c r="AK99" s="114"/>
      <c r="AL99" s="37" t="s">
        <v>666</v>
      </c>
      <c r="AM99" s="38"/>
      <c r="AN99" s="231" t="s">
        <v>113</v>
      </c>
      <c r="AO99" s="291" t="s">
        <v>1089</v>
      </c>
      <c r="AP99" s="301" t="s">
        <v>1156</v>
      </c>
      <c r="AQ99" s="302"/>
      <c r="AR99" s="303"/>
      <c r="AS99" s="27"/>
      <c r="AT99" s="27"/>
      <c r="AU99" s="27"/>
      <c r="AV99" s="27"/>
      <c r="AW99" s="27"/>
      <c r="AX99" s="27"/>
      <c r="AY99" s="27"/>
      <c r="AZ99" s="27"/>
      <c r="BA99" s="27"/>
      <c r="BB99" s="27"/>
      <c r="BC99" s="27"/>
      <c r="BD99" s="27"/>
      <c r="BE99" s="27"/>
      <c r="BF99" s="27"/>
      <c r="BG99" s="27"/>
      <c r="BH99" s="27"/>
      <c r="BI99" s="27"/>
      <c r="BJ99" s="27"/>
      <c r="BK99" s="27"/>
      <c r="BL99" s="27"/>
    </row>
    <row r="100" spans="1:64" ht="156" customHeight="1">
      <c r="A100" s="52">
        <v>52</v>
      </c>
      <c r="B100" s="52" t="s">
        <v>124</v>
      </c>
      <c r="C100" s="232" t="s">
        <v>631</v>
      </c>
      <c r="D100" s="54" t="s">
        <v>155</v>
      </c>
      <c r="E100" s="233" t="s">
        <v>667</v>
      </c>
      <c r="F100" s="233" t="s">
        <v>668</v>
      </c>
      <c r="G100" s="233" t="s">
        <v>669</v>
      </c>
      <c r="H100" s="234"/>
      <c r="I100" s="234">
        <v>365</v>
      </c>
      <c r="J100" s="57" t="str">
        <f t="shared" si="21"/>
        <v>Media</v>
      </c>
      <c r="K100" s="58">
        <f t="shared" ref="K100:K105" si="24">IF(J100="","",IF(J100="Muy Baja",0.2,IF(J100="Baja",0.4,IF(J100="Media",0.6,IF(J100="Alta",0.8,IF(J100="Muy Alta",1, ))))))</f>
        <v>0.6</v>
      </c>
      <c r="L100" s="235"/>
      <c r="M100" s="59">
        <f>IF(NOT(ISERROR(MATCH(L100,'[1]Tabla Impacto'!$B$221:$B$223,0))),'[1]Tabla Impacto'!$F$223&amp;"Por favor no seleccionar los criterios de impacto(Afectación Económica o presupuestal y Pérdida Reputacional)",L100)</f>
        <v>0</v>
      </c>
      <c r="N100" s="60" t="str">
        <f>IF(OR(L100='[1]Tabla Impacto'!$C$4,L100='[1]Tabla Impacto'!$D$4),"Leve",IF(OR(L100='[1]Tabla Impacto'!$C$5,L100='[1]Tabla Impacto'!$D$5),"Menor",IF(OR(L100='[1]Tabla Impacto'!$C$6,L100='[1]Tabla Impacto'!$D$6),"Moderado",IF(OR(L100='[1]Tabla Impacto'!$C$7,L100='[1]Tabla Impacto'!$D$7),"Mayor",IF(OR(L100='[1]Tabla Impacto'!$C$8,L100='[1]Tabla Impacto'!$D$8),"Catastrófico","")))))</f>
        <v/>
      </c>
      <c r="O100" s="58" t="str">
        <f t="shared" si="18"/>
        <v/>
      </c>
      <c r="P100" s="61" t="str">
        <f t="shared" si="3"/>
        <v/>
      </c>
      <c r="Q100" s="56">
        <v>1</v>
      </c>
      <c r="R100" s="55" t="s">
        <v>670</v>
      </c>
      <c r="S100" s="236" t="str">
        <f t="shared" si="4"/>
        <v/>
      </c>
      <c r="T100" s="63"/>
      <c r="U100" s="63"/>
      <c r="V100" s="64" t="str">
        <f t="shared" si="22"/>
        <v/>
      </c>
      <c r="W100" s="63"/>
      <c r="X100" s="63"/>
      <c r="Y100" s="63"/>
      <c r="Z100" s="65" t="str">
        <f t="shared" si="6"/>
        <v/>
      </c>
      <c r="AA100" s="66" t="str">
        <f t="shared" si="7"/>
        <v/>
      </c>
      <c r="AB100" s="64" t="str">
        <f t="shared" si="8"/>
        <v/>
      </c>
      <c r="AC100" s="66" t="str">
        <f t="shared" si="9"/>
        <v/>
      </c>
      <c r="AD100" s="64" t="str">
        <f t="shared" si="10"/>
        <v/>
      </c>
      <c r="AE100" s="67" t="str">
        <f t="shared" si="11"/>
        <v/>
      </c>
      <c r="AF100" s="63"/>
      <c r="AG100" s="421" t="s">
        <v>671</v>
      </c>
      <c r="AH100" s="422"/>
      <c r="AI100" s="422"/>
      <c r="AJ100" s="422"/>
      <c r="AK100" s="422"/>
      <c r="AL100" s="422"/>
      <c r="AM100" s="423"/>
      <c r="AN100" s="56" t="s">
        <v>122</v>
      </c>
      <c r="AO100" s="71" t="s">
        <v>489</v>
      </c>
      <c r="AP100" s="306" t="s">
        <v>1090</v>
      </c>
      <c r="AQ100" s="307"/>
      <c r="AR100" s="308"/>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ht="135.75" customHeight="1">
      <c r="A101" s="33">
        <v>53</v>
      </c>
      <c r="B101" s="33" t="s">
        <v>124</v>
      </c>
      <c r="C101" s="128" t="s">
        <v>631</v>
      </c>
      <c r="D101" s="179" t="s">
        <v>155</v>
      </c>
      <c r="E101" s="237" t="s">
        <v>672</v>
      </c>
      <c r="F101" s="177" t="s">
        <v>610</v>
      </c>
      <c r="G101" s="177" t="s">
        <v>673</v>
      </c>
      <c r="H101" s="160" t="s">
        <v>278</v>
      </c>
      <c r="I101" s="160">
        <v>365</v>
      </c>
      <c r="J101" s="39" t="str">
        <f t="shared" si="21"/>
        <v>Media</v>
      </c>
      <c r="K101" s="40">
        <f t="shared" si="24"/>
        <v>0.6</v>
      </c>
      <c r="L101" s="145"/>
      <c r="M101" s="41">
        <f>IF(NOT(ISERROR(MATCH(L101,'[1]Tabla Impacto'!$B$221:$B$223,0))),'[1]Tabla Impacto'!$F$223&amp;"Por favor no seleccionar los criterios de impacto(Afectación Económica o presupuestal y Pérdida Reputacional)",L101)</f>
        <v>0</v>
      </c>
      <c r="N101" s="42" t="s">
        <v>46</v>
      </c>
      <c r="O101" s="40">
        <f t="shared" si="18"/>
        <v>0.8</v>
      </c>
      <c r="P101" s="43" t="str">
        <f t="shared" si="3"/>
        <v>Alto</v>
      </c>
      <c r="Q101" s="38">
        <v>1</v>
      </c>
      <c r="R101" s="36" t="s">
        <v>674</v>
      </c>
      <c r="S101" s="111" t="str">
        <f t="shared" si="4"/>
        <v>Probabilidad</v>
      </c>
      <c r="T101" s="45" t="s">
        <v>102</v>
      </c>
      <c r="U101" s="45" t="s">
        <v>132</v>
      </c>
      <c r="V101" s="46" t="str">
        <f t="shared" si="22"/>
        <v>40%</v>
      </c>
      <c r="W101" s="45" t="s">
        <v>104</v>
      </c>
      <c r="X101" s="45" t="s">
        <v>105</v>
      </c>
      <c r="Y101" s="45" t="s">
        <v>106</v>
      </c>
      <c r="Z101" s="47">
        <f t="shared" si="6"/>
        <v>0.36</v>
      </c>
      <c r="AA101" s="48" t="str">
        <f t="shared" si="7"/>
        <v>Baja</v>
      </c>
      <c r="AB101" s="46">
        <f t="shared" si="8"/>
        <v>0.36</v>
      </c>
      <c r="AC101" s="48" t="str">
        <f t="shared" si="9"/>
        <v>Mayor</v>
      </c>
      <c r="AD101" s="46">
        <f t="shared" si="10"/>
        <v>0.8</v>
      </c>
      <c r="AE101" s="49" t="str">
        <f t="shared" si="11"/>
        <v>Alto</v>
      </c>
      <c r="AF101" s="45" t="s">
        <v>107</v>
      </c>
      <c r="AG101" s="37"/>
      <c r="AH101" s="72" t="s">
        <v>435</v>
      </c>
      <c r="AI101" s="173">
        <v>44545</v>
      </c>
      <c r="AJ101" s="113">
        <v>44301</v>
      </c>
      <c r="AK101" s="159" t="s">
        <v>675</v>
      </c>
      <c r="AL101" s="37" t="s">
        <v>676</v>
      </c>
      <c r="AM101" s="38"/>
      <c r="AN101" s="38" t="s">
        <v>113</v>
      </c>
      <c r="AO101" s="71" t="s">
        <v>677</v>
      </c>
      <c r="AP101" s="309" t="s">
        <v>1212</v>
      </c>
      <c r="AQ101" s="310"/>
      <c r="AR101" s="311"/>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ht="255.75" customHeight="1">
      <c r="A102" s="365">
        <v>54</v>
      </c>
      <c r="B102" s="401" t="s">
        <v>124</v>
      </c>
      <c r="C102" s="402" t="s">
        <v>678</v>
      </c>
      <c r="D102" s="385" t="s">
        <v>155</v>
      </c>
      <c r="E102" s="389" t="s">
        <v>679</v>
      </c>
      <c r="F102" s="389" t="s">
        <v>680</v>
      </c>
      <c r="G102" s="389" t="s">
        <v>681</v>
      </c>
      <c r="H102" s="35" t="s">
        <v>99</v>
      </c>
      <c r="I102" s="38">
        <v>365</v>
      </c>
      <c r="J102" s="39" t="str">
        <f t="shared" si="21"/>
        <v>Media</v>
      </c>
      <c r="K102" s="40">
        <f t="shared" si="24"/>
        <v>0.6</v>
      </c>
      <c r="L102" s="35" t="s">
        <v>366</v>
      </c>
      <c r="M102" s="398" t="str">
        <f>IF(NOT(ISERROR(MATCH(L102,'[1]Tabla Impacto'!$B$221:$B$223,0))),'[1]Tabla Impacto'!$F$223&amp;"Por favor no seleccionar los criterios de impacto(Afectación Económica o presupuestal y Pérdida Reputacional)",L102)</f>
        <v>El riesgo afecta la imagen de la entidad a nivel nacional, con efecto publicitarios sostenible a nivel país</v>
      </c>
      <c r="N102" s="42" t="str">
        <f>IF(OR(L102='[1]Tabla Impacto'!$C$4,L102='[1]Tabla Impacto'!$D$4),"Leve",IF(OR(L102='[1]Tabla Impacto'!$C$5,L102='[1]Tabla Impacto'!$D$5),"Menor",IF(OR(L102='[1]Tabla Impacto'!$C$6,L102='[1]Tabla Impacto'!$D$6),"Moderado",IF(OR(L102='[1]Tabla Impacto'!$C$7,L102='[1]Tabla Impacto'!$D$7),"Mayor",IF(OR(L102='[1]Tabla Impacto'!$C$8,L102='[1]Tabla Impacto'!$D$8),"Catastrófico","")))))</f>
        <v>Catastrófico</v>
      </c>
      <c r="O102" s="40">
        <f t="shared" si="18"/>
        <v>1</v>
      </c>
      <c r="P102" s="43" t="str">
        <f t="shared" si="3"/>
        <v>Extremo</v>
      </c>
      <c r="Q102" s="35">
        <v>1</v>
      </c>
      <c r="R102" s="292" t="s">
        <v>682</v>
      </c>
      <c r="S102" s="111" t="str">
        <f t="shared" si="4"/>
        <v>Impacto</v>
      </c>
      <c r="T102" s="45" t="s">
        <v>445</v>
      </c>
      <c r="U102" s="45" t="s">
        <v>132</v>
      </c>
      <c r="V102" s="46" t="str">
        <f t="shared" si="22"/>
        <v>25%</v>
      </c>
      <c r="W102" s="45" t="s">
        <v>104</v>
      </c>
      <c r="X102" s="45" t="s">
        <v>105</v>
      </c>
      <c r="Y102" s="45" t="s">
        <v>106</v>
      </c>
      <c r="Z102" s="47">
        <f t="shared" si="6"/>
        <v>0.6</v>
      </c>
      <c r="AA102" s="48" t="str">
        <f t="shared" si="7"/>
        <v>Media</v>
      </c>
      <c r="AB102" s="46">
        <f t="shared" si="8"/>
        <v>0.6</v>
      </c>
      <c r="AC102" s="48" t="str">
        <f t="shared" si="9"/>
        <v>Mayor</v>
      </c>
      <c r="AD102" s="46">
        <f t="shared" si="10"/>
        <v>0.75</v>
      </c>
      <c r="AE102" s="49" t="str">
        <f t="shared" si="11"/>
        <v>Alto</v>
      </c>
      <c r="AF102" s="45" t="s">
        <v>107</v>
      </c>
      <c r="AG102" s="389" t="s">
        <v>683</v>
      </c>
      <c r="AH102" s="367" t="s">
        <v>684</v>
      </c>
      <c r="AI102" s="433">
        <v>44256</v>
      </c>
      <c r="AJ102" s="409">
        <v>44301</v>
      </c>
      <c r="AK102" s="403" t="s">
        <v>685</v>
      </c>
      <c r="AL102" s="207" t="s">
        <v>686</v>
      </c>
      <c r="AM102" s="436"/>
      <c r="AN102" s="367" t="s">
        <v>113</v>
      </c>
      <c r="AO102" s="430" t="s">
        <v>1157</v>
      </c>
      <c r="AP102" s="304" t="s">
        <v>1158</v>
      </c>
      <c r="AQ102" s="302"/>
      <c r="AR102" s="305"/>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ht="216.75" customHeight="1">
      <c r="A103" s="420"/>
      <c r="B103" s="419"/>
      <c r="C103" s="418"/>
      <c r="D103" s="417"/>
      <c r="E103" s="415"/>
      <c r="F103" s="415"/>
      <c r="G103" s="415"/>
      <c r="H103" s="35" t="s">
        <v>99</v>
      </c>
      <c r="I103" s="38">
        <v>365</v>
      </c>
      <c r="J103" s="39" t="str">
        <f t="shared" si="21"/>
        <v>Media</v>
      </c>
      <c r="K103" s="40">
        <f t="shared" si="24"/>
        <v>0.6</v>
      </c>
      <c r="L103" s="35" t="s">
        <v>366</v>
      </c>
      <c r="M103" s="432"/>
      <c r="N103" s="42" t="str">
        <f>IF(OR(L103='[1]Tabla Impacto'!$C$4,L103='[1]Tabla Impacto'!$D$4),"Leve",IF(OR(L103='[1]Tabla Impacto'!$C$5,L103='[1]Tabla Impacto'!$D$5),"Menor",IF(OR(L103='[1]Tabla Impacto'!$C$6,L103='[1]Tabla Impacto'!$D$6),"Moderado",IF(OR(L103='[1]Tabla Impacto'!$C$7,L103='[1]Tabla Impacto'!$D$7),"Mayor",IF(OR(L103='[1]Tabla Impacto'!$C$8,L103='[1]Tabla Impacto'!$D$8),"Catastrófico","")))))</f>
        <v>Catastrófico</v>
      </c>
      <c r="O103" s="40">
        <v>0.75</v>
      </c>
      <c r="P103" s="43" t="str">
        <f t="shared" si="3"/>
        <v>Extremo</v>
      </c>
      <c r="Q103" s="35">
        <v>2</v>
      </c>
      <c r="R103" s="292" t="s">
        <v>687</v>
      </c>
      <c r="S103" s="111" t="str">
        <f t="shared" si="4"/>
        <v>Impacto</v>
      </c>
      <c r="T103" s="45" t="s">
        <v>445</v>
      </c>
      <c r="U103" s="45" t="s">
        <v>132</v>
      </c>
      <c r="V103" s="46" t="str">
        <f t="shared" si="22"/>
        <v>25%</v>
      </c>
      <c r="W103" s="45" t="s">
        <v>104</v>
      </c>
      <c r="X103" s="45" t="s">
        <v>105</v>
      </c>
      <c r="Y103" s="45" t="s">
        <v>106</v>
      </c>
      <c r="Z103" s="47">
        <f t="shared" si="6"/>
        <v>0.6</v>
      </c>
      <c r="AA103" s="48" t="str">
        <f t="shared" si="7"/>
        <v>Media</v>
      </c>
      <c r="AB103" s="46">
        <f t="shared" si="8"/>
        <v>0.6</v>
      </c>
      <c r="AC103" s="48" t="str">
        <f t="shared" si="9"/>
        <v>Moderado</v>
      </c>
      <c r="AD103" s="46">
        <f t="shared" si="10"/>
        <v>0.5625</v>
      </c>
      <c r="AE103" s="49" t="str">
        <f t="shared" si="11"/>
        <v>Moderado</v>
      </c>
      <c r="AF103" s="45" t="s">
        <v>107</v>
      </c>
      <c r="AG103" s="415"/>
      <c r="AH103" s="416"/>
      <c r="AI103" s="434"/>
      <c r="AJ103" s="435"/>
      <c r="AK103" s="427"/>
      <c r="AL103" s="238" t="s">
        <v>688</v>
      </c>
      <c r="AM103" s="437"/>
      <c r="AN103" s="416"/>
      <c r="AO103" s="431"/>
      <c r="AP103" s="304" t="s">
        <v>1159</v>
      </c>
      <c r="AQ103" s="302"/>
      <c r="AR103" s="305"/>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ht="207.75" customHeight="1">
      <c r="A104" s="157">
        <v>55</v>
      </c>
      <c r="B104" s="157" t="s">
        <v>166</v>
      </c>
      <c r="C104" s="172" t="s">
        <v>678</v>
      </c>
      <c r="D104" s="72" t="s">
        <v>155</v>
      </c>
      <c r="E104" s="114" t="s">
        <v>689</v>
      </c>
      <c r="F104" s="114" t="s">
        <v>690</v>
      </c>
      <c r="G104" s="114" t="s">
        <v>691</v>
      </c>
      <c r="H104" s="35" t="s">
        <v>129</v>
      </c>
      <c r="I104" s="38">
        <v>1</v>
      </c>
      <c r="J104" s="39" t="str">
        <f t="shared" si="21"/>
        <v>Muy Baja</v>
      </c>
      <c r="K104" s="40">
        <f t="shared" si="24"/>
        <v>0.2</v>
      </c>
      <c r="L104" s="37" t="s">
        <v>130</v>
      </c>
      <c r="M104" s="41" t="str">
        <f>IF(NOT(ISERROR(MATCH(L104,'[1]Tabla Impacto'!$B$221:$B$223,0))),'[1]Tabla Impacto'!$F$223&amp;"Por favor no seleccionar los criterios de impacto(Afectación Económica o presupuestal y Pérdida Reputacional)",L104)</f>
        <v>El riesgo afecta la imagen de de la entidad con efecto publicitario sostenido a nivel de sector administrativo, nivel departamental o municipal</v>
      </c>
      <c r="N104" s="42" t="str">
        <f>IF(OR(L104='[1]Tabla Impacto'!$C$4,L104='[1]Tabla Impacto'!$D$4),"Leve",IF(OR(L104='[1]Tabla Impacto'!$C$5,L104='[1]Tabla Impacto'!$D$5),"Menor",IF(OR(L104='[1]Tabla Impacto'!$C$6,L104='[1]Tabla Impacto'!$D$6),"Moderado",IF(OR(L104='[1]Tabla Impacto'!$C$7,L104='[1]Tabla Impacto'!$D$7),"Mayor",IF(OR(L104='[1]Tabla Impacto'!$C$8,L104='[1]Tabla Impacto'!$D$8),"Catastrófico","")))))</f>
        <v>Mayor</v>
      </c>
      <c r="O104" s="40">
        <f t="shared" ref="O104:O128" si="25">IF(N104="","",IF(N104="Leve",0.2,IF(N104="Menor",0.4,IF(N104="Moderado",0.6,IF(N104="Mayor",0.8,IF(N104="Catastrófico",1, ))))))</f>
        <v>0.8</v>
      </c>
      <c r="P104" s="43" t="str">
        <f t="shared" si="3"/>
        <v>Alto</v>
      </c>
      <c r="Q104" s="35">
        <v>1</v>
      </c>
      <c r="R104" s="294" t="s">
        <v>692</v>
      </c>
      <c r="S104" s="111" t="str">
        <f t="shared" si="4"/>
        <v>Impacto</v>
      </c>
      <c r="T104" s="45" t="s">
        <v>445</v>
      </c>
      <c r="U104" s="45" t="s">
        <v>132</v>
      </c>
      <c r="V104" s="46" t="str">
        <f t="shared" si="22"/>
        <v>25%</v>
      </c>
      <c r="W104" s="45" t="s">
        <v>104</v>
      </c>
      <c r="X104" s="45" t="s">
        <v>105</v>
      </c>
      <c r="Y104" s="45" t="s">
        <v>106</v>
      </c>
      <c r="Z104" s="47">
        <f t="shared" si="6"/>
        <v>0.2</v>
      </c>
      <c r="AA104" s="48" t="str">
        <f t="shared" si="7"/>
        <v>Muy Baja</v>
      </c>
      <c r="AB104" s="46">
        <f t="shared" si="8"/>
        <v>0.2</v>
      </c>
      <c r="AC104" s="48" t="str">
        <f t="shared" si="9"/>
        <v>Moderado</v>
      </c>
      <c r="AD104" s="46">
        <f t="shared" si="10"/>
        <v>0.60000000000000009</v>
      </c>
      <c r="AE104" s="49" t="str">
        <f t="shared" si="11"/>
        <v>Moderado</v>
      </c>
      <c r="AF104" s="45" t="s">
        <v>107</v>
      </c>
      <c r="AG104" s="114" t="s">
        <v>693</v>
      </c>
      <c r="AH104" s="35" t="s">
        <v>694</v>
      </c>
      <c r="AI104" s="230">
        <v>43983</v>
      </c>
      <c r="AJ104" s="113">
        <v>44301</v>
      </c>
      <c r="AK104" s="144" t="s">
        <v>695</v>
      </c>
      <c r="AL104" s="207" t="s">
        <v>696</v>
      </c>
      <c r="AM104" s="207"/>
      <c r="AN104" s="35" t="s">
        <v>113</v>
      </c>
      <c r="AO104" s="51" t="s">
        <v>697</v>
      </c>
      <c r="AP104" s="306" t="s">
        <v>1160</v>
      </c>
      <c r="AQ104" s="307"/>
      <c r="AR104" s="308"/>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ht="155.25" customHeight="1">
      <c r="A105" s="365">
        <v>56</v>
      </c>
      <c r="B105" s="401" t="s">
        <v>124</v>
      </c>
      <c r="C105" s="402" t="s">
        <v>678</v>
      </c>
      <c r="D105" s="367" t="s">
        <v>95</v>
      </c>
      <c r="E105" s="389" t="s">
        <v>698</v>
      </c>
      <c r="F105" s="367" t="s">
        <v>699</v>
      </c>
      <c r="G105" s="367" t="s">
        <v>700</v>
      </c>
      <c r="H105" s="35" t="s">
        <v>129</v>
      </c>
      <c r="I105" s="38">
        <v>10</v>
      </c>
      <c r="J105" s="39" t="str">
        <f t="shared" si="21"/>
        <v>Baja</v>
      </c>
      <c r="K105" s="40">
        <f t="shared" si="24"/>
        <v>0.4</v>
      </c>
      <c r="L105" s="35" t="s">
        <v>146</v>
      </c>
      <c r="M105" s="398" t="str">
        <f>IF(NOT(ISERROR(MATCH(L105,'[1]Tabla Impacto'!$B$221:$B$223,0))),'[1]Tabla Impacto'!$F$223&amp;"Por favor no seleccionar los criterios de impacto(Afectación Económica o presupuestal y Pérdida Reputacional)",L105)</f>
        <v>El riesgo afecta la imagen de la entidad con algunos usuarios de relevancia frente al logro de los objetivos</v>
      </c>
      <c r="N105" s="42" t="str">
        <f>IF(OR(L105='[1]Tabla Impacto'!$C$4,L105='[1]Tabla Impacto'!$D$4),"Leve",IF(OR(L105='[1]Tabla Impacto'!$C$5,L105='[1]Tabla Impacto'!$D$5),"Menor",IF(OR(L105='[1]Tabla Impacto'!$C$6,L105='[1]Tabla Impacto'!$D$6),"Moderado",IF(OR(L105='[1]Tabla Impacto'!$C$7,L105='[1]Tabla Impacto'!$D$7),"Mayor",IF(OR(L105='[1]Tabla Impacto'!$C$8,L105='[1]Tabla Impacto'!$D$8),"Catastrófico","")))))</f>
        <v>Moderado</v>
      </c>
      <c r="O105" s="40">
        <f t="shared" si="25"/>
        <v>0.6</v>
      </c>
      <c r="P105" s="43" t="str">
        <f t="shared" si="3"/>
        <v>Moderado</v>
      </c>
      <c r="Q105" s="35">
        <v>1</v>
      </c>
      <c r="R105" s="144" t="s">
        <v>701</v>
      </c>
      <c r="S105" s="111" t="str">
        <f t="shared" si="4"/>
        <v>Probabilidad</v>
      </c>
      <c r="T105" s="45" t="s">
        <v>102</v>
      </c>
      <c r="U105" s="45" t="s">
        <v>132</v>
      </c>
      <c r="V105" s="46" t="str">
        <f t="shared" si="22"/>
        <v>40%</v>
      </c>
      <c r="W105" s="45" t="s">
        <v>104</v>
      </c>
      <c r="X105" s="45" t="s">
        <v>322</v>
      </c>
      <c r="Y105" s="45" t="s">
        <v>106</v>
      </c>
      <c r="Z105" s="47">
        <f t="shared" si="6"/>
        <v>0.24</v>
      </c>
      <c r="AA105" s="48" t="str">
        <f t="shared" si="7"/>
        <v>Baja</v>
      </c>
      <c r="AB105" s="46">
        <f t="shared" si="8"/>
        <v>0.24</v>
      </c>
      <c r="AC105" s="48" t="str">
        <f t="shared" si="9"/>
        <v>Moderado</v>
      </c>
      <c r="AD105" s="46">
        <f t="shared" si="10"/>
        <v>0.6</v>
      </c>
      <c r="AE105" s="49" t="str">
        <f t="shared" si="11"/>
        <v>Moderado</v>
      </c>
      <c r="AF105" s="45" t="s">
        <v>107</v>
      </c>
      <c r="AG105" s="389" t="s">
        <v>702</v>
      </c>
      <c r="AH105" s="367" t="s">
        <v>694</v>
      </c>
      <c r="AI105" s="424">
        <v>43983</v>
      </c>
      <c r="AJ105" s="400">
        <v>44301</v>
      </c>
      <c r="AK105" s="403" t="s">
        <v>703</v>
      </c>
      <c r="AL105" s="37" t="s">
        <v>704</v>
      </c>
      <c r="AM105" s="38"/>
      <c r="AN105" s="35" t="s">
        <v>113</v>
      </c>
      <c r="AO105" s="428" t="s">
        <v>705</v>
      </c>
      <c r="AP105" s="312" t="s">
        <v>1163</v>
      </c>
      <c r="AQ105" s="313"/>
      <c r="AR105" s="314"/>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ht="159" customHeight="1">
      <c r="A106" s="420"/>
      <c r="B106" s="419"/>
      <c r="C106" s="418"/>
      <c r="D106" s="416"/>
      <c r="E106" s="415"/>
      <c r="F106" s="416"/>
      <c r="G106" s="416"/>
      <c r="H106" s="35" t="s">
        <v>129</v>
      </c>
      <c r="I106" s="38">
        <v>10</v>
      </c>
      <c r="J106" s="39" t="str">
        <f t="shared" si="21"/>
        <v>Baja</v>
      </c>
      <c r="K106" s="40">
        <v>0.24</v>
      </c>
      <c r="L106" s="35" t="s">
        <v>146</v>
      </c>
      <c r="M106" s="432"/>
      <c r="N106" s="42" t="str">
        <f>IF(OR(L106='[1]Tabla Impacto'!$C$4,L106='[1]Tabla Impacto'!$D$4),"Leve",IF(OR(L106='[1]Tabla Impacto'!$C$5,L106='[1]Tabla Impacto'!$D$5),"Menor",IF(OR(L106='[1]Tabla Impacto'!$C$6,L106='[1]Tabla Impacto'!$D$6),"Moderado",IF(OR(L106='[1]Tabla Impacto'!$C$7,L106='[1]Tabla Impacto'!$D$7),"Mayor",IF(OR(L106='[1]Tabla Impacto'!$C$8,L106='[1]Tabla Impacto'!$D$8),"Catastrófico","")))))</f>
        <v>Moderado</v>
      </c>
      <c r="O106" s="40">
        <f t="shared" si="25"/>
        <v>0.6</v>
      </c>
      <c r="P106" s="43" t="str">
        <f t="shared" si="3"/>
        <v>Moderado</v>
      </c>
      <c r="Q106" s="35">
        <v>2</v>
      </c>
      <c r="R106" s="144" t="s">
        <v>706</v>
      </c>
      <c r="S106" s="111" t="str">
        <f t="shared" si="4"/>
        <v>Probabilidad</v>
      </c>
      <c r="T106" s="45" t="s">
        <v>102</v>
      </c>
      <c r="U106" s="45" t="s">
        <v>132</v>
      </c>
      <c r="V106" s="46" t="str">
        <f t="shared" si="22"/>
        <v>40%</v>
      </c>
      <c r="W106" s="45" t="s">
        <v>104</v>
      </c>
      <c r="X106" s="45" t="s">
        <v>322</v>
      </c>
      <c r="Y106" s="45" t="s">
        <v>106</v>
      </c>
      <c r="Z106" s="47">
        <f t="shared" si="6"/>
        <v>0.14399999999999999</v>
      </c>
      <c r="AA106" s="48" t="str">
        <f t="shared" si="7"/>
        <v>Muy Baja</v>
      </c>
      <c r="AB106" s="46">
        <f t="shared" si="8"/>
        <v>0.14399999999999999</v>
      </c>
      <c r="AC106" s="48" t="str">
        <f t="shared" si="9"/>
        <v>Moderado</v>
      </c>
      <c r="AD106" s="46">
        <f t="shared" si="10"/>
        <v>0.6</v>
      </c>
      <c r="AE106" s="49" t="str">
        <f t="shared" si="11"/>
        <v>Moderado</v>
      </c>
      <c r="AF106" s="45" t="s">
        <v>107</v>
      </c>
      <c r="AG106" s="415"/>
      <c r="AH106" s="416"/>
      <c r="AI106" s="425"/>
      <c r="AJ106" s="426"/>
      <c r="AK106" s="427"/>
      <c r="AL106" s="37" t="s">
        <v>707</v>
      </c>
      <c r="AM106" s="38"/>
      <c r="AN106" s="35" t="s">
        <v>113</v>
      </c>
      <c r="AO106" s="429"/>
      <c r="AP106" s="315"/>
      <c r="AQ106" s="316"/>
      <c r="AR106" s="31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ht="183" customHeight="1">
      <c r="A107" s="401">
        <v>57</v>
      </c>
      <c r="B107" s="401" t="s">
        <v>166</v>
      </c>
      <c r="C107" s="402" t="s">
        <v>678</v>
      </c>
      <c r="D107" s="367" t="s">
        <v>155</v>
      </c>
      <c r="E107" s="389" t="s">
        <v>708</v>
      </c>
      <c r="F107" s="367" t="s">
        <v>709</v>
      </c>
      <c r="G107" s="367" t="s">
        <v>710</v>
      </c>
      <c r="H107" s="35" t="s">
        <v>170</v>
      </c>
      <c r="I107" s="38">
        <v>1</v>
      </c>
      <c r="J107" s="39" t="str">
        <f t="shared" si="21"/>
        <v>Muy Baja</v>
      </c>
      <c r="K107" s="40">
        <f t="shared" ref="K107:K109" si="26">IF(J107="","",IF(J107="Muy Baja",0.2,IF(J107="Baja",0.4,IF(J107="Media",0.6,IF(J107="Alta",0.8,IF(J107="Muy Alta",1, ))))))</f>
        <v>0.2</v>
      </c>
      <c r="L107" s="35" t="s">
        <v>146</v>
      </c>
      <c r="M107" s="398" t="str">
        <f>IF(NOT(ISERROR(MATCH(L107,'[1]Tabla Impacto'!$B$221:$B$223,0))),'[1]Tabla Impacto'!$F$223&amp;"Por favor no seleccionar los criterios de impacto(Afectación Económica o presupuestal y Pérdida Reputacional)",L107)</f>
        <v>El riesgo afecta la imagen de la entidad con algunos usuarios de relevancia frente al logro de los objetivos</v>
      </c>
      <c r="N107" s="42" t="s">
        <v>45</v>
      </c>
      <c r="O107" s="40">
        <f t="shared" si="25"/>
        <v>0.6</v>
      </c>
      <c r="P107" s="43" t="str">
        <f t="shared" si="3"/>
        <v>Moderado</v>
      </c>
      <c r="Q107" s="35">
        <v>1</v>
      </c>
      <c r="R107" s="144" t="s">
        <v>711</v>
      </c>
      <c r="S107" s="111" t="str">
        <f t="shared" si="4"/>
        <v>Probabilidad</v>
      </c>
      <c r="T107" s="45" t="s">
        <v>102</v>
      </c>
      <c r="U107" s="45" t="s">
        <v>132</v>
      </c>
      <c r="V107" s="46" t="str">
        <f t="shared" si="22"/>
        <v>40%</v>
      </c>
      <c r="W107" s="45" t="s">
        <v>104</v>
      </c>
      <c r="X107" s="45" t="s">
        <v>105</v>
      </c>
      <c r="Y107" s="45" t="s">
        <v>106</v>
      </c>
      <c r="Z107" s="47">
        <f t="shared" si="6"/>
        <v>0.12</v>
      </c>
      <c r="AA107" s="48" t="str">
        <f t="shared" si="7"/>
        <v>Muy Baja</v>
      </c>
      <c r="AB107" s="46">
        <f t="shared" si="8"/>
        <v>0.12</v>
      </c>
      <c r="AC107" s="48" t="str">
        <f t="shared" si="9"/>
        <v>Moderado</v>
      </c>
      <c r="AD107" s="46">
        <f t="shared" si="10"/>
        <v>0.6</v>
      </c>
      <c r="AE107" s="49" t="str">
        <f t="shared" si="11"/>
        <v>Moderado</v>
      </c>
      <c r="AF107" s="45" t="s">
        <v>107</v>
      </c>
      <c r="AG107" s="389" t="s">
        <v>712</v>
      </c>
      <c r="AH107" s="367" t="s">
        <v>694</v>
      </c>
      <c r="AI107" s="441">
        <v>44319</v>
      </c>
      <c r="AJ107" s="400">
        <v>44301</v>
      </c>
      <c r="AK107" s="403" t="s">
        <v>713</v>
      </c>
      <c r="AL107" s="37" t="s">
        <v>714</v>
      </c>
      <c r="AM107" s="38"/>
      <c r="AN107" s="35" t="s">
        <v>113</v>
      </c>
      <c r="AO107" s="438" t="s">
        <v>715</v>
      </c>
      <c r="AP107" s="306" t="s">
        <v>1164</v>
      </c>
      <c r="AQ107" s="307"/>
      <c r="AR107" s="308"/>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ht="138" customHeight="1">
      <c r="A108" s="419"/>
      <c r="B108" s="419"/>
      <c r="C108" s="418"/>
      <c r="D108" s="416"/>
      <c r="E108" s="415"/>
      <c r="F108" s="416"/>
      <c r="G108" s="416"/>
      <c r="H108" s="35" t="s">
        <v>170</v>
      </c>
      <c r="I108" s="38">
        <v>1</v>
      </c>
      <c r="J108" s="39" t="str">
        <f t="shared" si="21"/>
        <v>Muy Baja</v>
      </c>
      <c r="K108" s="40">
        <f t="shared" si="26"/>
        <v>0.2</v>
      </c>
      <c r="L108" s="35" t="s">
        <v>146</v>
      </c>
      <c r="M108" s="432"/>
      <c r="N108" s="42" t="s">
        <v>45</v>
      </c>
      <c r="O108" s="40">
        <f t="shared" si="25"/>
        <v>0.6</v>
      </c>
      <c r="P108" s="43" t="str">
        <f t="shared" si="3"/>
        <v>Moderado</v>
      </c>
      <c r="Q108" s="35">
        <v>2</v>
      </c>
      <c r="R108" s="144" t="s">
        <v>716</v>
      </c>
      <c r="S108" s="111" t="str">
        <f t="shared" si="4"/>
        <v>Probabilidad</v>
      </c>
      <c r="T108" s="45" t="s">
        <v>102</v>
      </c>
      <c r="U108" s="45" t="s">
        <v>132</v>
      </c>
      <c r="V108" s="46" t="str">
        <f t="shared" si="22"/>
        <v>40%</v>
      </c>
      <c r="W108" s="45" t="s">
        <v>104</v>
      </c>
      <c r="X108" s="45" t="s">
        <v>105</v>
      </c>
      <c r="Y108" s="45" t="s">
        <v>106</v>
      </c>
      <c r="Z108" s="47">
        <f t="shared" si="6"/>
        <v>0.12</v>
      </c>
      <c r="AA108" s="48" t="str">
        <f t="shared" si="7"/>
        <v>Muy Baja</v>
      </c>
      <c r="AB108" s="46">
        <f t="shared" si="8"/>
        <v>0.12</v>
      </c>
      <c r="AC108" s="48" t="str">
        <f t="shared" si="9"/>
        <v>Moderado</v>
      </c>
      <c r="AD108" s="46">
        <f t="shared" si="10"/>
        <v>0.6</v>
      </c>
      <c r="AE108" s="49" t="str">
        <f t="shared" si="11"/>
        <v>Moderado</v>
      </c>
      <c r="AF108" s="45" t="s">
        <v>107</v>
      </c>
      <c r="AG108" s="415"/>
      <c r="AH108" s="416"/>
      <c r="AI108" s="442"/>
      <c r="AJ108" s="426"/>
      <c r="AK108" s="427"/>
      <c r="AL108" s="285" t="s">
        <v>717</v>
      </c>
      <c r="AM108" s="38"/>
      <c r="AN108" s="35" t="s">
        <v>113</v>
      </c>
      <c r="AO108" s="429"/>
      <c r="AP108" s="306" t="s">
        <v>1165</v>
      </c>
      <c r="AQ108" s="307"/>
      <c r="AR108" s="308"/>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ht="249" customHeight="1">
      <c r="A109" s="365">
        <v>58</v>
      </c>
      <c r="B109" s="365" t="s">
        <v>475</v>
      </c>
      <c r="C109" s="366" t="s">
        <v>718</v>
      </c>
      <c r="D109" s="367" t="s">
        <v>155</v>
      </c>
      <c r="E109" s="371" t="s">
        <v>719</v>
      </c>
      <c r="F109" s="371" t="s">
        <v>720</v>
      </c>
      <c r="G109" s="371" t="s">
        <v>721</v>
      </c>
      <c r="H109" s="37" t="s">
        <v>99</v>
      </c>
      <c r="I109" s="38">
        <v>365</v>
      </c>
      <c r="J109" s="39" t="str">
        <f t="shared" si="21"/>
        <v>Media</v>
      </c>
      <c r="K109" s="40">
        <f t="shared" si="26"/>
        <v>0.6</v>
      </c>
      <c r="L109" s="35" t="s">
        <v>146</v>
      </c>
      <c r="M109" s="41" t="str">
        <f>IF(NOT(ISERROR(MATCH(L109,'[1]Tabla Impacto'!$B$221:$B$223,0))),'[1]Tabla Impacto'!$F$223&amp;"Por favor no seleccionar los criterios de impacto(Afectación Económica o presupuestal y Pérdida Reputacional)",L109)</f>
        <v>El riesgo afecta la imagen de la entidad con algunos usuarios de relevancia frente al logro de los objetivos</v>
      </c>
      <c r="N109" s="42" t="str">
        <f>IF(OR(L109='[1]Tabla Impacto'!$C$4,L109='[1]Tabla Impacto'!$D$4),"Leve",IF(OR(L109='[1]Tabla Impacto'!$C$5,L109='[1]Tabla Impacto'!$D$5),"Menor",IF(OR(L109='[1]Tabla Impacto'!$C$6,L109='[1]Tabla Impacto'!$D$6),"Moderado",IF(OR(L109='[1]Tabla Impacto'!$C$7,L109='[1]Tabla Impacto'!$D$7),"Mayor",IF(OR(L109='[1]Tabla Impacto'!$C$8,L109='[1]Tabla Impacto'!$D$8),"Catastrófico","")))))</f>
        <v>Moderado</v>
      </c>
      <c r="O109" s="40">
        <f t="shared" si="25"/>
        <v>0.6</v>
      </c>
      <c r="P109" s="43" t="str">
        <f t="shared" si="3"/>
        <v>Moderado</v>
      </c>
      <c r="Q109" s="38">
        <v>1</v>
      </c>
      <c r="R109" s="114" t="s">
        <v>722</v>
      </c>
      <c r="S109" s="111" t="str">
        <f t="shared" si="4"/>
        <v>Probabilidad</v>
      </c>
      <c r="T109" s="45" t="s">
        <v>102</v>
      </c>
      <c r="U109" s="45" t="s">
        <v>132</v>
      </c>
      <c r="V109" s="46" t="str">
        <f t="shared" si="22"/>
        <v>40%</v>
      </c>
      <c r="W109" s="45" t="s">
        <v>104</v>
      </c>
      <c r="X109" s="45" t="s">
        <v>105</v>
      </c>
      <c r="Y109" s="45" t="s">
        <v>106</v>
      </c>
      <c r="Z109" s="47">
        <f t="shared" si="6"/>
        <v>0.36</v>
      </c>
      <c r="AA109" s="48" t="str">
        <f t="shared" si="7"/>
        <v>Baja</v>
      </c>
      <c r="AB109" s="46">
        <f t="shared" si="8"/>
        <v>0.36</v>
      </c>
      <c r="AC109" s="48" t="str">
        <f t="shared" si="9"/>
        <v>Moderado</v>
      </c>
      <c r="AD109" s="46">
        <f t="shared" si="10"/>
        <v>0.6</v>
      </c>
      <c r="AE109" s="49" t="str">
        <f t="shared" si="11"/>
        <v>Moderado</v>
      </c>
      <c r="AF109" s="45" t="s">
        <v>107</v>
      </c>
      <c r="AG109" s="371" t="s">
        <v>723</v>
      </c>
      <c r="AH109" s="35" t="s">
        <v>724</v>
      </c>
      <c r="AI109" s="44" t="s">
        <v>243</v>
      </c>
      <c r="AJ109" s="50">
        <v>44305</v>
      </c>
      <c r="AK109" s="37" t="s">
        <v>725</v>
      </c>
      <c r="AL109" s="222" t="s">
        <v>726</v>
      </c>
      <c r="AM109" s="38"/>
      <c r="AN109" s="35" t="s">
        <v>113</v>
      </c>
      <c r="AO109" s="51" t="s">
        <v>727</v>
      </c>
      <c r="AP109" s="318" t="s">
        <v>1161</v>
      </c>
      <c r="AQ109" s="319"/>
      <c r="AR109" s="320"/>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ht="179.25" customHeight="1">
      <c r="A110" s="420"/>
      <c r="B110" s="420"/>
      <c r="C110" s="439"/>
      <c r="D110" s="416"/>
      <c r="E110" s="440"/>
      <c r="F110" s="440"/>
      <c r="G110" s="440"/>
      <c r="H110" s="37" t="s">
        <v>99</v>
      </c>
      <c r="I110" s="38">
        <v>365</v>
      </c>
      <c r="J110" s="39" t="str">
        <f t="shared" si="21"/>
        <v>Media</v>
      </c>
      <c r="K110" s="40">
        <v>0.36</v>
      </c>
      <c r="L110" s="35" t="s">
        <v>146</v>
      </c>
      <c r="M110" s="41" t="str">
        <f>IF(NOT(ISERROR(MATCH(L110,'[1]Tabla Impacto'!$B$221:$B$223,0))),'[1]Tabla Impacto'!$F$223&amp;"Por favor no seleccionar los criterios de impacto(Afectación Económica o presupuestal y Pérdida Reputacional)",L110)</f>
        <v>El riesgo afecta la imagen de la entidad con algunos usuarios de relevancia frente al logro de los objetivos</v>
      </c>
      <c r="N110" s="42" t="str">
        <f>IF(OR(L110='[1]Tabla Impacto'!$C$4,L110='[1]Tabla Impacto'!$D$4),"Leve",IF(OR(L110='[1]Tabla Impacto'!$C$5,L110='[1]Tabla Impacto'!$D$5),"Menor",IF(OR(L110='[1]Tabla Impacto'!$C$6,L110='[1]Tabla Impacto'!$D$6),"Moderado",IF(OR(L110='[1]Tabla Impacto'!$C$7,L110='[1]Tabla Impacto'!$D$7),"Mayor",IF(OR(L110='[1]Tabla Impacto'!$C$8,L110='[1]Tabla Impacto'!$D$8),"Catastrófico","")))))</f>
        <v>Moderado</v>
      </c>
      <c r="O110" s="40">
        <f t="shared" si="25"/>
        <v>0.6</v>
      </c>
      <c r="P110" s="43" t="str">
        <f t="shared" si="3"/>
        <v>Moderado</v>
      </c>
      <c r="Q110" s="38">
        <v>2</v>
      </c>
      <c r="R110" s="114" t="s">
        <v>728</v>
      </c>
      <c r="S110" s="111" t="str">
        <f t="shared" si="4"/>
        <v>Probabilidad</v>
      </c>
      <c r="T110" s="45" t="s">
        <v>102</v>
      </c>
      <c r="U110" s="45" t="s">
        <v>132</v>
      </c>
      <c r="V110" s="46" t="str">
        <f t="shared" si="22"/>
        <v>40%</v>
      </c>
      <c r="W110" s="45" t="s">
        <v>104</v>
      </c>
      <c r="X110" s="45" t="s">
        <v>105</v>
      </c>
      <c r="Y110" s="45" t="s">
        <v>106</v>
      </c>
      <c r="Z110" s="47">
        <f t="shared" si="6"/>
        <v>0.216</v>
      </c>
      <c r="AA110" s="48" t="str">
        <f t="shared" si="7"/>
        <v>Baja</v>
      </c>
      <c r="AB110" s="46">
        <f t="shared" si="8"/>
        <v>0.216</v>
      </c>
      <c r="AC110" s="48" t="str">
        <f t="shared" si="9"/>
        <v>Moderado</v>
      </c>
      <c r="AD110" s="46">
        <f t="shared" si="10"/>
        <v>0.6</v>
      </c>
      <c r="AE110" s="49" t="str">
        <f t="shared" si="11"/>
        <v>Moderado</v>
      </c>
      <c r="AF110" s="45" t="s">
        <v>107</v>
      </c>
      <c r="AG110" s="440"/>
      <c r="AH110" s="35" t="s">
        <v>724</v>
      </c>
      <c r="AI110" s="44" t="s">
        <v>243</v>
      </c>
      <c r="AJ110" s="50">
        <v>44305</v>
      </c>
      <c r="AK110" s="37" t="s">
        <v>729</v>
      </c>
      <c r="AL110" s="37" t="s">
        <v>730</v>
      </c>
      <c r="AM110" s="38"/>
      <c r="AN110" s="35" t="s">
        <v>113</v>
      </c>
      <c r="AO110" s="71" t="s">
        <v>731</v>
      </c>
      <c r="AP110" s="318" t="s">
        <v>1166</v>
      </c>
      <c r="AQ110" s="319"/>
      <c r="AR110" s="320"/>
      <c r="AS110" s="27"/>
      <c r="AT110" s="27"/>
      <c r="AU110" s="27"/>
      <c r="AV110" s="27"/>
      <c r="AW110" s="27"/>
      <c r="AX110" s="27"/>
      <c r="AY110" s="27"/>
      <c r="AZ110" s="27"/>
      <c r="BA110" s="27"/>
      <c r="BB110" s="27"/>
      <c r="BC110" s="27"/>
      <c r="BD110" s="27"/>
      <c r="BE110" s="27"/>
      <c r="BF110" s="27"/>
      <c r="BG110" s="27"/>
      <c r="BH110" s="27"/>
      <c r="BI110" s="27"/>
      <c r="BJ110" s="27"/>
      <c r="BK110" s="27"/>
      <c r="BL110" s="27"/>
    </row>
    <row r="111" spans="1:64" ht="58.5" customHeight="1">
      <c r="A111" s="182">
        <v>59</v>
      </c>
      <c r="B111" s="182" t="s">
        <v>124</v>
      </c>
      <c r="C111" s="209" t="s">
        <v>718</v>
      </c>
      <c r="D111" s="184"/>
      <c r="E111" s="185" t="s">
        <v>732</v>
      </c>
      <c r="F111" s="185"/>
      <c r="G111" s="185" t="s">
        <v>733</v>
      </c>
      <c r="H111" s="185"/>
      <c r="I111" s="70"/>
      <c r="J111" s="39" t="str">
        <f t="shared" si="21"/>
        <v/>
      </c>
      <c r="K111" s="187" t="str">
        <f t="shared" ref="K111:K113" si="27">IF(J111="","",IF(J111="Muy Baja",0.2,IF(J111="Baja",0.4,IF(J111="Media",0.6,IF(J111="Alta",0.8,IF(J111="Muy Alta",1, ))))))</f>
        <v/>
      </c>
      <c r="L111" s="188"/>
      <c r="M111" s="189">
        <f>IF(NOT(ISERROR(MATCH(L111,'[1]Tabla Impacto'!$B$221:$B$223,0))),'[1]Tabla Impacto'!$F$223&amp;"Por favor no seleccionar los criterios de impacto(Afectación Económica o presupuestal y Pérdida Reputacional)",L111)</f>
        <v>0</v>
      </c>
      <c r="N111" s="190" t="str">
        <f>IF(OR(L111='[1]Tabla Impacto'!$C$4,L111='[1]Tabla Impacto'!$D$4),"Leve",IF(OR(L111='[1]Tabla Impacto'!$C$5,L111='[1]Tabla Impacto'!$D$5),"Menor",IF(OR(L111='[1]Tabla Impacto'!$C$6,L111='[1]Tabla Impacto'!$D$6),"Moderado",IF(OR(L111='[1]Tabla Impacto'!$C$7,L111='[1]Tabla Impacto'!$D$7),"Mayor",IF(OR(L111='[1]Tabla Impacto'!$C$8,L111='[1]Tabla Impacto'!$D$8),"Catastrófico","")))))</f>
        <v/>
      </c>
      <c r="O111" s="187" t="str">
        <f t="shared" si="25"/>
        <v/>
      </c>
      <c r="P111" s="191" t="str">
        <f t="shared" si="3"/>
        <v/>
      </c>
      <c r="Q111" s="70">
        <v>1</v>
      </c>
      <c r="R111" s="185" t="s">
        <v>734</v>
      </c>
      <c r="S111" s="192" t="str">
        <f t="shared" si="4"/>
        <v/>
      </c>
      <c r="T111" s="193"/>
      <c r="U111" s="193"/>
      <c r="V111" s="194" t="str">
        <f t="shared" si="22"/>
        <v/>
      </c>
      <c r="W111" s="193"/>
      <c r="X111" s="193"/>
      <c r="Y111" s="193"/>
      <c r="Z111" s="195" t="str">
        <f t="shared" si="6"/>
        <v/>
      </c>
      <c r="AA111" s="196" t="str">
        <f t="shared" si="7"/>
        <v/>
      </c>
      <c r="AB111" s="194" t="str">
        <f t="shared" si="8"/>
        <v/>
      </c>
      <c r="AC111" s="196" t="str">
        <f t="shared" si="9"/>
        <v/>
      </c>
      <c r="AD111" s="194" t="str">
        <f t="shared" si="10"/>
        <v/>
      </c>
      <c r="AE111" s="197" t="str">
        <f t="shared" si="11"/>
        <v/>
      </c>
      <c r="AF111" s="193"/>
      <c r="AG111" s="406" t="s">
        <v>735</v>
      </c>
      <c r="AH111" s="443"/>
      <c r="AI111" s="443"/>
      <c r="AJ111" s="443"/>
      <c r="AK111" s="443"/>
      <c r="AL111" s="443"/>
      <c r="AM111" s="444"/>
      <c r="AN111" s="70" t="s">
        <v>122</v>
      </c>
      <c r="AO111" s="71" t="s">
        <v>489</v>
      </c>
      <c r="AP111" s="306" t="s">
        <v>1092</v>
      </c>
      <c r="AQ111" s="307"/>
      <c r="AR111" s="308"/>
      <c r="AS111" s="27"/>
      <c r="AT111" s="27"/>
      <c r="AU111" s="27"/>
      <c r="AV111" s="27"/>
      <c r="AW111" s="27"/>
      <c r="AX111" s="27"/>
      <c r="AY111" s="27"/>
      <c r="AZ111" s="27"/>
      <c r="BA111" s="27"/>
      <c r="BB111" s="27"/>
      <c r="BC111" s="27"/>
      <c r="BD111" s="27"/>
      <c r="BE111" s="27"/>
      <c r="BF111" s="27"/>
      <c r="BG111" s="27"/>
      <c r="BH111" s="27"/>
      <c r="BI111" s="27"/>
      <c r="BJ111" s="27"/>
      <c r="BK111" s="27"/>
      <c r="BL111" s="27"/>
    </row>
    <row r="112" spans="1:64" ht="61.5" customHeight="1">
      <c r="A112" s="182">
        <v>60</v>
      </c>
      <c r="B112" s="182" t="s">
        <v>124</v>
      </c>
      <c r="C112" s="209" t="s">
        <v>718</v>
      </c>
      <c r="D112" s="184"/>
      <c r="E112" s="185" t="s">
        <v>736</v>
      </c>
      <c r="F112" s="185"/>
      <c r="G112" s="185" t="s">
        <v>737</v>
      </c>
      <c r="H112" s="185"/>
      <c r="I112" s="70"/>
      <c r="J112" s="186" t="str">
        <f t="shared" si="21"/>
        <v/>
      </c>
      <c r="K112" s="187" t="str">
        <f t="shared" si="27"/>
        <v/>
      </c>
      <c r="L112" s="188"/>
      <c r="M112" s="189">
        <f>IF(NOT(ISERROR(MATCH(L112,'[1]Tabla Impacto'!$B$221:$B$223,0))),'[1]Tabla Impacto'!$F$223&amp;"Por favor no seleccionar los criterios de impacto(Afectación Económica o presupuestal y Pérdida Reputacional)",L112)</f>
        <v>0</v>
      </c>
      <c r="N112" s="190" t="str">
        <f>IF(OR(L112='[1]Tabla Impacto'!$C$4,L112='[1]Tabla Impacto'!$D$4),"Leve",IF(OR(L112='[1]Tabla Impacto'!$C$5,L112='[1]Tabla Impacto'!$D$5),"Menor",IF(OR(L112='[1]Tabla Impacto'!$C$6,L112='[1]Tabla Impacto'!$D$6),"Moderado",IF(OR(L112='[1]Tabla Impacto'!$C$7,L112='[1]Tabla Impacto'!$D$7),"Mayor",IF(OR(L112='[1]Tabla Impacto'!$C$8,L112='[1]Tabla Impacto'!$D$8),"Catastrófico","")))))</f>
        <v/>
      </c>
      <c r="O112" s="187" t="str">
        <f t="shared" si="25"/>
        <v/>
      </c>
      <c r="P112" s="191" t="str">
        <f t="shared" si="3"/>
        <v/>
      </c>
      <c r="Q112" s="70">
        <v>1</v>
      </c>
      <c r="R112" s="185" t="s">
        <v>738</v>
      </c>
      <c r="S112" s="192" t="str">
        <f t="shared" si="4"/>
        <v/>
      </c>
      <c r="T112" s="193"/>
      <c r="U112" s="193"/>
      <c r="V112" s="194" t="str">
        <f t="shared" si="22"/>
        <v/>
      </c>
      <c r="W112" s="193"/>
      <c r="X112" s="193"/>
      <c r="Y112" s="193"/>
      <c r="Z112" s="195" t="str">
        <f t="shared" si="6"/>
        <v/>
      </c>
      <c r="AA112" s="196" t="str">
        <f t="shared" si="7"/>
        <v/>
      </c>
      <c r="AB112" s="194" t="str">
        <f t="shared" si="8"/>
        <v/>
      </c>
      <c r="AC112" s="196" t="str">
        <f t="shared" si="9"/>
        <v/>
      </c>
      <c r="AD112" s="194" t="str">
        <f t="shared" si="10"/>
        <v/>
      </c>
      <c r="AE112" s="197" t="str">
        <f t="shared" si="11"/>
        <v/>
      </c>
      <c r="AF112" s="193"/>
      <c r="AG112" s="406" t="s">
        <v>739</v>
      </c>
      <c r="AH112" s="443"/>
      <c r="AI112" s="443"/>
      <c r="AJ112" s="443"/>
      <c r="AK112" s="443"/>
      <c r="AL112" s="443"/>
      <c r="AM112" s="444"/>
      <c r="AN112" s="70" t="s">
        <v>122</v>
      </c>
      <c r="AO112" s="71" t="s">
        <v>489</v>
      </c>
      <c r="AP112" s="306" t="s">
        <v>1092</v>
      </c>
      <c r="AQ112" s="307"/>
      <c r="AR112" s="308"/>
      <c r="AS112" s="27"/>
      <c r="AT112" s="27"/>
      <c r="AU112" s="27"/>
      <c r="AV112" s="27"/>
      <c r="AW112" s="27"/>
      <c r="AX112" s="27"/>
      <c r="AY112" s="27"/>
      <c r="AZ112" s="27"/>
      <c r="BA112" s="27"/>
      <c r="BB112" s="27"/>
      <c r="BC112" s="27"/>
      <c r="BD112" s="27"/>
      <c r="BE112" s="27"/>
      <c r="BF112" s="27"/>
      <c r="BG112" s="27"/>
      <c r="BH112" s="27"/>
      <c r="BI112" s="27"/>
      <c r="BJ112" s="27"/>
      <c r="BK112" s="27"/>
      <c r="BL112" s="27"/>
    </row>
    <row r="113" spans="1:64" ht="192.75" customHeight="1">
      <c r="A113" s="365">
        <v>61</v>
      </c>
      <c r="B113" s="365" t="s">
        <v>475</v>
      </c>
      <c r="C113" s="366" t="s">
        <v>740</v>
      </c>
      <c r="D113" s="367" t="s">
        <v>114</v>
      </c>
      <c r="E113" s="389" t="s">
        <v>741</v>
      </c>
      <c r="F113" s="389" t="s">
        <v>742</v>
      </c>
      <c r="G113" s="367" t="s">
        <v>743</v>
      </c>
      <c r="H113" s="35" t="s">
        <v>99</v>
      </c>
      <c r="I113" s="38">
        <v>12</v>
      </c>
      <c r="J113" s="39" t="str">
        <f t="shared" si="21"/>
        <v>Baja</v>
      </c>
      <c r="K113" s="40">
        <f t="shared" si="27"/>
        <v>0.4</v>
      </c>
      <c r="L113" s="35" t="s">
        <v>188</v>
      </c>
      <c r="M113" s="398" t="str">
        <f>IF(NOT(ISERROR(MATCH(L113,'[1]Tabla Impacto'!$B$221:$B$223,0))),'[1]Tabla Impacto'!$F$223&amp;"Por favor no seleccionar los criterios de impacto(Afectación Económica o presupuestal y Pérdida Reputacional)",L113)</f>
        <v>El riesgo afecta la imagen de la entidad internamente, de conocimiento general nivel interno, de junta directiva y accionistas y/o de provedores</v>
      </c>
      <c r="N113" s="42" t="str">
        <f>IF(OR(L113='[1]Tabla Impacto'!$C$4,L113='[1]Tabla Impacto'!$D$4),"Leve",IF(OR(L113='[1]Tabla Impacto'!$C$5,L113='[1]Tabla Impacto'!$D$5),"Menor",IF(OR(L113='[1]Tabla Impacto'!$C$6,L113='[1]Tabla Impacto'!$D$6),"Moderado",IF(OR(L113='[1]Tabla Impacto'!$C$7,L113='[1]Tabla Impacto'!$D$7),"Mayor",IF(OR(L113='[1]Tabla Impacto'!$C$8,L113='[1]Tabla Impacto'!$D$8),"Catastrófico","")))))</f>
        <v>Menor</v>
      </c>
      <c r="O113" s="40">
        <f t="shared" si="25"/>
        <v>0.4</v>
      </c>
      <c r="P113" s="43" t="str">
        <f t="shared" si="3"/>
        <v>Moderado</v>
      </c>
      <c r="Q113" s="35">
        <v>1</v>
      </c>
      <c r="R113" s="114" t="s">
        <v>744</v>
      </c>
      <c r="S113" s="111" t="str">
        <f t="shared" si="4"/>
        <v>Probabilidad</v>
      </c>
      <c r="T113" s="45" t="s">
        <v>102</v>
      </c>
      <c r="U113" s="45" t="s">
        <v>132</v>
      </c>
      <c r="V113" s="46" t="str">
        <f t="shared" si="22"/>
        <v>40%</v>
      </c>
      <c r="W113" s="45" t="s">
        <v>104</v>
      </c>
      <c r="X113" s="45" t="s">
        <v>105</v>
      </c>
      <c r="Y113" s="45" t="s">
        <v>106</v>
      </c>
      <c r="Z113" s="47">
        <f t="shared" si="6"/>
        <v>0.24</v>
      </c>
      <c r="AA113" s="48" t="str">
        <f t="shared" si="7"/>
        <v>Baja</v>
      </c>
      <c r="AB113" s="46">
        <f t="shared" si="8"/>
        <v>0.24</v>
      </c>
      <c r="AC113" s="48" t="str">
        <f t="shared" si="9"/>
        <v>Menor</v>
      </c>
      <c r="AD113" s="46">
        <f t="shared" si="10"/>
        <v>0.4</v>
      </c>
      <c r="AE113" s="49" t="str">
        <f t="shared" si="11"/>
        <v>Moderado</v>
      </c>
      <c r="AF113" s="45" t="s">
        <v>107</v>
      </c>
      <c r="AG113" s="114" t="s">
        <v>745</v>
      </c>
      <c r="AH113" s="35" t="s">
        <v>724</v>
      </c>
      <c r="AI113" s="50">
        <v>44561</v>
      </c>
      <c r="AJ113" s="50">
        <v>44424</v>
      </c>
      <c r="AK113" s="114" t="s">
        <v>746</v>
      </c>
      <c r="AL113" s="222" t="s">
        <v>747</v>
      </c>
      <c r="AM113" s="38"/>
      <c r="AN113" s="35" t="s">
        <v>113</v>
      </c>
      <c r="AO113" s="51" t="s">
        <v>748</v>
      </c>
      <c r="AP113" s="318" t="s">
        <v>1167</v>
      </c>
      <c r="AQ113" s="319"/>
      <c r="AR113" s="320"/>
      <c r="AS113" s="27"/>
      <c r="AT113" s="27"/>
      <c r="AU113" s="27"/>
      <c r="AV113" s="27"/>
      <c r="AW113" s="27"/>
      <c r="AX113" s="27"/>
      <c r="AY113" s="27"/>
      <c r="AZ113" s="27"/>
      <c r="BA113" s="27"/>
      <c r="BB113" s="27"/>
      <c r="BC113" s="27"/>
      <c r="BD113" s="27"/>
      <c r="BE113" s="27"/>
      <c r="BF113" s="27"/>
      <c r="BG113" s="27"/>
      <c r="BH113" s="27"/>
      <c r="BI113" s="27"/>
      <c r="BJ113" s="27"/>
      <c r="BK113" s="27"/>
      <c r="BL113" s="27"/>
    </row>
    <row r="114" spans="1:64" ht="171" customHeight="1">
      <c r="A114" s="445"/>
      <c r="B114" s="445"/>
      <c r="C114" s="446"/>
      <c r="D114" s="447"/>
      <c r="E114" s="448"/>
      <c r="F114" s="448"/>
      <c r="G114" s="447"/>
      <c r="H114" s="35" t="s">
        <v>99</v>
      </c>
      <c r="I114" s="38">
        <v>12</v>
      </c>
      <c r="J114" s="39" t="str">
        <f t="shared" si="21"/>
        <v>Baja</v>
      </c>
      <c r="K114" s="40">
        <v>0.24</v>
      </c>
      <c r="L114" s="35" t="s">
        <v>188</v>
      </c>
      <c r="M114" s="432"/>
      <c r="N114" s="42" t="str">
        <f>IF(OR(L114='[1]Tabla Impacto'!$C$4,L114='[1]Tabla Impacto'!$D$4),"Leve",IF(OR(L114='[1]Tabla Impacto'!$C$5,L114='[1]Tabla Impacto'!$D$5),"Menor",IF(OR(L114='[1]Tabla Impacto'!$C$6,L114='[1]Tabla Impacto'!$D$6),"Moderado",IF(OR(L114='[1]Tabla Impacto'!$C$7,L114='[1]Tabla Impacto'!$D$7),"Mayor",IF(OR(L114='[1]Tabla Impacto'!$C$8,L114='[1]Tabla Impacto'!$D$8),"Catastrófico","")))))</f>
        <v>Menor</v>
      </c>
      <c r="O114" s="40">
        <f t="shared" si="25"/>
        <v>0.4</v>
      </c>
      <c r="P114" s="43" t="str">
        <f t="shared" si="3"/>
        <v>Moderado</v>
      </c>
      <c r="Q114" s="35">
        <v>2</v>
      </c>
      <c r="R114" s="114" t="s">
        <v>749</v>
      </c>
      <c r="S114" s="111" t="str">
        <f t="shared" si="4"/>
        <v>Probabilidad</v>
      </c>
      <c r="T114" s="45" t="s">
        <v>102</v>
      </c>
      <c r="U114" s="45" t="s">
        <v>132</v>
      </c>
      <c r="V114" s="46" t="str">
        <f t="shared" si="22"/>
        <v>40%</v>
      </c>
      <c r="W114" s="45" t="s">
        <v>104</v>
      </c>
      <c r="X114" s="45" t="s">
        <v>105</v>
      </c>
      <c r="Y114" s="45" t="s">
        <v>106</v>
      </c>
      <c r="Z114" s="47">
        <f t="shared" si="6"/>
        <v>0.14399999999999999</v>
      </c>
      <c r="AA114" s="48" t="str">
        <f t="shared" si="7"/>
        <v>Muy Baja</v>
      </c>
      <c r="AB114" s="46">
        <f t="shared" si="8"/>
        <v>0.14399999999999999</v>
      </c>
      <c r="AC114" s="48" t="str">
        <f t="shared" si="9"/>
        <v>Menor</v>
      </c>
      <c r="AD114" s="46">
        <f t="shared" si="10"/>
        <v>0.4</v>
      </c>
      <c r="AE114" s="49" t="str">
        <f t="shared" si="11"/>
        <v>Bajo</v>
      </c>
      <c r="AF114" s="45" t="s">
        <v>107</v>
      </c>
      <c r="AG114" s="114" t="s">
        <v>750</v>
      </c>
      <c r="AH114" s="35" t="s">
        <v>724</v>
      </c>
      <c r="AI114" s="50">
        <v>44561</v>
      </c>
      <c r="AJ114" s="50">
        <v>44424</v>
      </c>
      <c r="AK114" s="204" t="s">
        <v>751</v>
      </c>
      <c r="AL114" s="37" t="s">
        <v>752</v>
      </c>
      <c r="AM114" s="38"/>
      <c r="AN114" s="35" t="s">
        <v>113</v>
      </c>
      <c r="AO114" s="51" t="s">
        <v>753</v>
      </c>
      <c r="AP114" s="306" t="s">
        <v>1168</v>
      </c>
      <c r="AQ114" s="307"/>
      <c r="AR114" s="308"/>
      <c r="AS114" s="27"/>
      <c r="AT114" s="27"/>
      <c r="AU114" s="27"/>
      <c r="AV114" s="27"/>
      <c r="AW114" s="27"/>
      <c r="AX114" s="27"/>
      <c r="AY114" s="27"/>
      <c r="AZ114" s="27"/>
      <c r="BA114" s="27"/>
      <c r="BB114" s="27"/>
      <c r="BC114" s="27"/>
      <c r="BD114" s="27"/>
      <c r="BE114" s="27"/>
      <c r="BF114" s="27"/>
      <c r="BG114" s="27"/>
      <c r="BH114" s="27"/>
      <c r="BI114" s="27"/>
      <c r="BJ114" s="27"/>
      <c r="BK114" s="27"/>
      <c r="BL114" s="27"/>
    </row>
    <row r="115" spans="1:64" ht="162.75" customHeight="1">
      <c r="A115" s="420"/>
      <c r="B115" s="420"/>
      <c r="C115" s="439"/>
      <c r="D115" s="416"/>
      <c r="E115" s="415"/>
      <c r="F115" s="415"/>
      <c r="G115" s="416"/>
      <c r="H115" s="35" t="s">
        <v>99</v>
      </c>
      <c r="I115" s="38">
        <v>12</v>
      </c>
      <c r="J115" s="39" t="str">
        <f t="shared" si="21"/>
        <v>Baja</v>
      </c>
      <c r="K115" s="40">
        <v>0.14399999999999999</v>
      </c>
      <c r="L115" s="35" t="s">
        <v>188</v>
      </c>
      <c r="M115" s="41"/>
      <c r="N115" s="42" t="str">
        <f>IF(OR(L115='[1]Tabla Impacto'!$C$4,L115='[1]Tabla Impacto'!$D$4),"Leve",IF(OR(L115='[1]Tabla Impacto'!$C$5,L115='[1]Tabla Impacto'!$D$5),"Menor",IF(OR(L115='[1]Tabla Impacto'!$C$6,L115='[1]Tabla Impacto'!$D$6),"Moderado",IF(OR(L115='[1]Tabla Impacto'!$C$7,L115='[1]Tabla Impacto'!$D$7),"Mayor",IF(OR(L115='[1]Tabla Impacto'!$C$8,L115='[1]Tabla Impacto'!$D$8),"Catastrófico","")))))</f>
        <v>Menor</v>
      </c>
      <c r="O115" s="40">
        <f t="shared" si="25"/>
        <v>0.4</v>
      </c>
      <c r="P115" s="43" t="str">
        <f t="shared" si="3"/>
        <v>Moderado</v>
      </c>
      <c r="Q115" s="35">
        <v>3</v>
      </c>
      <c r="R115" s="114" t="s">
        <v>754</v>
      </c>
      <c r="S115" s="111" t="str">
        <f t="shared" si="4"/>
        <v>Probabilidad</v>
      </c>
      <c r="T115" s="45" t="s">
        <v>102</v>
      </c>
      <c r="U115" s="45" t="s">
        <v>132</v>
      </c>
      <c r="V115" s="46" t="str">
        <f t="shared" si="22"/>
        <v>40%</v>
      </c>
      <c r="W115" s="45" t="s">
        <v>104</v>
      </c>
      <c r="X115" s="45" t="s">
        <v>105</v>
      </c>
      <c r="Y115" s="45" t="s">
        <v>106</v>
      </c>
      <c r="Z115" s="47">
        <f t="shared" si="6"/>
        <v>8.6399999999999991E-2</v>
      </c>
      <c r="AA115" s="48" t="str">
        <f t="shared" si="7"/>
        <v>Muy Baja</v>
      </c>
      <c r="AB115" s="46">
        <f t="shared" si="8"/>
        <v>8.6399999999999991E-2</v>
      </c>
      <c r="AC115" s="48" t="str">
        <f t="shared" si="9"/>
        <v>Menor</v>
      </c>
      <c r="AD115" s="46">
        <f t="shared" si="10"/>
        <v>0.4</v>
      </c>
      <c r="AE115" s="49" t="str">
        <f t="shared" si="11"/>
        <v>Bajo</v>
      </c>
      <c r="AF115" s="45" t="s">
        <v>107</v>
      </c>
      <c r="AG115" s="114" t="s">
        <v>750</v>
      </c>
      <c r="AH115" s="35" t="s">
        <v>724</v>
      </c>
      <c r="AI115" s="50">
        <v>44561</v>
      </c>
      <c r="AJ115" s="50">
        <v>44424</v>
      </c>
      <c r="AK115" s="114" t="s">
        <v>755</v>
      </c>
      <c r="AL115" s="37" t="s">
        <v>756</v>
      </c>
      <c r="AM115" s="38"/>
      <c r="AN115" s="35" t="s">
        <v>113</v>
      </c>
      <c r="AO115" s="283" t="s">
        <v>757</v>
      </c>
      <c r="AP115" s="318" t="s">
        <v>1169</v>
      </c>
      <c r="AQ115" s="319"/>
      <c r="AR115" s="320"/>
      <c r="AS115" s="27"/>
      <c r="AT115" s="27"/>
      <c r="AU115" s="27"/>
      <c r="AV115" s="27"/>
      <c r="AW115" s="27"/>
      <c r="AX115" s="27"/>
      <c r="AY115" s="27"/>
      <c r="AZ115" s="27"/>
      <c r="BA115" s="27"/>
      <c r="BB115" s="27"/>
      <c r="BC115" s="27"/>
      <c r="BD115" s="27"/>
      <c r="BE115" s="27"/>
      <c r="BF115" s="27"/>
      <c r="BG115" s="27"/>
      <c r="BH115" s="27"/>
      <c r="BI115" s="27"/>
      <c r="BJ115" s="27"/>
      <c r="BK115" s="27"/>
      <c r="BL115" s="27"/>
    </row>
    <row r="116" spans="1:64" ht="51.75" customHeight="1">
      <c r="A116" s="463">
        <v>62</v>
      </c>
      <c r="B116" s="463" t="s">
        <v>124</v>
      </c>
      <c r="C116" s="465" t="s">
        <v>740</v>
      </c>
      <c r="D116" s="449"/>
      <c r="E116" s="467" t="s">
        <v>758</v>
      </c>
      <c r="F116" s="449"/>
      <c r="G116" s="449" t="s">
        <v>759</v>
      </c>
      <c r="H116" s="184"/>
      <c r="I116" s="70"/>
      <c r="J116" s="186" t="str">
        <f t="shared" si="21"/>
        <v/>
      </c>
      <c r="K116" s="187" t="str">
        <f t="shared" ref="K116:K125" si="28">IF(J116="","",IF(J116="Muy Baja",0.2,IF(J116="Baja",0.4,IF(J116="Media",0.6,IF(J116="Alta",0.8,IF(J116="Muy Alta",1, ))))))</f>
        <v/>
      </c>
      <c r="L116" s="239"/>
      <c r="M116" s="451">
        <f>IF(NOT(ISERROR(MATCH(L116,'[1]Tabla Impacto'!$B$221:$B$223,0))),'[1]Tabla Impacto'!$F$223&amp;"Por favor no seleccionar los criterios de impacto(Afectación Económica o presupuestal y Pérdida Reputacional)",L116)</f>
        <v>0</v>
      </c>
      <c r="N116" s="190" t="str">
        <f>IF(OR(L116='[1]Tabla Impacto'!$C$4,L116='[1]Tabla Impacto'!$D$4),"Leve",IF(OR(L116='[1]Tabla Impacto'!$C$5,L116='[1]Tabla Impacto'!$D$5),"Menor",IF(OR(L116='[1]Tabla Impacto'!$C$6,L116='[1]Tabla Impacto'!$D$6),"Moderado",IF(OR(L116='[1]Tabla Impacto'!$C$7,L116='[1]Tabla Impacto'!$D$7),"Mayor",IF(OR(L116='[1]Tabla Impacto'!$C$8,L116='[1]Tabla Impacto'!$D$8),"Catastrófico","")))))</f>
        <v/>
      </c>
      <c r="O116" s="187" t="str">
        <f t="shared" si="25"/>
        <v/>
      </c>
      <c r="P116" s="191" t="str">
        <f t="shared" si="3"/>
        <v/>
      </c>
      <c r="Q116" s="70">
        <v>1</v>
      </c>
      <c r="R116" s="185" t="s">
        <v>760</v>
      </c>
      <c r="S116" s="192" t="str">
        <f t="shared" si="4"/>
        <v/>
      </c>
      <c r="T116" s="193"/>
      <c r="U116" s="193"/>
      <c r="V116" s="194" t="str">
        <f t="shared" si="22"/>
        <v/>
      </c>
      <c r="W116" s="193"/>
      <c r="X116" s="193"/>
      <c r="Y116" s="193"/>
      <c r="Z116" s="195" t="str">
        <f t="shared" si="6"/>
        <v/>
      </c>
      <c r="AA116" s="196" t="str">
        <f t="shared" si="7"/>
        <v/>
      </c>
      <c r="AB116" s="194" t="str">
        <f t="shared" si="8"/>
        <v/>
      </c>
      <c r="AC116" s="196" t="str">
        <f t="shared" si="9"/>
        <v/>
      </c>
      <c r="AD116" s="194" t="str">
        <f t="shared" si="10"/>
        <v/>
      </c>
      <c r="AE116" s="197" t="str">
        <f t="shared" si="11"/>
        <v/>
      </c>
      <c r="AF116" s="193"/>
      <c r="AG116" s="453" t="s">
        <v>761</v>
      </c>
      <c r="AH116" s="454"/>
      <c r="AI116" s="454"/>
      <c r="AJ116" s="454"/>
      <c r="AK116" s="454"/>
      <c r="AL116" s="454"/>
      <c r="AM116" s="455"/>
      <c r="AN116" s="459" t="s">
        <v>122</v>
      </c>
      <c r="AO116" s="461" t="s">
        <v>489</v>
      </c>
      <c r="AP116" s="306" t="s">
        <v>1092</v>
      </c>
      <c r="AQ116" s="307"/>
      <c r="AR116" s="308"/>
      <c r="AS116" s="27"/>
      <c r="AT116" s="27"/>
      <c r="AU116" s="27"/>
      <c r="AV116" s="27"/>
      <c r="AW116" s="27"/>
      <c r="AX116" s="27"/>
      <c r="AY116" s="27"/>
      <c r="AZ116" s="27"/>
      <c r="BA116" s="27"/>
      <c r="BB116" s="27"/>
      <c r="BC116" s="27"/>
      <c r="BD116" s="27"/>
      <c r="BE116" s="27"/>
      <c r="BF116" s="27"/>
      <c r="BG116" s="27"/>
      <c r="BH116" s="27"/>
      <c r="BI116" s="27"/>
      <c r="BJ116" s="27"/>
      <c r="BK116" s="27"/>
      <c r="BL116" s="27"/>
    </row>
    <row r="117" spans="1:64" ht="51.75" customHeight="1">
      <c r="A117" s="464"/>
      <c r="B117" s="464"/>
      <c r="C117" s="466"/>
      <c r="D117" s="450"/>
      <c r="E117" s="468"/>
      <c r="F117" s="450"/>
      <c r="G117" s="450"/>
      <c r="H117" s="184"/>
      <c r="I117" s="70"/>
      <c r="J117" s="186" t="str">
        <f t="shared" si="21"/>
        <v/>
      </c>
      <c r="K117" s="187" t="str">
        <f t="shared" si="28"/>
        <v/>
      </c>
      <c r="L117" s="239"/>
      <c r="M117" s="452"/>
      <c r="N117" s="190" t="str">
        <f>IF(OR(L117='[1]Tabla Impacto'!$C$4,L117='[1]Tabla Impacto'!$D$4),"Leve",IF(OR(L117='[1]Tabla Impacto'!$C$5,L117='[1]Tabla Impacto'!$D$5),"Menor",IF(OR(L117='[1]Tabla Impacto'!$C$6,L117='[1]Tabla Impacto'!$D$6),"Moderado",IF(OR(L117='[1]Tabla Impacto'!$C$7,L117='[1]Tabla Impacto'!$D$7),"Mayor",IF(OR(L117='[1]Tabla Impacto'!$C$8,L117='[1]Tabla Impacto'!$D$8),"Catastrófico","")))))</f>
        <v/>
      </c>
      <c r="O117" s="187" t="str">
        <f t="shared" si="25"/>
        <v/>
      </c>
      <c r="P117" s="191" t="str">
        <f t="shared" si="3"/>
        <v/>
      </c>
      <c r="Q117" s="70">
        <v>2</v>
      </c>
      <c r="R117" s="185" t="s">
        <v>762</v>
      </c>
      <c r="S117" s="192" t="str">
        <f t="shared" si="4"/>
        <v/>
      </c>
      <c r="T117" s="193"/>
      <c r="U117" s="193"/>
      <c r="V117" s="194"/>
      <c r="W117" s="193"/>
      <c r="X117" s="193"/>
      <c r="Y117" s="193"/>
      <c r="Z117" s="195" t="str">
        <f t="shared" si="6"/>
        <v/>
      </c>
      <c r="AA117" s="196" t="str">
        <f t="shared" si="7"/>
        <v/>
      </c>
      <c r="AB117" s="194"/>
      <c r="AC117" s="196"/>
      <c r="AD117" s="194"/>
      <c r="AE117" s="197"/>
      <c r="AF117" s="193"/>
      <c r="AG117" s="456"/>
      <c r="AH117" s="457"/>
      <c r="AI117" s="457"/>
      <c r="AJ117" s="457"/>
      <c r="AK117" s="457"/>
      <c r="AL117" s="457"/>
      <c r="AM117" s="458"/>
      <c r="AN117" s="460"/>
      <c r="AO117" s="462"/>
      <c r="AP117" s="318"/>
      <c r="AQ117" s="319"/>
      <c r="AR117" s="320"/>
      <c r="AS117" s="27"/>
      <c r="AT117" s="27"/>
      <c r="AU117" s="27"/>
      <c r="AV117" s="27"/>
      <c r="AW117" s="27"/>
      <c r="AX117" s="27"/>
      <c r="AY117" s="27"/>
      <c r="AZ117" s="27"/>
      <c r="BA117" s="27"/>
      <c r="BB117" s="27"/>
      <c r="BC117" s="27"/>
      <c r="BD117" s="27"/>
      <c r="BE117" s="27"/>
      <c r="BF117" s="27"/>
      <c r="BG117" s="27"/>
      <c r="BH117" s="27"/>
      <c r="BI117" s="27"/>
      <c r="BJ117" s="27"/>
      <c r="BK117" s="27"/>
      <c r="BL117" s="27"/>
    </row>
    <row r="118" spans="1:64" ht="151.5" customHeight="1">
      <c r="A118" s="365">
        <v>63</v>
      </c>
      <c r="B118" s="365" t="s">
        <v>166</v>
      </c>
      <c r="C118" s="366" t="s">
        <v>740</v>
      </c>
      <c r="D118" s="367" t="s">
        <v>114</v>
      </c>
      <c r="E118" s="371" t="s">
        <v>763</v>
      </c>
      <c r="F118" s="371" t="s">
        <v>764</v>
      </c>
      <c r="G118" s="371" t="s">
        <v>765</v>
      </c>
      <c r="H118" s="37" t="s">
        <v>170</v>
      </c>
      <c r="I118" s="38">
        <v>2</v>
      </c>
      <c r="J118" s="39" t="str">
        <f t="shared" si="21"/>
        <v>Muy Baja</v>
      </c>
      <c r="K118" s="40">
        <f t="shared" si="28"/>
        <v>0.2</v>
      </c>
      <c r="L118" s="110"/>
      <c r="M118" s="41">
        <f>IF(NOT(ISERROR(MATCH(L118,'[1]Tabla Impacto'!$B$221:$B$223,0))),'[1]Tabla Impacto'!$F$223&amp;"Por favor no seleccionar los criterios de impacto(Afectación Económica o presupuestal y Pérdida Reputacional)",L118)</f>
        <v>0</v>
      </c>
      <c r="N118" s="42" t="s">
        <v>47</v>
      </c>
      <c r="O118" s="40">
        <f t="shared" si="25"/>
        <v>1</v>
      </c>
      <c r="P118" s="43" t="str">
        <f t="shared" si="3"/>
        <v>Extremo</v>
      </c>
      <c r="Q118" s="38">
        <v>1</v>
      </c>
      <c r="R118" s="114" t="s">
        <v>766</v>
      </c>
      <c r="S118" s="111" t="str">
        <f t="shared" si="4"/>
        <v>Probabilidad</v>
      </c>
      <c r="T118" s="45" t="s">
        <v>102</v>
      </c>
      <c r="U118" s="45" t="s">
        <v>132</v>
      </c>
      <c r="V118" s="46" t="str">
        <f t="shared" ref="V118:V164" si="29">IF(AND(T118="Preventivo",U118="Automático"),"50%",IF(AND(T118="Preventivo",U118="Manual"),"40%",IF(AND(T118="Detectivo",U118="Automático"),"40%",IF(AND(T118="Detectivo",U118="Manual"),"30%",IF(AND(T118="Correctivo",U118="Automático"),"35%",IF(AND(T118="Correctivo",U118="Manual"),"25%",""))))))</f>
        <v>40%</v>
      </c>
      <c r="W118" s="45" t="s">
        <v>104</v>
      </c>
      <c r="X118" s="45" t="s">
        <v>105</v>
      </c>
      <c r="Y118" s="45" t="s">
        <v>106</v>
      </c>
      <c r="Z118" s="47">
        <f t="shared" si="6"/>
        <v>0.12</v>
      </c>
      <c r="AA118" s="48" t="str">
        <f t="shared" si="7"/>
        <v>Muy Baja</v>
      </c>
      <c r="AB118" s="46">
        <f t="shared" ref="AB118:AB164" si="30">+Z118</f>
        <v>0.12</v>
      </c>
      <c r="AC118" s="48" t="str">
        <f t="shared" ref="AC118:AC164" si="31">IFERROR(IF(AD118="","",IF(AD118&lt;=0.2,"Leve",IF(AD118&lt;=0.4,"Menor",IF(AD118&lt;=0.6,"Moderado",IF(AD118&lt;=0.8,"Mayor","Catastrófico"))))),"")</f>
        <v>Catastrófico</v>
      </c>
      <c r="AD118" s="46">
        <f t="shared" ref="AD118:AD164" si="32">IFERROR(IF(S118="Impacto",(O118-(+O118*V118)),IF(S118="Probabilidad",O118,"")),"")</f>
        <v>1</v>
      </c>
      <c r="AE118" s="49" t="str">
        <f t="shared" ref="AE118:AE164" si="33">IFERROR(IF(OR(AND(AA118="Muy Baja",AC118="Leve"),AND(AA118="Muy Baja",AC118="Menor"),AND(AA118="Baja",AC118="Leve")),"Bajo",IF(OR(AND(AA118="Muy baja",AC118="Moderado"),AND(AA118="Baja",AC118="Menor"),AND(AA118="Baja",AC118="Moderado"),AND(AA118="Media",AC118="Leve"),AND(AA118="Media",AC118="Menor"),AND(AA118="Media",AC118="Moderado"),AND(AA118="Alta",AC118="Leve"),AND(AA118="Alta",AC118="Menor")),"Moderado",IF(OR(AND(AA118="Muy Baja",AC118="Mayor"),AND(AA118="Baja",AC118="Mayor"),AND(AA118="Media",AC118="Mayor"),AND(AA118="Alta",AC118="Moderado"),AND(AA118="Alta",AC118="Mayor"),AND(AA118="Muy Alta",AC118="Leve"),AND(AA118="Muy Alta",AC118="Menor"),AND(AA118="Muy Alta",AC118="Moderado"),AND(AA118="Muy Alta",AC118="Mayor")),"Alto",IF(OR(AND(AA118="Muy Baja",AC118="Catastrófico"),AND(AA118="Baja",AC118="Catastrófico"),AND(AA118="Media",AC118="Catastrófico"),AND(AA118="Alta",AC118="Catastrófico"),AND(AA118="Muy Alta",AC118="Catastrófico")),"Extremo","")))),"")</f>
        <v>Extremo</v>
      </c>
      <c r="AF118" s="45" t="s">
        <v>107</v>
      </c>
      <c r="AG118" s="389" t="s">
        <v>767</v>
      </c>
      <c r="AH118" s="367" t="s">
        <v>724</v>
      </c>
      <c r="AI118" s="44" t="s">
        <v>243</v>
      </c>
      <c r="AJ118" s="50">
        <v>44426</v>
      </c>
      <c r="AK118" s="114" t="s">
        <v>768</v>
      </c>
      <c r="AL118" s="222" t="s">
        <v>769</v>
      </c>
      <c r="AM118" s="35"/>
      <c r="AN118" s="38" t="s">
        <v>113</v>
      </c>
      <c r="AO118" s="51" t="s">
        <v>770</v>
      </c>
      <c r="AP118" s="318" t="s">
        <v>1170</v>
      </c>
      <c r="AQ118" s="319"/>
      <c r="AR118" s="320"/>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64" ht="88.5" customHeight="1">
      <c r="A119" s="420"/>
      <c r="B119" s="420"/>
      <c r="C119" s="439"/>
      <c r="D119" s="416"/>
      <c r="E119" s="440"/>
      <c r="F119" s="440"/>
      <c r="G119" s="440"/>
      <c r="H119" s="37" t="s">
        <v>170</v>
      </c>
      <c r="I119" s="38">
        <v>2</v>
      </c>
      <c r="J119" s="39" t="str">
        <f t="shared" si="21"/>
        <v>Muy Baja</v>
      </c>
      <c r="K119" s="40">
        <f t="shared" si="28"/>
        <v>0.2</v>
      </c>
      <c r="L119" s="110"/>
      <c r="M119" s="41"/>
      <c r="N119" s="42" t="s">
        <v>47</v>
      </c>
      <c r="O119" s="40">
        <f t="shared" si="25"/>
        <v>1</v>
      </c>
      <c r="P119" s="43" t="str">
        <f t="shared" si="3"/>
        <v>Extremo</v>
      </c>
      <c r="Q119" s="38">
        <v>2</v>
      </c>
      <c r="R119" s="114" t="s">
        <v>771</v>
      </c>
      <c r="S119" s="111" t="str">
        <f t="shared" si="4"/>
        <v>Probabilidad</v>
      </c>
      <c r="T119" s="45" t="s">
        <v>102</v>
      </c>
      <c r="U119" s="45" t="s">
        <v>132</v>
      </c>
      <c r="V119" s="46" t="str">
        <f t="shared" si="29"/>
        <v>40%</v>
      </c>
      <c r="W119" s="45" t="s">
        <v>104</v>
      </c>
      <c r="X119" s="45" t="s">
        <v>105</v>
      </c>
      <c r="Y119" s="45" t="s">
        <v>106</v>
      </c>
      <c r="Z119" s="47">
        <f t="shared" si="6"/>
        <v>0.12</v>
      </c>
      <c r="AA119" s="48" t="str">
        <f t="shared" si="7"/>
        <v>Muy Baja</v>
      </c>
      <c r="AB119" s="46">
        <f t="shared" si="30"/>
        <v>0.12</v>
      </c>
      <c r="AC119" s="48" t="str">
        <f t="shared" si="31"/>
        <v>Catastrófico</v>
      </c>
      <c r="AD119" s="46">
        <f t="shared" si="32"/>
        <v>1</v>
      </c>
      <c r="AE119" s="49" t="str">
        <f t="shared" si="33"/>
        <v>Extremo</v>
      </c>
      <c r="AF119" s="45" t="s">
        <v>107</v>
      </c>
      <c r="AG119" s="415"/>
      <c r="AH119" s="416"/>
      <c r="AI119" s="44" t="s">
        <v>243</v>
      </c>
      <c r="AJ119" s="50">
        <v>44426</v>
      </c>
      <c r="AK119" s="114" t="s">
        <v>772</v>
      </c>
      <c r="AL119" s="37" t="s">
        <v>773</v>
      </c>
      <c r="AM119" s="38"/>
      <c r="AN119" s="38" t="s">
        <v>113</v>
      </c>
      <c r="AO119" s="71" t="s">
        <v>774</v>
      </c>
      <c r="AP119" s="318" t="s">
        <v>1162</v>
      </c>
      <c r="AQ119" s="319"/>
      <c r="AR119" s="320"/>
      <c r="AS119" s="27"/>
      <c r="AT119" s="27"/>
      <c r="AU119" s="27"/>
      <c r="AV119" s="27"/>
      <c r="AW119" s="27"/>
      <c r="AX119" s="27"/>
      <c r="AY119" s="27"/>
      <c r="AZ119" s="27"/>
      <c r="BA119" s="27"/>
      <c r="BB119" s="27"/>
      <c r="BC119" s="27"/>
      <c r="BD119" s="27"/>
      <c r="BE119" s="27"/>
      <c r="BF119" s="27"/>
      <c r="BG119" s="27"/>
      <c r="BH119" s="27"/>
      <c r="BI119" s="27"/>
      <c r="BJ119" s="27"/>
      <c r="BK119" s="27"/>
      <c r="BL119" s="27"/>
    </row>
    <row r="120" spans="1:64" ht="114.75" customHeight="1">
      <c r="A120" s="240">
        <v>64</v>
      </c>
      <c r="B120" s="240" t="s">
        <v>124</v>
      </c>
      <c r="C120" s="241" t="s">
        <v>775</v>
      </c>
      <c r="D120" s="35" t="s">
        <v>155</v>
      </c>
      <c r="E120" s="37" t="s">
        <v>776</v>
      </c>
      <c r="F120" s="37" t="s">
        <v>777</v>
      </c>
      <c r="G120" s="37" t="s">
        <v>778</v>
      </c>
      <c r="H120" s="37" t="s">
        <v>99</v>
      </c>
      <c r="I120" s="38">
        <v>320</v>
      </c>
      <c r="J120" s="39" t="str">
        <f t="shared" si="21"/>
        <v>Media</v>
      </c>
      <c r="K120" s="40">
        <f t="shared" si="28"/>
        <v>0.6</v>
      </c>
      <c r="L120" s="37" t="s">
        <v>146</v>
      </c>
      <c r="M120" s="41" t="str">
        <f>IF(NOT(ISERROR(MATCH(L120,'[1]Tabla Impacto'!$B$221:$B$223,0))),'[1]Tabla Impacto'!$F$223&amp;"Por favor no seleccionar los criterios de impacto(Afectación Económica o presupuestal y Pérdida Reputacional)",L120)</f>
        <v>El riesgo afecta la imagen de la entidad con algunos usuarios de relevancia frente al logro de los objetivos</v>
      </c>
      <c r="N120" s="42" t="str">
        <f>IF(OR(L120='[1]Tabla Impacto'!$C$4,L120='[1]Tabla Impacto'!$D$4),"Leve",IF(OR(L120='[1]Tabla Impacto'!$C$5,L120='[1]Tabla Impacto'!$D$5),"Menor",IF(OR(L120='[1]Tabla Impacto'!$C$6,L120='[1]Tabla Impacto'!$D$6),"Moderado",IF(OR(L120='[1]Tabla Impacto'!$C$7,L120='[1]Tabla Impacto'!$D$7),"Mayor",IF(OR(L120='[1]Tabla Impacto'!$C$8,L120='[1]Tabla Impacto'!$D$8),"Catastrófico","")))))</f>
        <v>Moderado</v>
      </c>
      <c r="O120" s="40">
        <f t="shared" si="25"/>
        <v>0.6</v>
      </c>
      <c r="P120" s="43" t="str">
        <f t="shared" si="3"/>
        <v>Moderado</v>
      </c>
      <c r="Q120" s="38">
        <v>1</v>
      </c>
      <c r="R120" s="37" t="s">
        <v>779</v>
      </c>
      <c r="S120" s="111" t="str">
        <f t="shared" si="4"/>
        <v>Probabilidad</v>
      </c>
      <c r="T120" s="45" t="s">
        <v>102</v>
      </c>
      <c r="U120" s="45" t="s">
        <v>132</v>
      </c>
      <c r="V120" s="46" t="str">
        <f t="shared" si="29"/>
        <v>40%</v>
      </c>
      <c r="W120" s="45" t="s">
        <v>104</v>
      </c>
      <c r="X120" s="45" t="s">
        <v>105</v>
      </c>
      <c r="Y120" s="45" t="s">
        <v>106</v>
      </c>
      <c r="Z120" s="47">
        <f t="shared" si="6"/>
        <v>0.36</v>
      </c>
      <c r="AA120" s="48" t="str">
        <f t="shared" si="7"/>
        <v>Baja</v>
      </c>
      <c r="AB120" s="46">
        <f t="shared" si="30"/>
        <v>0.36</v>
      </c>
      <c r="AC120" s="48" t="str">
        <f t="shared" si="31"/>
        <v>Moderado</v>
      </c>
      <c r="AD120" s="46">
        <f t="shared" si="32"/>
        <v>0.6</v>
      </c>
      <c r="AE120" s="49" t="str">
        <f t="shared" si="33"/>
        <v>Moderado</v>
      </c>
      <c r="AF120" s="45" t="s">
        <v>107</v>
      </c>
      <c r="AG120" s="37"/>
      <c r="AH120" s="35" t="s">
        <v>780</v>
      </c>
      <c r="AI120" s="44" t="s">
        <v>243</v>
      </c>
      <c r="AJ120" s="50">
        <v>44426</v>
      </c>
      <c r="AK120" s="37" t="s">
        <v>781</v>
      </c>
      <c r="AL120" s="38"/>
      <c r="AM120" s="38"/>
      <c r="AN120" s="38" t="s">
        <v>113</v>
      </c>
      <c r="AO120" s="71" t="s">
        <v>782</v>
      </c>
      <c r="AP120" s="309" t="s">
        <v>1171</v>
      </c>
      <c r="AQ120" s="310"/>
      <c r="AR120" s="311"/>
      <c r="AS120" s="27"/>
      <c r="AT120" s="27"/>
      <c r="AU120" s="27"/>
      <c r="AV120" s="27"/>
      <c r="AW120" s="27"/>
      <c r="AX120" s="27"/>
      <c r="AY120" s="27"/>
      <c r="AZ120" s="27"/>
      <c r="BA120" s="27"/>
      <c r="BB120" s="27"/>
      <c r="BC120" s="27"/>
      <c r="BD120" s="27"/>
      <c r="BE120" s="27"/>
      <c r="BF120" s="27"/>
      <c r="BG120" s="27"/>
      <c r="BH120" s="27"/>
      <c r="BI120" s="27"/>
      <c r="BJ120" s="27"/>
      <c r="BK120" s="27"/>
      <c r="BL120" s="27"/>
    </row>
    <row r="121" spans="1:64" ht="76.5" customHeight="1">
      <c r="A121" s="240">
        <v>65</v>
      </c>
      <c r="B121" s="240" t="s">
        <v>166</v>
      </c>
      <c r="C121" s="241" t="s">
        <v>775</v>
      </c>
      <c r="D121" s="35" t="s">
        <v>155</v>
      </c>
      <c r="E121" s="37" t="s">
        <v>783</v>
      </c>
      <c r="F121" s="37" t="s">
        <v>784</v>
      </c>
      <c r="G121" s="37" t="s">
        <v>785</v>
      </c>
      <c r="H121" s="37" t="s">
        <v>129</v>
      </c>
      <c r="I121" s="38">
        <v>320</v>
      </c>
      <c r="J121" s="39" t="str">
        <f t="shared" si="21"/>
        <v>Media</v>
      </c>
      <c r="K121" s="40">
        <f t="shared" si="28"/>
        <v>0.6</v>
      </c>
      <c r="L121" s="37" t="s">
        <v>146</v>
      </c>
      <c r="M121" s="41" t="str">
        <f>IF(NOT(ISERROR(MATCH(L121,'[1]Tabla Impacto'!$B$221:$B$223,0))),'[1]Tabla Impacto'!$F$223&amp;"Por favor no seleccionar los criterios de impacto(Afectación Económica o presupuestal y Pérdida Reputacional)",L121)</f>
        <v>El riesgo afecta la imagen de la entidad con algunos usuarios de relevancia frente al logro de los objetivos</v>
      </c>
      <c r="N121" s="42" t="str">
        <f>IF(OR(L121='[1]Tabla Impacto'!$C$4,L121='[1]Tabla Impacto'!$D$4),"Leve",IF(OR(L121='[1]Tabla Impacto'!$C$5,L121='[1]Tabla Impacto'!$D$5),"Menor",IF(OR(L121='[1]Tabla Impacto'!$C$6,L121='[1]Tabla Impacto'!$D$6),"Moderado",IF(OR(L121='[1]Tabla Impacto'!$C$7,L121='[1]Tabla Impacto'!$D$7),"Mayor",IF(OR(L121='[1]Tabla Impacto'!$C$8,L121='[1]Tabla Impacto'!$D$8),"Catastrófico","")))))</f>
        <v>Moderado</v>
      </c>
      <c r="O121" s="40">
        <f t="shared" si="25"/>
        <v>0.6</v>
      </c>
      <c r="P121" s="43" t="str">
        <f t="shared" si="3"/>
        <v>Moderado</v>
      </c>
      <c r="Q121" s="38">
        <v>1</v>
      </c>
      <c r="R121" s="37" t="s">
        <v>786</v>
      </c>
      <c r="S121" s="111" t="str">
        <f t="shared" si="4"/>
        <v>Probabilidad</v>
      </c>
      <c r="T121" s="45" t="s">
        <v>102</v>
      </c>
      <c r="U121" s="45" t="s">
        <v>132</v>
      </c>
      <c r="V121" s="46" t="str">
        <f t="shared" si="29"/>
        <v>40%</v>
      </c>
      <c r="W121" s="45" t="s">
        <v>104</v>
      </c>
      <c r="X121" s="45" t="s">
        <v>105</v>
      </c>
      <c r="Y121" s="45" t="s">
        <v>106</v>
      </c>
      <c r="Z121" s="47">
        <f t="shared" si="6"/>
        <v>0.36</v>
      </c>
      <c r="AA121" s="48" t="str">
        <f t="shared" si="7"/>
        <v>Baja</v>
      </c>
      <c r="AB121" s="46">
        <f t="shared" si="30"/>
        <v>0.36</v>
      </c>
      <c r="AC121" s="48" t="str">
        <f t="shared" si="31"/>
        <v>Moderado</v>
      </c>
      <c r="AD121" s="46">
        <f t="shared" si="32"/>
        <v>0.6</v>
      </c>
      <c r="AE121" s="49" t="str">
        <f t="shared" si="33"/>
        <v>Moderado</v>
      </c>
      <c r="AF121" s="45" t="s">
        <v>107</v>
      </c>
      <c r="AG121" s="37"/>
      <c r="AH121" s="35" t="s">
        <v>780</v>
      </c>
      <c r="AI121" s="44" t="s">
        <v>243</v>
      </c>
      <c r="AJ121" s="50">
        <v>44426</v>
      </c>
      <c r="AK121" s="37" t="s">
        <v>787</v>
      </c>
      <c r="AL121" s="38"/>
      <c r="AM121" s="38"/>
      <c r="AN121" s="38" t="s">
        <v>113</v>
      </c>
      <c r="AO121" s="71" t="s">
        <v>782</v>
      </c>
      <c r="AP121" s="309" t="s">
        <v>1171</v>
      </c>
      <c r="AQ121" s="310"/>
      <c r="AR121" s="311"/>
      <c r="AS121" s="27"/>
      <c r="AT121" s="27"/>
      <c r="AU121" s="27"/>
      <c r="AV121" s="27"/>
      <c r="AW121" s="27"/>
      <c r="AX121" s="27"/>
      <c r="AY121" s="27"/>
      <c r="AZ121" s="27"/>
      <c r="BA121" s="27"/>
      <c r="BB121" s="27"/>
      <c r="BC121" s="27"/>
      <c r="BD121" s="27"/>
      <c r="BE121" s="27"/>
      <c r="BF121" s="27"/>
      <c r="BG121" s="27"/>
      <c r="BH121" s="27"/>
      <c r="BI121" s="27"/>
      <c r="BJ121" s="27"/>
      <c r="BK121" s="27"/>
      <c r="BL121" s="27"/>
    </row>
    <row r="122" spans="1:64" ht="358.5" customHeight="1">
      <c r="A122" s="365">
        <v>66</v>
      </c>
      <c r="B122" s="365" t="s">
        <v>788</v>
      </c>
      <c r="C122" s="366" t="s">
        <v>789</v>
      </c>
      <c r="D122" s="367" t="s">
        <v>114</v>
      </c>
      <c r="E122" s="371" t="s">
        <v>790</v>
      </c>
      <c r="F122" s="367" t="s">
        <v>791</v>
      </c>
      <c r="G122" s="371" t="s">
        <v>792</v>
      </c>
      <c r="H122" s="35" t="s">
        <v>99</v>
      </c>
      <c r="I122" s="38">
        <v>4</v>
      </c>
      <c r="J122" s="39" t="str">
        <f t="shared" si="21"/>
        <v>Baja</v>
      </c>
      <c r="K122" s="40">
        <f t="shared" si="28"/>
        <v>0.4</v>
      </c>
      <c r="L122" s="145" t="s">
        <v>146</v>
      </c>
      <c r="M122" s="398" t="str">
        <f>IF(NOT(ISERROR(MATCH(L122,'[1]Tabla Impacto'!$B$221:$B$223,0))),'[1]Tabla Impacto'!$F$223&amp;"Por favor no seleccionar los criterios de impacto(Afectación Económica o presupuestal y Pérdida Reputacional)",L122)</f>
        <v>El riesgo afecta la imagen de la entidad con algunos usuarios de relevancia frente al logro de los objetivos</v>
      </c>
      <c r="N122" s="42" t="str">
        <f>IF(OR(L122='[1]Tabla Impacto'!$C$4,L122='[1]Tabla Impacto'!$D$4),"Leve",IF(OR(L122='[1]Tabla Impacto'!$C$5,L122='[1]Tabla Impacto'!$D$5),"Menor",IF(OR(L122='[1]Tabla Impacto'!$C$6,L122='[1]Tabla Impacto'!$D$6),"Moderado",IF(OR(L122='[1]Tabla Impacto'!$C$7,L122='[1]Tabla Impacto'!$D$7),"Mayor",IF(OR(L122='[1]Tabla Impacto'!$C$8,L122='[1]Tabla Impacto'!$D$8),"Catastrófico","")))))</f>
        <v>Moderado</v>
      </c>
      <c r="O122" s="40">
        <f t="shared" si="25"/>
        <v>0.6</v>
      </c>
      <c r="P122" s="43" t="str">
        <f t="shared" si="3"/>
        <v>Moderado</v>
      </c>
      <c r="Q122" s="38">
        <v>1</v>
      </c>
      <c r="R122" s="36" t="s">
        <v>793</v>
      </c>
      <c r="S122" s="111" t="str">
        <f t="shared" si="4"/>
        <v>Probabilidad</v>
      </c>
      <c r="T122" s="45" t="s">
        <v>102</v>
      </c>
      <c r="U122" s="45" t="s">
        <v>132</v>
      </c>
      <c r="V122" s="46" t="str">
        <f t="shared" si="29"/>
        <v>40%</v>
      </c>
      <c r="W122" s="45" t="s">
        <v>104</v>
      </c>
      <c r="X122" s="45" t="s">
        <v>322</v>
      </c>
      <c r="Y122" s="45" t="s">
        <v>106</v>
      </c>
      <c r="Z122" s="47">
        <f t="shared" si="6"/>
        <v>0.24</v>
      </c>
      <c r="AA122" s="48" t="str">
        <f t="shared" si="7"/>
        <v>Baja</v>
      </c>
      <c r="AB122" s="46">
        <f t="shared" si="30"/>
        <v>0.24</v>
      </c>
      <c r="AC122" s="48" t="str">
        <f t="shared" si="31"/>
        <v>Moderado</v>
      </c>
      <c r="AD122" s="46">
        <f t="shared" si="32"/>
        <v>0.6</v>
      </c>
      <c r="AE122" s="49" t="str">
        <f t="shared" si="33"/>
        <v>Moderado</v>
      </c>
      <c r="AF122" s="45" t="s">
        <v>107</v>
      </c>
      <c r="AG122" s="367" t="s">
        <v>794</v>
      </c>
      <c r="AH122" s="72" t="s">
        <v>795</v>
      </c>
      <c r="AI122" s="161"/>
      <c r="AJ122" s="50">
        <v>44426</v>
      </c>
      <c r="AK122" s="159" t="s">
        <v>796</v>
      </c>
      <c r="AL122" s="242" t="s">
        <v>797</v>
      </c>
      <c r="AM122" s="38"/>
      <c r="AN122" s="38" t="s">
        <v>113</v>
      </c>
      <c r="AO122" s="243" t="s">
        <v>798</v>
      </c>
      <c r="AP122" s="321" t="s">
        <v>1173</v>
      </c>
      <c r="AQ122" s="322"/>
      <c r="AR122" s="323"/>
      <c r="AS122" s="27"/>
      <c r="AT122" s="27"/>
      <c r="AU122" s="27"/>
      <c r="AV122" s="27"/>
      <c r="AW122" s="27"/>
      <c r="AX122" s="27"/>
      <c r="AY122" s="27"/>
      <c r="AZ122" s="27"/>
      <c r="BA122" s="27"/>
      <c r="BB122" s="27"/>
      <c r="BC122" s="27"/>
      <c r="BD122" s="27"/>
      <c r="BE122" s="27"/>
      <c r="BF122" s="27"/>
      <c r="BG122" s="27"/>
      <c r="BH122" s="27"/>
      <c r="BI122" s="27"/>
      <c r="BJ122" s="27"/>
      <c r="BK122" s="27"/>
      <c r="BL122" s="27"/>
    </row>
    <row r="123" spans="1:64" ht="266.25" customHeight="1">
      <c r="A123" s="445"/>
      <c r="B123" s="445"/>
      <c r="C123" s="446"/>
      <c r="D123" s="447"/>
      <c r="E123" s="470"/>
      <c r="F123" s="447"/>
      <c r="G123" s="470"/>
      <c r="H123" s="35" t="s">
        <v>99</v>
      </c>
      <c r="I123" s="38">
        <v>4</v>
      </c>
      <c r="J123" s="39" t="str">
        <f t="shared" si="21"/>
        <v>Baja</v>
      </c>
      <c r="K123" s="40">
        <f t="shared" si="28"/>
        <v>0.4</v>
      </c>
      <c r="L123" s="145" t="s">
        <v>146</v>
      </c>
      <c r="M123" s="471"/>
      <c r="N123" s="42" t="str">
        <f>IF(OR(L123='[1]Tabla Impacto'!$C$4,L123='[1]Tabla Impacto'!$D$4),"Leve",IF(OR(L123='[1]Tabla Impacto'!$C$5,L123='[1]Tabla Impacto'!$D$5),"Menor",IF(OR(L123='[1]Tabla Impacto'!$C$6,L123='[1]Tabla Impacto'!$D$6),"Moderado",IF(OR(L123='[1]Tabla Impacto'!$C$7,L123='[1]Tabla Impacto'!$D$7),"Mayor",IF(OR(L123='[1]Tabla Impacto'!$C$8,L123='[1]Tabla Impacto'!$D$8),"Catastrófico","")))))</f>
        <v>Moderado</v>
      </c>
      <c r="O123" s="40">
        <f t="shared" si="25"/>
        <v>0.6</v>
      </c>
      <c r="P123" s="43" t="str">
        <f t="shared" si="3"/>
        <v>Moderado</v>
      </c>
      <c r="Q123" s="38">
        <v>2</v>
      </c>
      <c r="R123" s="162" t="s">
        <v>799</v>
      </c>
      <c r="S123" s="111" t="str">
        <f t="shared" si="4"/>
        <v>Probabilidad</v>
      </c>
      <c r="T123" s="45" t="s">
        <v>102</v>
      </c>
      <c r="U123" s="45" t="s">
        <v>132</v>
      </c>
      <c r="V123" s="46" t="str">
        <f t="shared" si="29"/>
        <v>40%</v>
      </c>
      <c r="W123" s="45" t="s">
        <v>104</v>
      </c>
      <c r="X123" s="45" t="s">
        <v>322</v>
      </c>
      <c r="Y123" s="45" t="s">
        <v>106</v>
      </c>
      <c r="Z123" s="47">
        <f t="shared" si="6"/>
        <v>0.24</v>
      </c>
      <c r="AA123" s="48" t="str">
        <f t="shared" si="7"/>
        <v>Baja</v>
      </c>
      <c r="AB123" s="46">
        <f t="shared" si="30"/>
        <v>0.24</v>
      </c>
      <c r="AC123" s="48" t="str">
        <f t="shared" si="31"/>
        <v>Moderado</v>
      </c>
      <c r="AD123" s="46">
        <f t="shared" si="32"/>
        <v>0.6</v>
      </c>
      <c r="AE123" s="49" t="str">
        <f t="shared" si="33"/>
        <v>Moderado</v>
      </c>
      <c r="AF123" s="45" t="s">
        <v>107</v>
      </c>
      <c r="AG123" s="447"/>
      <c r="AH123" s="385" t="s">
        <v>800</v>
      </c>
      <c r="AI123" s="167"/>
      <c r="AJ123" s="50">
        <v>44426</v>
      </c>
      <c r="AK123" s="163" t="s">
        <v>801</v>
      </c>
      <c r="AL123" s="244" t="s">
        <v>802</v>
      </c>
      <c r="AM123" s="38"/>
      <c r="AN123" s="38" t="s">
        <v>113</v>
      </c>
      <c r="AO123" s="245" t="s">
        <v>803</v>
      </c>
      <c r="AP123" s="318" t="s">
        <v>1174</v>
      </c>
      <c r="AQ123" s="319"/>
      <c r="AR123" s="320"/>
      <c r="AS123" s="27"/>
      <c r="AT123" s="27"/>
      <c r="AU123" s="27"/>
      <c r="AV123" s="27"/>
      <c r="AW123" s="27"/>
      <c r="AX123" s="27"/>
      <c r="AY123" s="27"/>
      <c r="AZ123" s="27"/>
      <c r="BA123" s="27"/>
      <c r="BB123" s="27"/>
      <c r="BC123" s="27"/>
      <c r="BD123" s="27"/>
      <c r="BE123" s="27"/>
      <c r="BF123" s="27"/>
      <c r="BG123" s="27"/>
      <c r="BH123" s="27"/>
      <c r="BI123" s="27"/>
      <c r="BJ123" s="27"/>
      <c r="BK123" s="27"/>
      <c r="BL123" s="27"/>
    </row>
    <row r="124" spans="1:64" ht="199.5" customHeight="1">
      <c r="A124" s="420"/>
      <c r="B124" s="420"/>
      <c r="C124" s="439"/>
      <c r="D124" s="416"/>
      <c r="E124" s="440"/>
      <c r="F124" s="416"/>
      <c r="G124" s="440"/>
      <c r="H124" s="35" t="s">
        <v>99</v>
      </c>
      <c r="I124" s="38">
        <v>4</v>
      </c>
      <c r="J124" s="39" t="str">
        <f t="shared" si="21"/>
        <v>Baja</v>
      </c>
      <c r="K124" s="40">
        <f t="shared" si="28"/>
        <v>0.4</v>
      </c>
      <c r="L124" s="145" t="s">
        <v>146</v>
      </c>
      <c r="M124" s="432"/>
      <c r="N124" s="42" t="str">
        <f>IF(OR(L124='[1]Tabla Impacto'!$C$4,L124='[1]Tabla Impacto'!$D$4),"Leve",IF(OR(L124='[1]Tabla Impacto'!$C$5,L124='[1]Tabla Impacto'!$D$5),"Menor",IF(OR(L124='[1]Tabla Impacto'!$C$6,L124='[1]Tabla Impacto'!$D$6),"Moderado",IF(OR(L124='[1]Tabla Impacto'!$C$7,L124='[1]Tabla Impacto'!$D$7),"Mayor",IF(OR(L124='[1]Tabla Impacto'!$C$8,L124='[1]Tabla Impacto'!$D$8),"Catastrófico","")))))</f>
        <v>Moderado</v>
      </c>
      <c r="O124" s="40">
        <f t="shared" si="25"/>
        <v>0.6</v>
      </c>
      <c r="P124" s="43" t="str">
        <f t="shared" si="3"/>
        <v>Moderado</v>
      </c>
      <c r="Q124" s="38">
        <v>3</v>
      </c>
      <c r="R124" s="162" t="s">
        <v>804</v>
      </c>
      <c r="S124" s="111" t="str">
        <f t="shared" si="4"/>
        <v>Probabilidad</v>
      </c>
      <c r="T124" s="45" t="s">
        <v>102</v>
      </c>
      <c r="U124" s="45" t="s">
        <v>132</v>
      </c>
      <c r="V124" s="46" t="str">
        <f t="shared" si="29"/>
        <v>40%</v>
      </c>
      <c r="W124" s="45" t="s">
        <v>104</v>
      </c>
      <c r="X124" s="45" t="s">
        <v>105</v>
      </c>
      <c r="Y124" s="45" t="s">
        <v>106</v>
      </c>
      <c r="Z124" s="47">
        <f t="shared" si="6"/>
        <v>0.24</v>
      </c>
      <c r="AA124" s="48" t="str">
        <f t="shared" si="7"/>
        <v>Baja</v>
      </c>
      <c r="AB124" s="46">
        <f t="shared" si="30"/>
        <v>0.24</v>
      </c>
      <c r="AC124" s="48" t="str">
        <f t="shared" si="31"/>
        <v>Moderado</v>
      </c>
      <c r="AD124" s="46">
        <f t="shared" si="32"/>
        <v>0.6</v>
      </c>
      <c r="AE124" s="49" t="str">
        <f t="shared" si="33"/>
        <v>Moderado</v>
      </c>
      <c r="AF124" s="45" t="s">
        <v>107</v>
      </c>
      <c r="AG124" s="416"/>
      <c r="AH124" s="417"/>
      <c r="AI124" s="167"/>
      <c r="AJ124" s="50">
        <v>44426</v>
      </c>
      <c r="AK124" s="163" t="s">
        <v>805</v>
      </c>
      <c r="AL124" s="246" t="s">
        <v>806</v>
      </c>
      <c r="AM124" s="38"/>
      <c r="AN124" s="38" t="s">
        <v>113</v>
      </c>
      <c r="AO124" s="245" t="s">
        <v>807</v>
      </c>
      <c r="AP124" s="318" t="s">
        <v>1196</v>
      </c>
      <c r="AQ124" s="319"/>
      <c r="AR124" s="320"/>
      <c r="AS124" s="27"/>
      <c r="AT124" s="27"/>
      <c r="AU124" s="27"/>
      <c r="AV124" s="27"/>
      <c r="AW124" s="27"/>
      <c r="AX124" s="27"/>
      <c r="AY124" s="27"/>
      <c r="AZ124" s="27"/>
      <c r="BA124" s="27"/>
      <c r="BB124" s="27"/>
      <c r="BC124" s="27"/>
      <c r="BD124" s="27"/>
      <c r="BE124" s="27"/>
      <c r="BF124" s="27"/>
      <c r="BG124" s="27"/>
      <c r="BH124" s="27"/>
      <c r="BI124" s="27"/>
      <c r="BJ124" s="27"/>
      <c r="BK124" s="27"/>
      <c r="BL124" s="27"/>
    </row>
    <row r="125" spans="1:64" ht="251.25" customHeight="1">
      <c r="A125" s="365">
        <v>67</v>
      </c>
      <c r="B125" s="365" t="s">
        <v>788</v>
      </c>
      <c r="C125" s="366" t="s">
        <v>789</v>
      </c>
      <c r="D125" s="385" t="s">
        <v>114</v>
      </c>
      <c r="E125" s="386" t="s">
        <v>808</v>
      </c>
      <c r="F125" s="385" t="s">
        <v>809</v>
      </c>
      <c r="G125" s="371" t="s">
        <v>810</v>
      </c>
      <c r="H125" s="179" t="s">
        <v>99</v>
      </c>
      <c r="I125" s="177">
        <v>2</v>
      </c>
      <c r="J125" s="39" t="str">
        <f t="shared" si="21"/>
        <v>Muy Baja</v>
      </c>
      <c r="K125" s="40">
        <f t="shared" si="28"/>
        <v>0.2</v>
      </c>
      <c r="L125" s="179" t="s">
        <v>146</v>
      </c>
      <c r="M125" s="398" t="str">
        <f>IF(NOT(ISERROR(MATCH(L125,'[1]Tabla Impacto'!$B$221:$B$223,0))),'[1]Tabla Impacto'!$F$223&amp;"Por favor no seleccionar los criterios de impacto(Afectación Económica o presupuestal y Pérdida Reputacional)",L125)</f>
        <v>El riesgo afecta la imagen de la entidad con algunos usuarios de relevancia frente al logro de los objetivos</v>
      </c>
      <c r="N125" s="42" t="str">
        <f>IF(OR(L125='[1]Tabla Impacto'!$C$4,L125='[1]Tabla Impacto'!$D$4),"Leve",IF(OR(L125='[1]Tabla Impacto'!$C$5,L125='[1]Tabla Impacto'!$D$5),"Menor",IF(OR(L125='[1]Tabla Impacto'!$C$6,L125='[1]Tabla Impacto'!$D$6),"Moderado",IF(OR(L125='[1]Tabla Impacto'!$C$7,L125='[1]Tabla Impacto'!$D$7),"Mayor",IF(OR(L125='[1]Tabla Impacto'!$C$8,L125='[1]Tabla Impacto'!$D$8),"Catastrófico","")))))</f>
        <v>Moderado</v>
      </c>
      <c r="O125" s="40">
        <f t="shared" si="25"/>
        <v>0.6</v>
      </c>
      <c r="P125" s="43" t="str">
        <f t="shared" si="3"/>
        <v>Moderado</v>
      </c>
      <c r="Q125" s="72">
        <v>1</v>
      </c>
      <c r="R125" s="159" t="s">
        <v>811</v>
      </c>
      <c r="S125" s="111" t="str">
        <f t="shared" si="4"/>
        <v>Probabilidad</v>
      </c>
      <c r="T125" s="45" t="s">
        <v>102</v>
      </c>
      <c r="U125" s="45" t="s">
        <v>132</v>
      </c>
      <c r="V125" s="46" t="str">
        <f t="shared" si="29"/>
        <v>40%</v>
      </c>
      <c r="W125" s="45" t="s">
        <v>248</v>
      </c>
      <c r="X125" s="45" t="s">
        <v>322</v>
      </c>
      <c r="Y125" s="45" t="s">
        <v>106</v>
      </c>
      <c r="Z125" s="47">
        <f t="shared" si="6"/>
        <v>0.12</v>
      </c>
      <c r="AA125" s="48" t="str">
        <f t="shared" si="7"/>
        <v>Muy Baja</v>
      </c>
      <c r="AB125" s="46">
        <f t="shared" si="30"/>
        <v>0.12</v>
      </c>
      <c r="AC125" s="48" t="str">
        <f t="shared" si="31"/>
        <v>Moderado</v>
      </c>
      <c r="AD125" s="46">
        <f t="shared" si="32"/>
        <v>0.6</v>
      </c>
      <c r="AE125" s="49" t="str">
        <f t="shared" si="33"/>
        <v>Moderado</v>
      </c>
      <c r="AF125" s="45" t="s">
        <v>107</v>
      </c>
      <c r="AG125" s="247" t="s">
        <v>812</v>
      </c>
      <c r="AH125" s="72" t="s">
        <v>800</v>
      </c>
      <c r="AI125" s="161"/>
      <c r="AJ125" s="50">
        <v>44426</v>
      </c>
      <c r="AK125" s="159" t="s">
        <v>801</v>
      </c>
      <c r="AL125" s="248" t="s">
        <v>813</v>
      </c>
      <c r="AM125" s="38"/>
      <c r="AN125" s="38" t="s">
        <v>113</v>
      </c>
      <c r="AO125" s="245" t="s">
        <v>814</v>
      </c>
      <c r="AP125" s="318" t="s">
        <v>1175</v>
      </c>
      <c r="AQ125" s="319"/>
      <c r="AR125" s="320"/>
      <c r="AS125" s="27"/>
      <c r="AT125" s="27"/>
      <c r="AU125" s="27"/>
      <c r="AV125" s="27"/>
      <c r="AW125" s="27"/>
      <c r="AX125" s="27"/>
      <c r="AY125" s="27"/>
      <c r="AZ125" s="27"/>
      <c r="BA125" s="27"/>
      <c r="BB125" s="27"/>
      <c r="BC125" s="27"/>
      <c r="BD125" s="27"/>
      <c r="BE125" s="27"/>
      <c r="BF125" s="27"/>
      <c r="BG125" s="27"/>
      <c r="BH125" s="27"/>
      <c r="BI125" s="27"/>
      <c r="BJ125" s="27"/>
      <c r="BK125" s="27"/>
      <c r="BL125" s="27"/>
    </row>
    <row r="126" spans="1:64" ht="243" customHeight="1">
      <c r="A126" s="420"/>
      <c r="B126" s="420"/>
      <c r="C126" s="439"/>
      <c r="D126" s="417"/>
      <c r="E126" s="469"/>
      <c r="F126" s="417"/>
      <c r="G126" s="440"/>
      <c r="H126" s="179" t="s">
        <v>99</v>
      </c>
      <c r="I126" s="177">
        <v>2</v>
      </c>
      <c r="J126" s="39" t="str">
        <f t="shared" si="21"/>
        <v>Muy Baja</v>
      </c>
      <c r="K126" s="40">
        <v>0.12</v>
      </c>
      <c r="L126" s="179" t="s">
        <v>146</v>
      </c>
      <c r="M126" s="432"/>
      <c r="N126" s="42" t="str">
        <f>IF(OR(L126='[1]Tabla Impacto'!$C$4,L126='[1]Tabla Impacto'!$D$4),"Leve",IF(OR(L126='[1]Tabla Impacto'!$C$5,L126='[1]Tabla Impacto'!$D$5),"Menor",IF(OR(L126='[1]Tabla Impacto'!$C$6,L126='[1]Tabla Impacto'!$D$6),"Moderado",IF(OR(L126='[1]Tabla Impacto'!$C$7,L126='[1]Tabla Impacto'!$D$7),"Mayor",IF(OR(L126='[1]Tabla Impacto'!$C$8,L126='[1]Tabla Impacto'!$D$8),"Catastrófico","")))))</f>
        <v>Moderado</v>
      </c>
      <c r="O126" s="40">
        <f t="shared" si="25"/>
        <v>0.6</v>
      </c>
      <c r="P126" s="43" t="str">
        <f t="shared" si="3"/>
        <v>Moderado</v>
      </c>
      <c r="Q126" s="168">
        <v>2</v>
      </c>
      <c r="R126" s="163" t="s">
        <v>815</v>
      </c>
      <c r="S126" s="111" t="str">
        <f t="shared" si="4"/>
        <v>Probabilidad</v>
      </c>
      <c r="T126" s="45" t="s">
        <v>102</v>
      </c>
      <c r="U126" s="45" t="s">
        <v>132</v>
      </c>
      <c r="V126" s="46" t="str">
        <f t="shared" si="29"/>
        <v>40%</v>
      </c>
      <c r="W126" s="45" t="s">
        <v>248</v>
      </c>
      <c r="X126" s="45" t="s">
        <v>322</v>
      </c>
      <c r="Y126" s="45" t="s">
        <v>106</v>
      </c>
      <c r="Z126" s="47">
        <f t="shared" si="6"/>
        <v>7.1999999999999995E-2</v>
      </c>
      <c r="AA126" s="48" t="str">
        <f t="shared" si="7"/>
        <v>Muy Baja</v>
      </c>
      <c r="AB126" s="46">
        <f t="shared" si="30"/>
        <v>7.1999999999999995E-2</v>
      </c>
      <c r="AC126" s="48" t="str">
        <f t="shared" si="31"/>
        <v>Moderado</v>
      </c>
      <c r="AD126" s="46">
        <f t="shared" si="32"/>
        <v>0.6</v>
      </c>
      <c r="AE126" s="49" t="str">
        <f t="shared" si="33"/>
        <v>Moderado</v>
      </c>
      <c r="AF126" s="45" t="s">
        <v>107</v>
      </c>
      <c r="AG126" s="36" t="s">
        <v>816</v>
      </c>
      <c r="AH126" s="166" t="s">
        <v>817</v>
      </c>
      <c r="AI126" s="167"/>
      <c r="AJ126" s="50">
        <v>44426</v>
      </c>
      <c r="AK126" s="163" t="s">
        <v>796</v>
      </c>
      <c r="AL126" s="246" t="s">
        <v>818</v>
      </c>
      <c r="AM126" s="38"/>
      <c r="AN126" s="38" t="s">
        <v>113</v>
      </c>
      <c r="AO126" s="245" t="s">
        <v>819</v>
      </c>
      <c r="AP126" s="318" t="s">
        <v>1176</v>
      </c>
      <c r="AQ126" s="319"/>
      <c r="AR126" s="320"/>
      <c r="AS126" s="27"/>
      <c r="AT126" s="27"/>
      <c r="AU126" s="27"/>
      <c r="AV126" s="27"/>
      <c r="AW126" s="27"/>
      <c r="AX126" s="27"/>
      <c r="AY126" s="27"/>
      <c r="AZ126" s="27"/>
      <c r="BA126" s="27"/>
      <c r="BB126" s="27"/>
      <c r="BC126" s="27"/>
      <c r="BD126" s="27"/>
      <c r="BE126" s="27"/>
      <c r="BF126" s="27"/>
      <c r="BG126" s="27"/>
      <c r="BH126" s="27"/>
      <c r="BI126" s="27"/>
      <c r="BJ126" s="27"/>
      <c r="BK126" s="27"/>
      <c r="BL126" s="27"/>
    </row>
    <row r="127" spans="1:64" ht="131.25" customHeight="1">
      <c r="A127" s="365">
        <v>68</v>
      </c>
      <c r="B127" s="366" t="s">
        <v>820</v>
      </c>
      <c r="C127" s="366" t="s">
        <v>789</v>
      </c>
      <c r="D127" s="385" t="s">
        <v>114</v>
      </c>
      <c r="E127" s="386" t="s">
        <v>821</v>
      </c>
      <c r="F127" s="385" t="s">
        <v>822</v>
      </c>
      <c r="G127" s="371" t="s">
        <v>823</v>
      </c>
      <c r="H127" s="35" t="s">
        <v>278</v>
      </c>
      <c r="I127" s="38">
        <v>120</v>
      </c>
      <c r="J127" s="39" t="str">
        <f t="shared" si="21"/>
        <v>Media</v>
      </c>
      <c r="K127" s="40">
        <f>IF(J127="","",IF(J127="Muy Baja",0.2,IF(J127="Baja",0.4,IF(J127="Media",0.6,IF(J127="Alta",0.8,IF(J127="Muy Alta",1, ))))))</f>
        <v>0.6</v>
      </c>
      <c r="L127" s="145" t="s">
        <v>146</v>
      </c>
      <c r="M127" s="398" t="str">
        <f>IF(NOT(ISERROR(MATCH(L127,'[1]Tabla Impacto'!$B$221:$B$223,0))),'[1]Tabla Impacto'!$F$223&amp;"Por favor no seleccionar los criterios de impacto(Afectación Económica o presupuestal y Pérdida Reputacional)",L127)</f>
        <v>El riesgo afecta la imagen de la entidad con algunos usuarios de relevancia frente al logro de los objetivos</v>
      </c>
      <c r="N127" s="42" t="str">
        <f>IF(OR(L127='[1]Tabla Impacto'!$C$4,L127='[1]Tabla Impacto'!$D$4),"Leve",IF(OR(L127='[1]Tabla Impacto'!$C$5,L127='[1]Tabla Impacto'!$D$5),"Menor",IF(OR(L127='[1]Tabla Impacto'!$C$6,L127='[1]Tabla Impacto'!$D$6),"Moderado",IF(OR(L127='[1]Tabla Impacto'!$C$7,L127='[1]Tabla Impacto'!$D$7),"Mayor",IF(OR(L127='[1]Tabla Impacto'!$C$8,L127='[1]Tabla Impacto'!$D$8),"Catastrófico","")))))</f>
        <v>Moderado</v>
      </c>
      <c r="O127" s="40">
        <f t="shared" si="25"/>
        <v>0.6</v>
      </c>
      <c r="P127" s="43" t="str">
        <f t="shared" si="3"/>
        <v>Moderado</v>
      </c>
      <c r="Q127" s="38">
        <v>1</v>
      </c>
      <c r="R127" s="36" t="s">
        <v>824</v>
      </c>
      <c r="S127" s="111" t="str">
        <f t="shared" si="4"/>
        <v>Probabilidad</v>
      </c>
      <c r="T127" s="45" t="s">
        <v>102</v>
      </c>
      <c r="U127" s="45" t="s">
        <v>132</v>
      </c>
      <c r="V127" s="46" t="str">
        <f t="shared" si="29"/>
        <v>40%</v>
      </c>
      <c r="W127" s="45" t="s">
        <v>104</v>
      </c>
      <c r="X127" s="45" t="s">
        <v>105</v>
      </c>
      <c r="Y127" s="45" t="s">
        <v>106</v>
      </c>
      <c r="Z127" s="47">
        <f t="shared" si="6"/>
        <v>0.36</v>
      </c>
      <c r="AA127" s="48" t="str">
        <f t="shared" si="7"/>
        <v>Baja</v>
      </c>
      <c r="AB127" s="46">
        <f t="shared" si="30"/>
        <v>0.36</v>
      </c>
      <c r="AC127" s="48" t="str">
        <f t="shared" si="31"/>
        <v>Moderado</v>
      </c>
      <c r="AD127" s="46">
        <f t="shared" si="32"/>
        <v>0.6</v>
      </c>
      <c r="AE127" s="49" t="str">
        <f t="shared" si="33"/>
        <v>Moderado</v>
      </c>
      <c r="AF127" s="45" t="s">
        <v>107</v>
      </c>
      <c r="AG127" s="386" t="s">
        <v>825</v>
      </c>
      <c r="AH127" s="385" t="s">
        <v>800</v>
      </c>
      <c r="AI127" s="404"/>
      <c r="AJ127" s="50">
        <v>44426</v>
      </c>
      <c r="AK127" s="159" t="s">
        <v>826</v>
      </c>
      <c r="AL127" s="249"/>
      <c r="AM127" s="38"/>
      <c r="AN127" s="38" t="s">
        <v>113</v>
      </c>
      <c r="AO127" s="245" t="s">
        <v>827</v>
      </c>
      <c r="AP127" s="309" t="s">
        <v>1177</v>
      </c>
      <c r="AQ127" s="307"/>
      <c r="AR127" s="308"/>
      <c r="AS127" s="27"/>
      <c r="AT127" s="27"/>
      <c r="AU127" s="27"/>
      <c r="AV127" s="27"/>
      <c r="AW127" s="27"/>
      <c r="AX127" s="27"/>
      <c r="AY127" s="27"/>
      <c r="AZ127" s="27"/>
      <c r="BA127" s="27"/>
      <c r="BB127" s="27"/>
      <c r="BC127" s="27"/>
      <c r="BD127" s="27"/>
      <c r="BE127" s="27"/>
      <c r="BF127" s="27"/>
      <c r="BG127" s="27"/>
      <c r="BH127" s="27"/>
      <c r="BI127" s="27"/>
      <c r="BJ127" s="27"/>
      <c r="BK127" s="27"/>
      <c r="BL127" s="27"/>
    </row>
    <row r="128" spans="1:64" ht="245.25" customHeight="1">
      <c r="A128" s="445"/>
      <c r="B128" s="446"/>
      <c r="C128" s="446"/>
      <c r="D128" s="472"/>
      <c r="E128" s="475"/>
      <c r="F128" s="472"/>
      <c r="G128" s="470"/>
      <c r="H128" s="35" t="s">
        <v>278</v>
      </c>
      <c r="I128" s="38">
        <v>120</v>
      </c>
      <c r="J128" s="39" t="str">
        <f t="shared" si="21"/>
        <v>Media</v>
      </c>
      <c r="K128" s="40">
        <v>0.36</v>
      </c>
      <c r="L128" s="145" t="s">
        <v>146</v>
      </c>
      <c r="M128" s="471"/>
      <c r="N128" s="42" t="str">
        <f>IF(OR(L128='[1]Tabla Impacto'!$C$4,L128='[1]Tabla Impacto'!$D$4),"Leve",IF(OR(L128='[1]Tabla Impacto'!$C$5,L128='[1]Tabla Impacto'!$D$5),"Menor",IF(OR(L128='[1]Tabla Impacto'!$C$6,L128='[1]Tabla Impacto'!$D$6),"Moderado",IF(OR(L128='[1]Tabla Impacto'!$C$7,L128='[1]Tabla Impacto'!$D$7),"Mayor",IF(OR(L128='[1]Tabla Impacto'!$C$8,L128='[1]Tabla Impacto'!$D$8),"Catastrófico","")))))</f>
        <v>Moderado</v>
      </c>
      <c r="O128" s="40">
        <f t="shared" si="25"/>
        <v>0.6</v>
      </c>
      <c r="P128" s="43" t="str">
        <f t="shared" si="3"/>
        <v>Moderado</v>
      </c>
      <c r="Q128" s="38">
        <v>2</v>
      </c>
      <c r="R128" s="162" t="s">
        <v>828</v>
      </c>
      <c r="S128" s="111" t="str">
        <f t="shared" si="4"/>
        <v>Impacto</v>
      </c>
      <c r="T128" s="45" t="s">
        <v>445</v>
      </c>
      <c r="U128" s="45" t="s">
        <v>132</v>
      </c>
      <c r="V128" s="46" t="str">
        <f t="shared" si="29"/>
        <v>25%</v>
      </c>
      <c r="W128" s="45" t="s">
        <v>104</v>
      </c>
      <c r="X128" s="45" t="s">
        <v>105</v>
      </c>
      <c r="Y128" s="45" t="s">
        <v>106</v>
      </c>
      <c r="Z128" s="47">
        <f t="shared" si="6"/>
        <v>0.36</v>
      </c>
      <c r="AA128" s="48" t="str">
        <f t="shared" si="7"/>
        <v>Baja</v>
      </c>
      <c r="AB128" s="46">
        <f t="shared" si="30"/>
        <v>0.36</v>
      </c>
      <c r="AC128" s="48" t="str">
        <f t="shared" si="31"/>
        <v>Moderado</v>
      </c>
      <c r="AD128" s="46">
        <f t="shared" si="32"/>
        <v>0.44999999999999996</v>
      </c>
      <c r="AE128" s="49" t="str">
        <f t="shared" si="33"/>
        <v>Moderado</v>
      </c>
      <c r="AF128" s="45" t="s">
        <v>107</v>
      </c>
      <c r="AG128" s="475"/>
      <c r="AH128" s="472"/>
      <c r="AI128" s="473"/>
      <c r="AJ128" s="50">
        <v>44426</v>
      </c>
      <c r="AK128" s="163" t="s">
        <v>829</v>
      </c>
      <c r="AL128" s="117" t="s">
        <v>830</v>
      </c>
      <c r="AM128" s="38"/>
      <c r="AN128" s="38" t="s">
        <v>113</v>
      </c>
      <c r="AO128" s="245" t="s">
        <v>831</v>
      </c>
      <c r="AP128" s="321" t="s">
        <v>1178</v>
      </c>
      <c r="AQ128" s="322"/>
      <c r="AR128" s="323"/>
      <c r="AS128" s="27"/>
      <c r="AT128" s="27"/>
      <c r="AU128" s="27"/>
      <c r="AV128" s="27"/>
      <c r="AW128" s="27"/>
      <c r="AX128" s="27"/>
      <c r="AY128" s="27"/>
      <c r="AZ128" s="27"/>
      <c r="BA128" s="27"/>
      <c r="BB128" s="27"/>
      <c r="BC128" s="27"/>
      <c r="BD128" s="27"/>
      <c r="BE128" s="27"/>
      <c r="BF128" s="27"/>
      <c r="BG128" s="27"/>
      <c r="BH128" s="27"/>
      <c r="BI128" s="27"/>
      <c r="BJ128" s="27"/>
      <c r="BK128" s="27"/>
      <c r="BL128" s="27"/>
    </row>
    <row r="129" spans="1:64" ht="185.25" customHeight="1">
      <c r="A129" s="420"/>
      <c r="B129" s="439"/>
      <c r="C129" s="439"/>
      <c r="D129" s="417"/>
      <c r="E129" s="469"/>
      <c r="F129" s="417"/>
      <c r="G129" s="440"/>
      <c r="H129" s="35" t="s">
        <v>278</v>
      </c>
      <c r="I129" s="38">
        <v>120</v>
      </c>
      <c r="J129" s="39" t="str">
        <f t="shared" si="21"/>
        <v>Media</v>
      </c>
      <c r="K129" s="40">
        <v>0.25</v>
      </c>
      <c r="L129" s="145" t="s">
        <v>146</v>
      </c>
      <c r="M129" s="432"/>
      <c r="N129" s="42" t="str">
        <f>IF(OR(L129='[1]Tabla Impacto'!$C$4,L129='[1]Tabla Impacto'!$D$4),"Leve",IF(OR(L129='[1]Tabla Impacto'!$C$5,L129='[1]Tabla Impacto'!$D$5),"Menor",IF(OR(L129='[1]Tabla Impacto'!$C$6,L129='[1]Tabla Impacto'!$D$6),"Moderado",IF(OR(L129='[1]Tabla Impacto'!$C$7,L129='[1]Tabla Impacto'!$D$7),"Mayor",IF(OR(L129='[1]Tabla Impacto'!$C$8,L129='[1]Tabla Impacto'!$D$8),"Catastrófico","")))))</f>
        <v>Moderado</v>
      </c>
      <c r="O129" s="40">
        <v>0.45</v>
      </c>
      <c r="P129" s="43" t="str">
        <f t="shared" si="3"/>
        <v>Moderado</v>
      </c>
      <c r="Q129" s="38">
        <v>3</v>
      </c>
      <c r="R129" s="162" t="s">
        <v>815</v>
      </c>
      <c r="S129" s="111" t="str">
        <f t="shared" si="4"/>
        <v>Probabilidad</v>
      </c>
      <c r="T129" s="45" t="s">
        <v>102</v>
      </c>
      <c r="U129" s="45" t="s">
        <v>132</v>
      </c>
      <c r="V129" s="46" t="str">
        <f t="shared" si="29"/>
        <v>40%</v>
      </c>
      <c r="W129" s="45" t="s">
        <v>104</v>
      </c>
      <c r="X129" s="45" t="s">
        <v>105</v>
      </c>
      <c r="Y129" s="45" t="s">
        <v>106</v>
      </c>
      <c r="Z129" s="47">
        <f t="shared" si="6"/>
        <v>0.15</v>
      </c>
      <c r="AA129" s="48" t="str">
        <f t="shared" si="7"/>
        <v>Muy Baja</v>
      </c>
      <c r="AB129" s="46">
        <f t="shared" si="30"/>
        <v>0.15</v>
      </c>
      <c r="AC129" s="48" t="str">
        <f t="shared" si="31"/>
        <v>Moderado</v>
      </c>
      <c r="AD129" s="46">
        <f t="shared" si="32"/>
        <v>0.45</v>
      </c>
      <c r="AE129" s="49" t="str">
        <f t="shared" si="33"/>
        <v>Moderado</v>
      </c>
      <c r="AF129" s="45" t="s">
        <v>107</v>
      </c>
      <c r="AG129" s="469"/>
      <c r="AH129" s="417"/>
      <c r="AI129" s="474"/>
      <c r="AJ129" s="50">
        <v>44426</v>
      </c>
      <c r="AK129" s="163" t="s">
        <v>832</v>
      </c>
      <c r="AL129" s="250"/>
      <c r="AM129" s="38"/>
      <c r="AN129" s="38" t="s">
        <v>113</v>
      </c>
      <c r="AO129" s="245" t="s">
        <v>827</v>
      </c>
      <c r="AP129" s="309" t="s">
        <v>1177</v>
      </c>
      <c r="AQ129" s="307"/>
      <c r="AR129" s="308"/>
      <c r="AS129" s="27"/>
      <c r="AT129" s="27"/>
      <c r="AU129" s="27"/>
      <c r="AV129" s="27"/>
      <c r="AW129" s="27"/>
      <c r="AX129" s="27"/>
      <c r="AY129" s="27"/>
      <c r="AZ129" s="27"/>
      <c r="BA129" s="27"/>
      <c r="BB129" s="27"/>
      <c r="BC129" s="27"/>
      <c r="BD129" s="27"/>
      <c r="BE129" s="27"/>
      <c r="BF129" s="27"/>
      <c r="BG129" s="27"/>
      <c r="BH129" s="27"/>
      <c r="BI129" s="27"/>
      <c r="BJ129" s="27"/>
      <c r="BK129" s="27"/>
      <c r="BL129" s="27"/>
    </row>
    <row r="130" spans="1:64" ht="112.5" customHeight="1">
      <c r="A130" s="365">
        <v>69</v>
      </c>
      <c r="B130" s="366" t="s">
        <v>820</v>
      </c>
      <c r="C130" s="366" t="s">
        <v>789</v>
      </c>
      <c r="D130" s="385" t="s">
        <v>114</v>
      </c>
      <c r="E130" s="386" t="s">
        <v>833</v>
      </c>
      <c r="F130" s="385" t="s">
        <v>834</v>
      </c>
      <c r="G130" s="371" t="s">
        <v>835</v>
      </c>
      <c r="H130" s="179" t="s">
        <v>278</v>
      </c>
      <c r="I130" s="251">
        <v>120</v>
      </c>
      <c r="J130" s="39" t="str">
        <f t="shared" si="21"/>
        <v>Media</v>
      </c>
      <c r="K130" s="40">
        <f>IF(J130="","",IF(J130="Muy Baja",0.2,IF(J130="Baja",0.4,IF(J130="Media",0.6,IF(J130="Alta",0.8,IF(J130="Muy Alta",1, ))))))</f>
        <v>0.6</v>
      </c>
      <c r="L130" s="179" t="s">
        <v>366</v>
      </c>
      <c r="M130" s="398" t="str">
        <f>IF(NOT(ISERROR(MATCH(L130,'[1]Tabla Impacto'!$B$221:$B$223,0))),'[1]Tabla Impacto'!$F$223&amp;"Por favor no seleccionar los criterios de impacto(Afectación Económica o presupuestal y Pérdida Reputacional)",L130)</f>
        <v>El riesgo afecta la imagen de la entidad a nivel nacional, con efecto publicitarios sostenible a nivel país</v>
      </c>
      <c r="N130" s="42" t="str">
        <f>IF(OR(L130='[1]Tabla Impacto'!$C$4,L130='[1]Tabla Impacto'!$D$4),"Leve",IF(OR(L130='[1]Tabla Impacto'!$C$5,L130='[1]Tabla Impacto'!$D$5),"Menor",IF(OR(L130='[1]Tabla Impacto'!$C$6,L130='[1]Tabla Impacto'!$D$6),"Moderado",IF(OR(L130='[1]Tabla Impacto'!$C$7,L130='[1]Tabla Impacto'!$D$7),"Mayor",IF(OR(L130='[1]Tabla Impacto'!$C$8,L130='[1]Tabla Impacto'!$D$8),"Catastrófico","")))))</f>
        <v>Catastrófico</v>
      </c>
      <c r="O130" s="40">
        <f t="shared" ref="O130:O164" si="34">IF(N130="","",IF(N130="Leve",0.2,IF(N130="Menor",0.4,IF(N130="Moderado",0.6,IF(N130="Mayor",0.8,IF(N130="Catastrófico",1, ))))))</f>
        <v>1</v>
      </c>
      <c r="P130" s="43" t="str">
        <f t="shared" si="3"/>
        <v>Extremo</v>
      </c>
      <c r="Q130" s="72">
        <v>1</v>
      </c>
      <c r="R130" s="159" t="s">
        <v>836</v>
      </c>
      <c r="S130" s="111" t="str">
        <f t="shared" si="4"/>
        <v>Probabilidad</v>
      </c>
      <c r="T130" s="45" t="s">
        <v>102</v>
      </c>
      <c r="U130" s="45" t="s">
        <v>132</v>
      </c>
      <c r="V130" s="46" t="str">
        <f t="shared" si="29"/>
        <v>40%</v>
      </c>
      <c r="W130" s="45" t="s">
        <v>104</v>
      </c>
      <c r="X130" s="45" t="s">
        <v>322</v>
      </c>
      <c r="Y130" s="45" t="s">
        <v>106</v>
      </c>
      <c r="Z130" s="47">
        <f t="shared" si="6"/>
        <v>0.36</v>
      </c>
      <c r="AA130" s="48" t="str">
        <f t="shared" si="7"/>
        <v>Baja</v>
      </c>
      <c r="AB130" s="46">
        <f t="shared" si="30"/>
        <v>0.36</v>
      </c>
      <c r="AC130" s="48" t="str">
        <f t="shared" si="31"/>
        <v>Catastrófico</v>
      </c>
      <c r="AD130" s="46">
        <f t="shared" si="32"/>
        <v>1</v>
      </c>
      <c r="AE130" s="49" t="str">
        <f t="shared" si="33"/>
        <v>Extremo</v>
      </c>
      <c r="AF130" s="45" t="s">
        <v>107</v>
      </c>
      <c r="AG130" s="36" t="s">
        <v>837</v>
      </c>
      <c r="AH130" s="160" t="s">
        <v>817</v>
      </c>
      <c r="AI130" s="161"/>
      <c r="AJ130" s="50">
        <v>44426</v>
      </c>
      <c r="AK130" s="159" t="s">
        <v>838</v>
      </c>
      <c r="AL130" s="246" t="s">
        <v>839</v>
      </c>
      <c r="AM130" s="38"/>
      <c r="AN130" s="38" t="s">
        <v>113</v>
      </c>
      <c r="AO130" s="245" t="s">
        <v>840</v>
      </c>
      <c r="AP130" s="318" t="s">
        <v>1179</v>
      </c>
      <c r="AQ130" s="319"/>
      <c r="AR130" s="320"/>
      <c r="AS130" s="27"/>
      <c r="AT130" s="27"/>
      <c r="AU130" s="27"/>
      <c r="AV130" s="27"/>
      <c r="AW130" s="27"/>
      <c r="AX130" s="27"/>
      <c r="AY130" s="27"/>
      <c r="AZ130" s="27"/>
      <c r="BA130" s="27"/>
      <c r="BB130" s="27"/>
      <c r="BC130" s="27"/>
      <c r="BD130" s="27"/>
      <c r="BE130" s="27"/>
      <c r="BF130" s="27"/>
      <c r="BG130" s="27"/>
      <c r="BH130" s="27"/>
      <c r="BI130" s="27"/>
      <c r="BJ130" s="27"/>
      <c r="BK130" s="27"/>
      <c r="BL130" s="27"/>
    </row>
    <row r="131" spans="1:64" ht="78" customHeight="1">
      <c r="A131" s="445"/>
      <c r="B131" s="446"/>
      <c r="C131" s="446"/>
      <c r="D131" s="472"/>
      <c r="E131" s="475"/>
      <c r="F131" s="472"/>
      <c r="G131" s="470"/>
      <c r="H131" s="179" t="s">
        <v>278</v>
      </c>
      <c r="I131" s="251">
        <v>120</v>
      </c>
      <c r="J131" s="39" t="str">
        <f t="shared" si="21"/>
        <v>Media</v>
      </c>
      <c r="K131" s="40">
        <v>0.36</v>
      </c>
      <c r="L131" s="179" t="s">
        <v>366</v>
      </c>
      <c r="M131" s="471"/>
      <c r="N131" s="42" t="str">
        <f>IF(OR(L131='[1]Tabla Impacto'!$C$4,L131='[1]Tabla Impacto'!$D$4),"Leve",IF(OR(L131='[1]Tabla Impacto'!$C$5,L131='[1]Tabla Impacto'!$D$5),"Menor",IF(OR(L131='[1]Tabla Impacto'!$C$6,L131='[1]Tabla Impacto'!$D$6),"Moderado",IF(OR(L131='[1]Tabla Impacto'!$C$7,L131='[1]Tabla Impacto'!$D$7),"Mayor",IF(OR(L131='[1]Tabla Impacto'!$C$8,L131='[1]Tabla Impacto'!$D$8),"Catastrófico","")))))</f>
        <v>Catastrófico</v>
      </c>
      <c r="O131" s="40">
        <f t="shared" si="34"/>
        <v>1</v>
      </c>
      <c r="P131" s="43" t="str">
        <f t="shared" si="3"/>
        <v>Extremo</v>
      </c>
      <c r="Q131" s="168">
        <v>2</v>
      </c>
      <c r="R131" s="163" t="s">
        <v>841</v>
      </c>
      <c r="S131" s="111" t="str">
        <f t="shared" si="4"/>
        <v>Probabilidad</v>
      </c>
      <c r="T131" s="45" t="s">
        <v>139</v>
      </c>
      <c r="U131" s="45" t="s">
        <v>132</v>
      </c>
      <c r="V131" s="46" t="str">
        <f t="shared" si="29"/>
        <v>30%</v>
      </c>
      <c r="W131" s="45" t="s">
        <v>104</v>
      </c>
      <c r="X131" s="45" t="s">
        <v>105</v>
      </c>
      <c r="Y131" s="45" t="s">
        <v>106</v>
      </c>
      <c r="Z131" s="47">
        <f t="shared" si="6"/>
        <v>0.252</v>
      </c>
      <c r="AA131" s="48" t="str">
        <f t="shared" si="7"/>
        <v>Baja</v>
      </c>
      <c r="AB131" s="46">
        <f t="shared" si="30"/>
        <v>0.252</v>
      </c>
      <c r="AC131" s="48" t="str">
        <f t="shared" si="31"/>
        <v>Catastrófico</v>
      </c>
      <c r="AD131" s="46">
        <f t="shared" si="32"/>
        <v>1</v>
      </c>
      <c r="AE131" s="49" t="str">
        <f t="shared" si="33"/>
        <v>Extremo</v>
      </c>
      <c r="AF131" s="45" t="s">
        <v>107</v>
      </c>
      <c r="AG131" s="162" t="s">
        <v>842</v>
      </c>
      <c r="AH131" s="166" t="s">
        <v>843</v>
      </c>
      <c r="AI131" s="167"/>
      <c r="AJ131" s="50">
        <v>44426</v>
      </c>
      <c r="AK131" s="163" t="s">
        <v>844</v>
      </c>
      <c r="AL131" s="250"/>
      <c r="AM131" s="38"/>
      <c r="AN131" s="38" t="s">
        <v>113</v>
      </c>
      <c r="AO131" s="245" t="s">
        <v>827</v>
      </c>
      <c r="AP131" s="333" t="s">
        <v>1177</v>
      </c>
      <c r="AQ131" s="334"/>
      <c r="AR131" s="335"/>
      <c r="AS131" s="27"/>
      <c r="AT131" s="27"/>
      <c r="AU131" s="27"/>
      <c r="AV131" s="27"/>
      <c r="AW131" s="27"/>
      <c r="AX131" s="27"/>
      <c r="AY131" s="27"/>
      <c r="AZ131" s="27"/>
      <c r="BA131" s="27"/>
      <c r="BB131" s="27"/>
      <c r="BC131" s="27"/>
      <c r="BD131" s="27"/>
      <c r="BE131" s="27"/>
      <c r="BF131" s="27"/>
      <c r="BG131" s="27"/>
      <c r="BH131" s="27"/>
      <c r="BI131" s="27"/>
      <c r="BJ131" s="27"/>
      <c r="BK131" s="27"/>
      <c r="BL131" s="27"/>
    </row>
    <row r="132" spans="1:64" ht="156.75" customHeight="1">
      <c r="A132" s="445"/>
      <c r="B132" s="446"/>
      <c r="C132" s="446"/>
      <c r="D132" s="472"/>
      <c r="E132" s="475"/>
      <c r="F132" s="472"/>
      <c r="G132" s="470"/>
      <c r="H132" s="179" t="s">
        <v>278</v>
      </c>
      <c r="I132" s="251">
        <v>120</v>
      </c>
      <c r="J132" s="39" t="str">
        <f t="shared" si="21"/>
        <v>Media</v>
      </c>
      <c r="K132" s="40">
        <v>0.252</v>
      </c>
      <c r="L132" s="179" t="s">
        <v>366</v>
      </c>
      <c r="M132" s="471"/>
      <c r="N132" s="42" t="str">
        <f>IF(OR(L132='[1]Tabla Impacto'!$C$4,L132='[1]Tabla Impacto'!$D$4),"Leve",IF(OR(L132='[1]Tabla Impacto'!$C$5,L132='[1]Tabla Impacto'!$D$5),"Menor",IF(OR(L132='[1]Tabla Impacto'!$C$6,L132='[1]Tabla Impacto'!$D$6),"Moderado",IF(OR(L132='[1]Tabla Impacto'!$C$7,L132='[1]Tabla Impacto'!$D$7),"Mayor",IF(OR(L132='[1]Tabla Impacto'!$C$8,L132='[1]Tabla Impacto'!$D$8),"Catastrófico","")))))</f>
        <v>Catastrófico</v>
      </c>
      <c r="O132" s="40">
        <f t="shared" si="34"/>
        <v>1</v>
      </c>
      <c r="P132" s="43" t="str">
        <f t="shared" si="3"/>
        <v>Extremo</v>
      </c>
      <c r="Q132" s="168">
        <v>3</v>
      </c>
      <c r="R132" s="163" t="s">
        <v>845</v>
      </c>
      <c r="S132" s="111" t="str">
        <f t="shared" si="4"/>
        <v>Probabilidad</v>
      </c>
      <c r="T132" s="45" t="s">
        <v>102</v>
      </c>
      <c r="U132" s="45" t="s">
        <v>132</v>
      </c>
      <c r="V132" s="46" t="str">
        <f t="shared" si="29"/>
        <v>40%</v>
      </c>
      <c r="W132" s="45" t="s">
        <v>104</v>
      </c>
      <c r="X132" s="45" t="s">
        <v>322</v>
      </c>
      <c r="Y132" s="45" t="s">
        <v>106</v>
      </c>
      <c r="Z132" s="47">
        <f t="shared" si="6"/>
        <v>0.1512</v>
      </c>
      <c r="AA132" s="48" t="str">
        <f t="shared" si="7"/>
        <v>Muy Baja</v>
      </c>
      <c r="AB132" s="46">
        <f t="shared" si="30"/>
        <v>0.1512</v>
      </c>
      <c r="AC132" s="48" t="str">
        <f t="shared" si="31"/>
        <v>Catastrófico</v>
      </c>
      <c r="AD132" s="46">
        <f t="shared" si="32"/>
        <v>1</v>
      </c>
      <c r="AE132" s="49" t="str">
        <f t="shared" si="33"/>
        <v>Extremo</v>
      </c>
      <c r="AF132" s="45" t="s">
        <v>107</v>
      </c>
      <c r="AG132" s="162" t="s">
        <v>846</v>
      </c>
      <c r="AH132" s="166" t="s">
        <v>847</v>
      </c>
      <c r="AI132" s="167"/>
      <c r="AJ132" s="50">
        <v>44426</v>
      </c>
      <c r="AK132" s="163" t="s">
        <v>848</v>
      </c>
      <c r="AL132" s="117" t="s">
        <v>848</v>
      </c>
      <c r="AM132" s="38"/>
      <c r="AN132" s="38" t="s">
        <v>113</v>
      </c>
      <c r="AO132" s="245" t="s">
        <v>849</v>
      </c>
      <c r="AP132" s="318" t="s">
        <v>1180</v>
      </c>
      <c r="AQ132" s="319"/>
      <c r="AR132" s="320"/>
      <c r="AS132" s="27"/>
      <c r="AT132" s="27"/>
      <c r="AU132" s="27"/>
      <c r="AV132" s="27"/>
      <c r="AW132" s="27"/>
      <c r="AX132" s="27"/>
      <c r="AY132" s="27"/>
      <c r="AZ132" s="27"/>
      <c r="BA132" s="27"/>
      <c r="BB132" s="27"/>
      <c r="BC132" s="27"/>
      <c r="BD132" s="27"/>
      <c r="BE132" s="27"/>
      <c r="BF132" s="27"/>
      <c r="BG132" s="27"/>
      <c r="BH132" s="27"/>
      <c r="BI132" s="27"/>
      <c r="BJ132" s="27"/>
      <c r="BK132" s="27"/>
      <c r="BL132" s="27"/>
    </row>
    <row r="133" spans="1:64" ht="115.5" customHeight="1">
      <c r="A133" s="420"/>
      <c r="B133" s="439"/>
      <c r="C133" s="439"/>
      <c r="D133" s="417"/>
      <c r="E133" s="469"/>
      <c r="F133" s="417"/>
      <c r="G133" s="440"/>
      <c r="H133" s="179" t="s">
        <v>278</v>
      </c>
      <c r="I133" s="251">
        <v>120</v>
      </c>
      <c r="J133" s="39" t="str">
        <f t="shared" si="21"/>
        <v>Media</v>
      </c>
      <c r="K133" s="40">
        <v>0.151</v>
      </c>
      <c r="L133" s="179" t="s">
        <v>366</v>
      </c>
      <c r="M133" s="432"/>
      <c r="N133" s="42" t="str">
        <f>IF(OR(L133='[1]Tabla Impacto'!$C$4,L133='[1]Tabla Impacto'!$D$4),"Leve",IF(OR(L133='[1]Tabla Impacto'!$C$5,L133='[1]Tabla Impacto'!$D$5),"Menor",IF(OR(L133='[1]Tabla Impacto'!$C$6,L133='[1]Tabla Impacto'!$D$6),"Moderado",IF(OR(L133='[1]Tabla Impacto'!$C$7,L133='[1]Tabla Impacto'!$D$7),"Mayor",IF(OR(L133='[1]Tabla Impacto'!$C$8,L133='[1]Tabla Impacto'!$D$8),"Catastrófico","")))))</f>
        <v>Catastrófico</v>
      </c>
      <c r="O133" s="40">
        <f t="shared" si="34"/>
        <v>1</v>
      </c>
      <c r="P133" s="43" t="str">
        <f t="shared" si="3"/>
        <v>Extremo</v>
      </c>
      <c r="Q133" s="168">
        <v>4</v>
      </c>
      <c r="R133" s="163" t="s">
        <v>850</v>
      </c>
      <c r="S133" s="111" t="str">
        <f t="shared" si="4"/>
        <v>Impacto</v>
      </c>
      <c r="T133" s="45" t="s">
        <v>445</v>
      </c>
      <c r="U133" s="45" t="s">
        <v>132</v>
      </c>
      <c r="V133" s="46" t="str">
        <f t="shared" si="29"/>
        <v>25%</v>
      </c>
      <c r="W133" s="45" t="s">
        <v>104</v>
      </c>
      <c r="X133" s="45" t="s">
        <v>105</v>
      </c>
      <c r="Y133" s="45" t="s">
        <v>106</v>
      </c>
      <c r="Z133" s="47">
        <f t="shared" si="6"/>
        <v>0.151</v>
      </c>
      <c r="AA133" s="48" t="str">
        <f t="shared" si="7"/>
        <v>Muy Baja</v>
      </c>
      <c r="AB133" s="46">
        <f t="shared" si="30"/>
        <v>0.151</v>
      </c>
      <c r="AC133" s="48" t="str">
        <f t="shared" si="31"/>
        <v>Mayor</v>
      </c>
      <c r="AD133" s="46">
        <f t="shared" si="32"/>
        <v>0.75</v>
      </c>
      <c r="AE133" s="49" t="str">
        <f t="shared" si="33"/>
        <v>Alto</v>
      </c>
      <c r="AF133" s="45" t="s">
        <v>107</v>
      </c>
      <c r="AG133" s="162" t="s">
        <v>851</v>
      </c>
      <c r="AH133" s="166" t="s">
        <v>817</v>
      </c>
      <c r="AI133" s="167"/>
      <c r="AJ133" s="50">
        <v>44426</v>
      </c>
      <c r="AK133" s="163" t="s">
        <v>852</v>
      </c>
      <c r="AL133" s="117" t="s">
        <v>853</v>
      </c>
      <c r="AM133" s="38"/>
      <c r="AN133" s="38" t="s">
        <v>113</v>
      </c>
      <c r="AO133" s="245" t="s">
        <v>854</v>
      </c>
      <c r="AP133" s="306" t="s">
        <v>1181</v>
      </c>
      <c r="AQ133" s="307"/>
      <c r="AR133" s="308"/>
      <c r="AS133" s="27"/>
      <c r="AT133" s="27"/>
      <c r="AU133" s="27"/>
      <c r="AV133" s="27"/>
      <c r="AW133" s="27"/>
      <c r="AX133" s="27"/>
      <c r="AY133" s="27"/>
      <c r="AZ133" s="27"/>
      <c r="BA133" s="27"/>
      <c r="BB133" s="27"/>
      <c r="BC133" s="27"/>
      <c r="BD133" s="27"/>
      <c r="BE133" s="27"/>
      <c r="BF133" s="27"/>
      <c r="BG133" s="27"/>
      <c r="BH133" s="27"/>
      <c r="BI133" s="27"/>
      <c r="BJ133" s="27"/>
      <c r="BK133" s="27"/>
      <c r="BL133" s="27"/>
    </row>
    <row r="134" spans="1:64" ht="151.5" customHeight="1">
      <c r="A134" s="365">
        <v>70</v>
      </c>
      <c r="B134" s="366" t="s">
        <v>820</v>
      </c>
      <c r="C134" s="366" t="s">
        <v>789</v>
      </c>
      <c r="D134" s="385" t="s">
        <v>114</v>
      </c>
      <c r="E134" s="386" t="s">
        <v>855</v>
      </c>
      <c r="F134" s="385" t="s">
        <v>856</v>
      </c>
      <c r="G134" s="367" t="s">
        <v>857</v>
      </c>
      <c r="H134" s="179" t="s">
        <v>432</v>
      </c>
      <c r="I134" s="38">
        <v>52</v>
      </c>
      <c r="J134" s="39" t="str">
        <f t="shared" si="21"/>
        <v>Media</v>
      </c>
      <c r="K134" s="40">
        <f t="shared" ref="K134:K138" si="35">IF(J134="","",IF(J134="Muy Baja",0.2,IF(J134="Baja",0.4,IF(J134="Media",0.6,IF(J134="Alta",0.8,IF(J134="Muy Alta",1, ))))))</f>
        <v>0.6</v>
      </c>
      <c r="L134" s="179" t="s">
        <v>146</v>
      </c>
      <c r="M134" s="398" t="str">
        <f>IF(NOT(ISERROR(MATCH(L134,'[1]Tabla Impacto'!$B$221:$B$223,0))),'[1]Tabla Impacto'!$F$223&amp;"Por favor no seleccionar los criterios de impacto(Afectación Económica o presupuestal y Pérdida Reputacional)",L134)</f>
        <v>El riesgo afecta la imagen de la entidad con algunos usuarios de relevancia frente al logro de los objetivos</v>
      </c>
      <c r="N134" s="42" t="str">
        <f>IF(OR(L134='[1]Tabla Impacto'!$C$4,L134='[1]Tabla Impacto'!$D$4),"Leve",IF(OR(L134='[1]Tabla Impacto'!$C$5,L134='[1]Tabla Impacto'!$D$5),"Menor",IF(OR(L134='[1]Tabla Impacto'!$C$6,L134='[1]Tabla Impacto'!$D$6),"Moderado",IF(OR(L134='[1]Tabla Impacto'!$C$7,L134='[1]Tabla Impacto'!$D$7),"Mayor",IF(OR(L134='[1]Tabla Impacto'!$C$8,L134='[1]Tabla Impacto'!$D$8),"Catastrófico","")))))</f>
        <v>Moderado</v>
      </c>
      <c r="O134" s="40">
        <f t="shared" si="34"/>
        <v>0.6</v>
      </c>
      <c r="P134" s="43" t="str">
        <f t="shared" si="3"/>
        <v>Moderado</v>
      </c>
      <c r="Q134" s="72">
        <v>1</v>
      </c>
      <c r="R134" s="159" t="s">
        <v>858</v>
      </c>
      <c r="S134" s="111" t="str">
        <f t="shared" si="4"/>
        <v>Probabilidad</v>
      </c>
      <c r="T134" s="45" t="s">
        <v>102</v>
      </c>
      <c r="U134" s="45" t="s">
        <v>132</v>
      </c>
      <c r="V134" s="46" t="str">
        <f t="shared" si="29"/>
        <v>40%</v>
      </c>
      <c r="W134" s="45" t="s">
        <v>104</v>
      </c>
      <c r="X134" s="45" t="s">
        <v>105</v>
      </c>
      <c r="Y134" s="45" t="s">
        <v>106</v>
      </c>
      <c r="Z134" s="47">
        <f t="shared" si="6"/>
        <v>0.36</v>
      </c>
      <c r="AA134" s="48" t="str">
        <f t="shared" si="7"/>
        <v>Baja</v>
      </c>
      <c r="AB134" s="46">
        <f t="shared" si="30"/>
        <v>0.36</v>
      </c>
      <c r="AC134" s="48" t="str">
        <f t="shared" si="31"/>
        <v>Moderado</v>
      </c>
      <c r="AD134" s="46">
        <f t="shared" si="32"/>
        <v>0.6</v>
      </c>
      <c r="AE134" s="49" t="str">
        <f t="shared" si="33"/>
        <v>Moderado</v>
      </c>
      <c r="AF134" s="45" t="s">
        <v>107</v>
      </c>
      <c r="AG134" s="36" t="s">
        <v>859</v>
      </c>
      <c r="AH134" s="160" t="s">
        <v>860</v>
      </c>
      <c r="AI134" s="159"/>
      <c r="AJ134" s="50">
        <v>44426</v>
      </c>
      <c r="AK134" s="159" t="s">
        <v>861</v>
      </c>
      <c r="AL134" s="117" t="s">
        <v>862</v>
      </c>
      <c r="AM134" s="38"/>
      <c r="AN134" s="38" t="s">
        <v>113</v>
      </c>
      <c r="AO134" s="245" t="s">
        <v>863</v>
      </c>
      <c r="AP134" s="318" t="s">
        <v>1182</v>
      </c>
      <c r="AQ134" s="319"/>
      <c r="AR134" s="320"/>
      <c r="AS134" s="27"/>
      <c r="AT134" s="27"/>
      <c r="AU134" s="27"/>
      <c r="AV134" s="27"/>
      <c r="AW134" s="27"/>
      <c r="AX134" s="27"/>
      <c r="AY134" s="27"/>
      <c r="AZ134" s="27"/>
      <c r="BA134" s="27"/>
      <c r="BB134" s="27"/>
      <c r="BC134" s="27"/>
      <c r="BD134" s="27"/>
      <c r="BE134" s="27"/>
      <c r="BF134" s="27"/>
      <c r="BG134" s="27"/>
      <c r="BH134" s="27"/>
      <c r="BI134" s="27"/>
      <c r="BJ134" s="27"/>
      <c r="BK134" s="27"/>
      <c r="BL134" s="27"/>
    </row>
    <row r="135" spans="1:64" ht="174.75" customHeight="1">
      <c r="A135" s="445"/>
      <c r="B135" s="446"/>
      <c r="C135" s="446"/>
      <c r="D135" s="472"/>
      <c r="E135" s="475"/>
      <c r="F135" s="472"/>
      <c r="G135" s="447"/>
      <c r="H135" s="179" t="s">
        <v>99</v>
      </c>
      <c r="I135" s="38">
        <v>52</v>
      </c>
      <c r="J135" s="39" t="str">
        <f t="shared" si="21"/>
        <v>Media</v>
      </c>
      <c r="K135" s="40">
        <f t="shared" si="35"/>
        <v>0.6</v>
      </c>
      <c r="L135" s="179" t="s">
        <v>146</v>
      </c>
      <c r="M135" s="471"/>
      <c r="N135" s="42" t="str">
        <f>IF(OR(L135='[1]Tabla Impacto'!$C$4,L135='[1]Tabla Impacto'!$D$4),"Leve",IF(OR(L135='[1]Tabla Impacto'!$C$5,L135='[1]Tabla Impacto'!$D$5),"Menor",IF(OR(L135='[1]Tabla Impacto'!$C$6,L135='[1]Tabla Impacto'!$D$6),"Moderado",IF(OR(L135='[1]Tabla Impacto'!$C$7,L135='[1]Tabla Impacto'!$D$7),"Mayor",IF(OR(L135='[1]Tabla Impacto'!$C$8,L135='[1]Tabla Impacto'!$D$8),"Catastrófico","")))))</f>
        <v>Moderado</v>
      </c>
      <c r="O135" s="40">
        <f t="shared" si="34"/>
        <v>0.6</v>
      </c>
      <c r="P135" s="43" t="str">
        <f t="shared" si="3"/>
        <v>Moderado</v>
      </c>
      <c r="Q135" s="168">
        <v>2</v>
      </c>
      <c r="R135" s="163" t="s">
        <v>864</v>
      </c>
      <c r="S135" s="111" t="str">
        <f t="shared" si="4"/>
        <v>Probabilidad</v>
      </c>
      <c r="T135" s="45" t="s">
        <v>102</v>
      </c>
      <c r="U135" s="45" t="s">
        <v>132</v>
      </c>
      <c r="V135" s="46" t="str">
        <f t="shared" si="29"/>
        <v>40%</v>
      </c>
      <c r="W135" s="45" t="s">
        <v>104</v>
      </c>
      <c r="X135" s="45" t="s">
        <v>105</v>
      </c>
      <c r="Y135" s="45" t="s">
        <v>106</v>
      </c>
      <c r="Z135" s="47">
        <f t="shared" si="6"/>
        <v>0.36</v>
      </c>
      <c r="AA135" s="48" t="str">
        <f t="shared" si="7"/>
        <v>Baja</v>
      </c>
      <c r="AB135" s="46">
        <f t="shared" si="30"/>
        <v>0.36</v>
      </c>
      <c r="AC135" s="48" t="str">
        <f t="shared" si="31"/>
        <v>Moderado</v>
      </c>
      <c r="AD135" s="46">
        <f t="shared" si="32"/>
        <v>0.6</v>
      </c>
      <c r="AE135" s="49" t="str">
        <f t="shared" si="33"/>
        <v>Moderado</v>
      </c>
      <c r="AF135" s="45" t="s">
        <v>107</v>
      </c>
      <c r="AG135" s="162" t="s">
        <v>865</v>
      </c>
      <c r="AH135" s="166" t="s">
        <v>866</v>
      </c>
      <c r="AI135" s="159"/>
      <c r="AJ135" s="50">
        <v>44426</v>
      </c>
      <c r="AK135" s="163" t="s">
        <v>867</v>
      </c>
      <c r="AL135" s="117" t="s">
        <v>868</v>
      </c>
      <c r="AM135" s="38"/>
      <c r="AN135" s="38" t="s">
        <v>113</v>
      </c>
      <c r="AO135" s="245" t="s">
        <v>869</v>
      </c>
      <c r="AP135" s="318" t="s">
        <v>1183</v>
      </c>
      <c r="AQ135" s="319"/>
      <c r="AR135" s="320"/>
      <c r="AS135" s="27"/>
      <c r="AT135" s="27"/>
      <c r="AU135" s="27"/>
      <c r="AV135" s="27"/>
      <c r="AW135" s="27"/>
      <c r="AX135" s="27"/>
      <c r="AY135" s="27"/>
      <c r="AZ135" s="27"/>
      <c r="BA135" s="27"/>
      <c r="BB135" s="27"/>
      <c r="BC135" s="27"/>
      <c r="BD135" s="27"/>
      <c r="BE135" s="27"/>
      <c r="BF135" s="27"/>
      <c r="BG135" s="27"/>
      <c r="BH135" s="27"/>
      <c r="BI135" s="27"/>
      <c r="BJ135" s="27"/>
      <c r="BK135" s="27"/>
      <c r="BL135" s="27"/>
    </row>
    <row r="136" spans="1:64" ht="141.75" customHeight="1">
      <c r="A136" s="445"/>
      <c r="B136" s="446"/>
      <c r="C136" s="446"/>
      <c r="D136" s="472"/>
      <c r="E136" s="475"/>
      <c r="F136" s="472"/>
      <c r="G136" s="447"/>
      <c r="H136" s="179" t="s">
        <v>99</v>
      </c>
      <c r="I136" s="38">
        <v>52</v>
      </c>
      <c r="J136" s="39" t="str">
        <f t="shared" si="21"/>
        <v>Media</v>
      </c>
      <c r="K136" s="40">
        <f t="shared" si="35"/>
        <v>0.6</v>
      </c>
      <c r="L136" s="179" t="s">
        <v>146</v>
      </c>
      <c r="M136" s="471"/>
      <c r="N136" s="42" t="str">
        <f>IF(OR(L136='[1]Tabla Impacto'!$C$4,L136='[1]Tabla Impacto'!$D$4),"Leve",IF(OR(L136='[1]Tabla Impacto'!$C$5,L136='[1]Tabla Impacto'!$D$5),"Menor",IF(OR(L136='[1]Tabla Impacto'!$C$6,L136='[1]Tabla Impacto'!$D$6),"Moderado",IF(OR(L136='[1]Tabla Impacto'!$C$7,L136='[1]Tabla Impacto'!$D$7),"Mayor",IF(OR(L136='[1]Tabla Impacto'!$C$8,L136='[1]Tabla Impacto'!$D$8),"Catastrófico","")))))</f>
        <v>Moderado</v>
      </c>
      <c r="O136" s="40">
        <f t="shared" si="34"/>
        <v>0.6</v>
      </c>
      <c r="P136" s="43" t="str">
        <f t="shared" si="3"/>
        <v>Moderado</v>
      </c>
      <c r="Q136" s="168">
        <v>3</v>
      </c>
      <c r="R136" s="163" t="s">
        <v>870</v>
      </c>
      <c r="S136" s="111" t="str">
        <f t="shared" si="4"/>
        <v>Probabilidad</v>
      </c>
      <c r="T136" s="45" t="s">
        <v>102</v>
      </c>
      <c r="U136" s="45" t="s">
        <v>132</v>
      </c>
      <c r="V136" s="46" t="str">
        <f t="shared" si="29"/>
        <v>40%</v>
      </c>
      <c r="W136" s="45" t="s">
        <v>104</v>
      </c>
      <c r="X136" s="45" t="s">
        <v>105</v>
      </c>
      <c r="Y136" s="45" t="s">
        <v>106</v>
      </c>
      <c r="Z136" s="47">
        <f t="shared" si="6"/>
        <v>0.36</v>
      </c>
      <c r="AA136" s="48" t="str">
        <f t="shared" si="7"/>
        <v>Baja</v>
      </c>
      <c r="AB136" s="46">
        <f t="shared" si="30"/>
        <v>0.36</v>
      </c>
      <c r="AC136" s="48" t="str">
        <f t="shared" si="31"/>
        <v>Moderado</v>
      </c>
      <c r="AD136" s="46">
        <f t="shared" si="32"/>
        <v>0.6</v>
      </c>
      <c r="AE136" s="49" t="str">
        <f t="shared" si="33"/>
        <v>Moderado</v>
      </c>
      <c r="AF136" s="45" t="s">
        <v>107</v>
      </c>
      <c r="AG136" s="162" t="s">
        <v>871</v>
      </c>
      <c r="AH136" s="166" t="s">
        <v>817</v>
      </c>
      <c r="AI136" s="159"/>
      <c r="AJ136" s="50">
        <v>44426</v>
      </c>
      <c r="AK136" s="163" t="s">
        <v>872</v>
      </c>
      <c r="AL136" s="117" t="s">
        <v>873</v>
      </c>
      <c r="AM136" s="38"/>
      <c r="AN136" s="38" t="s">
        <v>113</v>
      </c>
      <c r="AO136" s="245" t="s">
        <v>874</v>
      </c>
      <c r="AP136" s="318" t="s">
        <v>1197</v>
      </c>
      <c r="AQ136" s="319"/>
      <c r="AR136" s="320"/>
      <c r="AS136" s="27"/>
      <c r="AT136" s="27"/>
      <c r="AU136" s="27"/>
      <c r="AV136" s="27"/>
      <c r="AW136" s="27"/>
      <c r="AX136" s="27"/>
      <c r="AY136" s="27"/>
      <c r="AZ136" s="27"/>
      <c r="BA136" s="27"/>
      <c r="BB136" s="27"/>
      <c r="BC136" s="27"/>
      <c r="BD136" s="27"/>
      <c r="BE136" s="27"/>
      <c r="BF136" s="27"/>
      <c r="BG136" s="27"/>
      <c r="BH136" s="27"/>
      <c r="BI136" s="27"/>
      <c r="BJ136" s="27"/>
      <c r="BK136" s="27"/>
      <c r="BL136" s="27"/>
    </row>
    <row r="137" spans="1:64" ht="134.25" customHeight="1">
      <c r="A137" s="420"/>
      <c r="B137" s="439"/>
      <c r="C137" s="439"/>
      <c r="D137" s="417"/>
      <c r="E137" s="469"/>
      <c r="F137" s="417"/>
      <c r="G137" s="416"/>
      <c r="H137" s="179" t="s">
        <v>99</v>
      </c>
      <c r="I137" s="38">
        <v>52</v>
      </c>
      <c r="J137" s="39" t="str">
        <f t="shared" si="21"/>
        <v>Media</v>
      </c>
      <c r="K137" s="40">
        <f t="shared" si="35"/>
        <v>0.6</v>
      </c>
      <c r="L137" s="179" t="s">
        <v>146</v>
      </c>
      <c r="M137" s="432"/>
      <c r="N137" s="42" t="str">
        <f>IF(OR(L137='[1]Tabla Impacto'!$C$4,L137='[1]Tabla Impacto'!$D$4),"Leve",IF(OR(L137='[1]Tabla Impacto'!$C$5,L137='[1]Tabla Impacto'!$D$5),"Menor",IF(OR(L137='[1]Tabla Impacto'!$C$6,L137='[1]Tabla Impacto'!$D$6),"Moderado",IF(OR(L137='[1]Tabla Impacto'!$C$7,L137='[1]Tabla Impacto'!$D$7),"Mayor",IF(OR(L137='[1]Tabla Impacto'!$C$8,L137='[1]Tabla Impacto'!$D$8),"Catastrófico","")))))</f>
        <v>Moderado</v>
      </c>
      <c r="O137" s="40">
        <f t="shared" si="34"/>
        <v>0.6</v>
      </c>
      <c r="P137" s="43" t="str">
        <f t="shared" si="3"/>
        <v>Moderado</v>
      </c>
      <c r="Q137" s="168">
        <v>4</v>
      </c>
      <c r="R137" s="163" t="s">
        <v>875</v>
      </c>
      <c r="S137" s="111" t="str">
        <f t="shared" si="4"/>
        <v>Probabilidad</v>
      </c>
      <c r="T137" s="45" t="s">
        <v>102</v>
      </c>
      <c r="U137" s="45" t="s">
        <v>132</v>
      </c>
      <c r="V137" s="46" t="str">
        <f t="shared" si="29"/>
        <v>40%</v>
      </c>
      <c r="W137" s="45" t="s">
        <v>248</v>
      </c>
      <c r="X137" s="45" t="s">
        <v>105</v>
      </c>
      <c r="Y137" s="45" t="s">
        <v>343</v>
      </c>
      <c r="Z137" s="47">
        <f t="shared" si="6"/>
        <v>0.36</v>
      </c>
      <c r="AA137" s="48" t="str">
        <f t="shared" si="7"/>
        <v>Baja</v>
      </c>
      <c r="AB137" s="46">
        <f t="shared" si="30"/>
        <v>0.36</v>
      </c>
      <c r="AC137" s="48" t="str">
        <f t="shared" si="31"/>
        <v>Moderado</v>
      </c>
      <c r="AD137" s="46">
        <f t="shared" si="32"/>
        <v>0.6</v>
      </c>
      <c r="AE137" s="49" t="str">
        <f t="shared" si="33"/>
        <v>Moderado</v>
      </c>
      <c r="AF137" s="45" t="s">
        <v>107</v>
      </c>
      <c r="AG137" s="162" t="s">
        <v>876</v>
      </c>
      <c r="AH137" s="166" t="s">
        <v>817</v>
      </c>
      <c r="AI137" s="159"/>
      <c r="AJ137" s="50">
        <v>44426</v>
      </c>
      <c r="AK137" s="163" t="s">
        <v>877</v>
      </c>
      <c r="AL137" s="117" t="s">
        <v>878</v>
      </c>
      <c r="AM137" s="38"/>
      <c r="AN137" s="38" t="s">
        <v>113</v>
      </c>
      <c r="AO137" s="245" t="s">
        <v>827</v>
      </c>
      <c r="AP137" s="333" t="s">
        <v>1187</v>
      </c>
      <c r="AQ137" s="319"/>
      <c r="AR137" s="320"/>
      <c r="AS137" s="27"/>
      <c r="AT137" s="27"/>
      <c r="AU137" s="27"/>
      <c r="AV137" s="27"/>
      <c r="AW137" s="27"/>
      <c r="AX137" s="27"/>
      <c r="AY137" s="27"/>
      <c r="AZ137" s="27"/>
      <c r="BA137" s="27"/>
      <c r="BB137" s="27"/>
      <c r="BC137" s="27"/>
      <c r="BD137" s="27"/>
      <c r="BE137" s="27"/>
      <c r="BF137" s="27"/>
      <c r="BG137" s="27"/>
      <c r="BH137" s="27"/>
      <c r="BI137" s="27"/>
      <c r="BJ137" s="27"/>
      <c r="BK137" s="27"/>
      <c r="BL137" s="27"/>
    </row>
    <row r="138" spans="1:64" ht="121.5" customHeight="1">
      <c r="A138" s="365">
        <v>71</v>
      </c>
      <c r="B138" s="366" t="s">
        <v>820</v>
      </c>
      <c r="C138" s="366" t="s">
        <v>789</v>
      </c>
      <c r="D138" s="385" t="s">
        <v>114</v>
      </c>
      <c r="E138" s="386" t="s">
        <v>879</v>
      </c>
      <c r="F138" s="385" t="s">
        <v>880</v>
      </c>
      <c r="G138" s="367" t="s">
        <v>881</v>
      </c>
      <c r="H138" s="179" t="s">
        <v>278</v>
      </c>
      <c r="I138" s="177">
        <v>12</v>
      </c>
      <c r="J138" s="39" t="str">
        <f t="shared" si="21"/>
        <v>Baja</v>
      </c>
      <c r="K138" s="40">
        <f t="shared" si="35"/>
        <v>0.4</v>
      </c>
      <c r="L138" s="179" t="s">
        <v>366</v>
      </c>
      <c r="M138" s="398" t="str">
        <f>IF(NOT(ISERROR(MATCH(L138,'[1]Tabla Impacto'!$B$221:$B$223,0))),'[1]Tabla Impacto'!$F$223&amp;"Por favor no seleccionar los criterios de impacto(Afectación Económica o presupuestal y Pérdida Reputacional)",L138)</f>
        <v>El riesgo afecta la imagen de la entidad a nivel nacional, con efecto publicitarios sostenible a nivel país</v>
      </c>
      <c r="N138" s="42" t="str">
        <f>IF(OR(L138='[1]Tabla Impacto'!$C$4,L138='[1]Tabla Impacto'!$D$4),"Leve",IF(OR(L138='[1]Tabla Impacto'!$C$5,L138='[1]Tabla Impacto'!$D$5),"Menor",IF(OR(L138='[1]Tabla Impacto'!$C$6,L138='[1]Tabla Impacto'!$D$6),"Moderado",IF(OR(L138='[1]Tabla Impacto'!$C$7,L138='[1]Tabla Impacto'!$D$7),"Mayor",IF(OR(L138='[1]Tabla Impacto'!$C$8,L138='[1]Tabla Impacto'!$D$8),"Catastrófico","")))))</f>
        <v>Catastrófico</v>
      </c>
      <c r="O138" s="40">
        <f t="shared" si="34"/>
        <v>1</v>
      </c>
      <c r="P138" s="43" t="str">
        <f t="shared" si="3"/>
        <v>Extremo</v>
      </c>
      <c r="Q138" s="72">
        <v>1</v>
      </c>
      <c r="R138" s="159" t="s">
        <v>882</v>
      </c>
      <c r="S138" s="111" t="str">
        <f t="shared" si="4"/>
        <v>Probabilidad</v>
      </c>
      <c r="T138" s="45" t="s">
        <v>102</v>
      </c>
      <c r="U138" s="45" t="s">
        <v>103</v>
      </c>
      <c r="V138" s="46" t="str">
        <f t="shared" si="29"/>
        <v>50%</v>
      </c>
      <c r="W138" s="45" t="s">
        <v>104</v>
      </c>
      <c r="X138" s="45" t="s">
        <v>105</v>
      </c>
      <c r="Y138" s="45" t="s">
        <v>106</v>
      </c>
      <c r="Z138" s="47">
        <f t="shared" si="6"/>
        <v>0.2</v>
      </c>
      <c r="AA138" s="48" t="str">
        <f t="shared" si="7"/>
        <v>Muy Baja</v>
      </c>
      <c r="AB138" s="46">
        <f t="shared" si="30"/>
        <v>0.2</v>
      </c>
      <c r="AC138" s="48" t="str">
        <f t="shared" si="31"/>
        <v>Catastrófico</v>
      </c>
      <c r="AD138" s="46">
        <f t="shared" si="32"/>
        <v>1</v>
      </c>
      <c r="AE138" s="49" t="str">
        <f t="shared" si="33"/>
        <v>Extremo</v>
      </c>
      <c r="AF138" s="45" t="s">
        <v>107</v>
      </c>
      <c r="AG138" s="36" t="s">
        <v>883</v>
      </c>
      <c r="AH138" s="160" t="s">
        <v>884</v>
      </c>
      <c r="AI138" s="159"/>
      <c r="AJ138" s="50">
        <v>44426</v>
      </c>
      <c r="AK138" s="159" t="s">
        <v>885</v>
      </c>
      <c r="AL138" s="117" t="s">
        <v>886</v>
      </c>
      <c r="AM138" s="38"/>
      <c r="AN138" s="38" t="s">
        <v>113</v>
      </c>
      <c r="AO138" s="245" t="s">
        <v>887</v>
      </c>
      <c r="AP138" s="318" t="s">
        <v>1184</v>
      </c>
      <c r="AQ138" s="319"/>
      <c r="AR138" s="320"/>
      <c r="AS138" s="27"/>
      <c r="AT138" s="27"/>
      <c r="AU138" s="27"/>
      <c r="AV138" s="27"/>
      <c r="AW138" s="27"/>
      <c r="AX138" s="27"/>
      <c r="AY138" s="27"/>
      <c r="AZ138" s="27"/>
      <c r="BA138" s="27"/>
      <c r="BB138" s="27"/>
      <c r="BC138" s="27"/>
      <c r="BD138" s="27"/>
      <c r="BE138" s="27"/>
      <c r="BF138" s="27"/>
      <c r="BG138" s="27"/>
      <c r="BH138" s="27"/>
      <c r="BI138" s="27"/>
      <c r="BJ138" s="27"/>
      <c r="BK138" s="27"/>
      <c r="BL138" s="27"/>
    </row>
    <row r="139" spans="1:64" ht="131.25" customHeight="1">
      <c r="A139" s="445"/>
      <c r="B139" s="446"/>
      <c r="C139" s="446"/>
      <c r="D139" s="472"/>
      <c r="E139" s="475"/>
      <c r="F139" s="472"/>
      <c r="G139" s="447"/>
      <c r="H139" s="179" t="s">
        <v>278</v>
      </c>
      <c r="I139" s="177">
        <v>12</v>
      </c>
      <c r="J139" s="39" t="str">
        <f t="shared" si="21"/>
        <v>Baja</v>
      </c>
      <c r="K139" s="40">
        <v>0.2</v>
      </c>
      <c r="L139" s="179" t="s">
        <v>366</v>
      </c>
      <c r="M139" s="471"/>
      <c r="N139" s="42" t="str">
        <f>IF(OR(L139='[1]Tabla Impacto'!$C$4,L139='[1]Tabla Impacto'!$D$4),"Leve",IF(OR(L139='[1]Tabla Impacto'!$C$5,L139='[1]Tabla Impacto'!$D$5),"Menor",IF(OR(L139='[1]Tabla Impacto'!$C$6,L139='[1]Tabla Impacto'!$D$6),"Moderado",IF(OR(L139='[1]Tabla Impacto'!$C$7,L139='[1]Tabla Impacto'!$D$7),"Mayor",IF(OR(L139='[1]Tabla Impacto'!$C$8,L139='[1]Tabla Impacto'!$D$8),"Catastrófico","")))))</f>
        <v>Catastrófico</v>
      </c>
      <c r="O139" s="40">
        <f t="shared" si="34"/>
        <v>1</v>
      </c>
      <c r="P139" s="43" t="str">
        <f t="shared" si="3"/>
        <v>Extremo</v>
      </c>
      <c r="Q139" s="168">
        <v>2</v>
      </c>
      <c r="R139" s="163" t="s">
        <v>888</v>
      </c>
      <c r="S139" s="111" t="str">
        <f t="shared" si="4"/>
        <v>Probabilidad</v>
      </c>
      <c r="T139" s="45" t="s">
        <v>102</v>
      </c>
      <c r="U139" s="45" t="s">
        <v>103</v>
      </c>
      <c r="V139" s="46" t="str">
        <f t="shared" si="29"/>
        <v>50%</v>
      </c>
      <c r="W139" s="45" t="s">
        <v>104</v>
      </c>
      <c r="X139" s="45" t="s">
        <v>105</v>
      </c>
      <c r="Y139" s="45" t="s">
        <v>106</v>
      </c>
      <c r="Z139" s="47">
        <f t="shared" si="6"/>
        <v>0.1</v>
      </c>
      <c r="AA139" s="48" t="str">
        <f t="shared" si="7"/>
        <v>Muy Baja</v>
      </c>
      <c r="AB139" s="46">
        <f t="shared" si="30"/>
        <v>0.1</v>
      </c>
      <c r="AC139" s="48" t="str">
        <f t="shared" si="31"/>
        <v>Catastrófico</v>
      </c>
      <c r="AD139" s="46">
        <f t="shared" si="32"/>
        <v>1</v>
      </c>
      <c r="AE139" s="49" t="str">
        <f t="shared" si="33"/>
        <v>Extremo</v>
      </c>
      <c r="AF139" s="45" t="s">
        <v>107</v>
      </c>
      <c r="AG139" s="162" t="s">
        <v>889</v>
      </c>
      <c r="AH139" s="166" t="s">
        <v>884</v>
      </c>
      <c r="AI139" s="159"/>
      <c r="AJ139" s="50">
        <v>44426</v>
      </c>
      <c r="AK139" s="163" t="s">
        <v>890</v>
      </c>
      <c r="AL139" s="117" t="s">
        <v>891</v>
      </c>
      <c r="AM139" s="38"/>
      <c r="AN139" s="38" t="s">
        <v>113</v>
      </c>
      <c r="AO139" s="245" t="s">
        <v>892</v>
      </c>
      <c r="AP139" s="318" t="s">
        <v>1198</v>
      </c>
      <c r="AQ139" s="319"/>
      <c r="AR139" s="320"/>
      <c r="AS139" s="27"/>
      <c r="AT139" s="27"/>
      <c r="AU139" s="27"/>
      <c r="AV139" s="27"/>
      <c r="AW139" s="27"/>
      <c r="AX139" s="27"/>
      <c r="AY139" s="27"/>
      <c r="AZ139" s="27"/>
      <c r="BA139" s="27"/>
      <c r="BB139" s="27"/>
      <c r="BC139" s="27"/>
      <c r="BD139" s="27"/>
      <c r="BE139" s="27"/>
      <c r="BF139" s="27"/>
      <c r="BG139" s="27"/>
      <c r="BH139" s="27"/>
      <c r="BI139" s="27"/>
      <c r="BJ139" s="27"/>
      <c r="BK139" s="27"/>
      <c r="BL139" s="27"/>
    </row>
    <row r="140" spans="1:64" ht="183.75" customHeight="1">
      <c r="A140" s="445"/>
      <c r="B140" s="446"/>
      <c r="C140" s="446"/>
      <c r="D140" s="472"/>
      <c r="E140" s="475"/>
      <c r="F140" s="472"/>
      <c r="G140" s="447"/>
      <c r="H140" s="179" t="s">
        <v>278</v>
      </c>
      <c r="I140" s="177">
        <v>12</v>
      </c>
      <c r="J140" s="39" t="str">
        <f t="shared" si="21"/>
        <v>Baja</v>
      </c>
      <c r="K140" s="40">
        <v>0.1</v>
      </c>
      <c r="L140" s="179" t="s">
        <v>366</v>
      </c>
      <c r="M140" s="471"/>
      <c r="N140" s="42" t="str">
        <f>IF(OR(L140='[1]Tabla Impacto'!$C$4,L140='[1]Tabla Impacto'!$D$4),"Leve",IF(OR(L140='[1]Tabla Impacto'!$C$5,L140='[1]Tabla Impacto'!$D$5),"Menor",IF(OR(L140='[1]Tabla Impacto'!$C$6,L140='[1]Tabla Impacto'!$D$6),"Moderado",IF(OR(L140='[1]Tabla Impacto'!$C$7,L140='[1]Tabla Impacto'!$D$7),"Mayor",IF(OR(L140='[1]Tabla Impacto'!$C$8,L140='[1]Tabla Impacto'!$D$8),"Catastrófico","")))))</f>
        <v>Catastrófico</v>
      </c>
      <c r="O140" s="40">
        <f t="shared" si="34"/>
        <v>1</v>
      </c>
      <c r="P140" s="43" t="str">
        <f t="shared" si="3"/>
        <v>Extremo</v>
      </c>
      <c r="Q140" s="168">
        <v>3</v>
      </c>
      <c r="R140" s="163" t="s">
        <v>893</v>
      </c>
      <c r="S140" s="111" t="str">
        <f t="shared" si="4"/>
        <v>Probabilidad</v>
      </c>
      <c r="T140" s="45" t="s">
        <v>139</v>
      </c>
      <c r="U140" s="45" t="s">
        <v>103</v>
      </c>
      <c r="V140" s="46" t="str">
        <f t="shared" si="29"/>
        <v>40%</v>
      </c>
      <c r="W140" s="45" t="s">
        <v>104</v>
      </c>
      <c r="X140" s="45" t="s">
        <v>105</v>
      </c>
      <c r="Y140" s="45" t="s">
        <v>106</v>
      </c>
      <c r="Z140" s="47">
        <f t="shared" si="6"/>
        <v>0.06</v>
      </c>
      <c r="AA140" s="48" t="str">
        <f t="shared" si="7"/>
        <v>Muy Baja</v>
      </c>
      <c r="AB140" s="46">
        <f t="shared" si="30"/>
        <v>0.06</v>
      </c>
      <c r="AC140" s="48" t="str">
        <f t="shared" si="31"/>
        <v>Catastrófico</v>
      </c>
      <c r="AD140" s="46">
        <f t="shared" si="32"/>
        <v>1</v>
      </c>
      <c r="AE140" s="49" t="str">
        <f t="shared" si="33"/>
        <v>Extremo</v>
      </c>
      <c r="AF140" s="45" t="s">
        <v>107</v>
      </c>
      <c r="AG140" s="162" t="s">
        <v>894</v>
      </c>
      <c r="AH140" s="166" t="s">
        <v>884</v>
      </c>
      <c r="AI140" s="159"/>
      <c r="AJ140" s="50">
        <v>44426</v>
      </c>
      <c r="AK140" s="163" t="s">
        <v>895</v>
      </c>
      <c r="AL140" s="117" t="s">
        <v>896</v>
      </c>
      <c r="AM140" s="38"/>
      <c r="AN140" s="38" t="s">
        <v>113</v>
      </c>
      <c r="AO140" s="245" t="s">
        <v>897</v>
      </c>
      <c r="AP140" s="318" t="s">
        <v>1185</v>
      </c>
      <c r="AQ140" s="319"/>
      <c r="AR140" s="320"/>
      <c r="AS140" s="27"/>
      <c r="AT140" s="27"/>
      <c r="AU140" s="27"/>
      <c r="AV140" s="27"/>
      <c r="AW140" s="27"/>
      <c r="AX140" s="27"/>
      <c r="AY140" s="27"/>
      <c r="AZ140" s="27"/>
      <c r="BA140" s="27"/>
      <c r="BB140" s="27"/>
      <c r="BC140" s="27"/>
      <c r="BD140" s="27"/>
      <c r="BE140" s="27"/>
      <c r="BF140" s="27"/>
      <c r="BG140" s="27"/>
      <c r="BH140" s="27"/>
      <c r="BI140" s="27"/>
      <c r="BJ140" s="27"/>
      <c r="BK140" s="27"/>
      <c r="BL140" s="27"/>
    </row>
    <row r="141" spans="1:64" ht="156.75" customHeight="1">
      <c r="A141" s="445"/>
      <c r="B141" s="446"/>
      <c r="C141" s="446"/>
      <c r="D141" s="472"/>
      <c r="E141" s="475"/>
      <c r="F141" s="472"/>
      <c r="G141" s="447"/>
      <c r="H141" s="179" t="s">
        <v>278</v>
      </c>
      <c r="I141" s="177">
        <v>12</v>
      </c>
      <c r="J141" s="39" t="str">
        <f t="shared" si="21"/>
        <v>Baja</v>
      </c>
      <c r="K141" s="40">
        <v>0.06</v>
      </c>
      <c r="L141" s="179" t="s">
        <v>366</v>
      </c>
      <c r="M141" s="471"/>
      <c r="N141" s="42" t="str">
        <f>IF(OR(L141='[1]Tabla Impacto'!$C$4,L141='[1]Tabla Impacto'!$D$4),"Leve",IF(OR(L141='[1]Tabla Impacto'!$C$5,L141='[1]Tabla Impacto'!$D$5),"Menor",IF(OR(L141='[1]Tabla Impacto'!$C$6,L141='[1]Tabla Impacto'!$D$6),"Moderado",IF(OR(L141='[1]Tabla Impacto'!$C$7,L141='[1]Tabla Impacto'!$D$7),"Mayor",IF(OR(L141='[1]Tabla Impacto'!$C$8,L141='[1]Tabla Impacto'!$D$8),"Catastrófico","")))))</f>
        <v>Catastrófico</v>
      </c>
      <c r="O141" s="40">
        <f t="shared" si="34"/>
        <v>1</v>
      </c>
      <c r="P141" s="43" t="str">
        <f t="shared" si="3"/>
        <v>Extremo</v>
      </c>
      <c r="Q141" s="168">
        <v>4</v>
      </c>
      <c r="R141" s="163" t="s">
        <v>898</v>
      </c>
      <c r="S141" s="111" t="str">
        <f t="shared" si="4"/>
        <v>Probabilidad</v>
      </c>
      <c r="T141" s="45" t="s">
        <v>139</v>
      </c>
      <c r="U141" s="45" t="s">
        <v>103</v>
      </c>
      <c r="V141" s="46" t="str">
        <f t="shared" si="29"/>
        <v>40%</v>
      </c>
      <c r="W141" s="45" t="s">
        <v>248</v>
      </c>
      <c r="X141" s="45" t="s">
        <v>105</v>
      </c>
      <c r="Y141" s="45" t="s">
        <v>106</v>
      </c>
      <c r="Z141" s="47">
        <f t="shared" si="6"/>
        <v>3.5999999999999997E-2</v>
      </c>
      <c r="AA141" s="48" t="str">
        <f t="shared" si="7"/>
        <v>Muy Baja</v>
      </c>
      <c r="AB141" s="46">
        <f t="shared" si="30"/>
        <v>3.5999999999999997E-2</v>
      </c>
      <c r="AC141" s="48" t="str">
        <f t="shared" si="31"/>
        <v>Catastrófico</v>
      </c>
      <c r="AD141" s="46">
        <f t="shared" si="32"/>
        <v>1</v>
      </c>
      <c r="AE141" s="49" t="str">
        <f t="shared" si="33"/>
        <v>Extremo</v>
      </c>
      <c r="AF141" s="45" t="s">
        <v>107</v>
      </c>
      <c r="AG141" s="162" t="s">
        <v>899</v>
      </c>
      <c r="AH141" s="166" t="s">
        <v>817</v>
      </c>
      <c r="AI141" s="159"/>
      <c r="AJ141" s="50">
        <v>44426</v>
      </c>
      <c r="AK141" s="163" t="s">
        <v>900</v>
      </c>
      <c r="AL141" s="117" t="s">
        <v>901</v>
      </c>
      <c r="AM141" s="38"/>
      <c r="AN141" s="38" t="s">
        <v>113</v>
      </c>
      <c r="AO141" s="245" t="s">
        <v>902</v>
      </c>
      <c r="AP141" s="333" t="s">
        <v>1199</v>
      </c>
      <c r="AQ141" s="319"/>
      <c r="AR141" s="320"/>
      <c r="AS141" s="27"/>
      <c r="AT141" s="27"/>
      <c r="AU141" s="27"/>
      <c r="AV141" s="27"/>
      <c r="AW141" s="27"/>
      <c r="AX141" s="27"/>
      <c r="AY141" s="27"/>
      <c r="AZ141" s="27"/>
      <c r="BA141" s="27"/>
      <c r="BB141" s="27"/>
      <c r="BC141" s="27"/>
      <c r="BD141" s="27"/>
      <c r="BE141" s="27"/>
      <c r="BF141" s="27"/>
      <c r="BG141" s="27"/>
      <c r="BH141" s="27"/>
      <c r="BI141" s="27"/>
      <c r="BJ141" s="27"/>
      <c r="BK141" s="27"/>
      <c r="BL141" s="27"/>
    </row>
    <row r="142" spans="1:64" ht="129" customHeight="1">
      <c r="A142" s="420"/>
      <c r="B142" s="439"/>
      <c r="C142" s="439"/>
      <c r="D142" s="417"/>
      <c r="E142" s="469"/>
      <c r="F142" s="417"/>
      <c r="G142" s="416"/>
      <c r="H142" s="179" t="s">
        <v>278</v>
      </c>
      <c r="I142" s="177">
        <v>12</v>
      </c>
      <c r="J142" s="39" t="str">
        <f t="shared" si="21"/>
        <v>Baja</v>
      </c>
      <c r="K142" s="40">
        <v>3.5999999999999997E-2</v>
      </c>
      <c r="L142" s="179" t="s">
        <v>366</v>
      </c>
      <c r="M142" s="432"/>
      <c r="N142" s="42" t="str">
        <f>IF(OR(L142='[1]Tabla Impacto'!$C$4,L142='[1]Tabla Impacto'!$D$4),"Leve",IF(OR(L142='[1]Tabla Impacto'!$C$5,L142='[1]Tabla Impacto'!$D$5),"Menor",IF(OR(L142='[1]Tabla Impacto'!$C$6,L142='[1]Tabla Impacto'!$D$6),"Moderado",IF(OR(L142='[1]Tabla Impacto'!$C$7,L142='[1]Tabla Impacto'!$D$7),"Mayor",IF(OR(L142='[1]Tabla Impacto'!$C$8,L142='[1]Tabla Impacto'!$D$8),"Catastrófico","")))))</f>
        <v>Catastrófico</v>
      </c>
      <c r="O142" s="40">
        <f t="shared" si="34"/>
        <v>1</v>
      </c>
      <c r="P142" s="43" t="str">
        <f t="shared" si="3"/>
        <v>Extremo</v>
      </c>
      <c r="Q142" s="168">
        <v>5</v>
      </c>
      <c r="R142" s="163" t="s">
        <v>903</v>
      </c>
      <c r="S142" s="111" t="str">
        <f t="shared" si="4"/>
        <v>Impacto</v>
      </c>
      <c r="T142" s="45" t="s">
        <v>445</v>
      </c>
      <c r="U142" s="45" t="s">
        <v>132</v>
      </c>
      <c r="V142" s="46" t="str">
        <f t="shared" si="29"/>
        <v>25%</v>
      </c>
      <c r="W142" s="45" t="s">
        <v>104</v>
      </c>
      <c r="X142" s="45" t="s">
        <v>105</v>
      </c>
      <c r="Y142" s="45" t="s">
        <v>106</v>
      </c>
      <c r="Z142" s="47">
        <f t="shared" si="6"/>
        <v>3.5999999999999997E-2</v>
      </c>
      <c r="AA142" s="48" t="str">
        <f t="shared" si="7"/>
        <v>Muy Baja</v>
      </c>
      <c r="AB142" s="46">
        <f t="shared" si="30"/>
        <v>3.5999999999999997E-2</v>
      </c>
      <c r="AC142" s="48" t="str">
        <f t="shared" si="31"/>
        <v>Mayor</v>
      </c>
      <c r="AD142" s="46">
        <f t="shared" si="32"/>
        <v>0.75</v>
      </c>
      <c r="AE142" s="49" t="str">
        <f t="shared" si="33"/>
        <v>Alto</v>
      </c>
      <c r="AF142" s="45" t="s">
        <v>107</v>
      </c>
      <c r="AG142" s="162" t="s">
        <v>904</v>
      </c>
      <c r="AH142" s="166" t="s">
        <v>884</v>
      </c>
      <c r="AI142" s="159"/>
      <c r="AJ142" s="50">
        <v>44426</v>
      </c>
      <c r="AK142" s="163" t="s">
        <v>905</v>
      </c>
      <c r="AL142" s="117" t="s">
        <v>906</v>
      </c>
      <c r="AM142" s="38"/>
      <c r="AN142" s="38" t="s">
        <v>113</v>
      </c>
      <c r="AO142" s="245" t="s">
        <v>907</v>
      </c>
      <c r="AP142" s="318" t="s">
        <v>1189</v>
      </c>
      <c r="AQ142" s="319"/>
      <c r="AR142" s="320"/>
      <c r="AS142" s="27"/>
      <c r="AT142" s="27"/>
      <c r="AU142" s="27"/>
      <c r="AV142" s="27"/>
      <c r="AW142" s="27"/>
      <c r="AX142" s="27"/>
      <c r="AY142" s="27"/>
      <c r="AZ142" s="27"/>
      <c r="BA142" s="27"/>
      <c r="BB142" s="27"/>
      <c r="BC142" s="27"/>
      <c r="BD142" s="27"/>
      <c r="BE142" s="27"/>
      <c r="BF142" s="27"/>
      <c r="BG142" s="27"/>
      <c r="BH142" s="27"/>
      <c r="BI142" s="27"/>
      <c r="BJ142" s="27"/>
      <c r="BK142" s="27"/>
      <c r="BL142" s="27"/>
    </row>
    <row r="143" spans="1:64" ht="125.25" customHeight="1">
      <c r="A143" s="365">
        <v>72</v>
      </c>
      <c r="B143" s="366" t="s">
        <v>820</v>
      </c>
      <c r="C143" s="366" t="s">
        <v>789</v>
      </c>
      <c r="D143" s="385" t="s">
        <v>114</v>
      </c>
      <c r="E143" s="386" t="s">
        <v>908</v>
      </c>
      <c r="F143" s="385" t="s">
        <v>909</v>
      </c>
      <c r="G143" s="385" t="s">
        <v>910</v>
      </c>
      <c r="H143" s="179" t="s">
        <v>278</v>
      </c>
      <c r="I143" s="38">
        <v>2</v>
      </c>
      <c r="J143" s="39" t="str">
        <f t="shared" si="21"/>
        <v>Muy Baja</v>
      </c>
      <c r="K143" s="40">
        <f t="shared" ref="K143:K148" si="36">IF(J143="","",IF(J143="Muy Baja",0.2,IF(J143="Baja",0.4,IF(J143="Media",0.6,IF(J143="Alta",0.8,IF(J143="Muy Alta",1, ))))))</f>
        <v>0.2</v>
      </c>
      <c r="L143" s="179" t="s">
        <v>366</v>
      </c>
      <c r="M143" s="398" t="str">
        <f>IF(NOT(ISERROR(MATCH(L143,'[1]Tabla Impacto'!$B$221:$B$223,0))),'[1]Tabla Impacto'!$F$223&amp;"Por favor no seleccionar los criterios de impacto(Afectación Económica o presupuestal y Pérdida Reputacional)",L143)</f>
        <v>El riesgo afecta la imagen de la entidad a nivel nacional, con efecto publicitarios sostenible a nivel país</v>
      </c>
      <c r="N143" s="42" t="str">
        <f>IF(OR(L143='[1]Tabla Impacto'!$C$4,L143='[1]Tabla Impacto'!$D$4),"Leve",IF(OR(L143='[1]Tabla Impacto'!$C$5,L143='[1]Tabla Impacto'!$D$5),"Menor",IF(OR(L143='[1]Tabla Impacto'!$C$6,L143='[1]Tabla Impacto'!$D$6),"Moderado",IF(OR(L143='[1]Tabla Impacto'!$C$7,L143='[1]Tabla Impacto'!$D$7),"Mayor",IF(OR(L143='[1]Tabla Impacto'!$C$8,L143='[1]Tabla Impacto'!$D$8),"Catastrófico","")))))</f>
        <v>Catastrófico</v>
      </c>
      <c r="O143" s="40">
        <f t="shared" si="34"/>
        <v>1</v>
      </c>
      <c r="P143" s="43" t="str">
        <f t="shared" si="3"/>
        <v>Extremo</v>
      </c>
      <c r="Q143" s="72">
        <v>1</v>
      </c>
      <c r="R143" s="159" t="s">
        <v>911</v>
      </c>
      <c r="S143" s="111" t="str">
        <f t="shared" si="4"/>
        <v>Probabilidad</v>
      </c>
      <c r="T143" s="45" t="s">
        <v>102</v>
      </c>
      <c r="U143" s="45" t="s">
        <v>132</v>
      </c>
      <c r="V143" s="46" t="str">
        <f t="shared" si="29"/>
        <v>40%</v>
      </c>
      <c r="W143" s="45" t="s">
        <v>104</v>
      </c>
      <c r="X143" s="45" t="s">
        <v>105</v>
      </c>
      <c r="Y143" s="45" t="s">
        <v>106</v>
      </c>
      <c r="Z143" s="47">
        <f t="shared" si="6"/>
        <v>0.12</v>
      </c>
      <c r="AA143" s="48" t="str">
        <f t="shared" si="7"/>
        <v>Muy Baja</v>
      </c>
      <c r="AB143" s="46">
        <f t="shared" si="30"/>
        <v>0.12</v>
      </c>
      <c r="AC143" s="48" t="str">
        <f t="shared" si="31"/>
        <v>Catastrófico</v>
      </c>
      <c r="AD143" s="46">
        <f t="shared" si="32"/>
        <v>1</v>
      </c>
      <c r="AE143" s="49" t="str">
        <f t="shared" si="33"/>
        <v>Extremo</v>
      </c>
      <c r="AF143" s="45" t="s">
        <v>107</v>
      </c>
      <c r="AG143" s="36" t="s">
        <v>911</v>
      </c>
      <c r="AH143" s="160" t="s">
        <v>817</v>
      </c>
      <c r="AI143" s="159"/>
      <c r="AJ143" s="50">
        <v>44426</v>
      </c>
      <c r="AK143" s="159" t="s">
        <v>912</v>
      </c>
      <c r="AL143" s="117" t="s">
        <v>913</v>
      </c>
      <c r="AM143" s="38"/>
      <c r="AN143" s="38" t="s">
        <v>113</v>
      </c>
      <c r="AO143" s="245" t="s">
        <v>914</v>
      </c>
      <c r="AP143" s="306" t="s">
        <v>1186</v>
      </c>
      <c r="AQ143" s="307"/>
      <c r="AR143" s="308"/>
      <c r="AS143" s="27"/>
      <c r="AT143" s="27"/>
      <c r="AU143" s="27"/>
      <c r="AV143" s="27"/>
      <c r="AW143" s="27"/>
      <c r="AX143" s="27"/>
      <c r="AY143" s="27"/>
      <c r="AZ143" s="27"/>
      <c r="BA143" s="27"/>
      <c r="BB143" s="27"/>
      <c r="BC143" s="27"/>
      <c r="BD143" s="27"/>
      <c r="BE143" s="27"/>
      <c r="BF143" s="27"/>
      <c r="BG143" s="27"/>
      <c r="BH143" s="27"/>
      <c r="BI143" s="27"/>
      <c r="BJ143" s="27"/>
      <c r="BK143" s="27"/>
      <c r="BL143" s="27"/>
    </row>
    <row r="144" spans="1:64" ht="176.25" customHeight="1">
      <c r="A144" s="445"/>
      <c r="B144" s="446"/>
      <c r="C144" s="446"/>
      <c r="D144" s="472"/>
      <c r="E144" s="475"/>
      <c r="F144" s="472"/>
      <c r="G144" s="472"/>
      <c r="H144" s="179" t="s">
        <v>278</v>
      </c>
      <c r="I144" s="38">
        <v>2</v>
      </c>
      <c r="J144" s="39" t="str">
        <f t="shared" si="21"/>
        <v>Muy Baja</v>
      </c>
      <c r="K144" s="40">
        <f t="shared" si="36"/>
        <v>0.2</v>
      </c>
      <c r="L144" s="179" t="s">
        <v>366</v>
      </c>
      <c r="M144" s="471"/>
      <c r="N144" s="42" t="str">
        <f>IF(OR(L144='[1]Tabla Impacto'!$C$4,L144='[1]Tabla Impacto'!$D$4),"Leve",IF(OR(L144='[1]Tabla Impacto'!$C$5,L144='[1]Tabla Impacto'!$D$5),"Menor",IF(OR(L144='[1]Tabla Impacto'!$C$6,L144='[1]Tabla Impacto'!$D$6),"Moderado",IF(OR(L144='[1]Tabla Impacto'!$C$7,L144='[1]Tabla Impacto'!$D$7),"Mayor",IF(OR(L144='[1]Tabla Impacto'!$C$8,L144='[1]Tabla Impacto'!$D$8),"Catastrófico","")))))</f>
        <v>Catastrófico</v>
      </c>
      <c r="O144" s="40">
        <f t="shared" si="34"/>
        <v>1</v>
      </c>
      <c r="P144" s="43" t="str">
        <f t="shared" si="3"/>
        <v>Extremo</v>
      </c>
      <c r="Q144" s="168">
        <v>2</v>
      </c>
      <c r="R144" s="163" t="s">
        <v>915</v>
      </c>
      <c r="S144" s="111" t="str">
        <f t="shared" si="4"/>
        <v>Probabilidad</v>
      </c>
      <c r="T144" s="45" t="s">
        <v>102</v>
      </c>
      <c r="U144" s="45" t="s">
        <v>132</v>
      </c>
      <c r="V144" s="46" t="str">
        <f t="shared" si="29"/>
        <v>40%</v>
      </c>
      <c r="W144" s="45" t="s">
        <v>104</v>
      </c>
      <c r="X144" s="45" t="s">
        <v>105</v>
      </c>
      <c r="Y144" s="45" t="s">
        <v>106</v>
      </c>
      <c r="Z144" s="47">
        <f t="shared" si="6"/>
        <v>0.12</v>
      </c>
      <c r="AA144" s="48" t="str">
        <f t="shared" si="7"/>
        <v>Muy Baja</v>
      </c>
      <c r="AB144" s="46">
        <f t="shared" si="30"/>
        <v>0.12</v>
      </c>
      <c r="AC144" s="48" t="str">
        <f t="shared" si="31"/>
        <v>Catastrófico</v>
      </c>
      <c r="AD144" s="46">
        <f t="shared" si="32"/>
        <v>1</v>
      </c>
      <c r="AE144" s="49" t="str">
        <f t="shared" si="33"/>
        <v>Extremo</v>
      </c>
      <c r="AF144" s="45" t="s">
        <v>107</v>
      </c>
      <c r="AG144" s="162" t="s">
        <v>915</v>
      </c>
      <c r="AH144" s="166" t="s">
        <v>916</v>
      </c>
      <c r="AI144" s="159"/>
      <c r="AJ144" s="50">
        <v>44426</v>
      </c>
      <c r="AK144" s="163" t="s">
        <v>917</v>
      </c>
      <c r="AL144" s="117" t="s">
        <v>918</v>
      </c>
      <c r="AM144" s="38"/>
      <c r="AN144" s="38" t="s">
        <v>113</v>
      </c>
      <c r="AO144" s="245" t="s">
        <v>919</v>
      </c>
      <c r="AP144" s="318" t="s">
        <v>1200</v>
      </c>
      <c r="AQ144" s="319"/>
      <c r="AR144" s="320"/>
      <c r="AS144" s="27"/>
      <c r="AT144" s="27"/>
      <c r="AU144" s="27"/>
      <c r="AV144" s="27"/>
      <c r="AW144" s="27"/>
      <c r="AX144" s="27"/>
      <c r="AY144" s="27"/>
      <c r="AZ144" s="27"/>
      <c r="BA144" s="27"/>
      <c r="BB144" s="27"/>
      <c r="BC144" s="27"/>
      <c r="BD144" s="27"/>
      <c r="BE144" s="27"/>
      <c r="BF144" s="27"/>
      <c r="BG144" s="27"/>
      <c r="BH144" s="27"/>
      <c r="BI144" s="27"/>
      <c r="BJ144" s="27"/>
      <c r="BK144" s="27"/>
      <c r="BL144" s="27"/>
    </row>
    <row r="145" spans="1:64" ht="135.75" customHeight="1">
      <c r="A145" s="420"/>
      <c r="B145" s="439"/>
      <c r="C145" s="439"/>
      <c r="D145" s="417"/>
      <c r="E145" s="469"/>
      <c r="F145" s="417"/>
      <c r="G145" s="417"/>
      <c r="H145" s="179" t="s">
        <v>278</v>
      </c>
      <c r="I145" s="38">
        <v>2</v>
      </c>
      <c r="J145" s="39" t="str">
        <f t="shared" si="21"/>
        <v>Muy Baja</v>
      </c>
      <c r="K145" s="40">
        <f t="shared" si="36"/>
        <v>0.2</v>
      </c>
      <c r="L145" s="179" t="s">
        <v>366</v>
      </c>
      <c r="M145" s="432"/>
      <c r="N145" s="42" t="str">
        <f>IF(OR(L145='[1]Tabla Impacto'!$C$4,L145='[1]Tabla Impacto'!$D$4),"Leve",IF(OR(L145='[1]Tabla Impacto'!$C$5,L145='[1]Tabla Impacto'!$D$5),"Menor",IF(OR(L145='[1]Tabla Impacto'!$C$6,L145='[1]Tabla Impacto'!$D$6),"Moderado",IF(OR(L145='[1]Tabla Impacto'!$C$7,L145='[1]Tabla Impacto'!$D$7),"Mayor",IF(OR(L145='[1]Tabla Impacto'!$C$8,L145='[1]Tabla Impacto'!$D$8),"Catastrófico","")))))</f>
        <v>Catastrófico</v>
      </c>
      <c r="O145" s="40">
        <f t="shared" si="34"/>
        <v>1</v>
      </c>
      <c r="P145" s="43" t="str">
        <f t="shared" si="3"/>
        <v>Extremo</v>
      </c>
      <c r="Q145" s="168">
        <v>3</v>
      </c>
      <c r="R145" s="163" t="s">
        <v>920</v>
      </c>
      <c r="S145" s="111" t="str">
        <f t="shared" si="4"/>
        <v>Probabilidad</v>
      </c>
      <c r="T145" s="45" t="s">
        <v>102</v>
      </c>
      <c r="U145" s="45" t="s">
        <v>132</v>
      </c>
      <c r="V145" s="46" t="str">
        <f t="shared" si="29"/>
        <v>40%</v>
      </c>
      <c r="W145" s="45" t="s">
        <v>248</v>
      </c>
      <c r="X145" s="45" t="s">
        <v>105</v>
      </c>
      <c r="Y145" s="45" t="s">
        <v>106</v>
      </c>
      <c r="Z145" s="47">
        <f t="shared" si="6"/>
        <v>0.12</v>
      </c>
      <c r="AA145" s="48" t="str">
        <f t="shared" si="7"/>
        <v>Muy Baja</v>
      </c>
      <c r="AB145" s="46">
        <f t="shared" si="30"/>
        <v>0.12</v>
      </c>
      <c r="AC145" s="48" t="str">
        <f t="shared" si="31"/>
        <v>Catastrófico</v>
      </c>
      <c r="AD145" s="46">
        <f t="shared" si="32"/>
        <v>1</v>
      </c>
      <c r="AE145" s="49" t="str">
        <f t="shared" si="33"/>
        <v>Extremo</v>
      </c>
      <c r="AF145" s="45" t="s">
        <v>107</v>
      </c>
      <c r="AG145" s="162" t="s">
        <v>920</v>
      </c>
      <c r="AH145" s="166" t="s">
        <v>817</v>
      </c>
      <c r="AI145" s="159"/>
      <c r="AJ145" s="50">
        <v>44426</v>
      </c>
      <c r="AK145" s="163" t="s">
        <v>921</v>
      </c>
      <c r="AL145" s="117" t="s">
        <v>922</v>
      </c>
      <c r="AM145" s="38"/>
      <c r="AN145" s="38" t="s">
        <v>113</v>
      </c>
      <c r="AO145" s="245" t="s">
        <v>827</v>
      </c>
      <c r="AP145" s="333" t="s">
        <v>1188</v>
      </c>
      <c r="AQ145" s="319"/>
      <c r="AR145" s="320"/>
      <c r="AS145" s="290"/>
      <c r="AT145" s="27"/>
      <c r="AU145" s="27"/>
      <c r="AV145" s="27"/>
      <c r="AW145" s="27"/>
      <c r="AX145" s="27"/>
      <c r="AY145" s="27"/>
      <c r="AZ145" s="27"/>
      <c r="BA145" s="27"/>
      <c r="BB145" s="27"/>
      <c r="BC145" s="27"/>
      <c r="BD145" s="27"/>
      <c r="BE145" s="27"/>
      <c r="BF145" s="27"/>
      <c r="BG145" s="27"/>
      <c r="BH145" s="27"/>
      <c r="BI145" s="27"/>
      <c r="BJ145" s="27"/>
      <c r="BK145" s="27"/>
      <c r="BL145" s="27"/>
    </row>
    <row r="146" spans="1:64" ht="162.75" customHeight="1">
      <c r="A146" s="365">
        <v>73</v>
      </c>
      <c r="B146" s="366" t="s">
        <v>475</v>
      </c>
      <c r="C146" s="366" t="s">
        <v>923</v>
      </c>
      <c r="D146" s="385" t="s">
        <v>155</v>
      </c>
      <c r="E146" s="403" t="s">
        <v>924</v>
      </c>
      <c r="F146" s="385" t="s">
        <v>925</v>
      </c>
      <c r="G146" s="385" t="s">
        <v>926</v>
      </c>
      <c r="H146" s="35" t="s">
        <v>99</v>
      </c>
      <c r="I146" s="38">
        <v>6</v>
      </c>
      <c r="J146" s="39" t="str">
        <f t="shared" si="21"/>
        <v>Baja</v>
      </c>
      <c r="K146" s="40">
        <f t="shared" si="36"/>
        <v>0.4</v>
      </c>
      <c r="L146" s="145" t="s">
        <v>146</v>
      </c>
      <c r="M146" s="398" t="str">
        <f>IF(NOT(ISERROR(MATCH(L146,'[1]Tabla Impacto'!$B$221:$B$223,0))),'[1]Tabla Impacto'!$F$223&amp;"Por favor no seleccionar los criterios de impacto(Afectación Económica o presupuestal y Pérdida Reputacional)",L146)</f>
        <v>El riesgo afecta la imagen de la entidad con algunos usuarios de relevancia frente al logro de los objetivos</v>
      </c>
      <c r="N146" s="42" t="str">
        <f>IF(OR(L146='[1]Tabla Impacto'!$C$4,L146='[1]Tabla Impacto'!$D$4),"Leve",IF(OR(L146='[1]Tabla Impacto'!$C$5,L146='[1]Tabla Impacto'!$D$5),"Menor",IF(OR(L146='[1]Tabla Impacto'!$C$6,L146='[1]Tabla Impacto'!$D$6),"Moderado",IF(OR(L146='[1]Tabla Impacto'!$C$7,L146='[1]Tabla Impacto'!$D$7),"Mayor",IF(OR(L146='[1]Tabla Impacto'!$C$8,L146='[1]Tabla Impacto'!$D$8),"Catastrófico","")))))</f>
        <v>Moderado</v>
      </c>
      <c r="O146" s="40">
        <f t="shared" si="34"/>
        <v>0.6</v>
      </c>
      <c r="P146" s="43" t="str">
        <f t="shared" si="3"/>
        <v>Moderado</v>
      </c>
      <c r="Q146" s="38">
        <v>1</v>
      </c>
      <c r="R146" s="144" t="s">
        <v>927</v>
      </c>
      <c r="S146" s="111" t="str">
        <f t="shared" si="4"/>
        <v>Probabilidad</v>
      </c>
      <c r="T146" s="45" t="s">
        <v>102</v>
      </c>
      <c r="U146" s="45" t="s">
        <v>132</v>
      </c>
      <c r="V146" s="46" t="str">
        <f t="shared" si="29"/>
        <v>40%</v>
      </c>
      <c r="W146" s="45" t="s">
        <v>104</v>
      </c>
      <c r="X146" s="45" t="s">
        <v>105</v>
      </c>
      <c r="Y146" s="45" t="s">
        <v>106</v>
      </c>
      <c r="Z146" s="47">
        <f t="shared" si="6"/>
        <v>0.24</v>
      </c>
      <c r="AA146" s="48" t="str">
        <f t="shared" si="7"/>
        <v>Baja</v>
      </c>
      <c r="AB146" s="46">
        <f t="shared" si="30"/>
        <v>0.24</v>
      </c>
      <c r="AC146" s="48" t="str">
        <f t="shared" si="31"/>
        <v>Moderado</v>
      </c>
      <c r="AD146" s="46">
        <f t="shared" si="32"/>
        <v>0.6</v>
      </c>
      <c r="AE146" s="49" t="str">
        <f t="shared" si="33"/>
        <v>Moderado</v>
      </c>
      <c r="AF146" s="45" t="s">
        <v>107</v>
      </c>
      <c r="AG146" s="252" t="s">
        <v>928</v>
      </c>
      <c r="AH146" s="35" t="s">
        <v>929</v>
      </c>
      <c r="AI146" s="116" t="s">
        <v>930</v>
      </c>
      <c r="AJ146" s="50">
        <v>44426</v>
      </c>
      <c r="AK146" s="204" t="s">
        <v>931</v>
      </c>
      <c r="AL146" s="222" t="s">
        <v>932</v>
      </c>
      <c r="AM146" s="38"/>
      <c r="AN146" s="38" t="s">
        <v>113</v>
      </c>
      <c r="AO146" s="51" t="s">
        <v>933</v>
      </c>
      <c r="AP146" s="318" t="s">
        <v>1201</v>
      </c>
      <c r="AQ146" s="319"/>
      <c r="AR146" s="320"/>
      <c r="AS146" s="27"/>
      <c r="AT146" s="27"/>
      <c r="AU146" s="27"/>
      <c r="AV146" s="27"/>
      <c r="AW146" s="27"/>
      <c r="AX146" s="27"/>
      <c r="AY146" s="27"/>
      <c r="AZ146" s="27"/>
      <c r="BA146" s="27"/>
      <c r="BB146" s="27"/>
      <c r="BC146" s="27"/>
      <c r="BD146" s="27"/>
      <c r="BE146" s="27"/>
      <c r="BF146" s="27"/>
      <c r="BG146" s="27"/>
      <c r="BH146" s="27"/>
      <c r="BI146" s="27"/>
      <c r="BJ146" s="27"/>
      <c r="BK146" s="27"/>
      <c r="BL146" s="27"/>
    </row>
    <row r="147" spans="1:64" ht="192" customHeight="1">
      <c r="A147" s="420"/>
      <c r="B147" s="439"/>
      <c r="C147" s="439"/>
      <c r="D147" s="417"/>
      <c r="E147" s="427"/>
      <c r="F147" s="417"/>
      <c r="G147" s="417"/>
      <c r="H147" s="35" t="s">
        <v>99</v>
      </c>
      <c r="I147" s="38">
        <v>6</v>
      </c>
      <c r="J147" s="39" t="str">
        <f t="shared" si="21"/>
        <v>Baja</v>
      </c>
      <c r="K147" s="40">
        <f t="shared" si="36"/>
        <v>0.4</v>
      </c>
      <c r="L147" s="145" t="s">
        <v>146</v>
      </c>
      <c r="M147" s="432"/>
      <c r="N147" s="42" t="str">
        <f>IF(OR(L147='[1]Tabla Impacto'!$C$4,L147='[1]Tabla Impacto'!$D$4),"Leve",IF(OR(L147='[1]Tabla Impacto'!$C$5,L147='[1]Tabla Impacto'!$D$5),"Menor",IF(OR(L147='[1]Tabla Impacto'!$C$6,L147='[1]Tabla Impacto'!$D$6),"Moderado",IF(OR(L147='[1]Tabla Impacto'!$C$7,L147='[1]Tabla Impacto'!$D$7),"Mayor",IF(OR(L147='[1]Tabla Impacto'!$C$8,L147='[1]Tabla Impacto'!$D$8),"Catastrófico","")))))</f>
        <v>Moderado</v>
      </c>
      <c r="O147" s="40">
        <f t="shared" si="34"/>
        <v>0.6</v>
      </c>
      <c r="P147" s="43" t="str">
        <f t="shared" si="3"/>
        <v>Moderado</v>
      </c>
      <c r="Q147" s="38">
        <v>2</v>
      </c>
      <c r="R147" s="144" t="s">
        <v>934</v>
      </c>
      <c r="S147" s="111" t="str">
        <f t="shared" si="4"/>
        <v>Probabilidad</v>
      </c>
      <c r="T147" s="45" t="s">
        <v>102</v>
      </c>
      <c r="U147" s="45" t="s">
        <v>132</v>
      </c>
      <c r="V147" s="46" t="str">
        <f t="shared" si="29"/>
        <v>40%</v>
      </c>
      <c r="W147" s="45" t="s">
        <v>104</v>
      </c>
      <c r="X147" s="45" t="s">
        <v>105</v>
      </c>
      <c r="Y147" s="45" t="s">
        <v>106</v>
      </c>
      <c r="Z147" s="47">
        <f t="shared" si="6"/>
        <v>0.24</v>
      </c>
      <c r="AA147" s="48" t="str">
        <f t="shared" si="7"/>
        <v>Baja</v>
      </c>
      <c r="AB147" s="46">
        <f t="shared" si="30"/>
        <v>0.24</v>
      </c>
      <c r="AC147" s="48" t="str">
        <f t="shared" si="31"/>
        <v>Moderado</v>
      </c>
      <c r="AD147" s="46">
        <f t="shared" si="32"/>
        <v>0.6</v>
      </c>
      <c r="AE147" s="49" t="str">
        <f t="shared" si="33"/>
        <v>Moderado</v>
      </c>
      <c r="AF147" s="45" t="s">
        <v>107</v>
      </c>
      <c r="AG147" s="144" t="s">
        <v>935</v>
      </c>
      <c r="AH147" s="35" t="s">
        <v>929</v>
      </c>
      <c r="AI147" s="116" t="s">
        <v>930</v>
      </c>
      <c r="AJ147" s="113">
        <v>44428</v>
      </c>
      <c r="AK147" s="204" t="s">
        <v>936</v>
      </c>
      <c r="AL147" s="222" t="s">
        <v>937</v>
      </c>
      <c r="AM147" s="38"/>
      <c r="AN147" s="38" t="s">
        <v>113</v>
      </c>
      <c r="AO147" s="51" t="s">
        <v>938</v>
      </c>
      <c r="AP147" s="318" t="s">
        <v>1202</v>
      </c>
      <c r="AQ147" s="319"/>
      <c r="AR147" s="320"/>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195.75" customHeight="1">
      <c r="A148" s="365">
        <v>74</v>
      </c>
      <c r="B148" s="366" t="s">
        <v>166</v>
      </c>
      <c r="C148" s="366" t="s">
        <v>923</v>
      </c>
      <c r="D148" s="385" t="s">
        <v>155</v>
      </c>
      <c r="E148" s="403" t="s">
        <v>939</v>
      </c>
      <c r="F148" s="385" t="s">
        <v>940</v>
      </c>
      <c r="G148" s="385" t="s">
        <v>941</v>
      </c>
      <c r="H148" s="35" t="s">
        <v>99</v>
      </c>
      <c r="I148" s="38">
        <v>2</v>
      </c>
      <c r="J148" s="39" t="str">
        <f t="shared" si="21"/>
        <v>Muy Baja</v>
      </c>
      <c r="K148" s="40">
        <f t="shared" si="36"/>
        <v>0.2</v>
      </c>
      <c r="L148" s="145"/>
      <c r="M148" s="398">
        <f>IF(NOT(ISERROR(MATCH(L148,'[1]Tabla Impacto'!$B$221:$B$223,0))),'[1]Tabla Impacto'!$F$223&amp;"Por favor no seleccionar los criterios de impacto(Afectación Económica o presupuestal y Pérdida Reputacional)",L148)</f>
        <v>0</v>
      </c>
      <c r="N148" s="42" t="s">
        <v>46</v>
      </c>
      <c r="O148" s="40">
        <f t="shared" si="34"/>
        <v>0.8</v>
      </c>
      <c r="P148" s="43" t="str">
        <f t="shared" si="3"/>
        <v>Alto</v>
      </c>
      <c r="Q148" s="38">
        <v>1</v>
      </c>
      <c r="R148" s="252" t="s">
        <v>942</v>
      </c>
      <c r="S148" s="111" t="str">
        <f t="shared" si="4"/>
        <v>Probabilidad</v>
      </c>
      <c r="T148" s="45" t="s">
        <v>102</v>
      </c>
      <c r="U148" s="45" t="s">
        <v>132</v>
      </c>
      <c r="V148" s="46" t="str">
        <f t="shared" si="29"/>
        <v>40%</v>
      </c>
      <c r="W148" s="45" t="s">
        <v>104</v>
      </c>
      <c r="X148" s="45" t="s">
        <v>105</v>
      </c>
      <c r="Y148" s="45" t="s">
        <v>106</v>
      </c>
      <c r="Z148" s="47">
        <f t="shared" si="6"/>
        <v>0.12</v>
      </c>
      <c r="AA148" s="48" t="str">
        <f t="shared" si="7"/>
        <v>Muy Baja</v>
      </c>
      <c r="AB148" s="46">
        <f t="shared" si="30"/>
        <v>0.12</v>
      </c>
      <c r="AC148" s="48" t="str">
        <f t="shared" si="31"/>
        <v>Mayor</v>
      </c>
      <c r="AD148" s="46">
        <f t="shared" si="32"/>
        <v>0.8</v>
      </c>
      <c r="AE148" s="49" t="str">
        <f t="shared" si="33"/>
        <v>Alto</v>
      </c>
      <c r="AF148" s="45" t="s">
        <v>107</v>
      </c>
      <c r="AG148" s="252" t="s">
        <v>943</v>
      </c>
      <c r="AH148" s="72" t="s">
        <v>929</v>
      </c>
      <c r="AI148" s="253" t="s">
        <v>944</v>
      </c>
      <c r="AJ148" s="113">
        <v>44428</v>
      </c>
      <c r="AK148" s="204" t="s">
        <v>945</v>
      </c>
      <c r="AL148" s="222" t="s">
        <v>946</v>
      </c>
      <c r="AM148" s="38"/>
      <c r="AN148" s="38" t="s">
        <v>113</v>
      </c>
      <c r="AO148" s="51" t="s">
        <v>947</v>
      </c>
      <c r="AP148" s="318" t="s">
        <v>1190</v>
      </c>
      <c r="AQ148" s="319"/>
      <c r="AR148" s="320"/>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186" customHeight="1">
      <c r="A149" s="420"/>
      <c r="B149" s="439"/>
      <c r="C149" s="439"/>
      <c r="D149" s="417"/>
      <c r="E149" s="427"/>
      <c r="F149" s="417"/>
      <c r="G149" s="417"/>
      <c r="H149" s="35" t="s">
        <v>99</v>
      </c>
      <c r="I149" s="38">
        <v>2</v>
      </c>
      <c r="J149" s="39" t="str">
        <f t="shared" si="21"/>
        <v>Muy Baja</v>
      </c>
      <c r="K149" s="40">
        <v>0.12</v>
      </c>
      <c r="L149" s="145"/>
      <c r="M149" s="432"/>
      <c r="N149" s="42" t="s">
        <v>46</v>
      </c>
      <c r="O149" s="40">
        <f t="shared" si="34"/>
        <v>0.8</v>
      </c>
      <c r="P149" s="43" t="str">
        <f t="shared" si="3"/>
        <v>Alto</v>
      </c>
      <c r="Q149" s="38">
        <v>2</v>
      </c>
      <c r="R149" s="144" t="s">
        <v>934</v>
      </c>
      <c r="S149" s="111" t="str">
        <f t="shared" si="4"/>
        <v>Probabilidad</v>
      </c>
      <c r="T149" s="45" t="s">
        <v>102</v>
      </c>
      <c r="U149" s="45" t="s">
        <v>132</v>
      </c>
      <c r="V149" s="46" t="str">
        <f t="shared" si="29"/>
        <v>40%</v>
      </c>
      <c r="W149" s="45" t="s">
        <v>104</v>
      </c>
      <c r="X149" s="45" t="s">
        <v>105</v>
      </c>
      <c r="Y149" s="45" t="s">
        <v>106</v>
      </c>
      <c r="Z149" s="47">
        <f t="shared" si="6"/>
        <v>7.1999999999999995E-2</v>
      </c>
      <c r="AA149" s="48" t="str">
        <f t="shared" si="7"/>
        <v>Muy Baja</v>
      </c>
      <c r="AB149" s="46">
        <f t="shared" si="30"/>
        <v>7.1999999999999995E-2</v>
      </c>
      <c r="AC149" s="48" t="str">
        <f t="shared" si="31"/>
        <v>Mayor</v>
      </c>
      <c r="AD149" s="46">
        <f t="shared" si="32"/>
        <v>0.8</v>
      </c>
      <c r="AE149" s="49" t="str">
        <f t="shared" si="33"/>
        <v>Alto</v>
      </c>
      <c r="AF149" s="45" t="s">
        <v>107</v>
      </c>
      <c r="AG149" s="144" t="s">
        <v>935</v>
      </c>
      <c r="AH149" s="72" t="s">
        <v>929</v>
      </c>
      <c r="AI149" s="253" t="s">
        <v>944</v>
      </c>
      <c r="AJ149" s="113">
        <v>44428</v>
      </c>
      <c r="AK149" s="204" t="s">
        <v>948</v>
      </c>
      <c r="AL149" s="222" t="s">
        <v>949</v>
      </c>
      <c r="AM149" s="38"/>
      <c r="AN149" s="38" t="s">
        <v>113</v>
      </c>
      <c r="AO149" s="51" t="s">
        <v>950</v>
      </c>
      <c r="AP149" s="318" t="s">
        <v>1203</v>
      </c>
      <c r="AQ149" s="319"/>
      <c r="AR149" s="320"/>
      <c r="AS149" s="27"/>
      <c r="AT149" s="27"/>
      <c r="AU149" s="27"/>
      <c r="AV149" s="27"/>
      <c r="AW149" s="27"/>
      <c r="AX149" s="27"/>
      <c r="AY149" s="27"/>
      <c r="AZ149" s="27"/>
      <c r="BA149" s="27"/>
      <c r="BB149" s="27"/>
      <c r="BC149" s="27"/>
      <c r="BD149" s="27"/>
      <c r="BE149" s="27"/>
      <c r="BF149" s="27"/>
      <c r="BG149" s="27"/>
      <c r="BH149" s="27"/>
      <c r="BI149" s="27"/>
      <c r="BJ149" s="27"/>
      <c r="BK149" s="27"/>
      <c r="BL149" s="27"/>
    </row>
    <row r="150" spans="1:64" ht="202.5" customHeight="1">
      <c r="A150" s="365">
        <v>75</v>
      </c>
      <c r="B150" s="366" t="s">
        <v>184</v>
      </c>
      <c r="C150" s="366" t="s">
        <v>923</v>
      </c>
      <c r="D150" s="367" t="s">
        <v>155</v>
      </c>
      <c r="E150" s="403" t="s">
        <v>951</v>
      </c>
      <c r="F150" s="385" t="s">
        <v>952</v>
      </c>
      <c r="G150" s="385" t="s">
        <v>953</v>
      </c>
      <c r="H150" s="367" t="s">
        <v>99</v>
      </c>
      <c r="I150" s="121">
        <v>6</v>
      </c>
      <c r="J150" s="39" t="str">
        <f t="shared" si="21"/>
        <v>Baja</v>
      </c>
      <c r="K150" s="40">
        <f>IF(J150="","",IF(J150="Muy Baja",0.2,IF(J150="Baja",0.4,IF(J150="Media",0.6,IF(J150="Alta",0.8,IF(J150="Muy Alta",1, ))))))</f>
        <v>0.4</v>
      </c>
      <c r="L150" s="225" t="s">
        <v>118</v>
      </c>
      <c r="M150" s="398" t="str">
        <f>IF(NOT(ISERROR(MATCH(L150,'[1]Tabla Impacto'!$B$221:$B$223,0))),'[1]Tabla Impacto'!$F$223&amp;"Por favor no seleccionar los criterios de impacto(Afectación Económica o presupuestal y Pérdida Reputacional)",L150)</f>
        <v>El riesgo afecta la imagen de alguna área de la organización</v>
      </c>
      <c r="N150" s="42" t="str">
        <f>IF(OR(L150='[1]Tabla Impacto'!$C$4,L150='[1]Tabla Impacto'!$D$4),"Leve",IF(OR(L150='[1]Tabla Impacto'!$C$5,L150='[1]Tabla Impacto'!$D$5),"Menor",IF(OR(L150='[1]Tabla Impacto'!$C$6,L150='[1]Tabla Impacto'!$D$6),"Moderado",IF(OR(L150='[1]Tabla Impacto'!$C$7,L150='[1]Tabla Impacto'!$D$7),"Mayor",IF(OR(L150='[1]Tabla Impacto'!$C$8,L150='[1]Tabla Impacto'!$D$8),"Catastrófico","")))))</f>
        <v>Leve</v>
      </c>
      <c r="O150" s="40">
        <f t="shared" si="34"/>
        <v>0.2</v>
      </c>
      <c r="P150" s="43" t="str">
        <f t="shared" si="3"/>
        <v>Bajo</v>
      </c>
      <c r="Q150" s="38">
        <v>1</v>
      </c>
      <c r="R150" s="252" t="s">
        <v>954</v>
      </c>
      <c r="S150" s="111" t="str">
        <f t="shared" si="4"/>
        <v>Probabilidad</v>
      </c>
      <c r="T150" s="45" t="s">
        <v>102</v>
      </c>
      <c r="U150" s="45" t="s">
        <v>132</v>
      </c>
      <c r="V150" s="46" t="str">
        <f t="shared" si="29"/>
        <v>40%</v>
      </c>
      <c r="W150" s="45" t="s">
        <v>104</v>
      </c>
      <c r="X150" s="45" t="s">
        <v>105</v>
      </c>
      <c r="Y150" s="45" t="s">
        <v>106</v>
      </c>
      <c r="Z150" s="47">
        <f t="shared" si="6"/>
        <v>0.24</v>
      </c>
      <c r="AA150" s="48" t="str">
        <f t="shared" si="7"/>
        <v>Baja</v>
      </c>
      <c r="AB150" s="46">
        <f t="shared" si="30"/>
        <v>0.24</v>
      </c>
      <c r="AC150" s="48" t="str">
        <f t="shared" si="31"/>
        <v>Leve</v>
      </c>
      <c r="AD150" s="46">
        <f t="shared" si="32"/>
        <v>0.2</v>
      </c>
      <c r="AE150" s="49" t="str">
        <f t="shared" si="33"/>
        <v>Bajo</v>
      </c>
      <c r="AF150" s="45" t="s">
        <v>107</v>
      </c>
      <c r="AG150" s="252" t="s">
        <v>943</v>
      </c>
      <c r="AH150" s="72" t="s">
        <v>929</v>
      </c>
      <c r="AI150" s="254" t="s">
        <v>944</v>
      </c>
      <c r="AJ150" s="113">
        <v>44428</v>
      </c>
      <c r="AK150" s="204" t="s">
        <v>955</v>
      </c>
      <c r="AL150" s="37" t="s">
        <v>956</v>
      </c>
      <c r="AM150" s="38"/>
      <c r="AN150" s="38" t="s">
        <v>113</v>
      </c>
      <c r="AO150" s="51" t="s">
        <v>957</v>
      </c>
      <c r="AP150" s="318" t="s">
        <v>1204</v>
      </c>
      <c r="AQ150" s="319"/>
      <c r="AR150" s="320"/>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ht="113.25" customHeight="1">
      <c r="A151" s="420"/>
      <c r="B151" s="439"/>
      <c r="C151" s="439"/>
      <c r="D151" s="416"/>
      <c r="E151" s="427"/>
      <c r="F151" s="417"/>
      <c r="G151" s="417"/>
      <c r="H151" s="416"/>
      <c r="I151" s="255">
        <v>6</v>
      </c>
      <c r="J151" s="39" t="str">
        <f t="shared" si="21"/>
        <v>Baja</v>
      </c>
      <c r="K151" s="40">
        <v>0.24</v>
      </c>
      <c r="L151" s="164" t="s">
        <v>118</v>
      </c>
      <c r="M151" s="432"/>
      <c r="N151" s="42" t="str">
        <f>IF(OR(L151='[1]Tabla Impacto'!$C$4,L151='[1]Tabla Impacto'!$D$4),"Leve",IF(OR(L151='[1]Tabla Impacto'!$C$5,L151='[1]Tabla Impacto'!$D$5),"Menor",IF(OR(L151='[1]Tabla Impacto'!$C$6,L151='[1]Tabla Impacto'!$D$6),"Moderado",IF(OR(L151='[1]Tabla Impacto'!$C$7,L151='[1]Tabla Impacto'!$D$7),"Mayor",IF(OR(L151='[1]Tabla Impacto'!$C$8,L151='[1]Tabla Impacto'!$D$8),"Catastrófico","")))))</f>
        <v>Leve</v>
      </c>
      <c r="O151" s="40">
        <f t="shared" si="34"/>
        <v>0.2</v>
      </c>
      <c r="P151" s="43" t="str">
        <f t="shared" si="3"/>
        <v>Bajo</v>
      </c>
      <c r="Q151" s="38">
        <v>2</v>
      </c>
      <c r="R151" s="144" t="s">
        <v>958</v>
      </c>
      <c r="S151" s="111" t="str">
        <f t="shared" si="4"/>
        <v>Probabilidad</v>
      </c>
      <c r="T151" s="45" t="s">
        <v>102</v>
      </c>
      <c r="U151" s="45" t="s">
        <v>132</v>
      </c>
      <c r="V151" s="46" t="str">
        <f t="shared" si="29"/>
        <v>40%</v>
      </c>
      <c r="W151" s="45" t="s">
        <v>104</v>
      </c>
      <c r="X151" s="45" t="s">
        <v>105</v>
      </c>
      <c r="Y151" s="45" t="s">
        <v>106</v>
      </c>
      <c r="Z151" s="47">
        <f t="shared" si="6"/>
        <v>0.14399999999999999</v>
      </c>
      <c r="AA151" s="48" t="str">
        <f t="shared" si="7"/>
        <v>Muy Baja</v>
      </c>
      <c r="AB151" s="46">
        <f t="shared" si="30"/>
        <v>0.14399999999999999</v>
      </c>
      <c r="AC151" s="48" t="str">
        <f t="shared" si="31"/>
        <v>Leve</v>
      </c>
      <c r="AD151" s="46">
        <f t="shared" si="32"/>
        <v>0.2</v>
      </c>
      <c r="AE151" s="49" t="str">
        <f t="shared" si="33"/>
        <v>Bajo</v>
      </c>
      <c r="AF151" s="45" t="s">
        <v>107</v>
      </c>
      <c r="AG151" s="144" t="s">
        <v>959</v>
      </c>
      <c r="AH151" s="72" t="s">
        <v>929</v>
      </c>
      <c r="AI151" s="254" t="s">
        <v>960</v>
      </c>
      <c r="AJ151" s="113">
        <v>44428</v>
      </c>
      <c r="AK151" s="204" t="s">
        <v>961</v>
      </c>
      <c r="AL151" s="37" t="s">
        <v>962</v>
      </c>
      <c r="AM151" s="38"/>
      <c r="AN151" s="38" t="s">
        <v>113</v>
      </c>
      <c r="AO151" s="51" t="s">
        <v>963</v>
      </c>
      <c r="AP151" s="318" t="s">
        <v>1191</v>
      </c>
      <c r="AQ151" s="319"/>
      <c r="AR151" s="320"/>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387" customHeight="1">
      <c r="A152" s="365">
        <v>76</v>
      </c>
      <c r="B152" s="476" t="s">
        <v>266</v>
      </c>
      <c r="C152" s="479" t="s">
        <v>631</v>
      </c>
      <c r="D152" s="367" t="s">
        <v>155</v>
      </c>
      <c r="E152" s="389" t="s">
        <v>964</v>
      </c>
      <c r="F152" s="389" t="s">
        <v>965</v>
      </c>
      <c r="G152" s="367" t="s">
        <v>966</v>
      </c>
      <c r="H152" s="35" t="s">
        <v>129</v>
      </c>
      <c r="I152" s="38">
        <v>365</v>
      </c>
      <c r="J152" s="39" t="str">
        <f t="shared" si="21"/>
        <v>Media</v>
      </c>
      <c r="K152" s="40">
        <f>IF(J152="","",IF(J152="Muy Baja",0.2,IF(J152="Baja",0.4,IF(J152="Media",0.6,IF(J152="Alta",0.8,IF(J152="Muy Alta",1, ))))))</f>
        <v>0.6</v>
      </c>
      <c r="L152" s="35" t="s">
        <v>146</v>
      </c>
      <c r="M152" s="398" t="str">
        <f>IF(NOT(ISERROR(MATCH(L152,'[1]Tabla Impacto'!$B$221:$B$223,0))),'[1]Tabla Impacto'!$F$223&amp;"Por favor no seleccionar los criterios de impacto(Afectación Económica o presupuestal y Pérdida Reputacional)",L152)</f>
        <v>El riesgo afecta la imagen de la entidad con algunos usuarios de relevancia frente al logro de los objetivos</v>
      </c>
      <c r="N152" s="42" t="str">
        <f>IF(OR(L152='[1]Tabla Impacto'!$C$4,L152='[1]Tabla Impacto'!$D$4),"Leve",IF(OR(L152='[1]Tabla Impacto'!$C$5,L152='[1]Tabla Impacto'!$D$5),"Menor",IF(OR(L152='[1]Tabla Impacto'!$C$6,L152='[1]Tabla Impacto'!$D$6),"Moderado",IF(OR(L152='[1]Tabla Impacto'!$C$7,L152='[1]Tabla Impacto'!$D$7),"Mayor",IF(OR(L152='[1]Tabla Impacto'!$C$8,L152='[1]Tabla Impacto'!$D$8),"Catastrófico","")))))</f>
        <v>Moderado</v>
      </c>
      <c r="O152" s="40">
        <f t="shared" si="34"/>
        <v>0.6</v>
      </c>
      <c r="P152" s="43" t="str">
        <f t="shared" si="3"/>
        <v>Moderado</v>
      </c>
      <c r="Q152" s="35">
        <v>1</v>
      </c>
      <c r="R152" s="114" t="s">
        <v>967</v>
      </c>
      <c r="S152" s="111" t="str">
        <f t="shared" si="4"/>
        <v>Probabilidad</v>
      </c>
      <c r="T152" s="45" t="s">
        <v>102</v>
      </c>
      <c r="U152" s="45" t="s">
        <v>132</v>
      </c>
      <c r="V152" s="46" t="str">
        <f t="shared" si="29"/>
        <v>40%</v>
      </c>
      <c r="W152" s="45" t="s">
        <v>248</v>
      </c>
      <c r="X152" s="45" t="s">
        <v>105</v>
      </c>
      <c r="Y152" s="45" t="s">
        <v>106</v>
      </c>
      <c r="Z152" s="47">
        <f t="shared" si="6"/>
        <v>0.36</v>
      </c>
      <c r="AA152" s="48" t="str">
        <f t="shared" si="7"/>
        <v>Baja</v>
      </c>
      <c r="AB152" s="46">
        <f t="shared" si="30"/>
        <v>0.36</v>
      </c>
      <c r="AC152" s="48" t="str">
        <f t="shared" si="31"/>
        <v>Moderado</v>
      </c>
      <c r="AD152" s="46">
        <f t="shared" si="32"/>
        <v>0.6</v>
      </c>
      <c r="AE152" s="49" t="str">
        <f t="shared" si="33"/>
        <v>Moderado</v>
      </c>
      <c r="AF152" s="45" t="s">
        <v>107</v>
      </c>
      <c r="AG152" s="221" t="s">
        <v>968</v>
      </c>
      <c r="AH152" s="35" t="s">
        <v>969</v>
      </c>
      <c r="AI152" s="114" t="s">
        <v>970</v>
      </c>
      <c r="AJ152" s="113">
        <v>44428</v>
      </c>
      <c r="AK152" s="114" t="s">
        <v>971</v>
      </c>
      <c r="AL152" s="222" t="s">
        <v>972</v>
      </c>
      <c r="AM152" s="38"/>
      <c r="AN152" s="38" t="s">
        <v>113</v>
      </c>
      <c r="AO152" s="51" t="s">
        <v>973</v>
      </c>
      <c r="AP152" s="306" t="s">
        <v>1205</v>
      </c>
      <c r="AQ152" s="307"/>
      <c r="AR152" s="308"/>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34" customHeight="1">
      <c r="A153" s="445"/>
      <c r="B153" s="477"/>
      <c r="C153" s="480"/>
      <c r="D153" s="447"/>
      <c r="E153" s="448"/>
      <c r="F153" s="448"/>
      <c r="G153" s="447"/>
      <c r="H153" s="35" t="s">
        <v>129</v>
      </c>
      <c r="I153" s="38">
        <v>365</v>
      </c>
      <c r="J153" s="39" t="str">
        <f t="shared" si="21"/>
        <v>Media</v>
      </c>
      <c r="K153" s="40">
        <v>0.36</v>
      </c>
      <c r="L153" s="35" t="s">
        <v>146</v>
      </c>
      <c r="M153" s="432"/>
      <c r="N153" s="42" t="str">
        <f>IF(OR(L153='[1]Tabla Impacto'!$C$4,L153='[1]Tabla Impacto'!$D$4),"Leve",IF(OR(L153='[1]Tabla Impacto'!$C$5,L153='[1]Tabla Impacto'!$D$5),"Menor",IF(OR(L153='[1]Tabla Impacto'!$C$6,L153='[1]Tabla Impacto'!$D$6),"Moderado",IF(OR(L153='[1]Tabla Impacto'!$C$7,L153='[1]Tabla Impacto'!$D$7),"Mayor",IF(OR(L153='[1]Tabla Impacto'!$C$8,L153='[1]Tabla Impacto'!$D$8),"Catastrófico","")))))</f>
        <v>Moderado</v>
      </c>
      <c r="O153" s="40">
        <f t="shared" si="34"/>
        <v>0.6</v>
      </c>
      <c r="P153" s="43" t="str">
        <f t="shared" si="3"/>
        <v>Moderado</v>
      </c>
      <c r="Q153" s="35">
        <v>2</v>
      </c>
      <c r="R153" s="114" t="s">
        <v>974</v>
      </c>
      <c r="S153" s="111" t="str">
        <f t="shared" si="4"/>
        <v>Probabilidad</v>
      </c>
      <c r="T153" s="45" t="s">
        <v>102</v>
      </c>
      <c r="U153" s="45" t="s">
        <v>132</v>
      </c>
      <c r="V153" s="46" t="str">
        <f t="shared" si="29"/>
        <v>40%</v>
      </c>
      <c r="W153" s="45" t="s">
        <v>104</v>
      </c>
      <c r="X153" s="45" t="s">
        <v>105</v>
      </c>
      <c r="Y153" s="45" t="s">
        <v>106</v>
      </c>
      <c r="Z153" s="47">
        <f t="shared" si="6"/>
        <v>0.216</v>
      </c>
      <c r="AA153" s="48" t="str">
        <f t="shared" si="7"/>
        <v>Baja</v>
      </c>
      <c r="AB153" s="46">
        <f t="shared" si="30"/>
        <v>0.216</v>
      </c>
      <c r="AC153" s="48" t="str">
        <f t="shared" si="31"/>
        <v>Moderado</v>
      </c>
      <c r="AD153" s="46">
        <f t="shared" si="32"/>
        <v>0.6</v>
      </c>
      <c r="AE153" s="49" t="str">
        <f t="shared" si="33"/>
        <v>Moderado</v>
      </c>
      <c r="AF153" s="45" t="s">
        <v>107</v>
      </c>
      <c r="AG153" s="256" t="s">
        <v>975</v>
      </c>
      <c r="AH153" s="35" t="s">
        <v>646</v>
      </c>
      <c r="AI153" s="230">
        <v>44197</v>
      </c>
      <c r="AJ153" s="113">
        <v>44428</v>
      </c>
      <c r="AK153" s="114" t="s">
        <v>976</v>
      </c>
      <c r="AL153" s="37" t="s">
        <v>977</v>
      </c>
      <c r="AM153" s="38"/>
      <c r="AN153" s="38" t="s">
        <v>113</v>
      </c>
      <c r="AO153" s="51" t="s">
        <v>978</v>
      </c>
      <c r="AP153" s="306" t="s">
        <v>1192</v>
      </c>
      <c r="AQ153" s="307"/>
      <c r="AR153" s="308"/>
      <c r="AS153" s="27"/>
      <c r="AT153" s="27"/>
      <c r="AU153" s="27"/>
      <c r="AV153" s="27"/>
      <c r="AW153" s="27"/>
      <c r="AX153" s="27"/>
      <c r="AY153" s="27"/>
      <c r="AZ153" s="27"/>
      <c r="BA153" s="27"/>
      <c r="BB153" s="27"/>
      <c r="BC153" s="27"/>
      <c r="BD153" s="27"/>
      <c r="BE153" s="27"/>
      <c r="BF153" s="27"/>
      <c r="BG153" s="27"/>
      <c r="BH153" s="27"/>
      <c r="BI153" s="27"/>
      <c r="BJ153" s="27"/>
      <c r="BK153" s="27"/>
      <c r="BL153" s="27"/>
    </row>
    <row r="154" spans="1:64" ht="230.25" customHeight="1">
      <c r="A154" s="420"/>
      <c r="B154" s="478"/>
      <c r="C154" s="481"/>
      <c r="D154" s="416"/>
      <c r="E154" s="415"/>
      <c r="F154" s="415"/>
      <c r="G154" s="416"/>
      <c r="H154" s="35" t="s">
        <v>129</v>
      </c>
      <c r="I154" s="38">
        <v>365</v>
      </c>
      <c r="J154" s="39" t="str">
        <f t="shared" si="21"/>
        <v>Media</v>
      </c>
      <c r="K154" s="40">
        <v>0.216</v>
      </c>
      <c r="L154" s="35" t="s">
        <v>146</v>
      </c>
      <c r="M154" s="41"/>
      <c r="N154" s="42" t="str">
        <f>IF(OR(L154='[1]Tabla Impacto'!$C$4,L154='[1]Tabla Impacto'!$D$4),"Leve",IF(OR(L154='[1]Tabla Impacto'!$C$5,L154='[1]Tabla Impacto'!$D$5),"Menor",IF(OR(L154='[1]Tabla Impacto'!$C$6,L154='[1]Tabla Impacto'!$D$6),"Moderado",IF(OR(L154='[1]Tabla Impacto'!$C$7,L154='[1]Tabla Impacto'!$D$7),"Mayor",IF(OR(L154='[1]Tabla Impacto'!$C$8,L154='[1]Tabla Impacto'!$D$8),"Catastrófico","")))))</f>
        <v>Moderado</v>
      </c>
      <c r="O154" s="40">
        <f t="shared" si="34"/>
        <v>0.6</v>
      </c>
      <c r="P154" s="43" t="str">
        <f t="shared" si="3"/>
        <v>Moderado</v>
      </c>
      <c r="Q154" s="35">
        <v>3</v>
      </c>
      <c r="R154" s="144" t="s">
        <v>979</v>
      </c>
      <c r="S154" s="111" t="str">
        <f t="shared" si="4"/>
        <v>Probabilidad</v>
      </c>
      <c r="T154" s="45" t="s">
        <v>102</v>
      </c>
      <c r="U154" s="45" t="s">
        <v>132</v>
      </c>
      <c r="V154" s="46" t="str">
        <f t="shared" si="29"/>
        <v>40%</v>
      </c>
      <c r="W154" s="45" t="s">
        <v>104</v>
      </c>
      <c r="X154" s="45" t="s">
        <v>322</v>
      </c>
      <c r="Y154" s="45" t="s">
        <v>106</v>
      </c>
      <c r="Z154" s="47">
        <f t="shared" si="6"/>
        <v>0.12959999999999999</v>
      </c>
      <c r="AA154" s="48" t="str">
        <f t="shared" si="7"/>
        <v>Muy Baja</v>
      </c>
      <c r="AB154" s="46">
        <f t="shared" si="30"/>
        <v>0.12959999999999999</v>
      </c>
      <c r="AC154" s="48" t="str">
        <f t="shared" si="31"/>
        <v>Moderado</v>
      </c>
      <c r="AD154" s="46">
        <f t="shared" si="32"/>
        <v>0.6</v>
      </c>
      <c r="AE154" s="49" t="str">
        <f t="shared" si="33"/>
        <v>Moderado</v>
      </c>
      <c r="AF154" s="45" t="s">
        <v>107</v>
      </c>
      <c r="AG154" s="257" t="s">
        <v>980</v>
      </c>
      <c r="AH154" s="37" t="s">
        <v>684</v>
      </c>
      <c r="AI154" s="230">
        <v>44197</v>
      </c>
      <c r="AJ154" s="113">
        <v>44428</v>
      </c>
      <c r="AK154" s="114" t="s">
        <v>976</v>
      </c>
      <c r="AL154" s="37" t="s">
        <v>981</v>
      </c>
      <c r="AM154" s="38"/>
      <c r="AN154" s="38" t="s">
        <v>113</v>
      </c>
      <c r="AO154" s="51" t="s">
        <v>1193</v>
      </c>
      <c r="AP154" s="306" t="s">
        <v>1206</v>
      </c>
      <c r="AQ154" s="307"/>
      <c r="AR154" s="308"/>
      <c r="AS154" s="27"/>
      <c r="AT154" s="27"/>
      <c r="AU154" s="27"/>
      <c r="AV154" s="27"/>
      <c r="AW154" s="27"/>
      <c r="AX154" s="27"/>
      <c r="AY154" s="27"/>
      <c r="AZ154" s="27"/>
      <c r="BA154" s="27"/>
      <c r="BB154" s="27"/>
      <c r="BC154" s="27"/>
      <c r="BD154" s="27"/>
      <c r="BE154" s="27"/>
      <c r="BF154" s="27"/>
      <c r="BG154" s="27"/>
      <c r="BH154" s="27"/>
      <c r="BI154" s="27"/>
      <c r="BJ154" s="27"/>
      <c r="BK154" s="27"/>
      <c r="BL154" s="27"/>
    </row>
    <row r="155" spans="1:64" ht="110.25" customHeight="1">
      <c r="A155" s="373">
        <v>77</v>
      </c>
      <c r="B155" s="487" t="s">
        <v>266</v>
      </c>
      <c r="C155" s="489" t="s">
        <v>982</v>
      </c>
      <c r="D155" s="375" t="s">
        <v>155</v>
      </c>
      <c r="E155" s="377" t="s">
        <v>983</v>
      </c>
      <c r="F155" s="375" t="s">
        <v>984</v>
      </c>
      <c r="G155" s="375" t="s">
        <v>985</v>
      </c>
      <c r="H155" s="75" t="s">
        <v>129</v>
      </c>
      <c r="I155" s="69">
        <v>365</v>
      </c>
      <c r="J155" s="76" t="str">
        <f t="shared" si="21"/>
        <v>Media</v>
      </c>
      <c r="K155" s="77">
        <f>IF(J155="","",IF(J155="Muy Baja",0.2,IF(J155="Baja",0.4,IF(J155="Media",0.6,IF(J155="Alta",0.8,IF(J155="Muy Alta",1, ))))))</f>
        <v>0.6</v>
      </c>
      <c r="L155" s="75" t="s">
        <v>146</v>
      </c>
      <c r="M155" s="378" t="str">
        <f>IF(NOT(ISERROR(MATCH(L155,'[1]Tabla Impacto'!$B$221:$B$223,0))),'[1]Tabla Impacto'!$F$223&amp;"Por favor no seleccionar los criterios de impacto(Afectación Económica o presupuestal y Pérdida Reputacional)",L155)</f>
        <v>El riesgo afecta la imagen de la entidad con algunos usuarios de relevancia frente al logro de los objetivos</v>
      </c>
      <c r="N155" s="78" t="str">
        <f>IF(OR(L155='[1]Tabla Impacto'!$C$4,L155='[1]Tabla Impacto'!$D$4),"Leve",IF(OR(L155='[1]Tabla Impacto'!$C$5,L155='[1]Tabla Impacto'!$D$5),"Menor",IF(OR(L155='[1]Tabla Impacto'!$C$6,L155='[1]Tabla Impacto'!$D$6),"Moderado",IF(OR(L155='[1]Tabla Impacto'!$C$7,L155='[1]Tabla Impacto'!$D$7),"Mayor",IF(OR(L155='[1]Tabla Impacto'!$C$8,L155='[1]Tabla Impacto'!$D$8),"Catastrófico","")))))</f>
        <v>Moderado</v>
      </c>
      <c r="O155" s="77">
        <f t="shared" si="34"/>
        <v>0.6</v>
      </c>
      <c r="P155" s="79" t="str">
        <f t="shared" si="3"/>
        <v>Moderado</v>
      </c>
      <c r="Q155" s="69">
        <v>1</v>
      </c>
      <c r="R155" s="258" t="s">
        <v>986</v>
      </c>
      <c r="S155" s="81" t="str">
        <f t="shared" si="4"/>
        <v>Probabilidad</v>
      </c>
      <c r="T155" s="259" t="s">
        <v>102</v>
      </c>
      <c r="U155" s="259" t="s">
        <v>132</v>
      </c>
      <c r="V155" s="83" t="str">
        <f t="shared" si="29"/>
        <v>40%</v>
      </c>
      <c r="W155" s="259" t="s">
        <v>104</v>
      </c>
      <c r="X155" s="259" t="s">
        <v>105</v>
      </c>
      <c r="Y155" s="259" t="s">
        <v>106</v>
      </c>
      <c r="Z155" s="84">
        <f t="shared" si="6"/>
        <v>0.36</v>
      </c>
      <c r="AA155" s="260" t="str">
        <f t="shared" si="7"/>
        <v>Baja</v>
      </c>
      <c r="AB155" s="83">
        <f t="shared" si="30"/>
        <v>0.36</v>
      </c>
      <c r="AC155" s="260" t="str">
        <f t="shared" si="31"/>
        <v>Moderado</v>
      </c>
      <c r="AD155" s="83">
        <f t="shared" si="32"/>
        <v>0.6</v>
      </c>
      <c r="AE155" s="261" t="str">
        <f t="shared" si="33"/>
        <v>Moderado</v>
      </c>
      <c r="AF155" s="259" t="s">
        <v>107</v>
      </c>
      <c r="AG155" s="376" t="s">
        <v>987</v>
      </c>
      <c r="AH155" s="376" t="s">
        <v>988</v>
      </c>
      <c r="AI155" s="482" t="s">
        <v>989</v>
      </c>
      <c r="AJ155" s="484" t="s">
        <v>990</v>
      </c>
      <c r="AK155" s="258" t="s">
        <v>986</v>
      </c>
      <c r="AL155" s="69"/>
      <c r="AM155" s="69"/>
      <c r="AN155" s="69" t="s">
        <v>113</v>
      </c>
      <c r="AO155" s="71" t="s">
        <v>991</v>
      </c>
      <c r="AP155" s="312" t="s">
        <v>1092</v>
      </c>
      <c r="AQ155" s="313"/>
      <c r="AR155" s="314"/>
      <c r="AS155" s="27"/>
      <c r="AT155" s="27"/>
      <c r="AU155" s="27"/>
      <c r="AV155" s="27"/>
      <c r="AW155" s="27"/>
      <c r="AX155" s="27"/>
      <c r="AY155" s="27"/>
      <c r="AZ155" s="27"/>
      <c r="BA155" s="27"/>
      <c r="BB155" s="27"/>
      <c r="BC155" s="27"/>
      <c r="BD155" s="27"/>
      <c r="BE155" s="27"/>
      <c r="BF155" s="27"/>
      <c r="BG155" s="27"/>
      <c r="BH155" s="27"/>
      <c r="BI155" s="27"/>
      <c r="BJ155" s="27"/>
      <c r="BK155" s="27"/>
      <c r="BL155" s="27"/>
    </row>
    <row r="156" spans="1:64" ht="110.25" customHeight="1">
      <c r="A156" s="486"/>
      <c r="B156" s="488"/>
      <c r="C156" s="490"/>
      <c r="D156" s="491"/>
      <c r="E156" s="492"/>
      <c r="F156" s="491"/>
      <c r="G156" s="491"/>
      <c r="H156" s="75" t="s">
        <v>129</v>
      </c>
      <c r="I156" s="69">
        <v>365</v>
      </c>
      <c r="J156" s="76" t="str">
        <f t="shared" si="21"/>
        <v>Media</v>
      </c>
      <c r="K156" s="77">
        <v>0.36</v>
      </c>
      <c r="L156" s="75" t="s">
        <v>146</v>
      </c>
      <c r="M156" s="493"/>
      <c r="N156" s="78" t="str">
        <f>IF(OR(L156='[1]Tabla Impacto'!$C$4,L156='[1]Tabla Impacto'!$D$4),"Leve",IF(OR(L156='[1]Tabla Impacto'!$C$5,L156='[1]Tabla Impacto'!$D$5),"Menor",IF(OR(L156='[1]Tabla Impacto'!$C$6,L156='[1]Tabla Impacto'!$D$6),"Moderado",IF(OR(L156='[1]Tabla Impacto'!$C$7,L156='[1]Tabla Impacto'!$D$7),"Mayor",IF(OR(L156='[1]Tabla Impacto'!$C$8,L156='[1]Tabla Impacto'!$D$8),"Catastrófico","")))))</f>
        <v>Moderado</v>
      </c>
      <c r="O156" s="77">
        <f t="shared" si="34"/>
        <v>0.6</v>
      </c>
      <c r="P156" s="79" t="str">
        <f t="shared" si="3"/>
        <v>Moderado</v>
      </c>
      <c r="Q156" s="69">
        <v>2</v>
      </c>
      <c r="R156" s="262" t="s">
        <v>992</v>
      </c>
      <c r="S156" s="81" t="str">
        <f t="shared" si="4"/>
        <v>Probabilidad</v>
      </c>
      <c r="T156" s="259" t="s">
        <v>102</v>
      </c>
      <c r="U156" s="259" t="s">
        <v>132</v>
      </c>
      <c r="V156" s="83" t="str">
        <f t="shared" si="29"/>
        <v>40%</v>
      </c>
      <c r="W156" s="259" t="s">
        <v>104</v>
      </c>
      <c r="X156" s="259" t="s">
        <v>105</v>
      </c>
      <c r="Y156" s="259" t="s">
        <v>106</v>
      </c>
      <c r="Z156" s="84">
        <f t="shared" si="6"/>
        <v>0.216</v>
      </c>
      <c r="AA156" s="260" t="str">
        <f t="shared" si="7"/>
        <v>Baja</v>
      </c>
      <c r="AB156" s="83">
        <f t="shared" si="30"/>
        <v>0.216</v>
      </c>
      <c r="AC156" s="260" t="str">
        <f t="shared" si="31"/>
        <v>Moderado</v>
      </c>
      <c r="AD156" s="83">
        <f t="shared" si="32"/>
        <v>0.6</v>
      </c>
      <c r="AE156" s="261" t="str">
        <f t="shared" si="33"/>
        <v>Moderado</v>
      </c>
      <c r="AF156" s="259" t="s">
        <v>107</v>
      </c>
      <c r="AG156" s="494"/>
      <c r="AH156" s="494"/>
      <c r="AI156" s="483"/>
      <c r="AJ156" s="485"/>
      <c r="AK156" s="262" t="s">
        <v>993</v>
      </c>
      <c r="AL156" s="69"/>
      <c r="AM156" s="69"/>
      <c r="AN156" s="69" t="s">
        <v>113</v>
      </c>
      <c r="AO156" s="71" t="s">
        <v>991</v>
      </c>
      <c r="AP156" s="315"/>
      <c r="AQ156" s="316"/>
      <c r="AR156" s="317"/>
      <c r="AS156" s="27"/>
      <c r="AT156" s="27"/>
      <c r="AU156" s="27"/>
      <c r="AV156" s="27"/>
      <c r="AW156" s="27"/>
      <c r="AX156" s="27"/>
      <c r="AY156" s="27"/>
      <c r="AZ156" s="27"/>
      <c r="BA156" s="27"/>
      <c r="BB156" s="27"/>
      <c r="BC156" s="27"/>
      <c r="BD156" s="27"/>
      <c r="BE156" s="27"/>
      <c r="BF156" s="27"/>
      <c r="BG156" s="27"/>
      <c r="BH156" s="27"/>
      <c r="BI156" s="27"/>
      <c r="BJ156" s="27"/>
      <c r="BK156" s="27"/>
      <c r="BL156" s="27"/>
    </row>
    <row r="157" spans="1:64" ht="174" customHeight="1">
      <c r="A157" s="365">
        <v>78</v>
      </c>
      <c r="B157" s="365" t="s">
        <v>475</v>
      </c>
      <c r="C157" s="366" t="s">
        <v>718</v>
      </c>
      <c r="D157" s="367" t="s">
        <v>155</v>
      </c>
      <c r="E157" s="371" t="s">
        <v>994</v>
      </c>
      <c r="F157" s="386" t="s">
        <v>995</v>
      </c>
      <c r="G157" s="367" t="s">
        <v>996</v>
      </c>
      <c r="H157" s="35" t="s">
        <v>99</v>
      </c>
      <c r="I157" s="38">
        <v>12</v>
      </c>
      <c r="J157" s="39" t="str">
        <f t="shared" si="21"/>
        <v>Baja</v>
      </c>
      <c r="K157" s="40">
        <f t="shared" ref="K157:K164" si="37">IF(J157="","",IF(J157="Muy Baja",0.2,IF(J157="Baja",0.4,IF(J157="Media",0.6,IF(J157="Alta",0.8,IF(J157="Muy Alta",1, ))))))</f>
        <v>0.4</v>
      </c>
      <c r="L157" s="35" t="s">
        <v>188</v>
      </c>
      <c r="M157" s="398" t="str">
        <f>IF(NOT(ISERROR(MATCH(L157,'[1]Tabla Impacto'!$B$221:$B$223,0))),'[1]Tabla Impacto'!$F$223&amp;"Por favor no seleccionar los criterios de impacto(Afectación Económica o presupuestal y Pérdida Reputacional)",L157)</f>
        <v>El riesgo afecta la imagen de la entidad internamente, de conocimiento general nivel interno, de junta directiva y accionistas y/o de provedores</v>
      </c>
      <c r="N157" s="42" t="str">
        <f>IF(OR(L157='[1]Tabla Impacto'!$C$4,L157='[1]Tabla Impacto'!$D$4),"Leve",IF(OR(L157='[1]Tabla Impacto'!$C$5,L157='[1]Tabla Impacto'!$D$5),"Menor",IF(OR(L157='[1]Tabla Impacto'!$C$6,L157='[1]Tabla Impacto'!$D$6),"Moderado",IF(OR(L157='[1]Tabla Impacto'!$C$7,L157='[1]Tabla Impacto'!$D$7),"Mayor",IF(OR(L157='[1]Tabla Impacto'!$C$8,L157='[1]Tabla Impacto'!$D$8),"Catastrófico","")))))</f>
        <v>Menor</v>
      </c>
      <c r="O157" s="40">
        <f t="shared" si="34"/>
        <v>0.4</v>
      </c>
      <c r="P157" s="43" t="str">
        <f t="shared" si="3"/>
        <v>Moderado</v>
      </c>
      <c r="Q157" s="38">
        <v>1</v>
      </c>
      <c r="R157" s="37" t="s">
        <v>997</v>
      </c>
      <c r="S157" s="111" t="str">
        <f t="shared" si="4"/>
        <v>Probabilidad</v>
      </c>
      <c r="T157" s="45" t="s">
        <v>102</v>
      </c>
      <c r="U157" s="45" t="s">
        <v>132</v>
      </c>
      <c r="V157" s="46" t="str">
        <f t="shared" si="29"/>
        <v>40%</v>
      </c>
      <c r="W157" s="45" t="s">
        <v>104</v>
      </c>
      <c r="X157" s="45" t="s">
        <v>105</v>
      </c>
      <c r="Y157" s="45" t="s">
        <v>106</v>
      </c>
      <c r="Z157" s="47">
        <f t="shared" si="6"/>
        <v>0.24</v>
      </c>
      <c r="AA157" s="48" t="str">
        <f t="shared" si="7"/>
        <v>Baja</v>
      </c>
      <c r="AB157" s="46">
        <f t="shared" si="30"/>
        <v>0.24</v>
      </c>
      <c r="AC157" s="48" t="str">
        <f t="shared" si="31"/>
        <v>Menor</v>
      </c>
      <c r="AD157" s="46">
        <f t="shared" si="32"/>
        <v>0.4</v>
      </c>
      <c r="AE157" s="49" t="str">
        <f t="shared" si="33"/>
        <v>Moderado</v>
      </c>
      <c r="AF157" s="45" t="s">
        <v>107</v>
      </c>
      <c r="AG157" s="37" t="s">
        <v>998</v>
      </c>
      <c r="AH157" s="44" t="s">
        <v>999</v>
      </c>
      <c r="AI157" s="263">
        <v>44197</v>
      </c>
      <c r="AJ157" s="113">
        <v>44428</v>
      </c>
      <c r="AK157" s="37" t="s">
        <v>1000</v>
      </c>
      <c r="AL157" s="215" t="s">
        <v>1001</v>
      </c>
      <c r="AM157" s="38"/>
      <c r="AN157" s="38" t="s">
        <v>113</v>
      </c>
      <c r="AO157" s="51" t="s">
        <v>1002</v>
      </c>
      <c r="AP157" s="318" t="s">
        <v>1194</v>
      </c>
      <c r="AQ157" s="319"/>
      <c r="AR157" s="320"/>
      <c r="AS157" s="27"/>
      <c r="AT157" s="27"/>
      <c r="AU157" s="27"/>
      <c r="AV157" s="27"/>
      <c r="AW157" s="27"/>
      <c r="AX157" s="27"/>
      <c r="AY157" s="27"/>
      <c r="AZ157" s="27"/>
      <c r="BA157" s="27"/>
      <c r="BB157" s="27"/>
      <c r="BC157" s="27"/>
      <c r="BD157" s="27"/>
      <c r="BE157" s="27"/>
      <c r="BF157" s="27"/>
      <c r="BG157" s="27"/>
      <c r="BH157" s="27"/>
      <c r="BI157" s="27"/>
      <c r="BJ157" s="27"/>
      <c r="BK157" s="27"/>
      <c r="BL157" s="27"/>
    </row>
    <row r="158" spans="1:64" ht="147" customHeight="1">
      <c r="A158" s="445"/>
      <c r="B158" s="445"/>
      <c r="C158" s="446"/>
      <c r="D158" s="447"/>
      <c r="E158" s="470"/>
      <c r="F158" s="475"/>
      <c r="G158" s="447"/>
      <c r="H158" s="35" t="s">
        <v>99</v>
      </c>
      <c r="I158" s="38">
        <v>12</v>
      </c>
      <c r="J158" s="39" t="str">
        <f t="shared" si="21"/>
        <v>Baja</v>
      </c>
      <c r="K158" s="40">
        <f t="shared" si="37"/>
        <v>0.4</v>
      </c>
      <c r="L158" s="35" t="s">
        <v>188</v>
      </c>
      <c r="M158" s="471"/>
      <c r="N158" s="42" t="str">
        <f>IF(OR(L158='[1]Tabla Impacto'!$C$4,L158='[1]Tabla Impacto'!$D$4),"Leve",IF(OR(L158='[1]Tabla Impacto'!$C$5,L158='[1]Tabla Impacto'!$D$5),"Menor",IF(OR(L158='[1]Tabla Impacto'!$C$6,L158='[1]Tabla Impacto'!$D$6),"Moderado",IF(OR(L158='[1]Tabla Impacto'!$C$7,L158='[1]Tabla Impacto'!$D$7),"Mayor",IF(OR(L158='[1]Tabla Impacto'!$C$8,L158='[1]Tabla Impacto'!$D$8),"Catastrófico","")))))</f>
        <v>Menor</v>
      </c>
      <c r="O158" s="40">
        <f t="shared" si="34"/>
        <v>0.4</v>
      </c>
      <c r="P158" s="43" t="str">
        <f t="shared" si="3"/>
        <v>Moderado</v>
      </c>
      <c r="Q158" s="38">
        <v>2</v>
      </c>
      <c r="R158" s="37" t="s">
        <v>1003</v>
      </c>
      <c r="S158" s="111" t="str">
        <f t="shared" si="4"/>
        <v>Probabilidad</v>
      </c>
      <c r="T158" s="45" t="s">
        <v>102</v>
      </c>
      <c r="U158" s="45" t="s">
        <v>132</v>
      </c>
      <c r="V158" s="46" t="str">
        <f t="shared" si="29"/>
        <v>40%</v>
      </c>
      <c r="W158" s="45" t="s">
        <v>104</v>
      </c>
      <c r="X158" s="45" t="s">
        <v>105</v>
      </c>
      <c r="Y158" s="45" t="s">
        <v>106</v>
      </c>
      <c r="Z158" s="47">
        <f t="shared" si="6"/>
        <v>0.24</v>
      </c>
      <c r="AA158" s="48" t="str">
        <f t="shared" si="7"/>
        <v>Baja</v>
      </c>
      <c r="AB158" s="46">
        <f t="shared" si="30"/>
        <v>0.24</v>
      </c>
      <c r="AC158" s="48" t="str">
        <f t="shared" si="31"/>
        <v>Menor</v>
      </c>
      <c r="AD158" s="46">
        <f t="shared" si="32"/>
        <v>0.4</v>
      </c>
      <c r="AE158" s="49" t="str">
        <f t="shared" si="33"/>
        <v>Moderado</v>
      </c>
      <c r="AF158" s="45" t="s">
        <v>107</v>
      </c>
      <c r="AG158" s="37" t="s">
        <v>1004</v>
      </c>
      <c r="AH158" s="44" t="s">
        <v>999</v>
      </c>
      <c r="AI158" s="263">
        <v>44197</v>
      </c>
      <c r="AJ158" s="113">
        <v>44428</v>
      </c>
      <c r="AK158" s="37" t="s">
        <v>1005</v>
      </c>
      <c r="AL158" s="215" t="s">
        <v>1006</v>
      </c>
      <c r="AM158" s="38"/>
      <c r="AN158" s="38" t="s">
        <v>113</v>
      </c>
      <c r="AO158" s="71" t="s">
        <v>1007</v>
      </c>
      <c r="AP158" s="318" t="s">
        <v>1207</v>
      </c>
      <c r="AQ158" s="319"/>
      <c r="AR158" s="320"/>
      <c r="AS158" s="27"/>
      <c r="AT158" s="27"/>
      <c r="AU158" s="27"/>
      <c r="AV158" s="27"/>
      <c r="AW158" s="27"/>
      <c r="AX158" s="27"/>
      <c r="AY158" s="27"/>
      <c r="AZ158" s="27"/>
      <c r="BA158" s="27"/>
      <c r="BB158" s="27"/>
      <c r="BC158" s="27"/>
      <c r="BD158" s="27"/>
      <c r="BE158" s="27"/>
      <c r="BF158" s="27"/>
      <c r="BG158" s="27"/>
      <c r="BH158" s="27"/>
      <c r="BI158" s="27"/>
      <c r="BJ158" s="27"/>
      <c r="BK158" s="27"/>
      <c r="BL158" s="27"/>
    </row>
    <row r="159" spans="1:64" ht="130.5" customHeight="1">
      <c r="A159" s="420"/>
      <c r="B159" s="420"/>
      <c r="C159" s="439"/>
      <c r="D159" s="416"/>
      <c r="E159" s="440"/>
      <c r="F159" s="469"/>
      <c r="G159" s="416"/>
      <c r="H159" s="35" t="s">
        <v>99</v>
      </c>
      <c r="I159" s="38">
        <v>12</v>
      </c>
      <c r="J159" s="39" t="str">
        <f t="shared" si="21"/>
        <v>Baja</v>
      </c>
      <c r="K159" s="40">
        <f t="shared" si="37"/>
        <v>0.4</v>
      </c>
      <c r="L159" s="35" t="s">
        <v>188</v>
      </c>
      <c r="M159" s="432"/>
      <c r="N159" s="42" t="str">
        <f>IF(OR(L159='[1]Tabla Impacto'!$C$4,L159='[1]Tabla Impacto'!$D$4),"Leve",IF(OR(L159='[1]Tabla Impacto'!$C$5,L159='[1]Tabla Impacto'!$D$5),"Menor",IF(OR(L159='[1]Tabla Impacto'!$C$6,L159='[1]Tabla Impacto'!$D$6),"Moderado",IF(OR(L159='[1]Tabla Impacto'!$C$7,L159='[1]Tabla Impacto'!$D$7),"Mayor",IF(OR(L159='[1]Tabla Impacto'!$C$8,L159='[1]Tabla Impacto'!$D$8),"Catastrófico","")))))</f>
        <v>Menor</v>
      </c>
      <c r="O159" s="40">
        <f t="shared" si="34"/>
        <v>0.4</v>
      </c>
      <c r="P159" s="43" t="str">
        <f t="shared" si="3"/>
        <v>Moderado</v>
      </c>
      <c r="Q159" s="38">
        <v>3</v>
      </c>
      <c r="R159" s="37" t="s">
        <v>1008</v>
      </c>
      <c r="S159" s="111" t="str">
        <f t="shared" si="4"/>
        <v>Probabilidad</v>
      </c>
      <c r="T159" s="45" t="s">
        <v>102</v>
      </c>
      <c r="U159" s="45" t="s">
        <v>132</v>
      </c>
      <c r="V159" s="46" t="str">
        <f t="shared" si="29"/>
        <v>40%</v>
      </c>
      <c r="W159" s="45" t="s">
        <v>104</v>
      </c>
      <c r="X159" s="45" t="s">
        <v>105</v>
      </c>
      <c r="Y159" s="45" t="s">
        <v>106</v>
      </c>
      <c r="Z159" s="47">
        <f t="shared" si="6"/>
        <v>0.24</v>
      </c>
      <c r="AA159" s="48" t="str">
        <f t="shared" si="7"/>
        <v>Baja</v>
      </c>
      <c r="AB159" s="46">
        <f t="shared" si="30"/>
        <v>0.24</v>
      </c>
      <c r="AC159" s="48" t="str">
        <f t="shared" si="31"/>
        <v>Menor</v>
      </c>
      <c r="AD159" s="46">
        <f t="shared" si="32"/>
        <v>0.4</v>
      </c>
      <c r="AE159" s="49" t="str">
        <f t="shared" si="33"/>
        <v>Moderado</v>
      </c>
      <c r="AF159" s="45" t="s">
        <v>107</v>
      </c>
      <c r="AG159" s="37" t="s">
        <v>1009</v>
      </c>
      <c r="AH159" s="44" t="s">
        <v>999</v>
      </c>
      <c r="AI159" s="263">
        <v>44197</v>
      </c>
      <c r="AJ159" s="113">
        <v>44428</v>
      </c>
      <c r="AK159" s="37" t="s">
        <v>1010</v>
      </c>
      <c r="AL159" s="215" t="s">
        <v>1011</v>
      </c>
      <c r="AM159" s="38"/>
      <c r="AN159" s="38" t="s">
        <v>113</v>
      </c>
      <c r="AO159" s="51" t="s">
        <v>1012</v>
      </c>
      <c r="AP159" s="318" t="s">
        <v>1208</v>
      </c>
      <c r="AQ159" s="319"/>
      <c r="AR159" s="320"/>
      <c r="AS159" s="27"/>
      <c r="AT159" s="27"/>
      <c r="AU159" s="27"/>
      <c r="AV159" s="27"/>
      <c r="AW159" s="27"/>
      <c r="AX159" s="27"/>
      <c r="AY159" s="27"/>
      <c r="AZ159" s="27"/>
      <c r="BA159" s="27"/>
      <c r="BB159" s="27"/>
      <c r="BC159" s="27"/>
      <c r="BD159" s="27"/>
      <c r="BE159" s="27"/>
      <c r="BF159" s="27"/>
      <c r="BG159" s="27"/>
      <c r="BH159" s="27"/>
      <c r="BI159" s="27"/>
      <c r="BJ159" s="27"/>
      <c r="BK159" s="27"/>
      <c r="BL159" s="27"/>
    </row>
    <row r="160" spans="1:64" ht="139.5" customHeight="1" thickBot="1">
      <c r="A160" s="33">
        <v>79</v>
      </c>
      <c r="B160" s="34" t="s">
        <v>1013</v>
      </c>
      <c r="C160" s="34" t="s">
        <v>94</v>
      </c>
      <c r="D160" s="35" t="s">
        <v>114</v>
      </c>
      <c r="E160" s="144" t="s">
        <v>1014</v>
      </c>
      <c r="F160" s="144" t="s">
        <v>1015</v>
      </c>
      <c r="G160" s="37" t="s">
        <v>1016</v>
      </c>
      <c r="H160" s="37" t="s">
        <v>278</v>
      </c>
      <c r="I160" s="38">
        <v>12</v>
      </c>
      <c r="J160" s="39" t="str">
        <f t="shared" si="21"/>
        <v>Baja</v>
      </c>
      <c r="K160" s="40">
        <f t="shared" si="37"/>
        <v>0.4</v>
      </c>
      <c r="L160" s="37" t="s">
        <v>100</v>
      </c>
      <c r="M160" s="264" t="str">
        <f>IF(OR(K160='[1]Tabla Impacto'!$C$4,K160='[1]Tabla Impacto'!$D$4),"Leve",IF(OR(K160='[1]Tabla Impacto'!$C$5,K160='[1]Tabla Impacto'!$D$5),"Menor",IF(OR(K160='[1]Tabla Impacto'!$C$6,K160='[1]Tabla Impacto'!$D$6),"Moderado",IF(OR(K160='[1]Tabla Impacto'!$C$7,K160='[1]Tabla Impacto'!$D$7),"Mayor",IF(OR(K160='[1]Tabla Impacto'!$C$8,K160='[1]Tabla Impacto'!$D$8),"Catastrófico","")))))</f>
        <v/>
      </c>
      <c r="N160" s="42" t="str">
        <f>IF(OR(L160='[1]Tabla Impacto'!$C$4,L160='[1]Tabla Impacto'!$D$4),"Leve",IF(OR(L160='[1]Tabla Impacto'!$C$5,L160='[1]Tabla Impacto'!$D$5),"Menor",IF(OR(L160='[1]Tabla Impacto'!$C$6,L160='[1]Tabla Impacto'!$D$6),"Moderado",IF(OR(L160='[1]Tabla Impacto'!$C$7,L160='[1]Tabla Impacto'!$D$7),"Mayor",IF(OR(L160='[1]Tabla Impacto'!$C$8,L160='[1]Tabla Impacto'!$D$8),"Catastrófico","")))))</f>
        <v>Menor</v>
      </c>
      <c r="O160" s="40">
        <f t="shared" si="34"/>
        <v>0.4</v>
      </c>
      <c r="P160" s="43" t="str">
        <f t="shared" si="3"/>
        <v>Moderado</v>
      </c>
      <c r="Q160" s="38">
        <v>1</v>
      </c>
      <c r="R160" s="37" t="s">
        <v>1017</v>
      </c>
      <c r="S160" s="111" t="str">
        <f t="shared" si="4"/>
        <v>Probabilidad</v>
      </c>
      <c r="T160" s="45" t="s">
        <v>102</v>
      </c>
      <c r="U160" s="45" t="s">
        <v>132</v>
      </c>
      <c r="V160" s="46" t="str">
        <f t="shared" si="29"/>
        <v>40%</v>
      </c>
      <c r="W160" s="45" t="s">
        <v>104</v>
      </c>
      <c r="X160" s="45" t="s">
        <v>105</v>
      </c>
      <c r="Y160" s="45" t="s">
        <v>106</v>
      </c>
      <c r="Z160" s="47">
        <f t="shared" si="6"/>
        <v>0.24</v>
      </c>
      <c r="AA160" s="48" t="str">
        <f t="shared" si="7"/>
        <v>Baja</v>
      </c>
      <c r="AB160" s="46">
        <f t="shared" si="30"/>
        <v>0.24</v>
      </c>
      <c r="AC160" s="48" t="str">
        <f t="shared" si="31"/>
        <v>Menor</v>
      </c>
      <c r="AD160" s="46">
        <f t="shared" si="32"/>
        <v>0.4</v>
      </c>
      <c r="AE160" s="49" t="str">
        <f t="shared" si="33"/>
        <v>Moderado</v>
      </c>
      <c r="AF160" s="45" t="s">
        <v>107</v>
      </c>
      <c r="AG160" s="37" t="s">
        <v>1018</v>
      </c>
      <c r="AH160" s="37" t="s">
        <v>1019</v>
      </c>
      <c r="AI160" s="263">
        <v>44302</v>
      </c>
      <c r="AJ160" s="263">
        <v>44420</v>
      </c>
      <c r="AK160" s="37" t="s">
        <v>1020</v>
      </c>
      <c r="AL160" s="37" t="s">
        <v>1021</v>
      </c>
      <c r="AM160" s="38"/>
      <c r="AN160" s="38" t="s">
        <v>113</v>
      </c>
      <c r="AO160" s="51" t="s">
        <v>1022</v>
      </c>
      <c r="AP160" s="297" t="s">
        <v>1195</v>
      </c>
      <c r="AQ160" s="298"/>
      <c r="AR160" s="299"/>
      <c r="AS160" s="27"/>
      <c r="AT160" s="27"/>
      <c r="AU160" s="27"/>
      <c r="AV160" s="27"/>
      <c r="AW160" s="27"/>
      <c r="AX160" s="27"/>
      <c r="AY160" s="27"/>
      <c r="AZ160" s="27"/>
      <c r="BA160" s="27"/>
      <c r="BB160" s="27"/>
      <c r="BC160" s="27"/>
      <c r="BD160" s="27"/>
      <c r="BE160" s="27"/>
      <c r="BF160" s="27"/>
      <c r="BG160" s="27"/>
      <c r="BH160" s="27"/>
      <c r="BI160" s="27"/>
      <c r="BJ160" s="27"/>
      <c r="BK160" s="27"/>
      <c r="BL160" s="27"/>
    </row>
    <row r="161" spans="1:64" ht="138.75" customHeight="1" thickBot="1">
      <c r="A161" s="365">
        <v>80</v>
      </c>
      <c r="B161" s="366" t="s">
        <v>124</v>
      </c>
      <c r="C161" s="366" t="s">
        <v>1023</v>
      </c>
      <c r="D161" s="35" t="s">
        <v>155</v>
      </c>
      <c r="E161" s="403" t="s">
        <v>1024</v>
      </c>
      <c r="F161" s="403" t="s">
        <v>1025</v>
      </c>
      <c r="G161" s="371" t="s">
        <v>1026</v>
      </c>
      <c r="H161" s="37" t="s">
        <v>129</v>
      </c>
      <c r="I161" s="38">
        <v>18</v>
      </c>
      <c r="J161" s="39" t="str">
        <f t="shared" si="21"/>
        <v>Baja</v>
      </c>
      <c r="K161" s="40">
        <f t="shared" si="37"/>
        <v>0.4</v>
      </c>
      <c r="L161" s="37" t="s">
        <v>146</v>
      </c>
      <c r="M161" s="41"/>
      <c r="N161" s="42" t="str">
        <f>IF(OR(L161='[1]Tabla Impacto'!$C$4,L161='[1]Tabla Impacto'!$D$4),"Leve",IF(OR(L161='[1]Tabla Impacto'!$C$5,L161='[1]Tabla Impacto'!$D$5),"Menor",IF(OR(L161='[1]Tabla Impacto'!$C$6,L161='[1]Tabla Impacto'!$D$6),"Moderado",IF(OR(L161='[1]Tabla Impacto'!$C$7,L161='[1]Tabla Impacto'!$D$7),"Mayor",IF(OR(L161='[1]Tabla Impacto'!$C$8,L161='[1]Tabla Impacto'!$D$8),"Catastrófico","")))))</f>
        <v>Moderado</v>
      </c>
      <c r="O161" s="40">
        <f t="shared" si="34"/>
        <v>0.6</v>
      </c>
      <c r="P161" s="43" t="str">
        <f t="shared" si="3"/>
        <v>Moderado</v>
      </c>
      <c r="Q161" s="38">
        <v>1</v>
      </c>
      <c r="R161" s="37" t="s">
        <v>1027</v>
      </c>
      <c r="S161" s="111" t="str">
        <f t="shared" si="4"/>
        <v>Probabilidad</v>
      </c>
      <c r="T161" s="45" t="s">
        <v>102</v>
      </c>
      <c r="U161" s="45" t="s">
        <v>132</v>
      </c>
      <c r="V161" s="46" t="str">
        <f t="shared" si="29"/>
        <v>40%</v>
      </c>
      <c r="W161" s="200" t="s">
        <v>104</v>
      </c>
      <c r="X161" s="200" t="s">
        <v>322</v>
      </c>
      <c r="Y161" s="200" t="s">
        <v>106</v>
      </c>
      <c r="Z161" s="47">
        <f t="shared" si="6"/>
        <v>0.24</v>
      </c>
      <c r="AA161" s="48" t="str">
        <f t="shared" si="7"/>
        <v>Baja</v>
      </c>
      <c r="AB161" s="46">
        <f t="shared" si="30"/>
        <v>0.24</v>
      </c>
      <c r="AC161" s="48" t="str">
        <f t="shared" si="31"/>
        <v>Moderado</v>
      </c>
      <c r="AD161" s="46">
        <f t="shared" si="32"/>
        <v>0.6</v>
      </c>
      <c r="AE161" s="49" t="str">
        <f t="shared" si="33"/>
        <v>Moderado</v>
      </c>
      <c r="AF161" s="200" t="s">
        <v>107</v>
      </c>
      <c r="AG161" s="265" t="s">
        <v>1028</v>
      </c>
      <c r="AH161" s="207" t="s">
        <v>641</v>
      </c>
      <c r="AI161" s="220">
        <v>44317</v>
      </c>
      <c r="AJ161" s="263">
        <v>44420</v>
      </c>
      <c r="AK161" s="35" t="s">
        <v>1029</v>
      </c>
      <c r="AL161" s="222" t="s">
        <v>1030</v>
      </c>
      <c r="AM161" s="38"/>
      <c r="AN161" s="38" t="s">
        <v>113</v>
      </c>
      <c r="AO161" s="266" t="s">
        <v>1031</v>
      </c>
      <c r="AP161" s="297" t="s">
        <v>1209</v>
      </c>
      <c r="AQ161" s="298"/>
      <c r="AR161" s="299"/>
      <c r="AS161" s="26"/>
      <c r="AT161" s="26"/>
      <c r="AU161" s="26"/>
      <c r="AV161" s="26"/>
      <c r="AW161" s="26"/>
      <c r="AX161" s="26"/>
      <c r="AY161" s="26"/>
      <c r="AZ161" s="26"/>
      <c r="BA161" s="26"/>
      <c r="BB161" s="26"/>
      <c r="BC161" s="26"/>
      <c r="BD161" s="26"/>
      <c r="BE161" s="26"/>
      <c r="BF161" s="26"/>
      <c r="BG161" s="26"/>
      <c r="BH161" s="26"/>
      <c r="BI161" s="26"/>
      <c r="BJ161" s="26"/>
      <c r="BK161" s="26"/>
      <c r="BL161" s="26"/>
    </row>
    <row r="162" spans="1:64" ht="186" customHeight="1" thickBot="1">
      <c r="A162" s="445"/>
      <c r="B162" s="446"/>
      <c r="C162" s="446"/>
      <c r="D162" s="35" t="s">
        <v>155</v>
      </c>
      <c r="E162" s="495"/>
      <c r="F162" s="495"/>
      <c r="G162" s="470"/>
      <c r="H162" s="37" t="s">
        <v>129</v>
      </c>
      <c r="I162" s="38">
        <v>18</v>
      </c>
      <c r="J162" s="39" t="str">
        <f t="shared" si="21"/>
        <v>Baja</v>
      </c>
      <c r="K162" s="40">
        <f t="shared" si="37"/>
        <v>0.4</v>
      </c>
      <c r="L162" s="37" t="s">
        <v>146</v>
      </c>
      <c r="M162" s="41"/>
      <c r="N162" s="42" t="str">
        <f>IF(OR(L162='[1]Tabla Impacto'!$C$4,L162='[1]Tabla Impacto'!$D$4),"Leve",IF(OR(L162='[1]Tabla Impacto'!$C$5,L162='[1]Tabla Impacto'!$D$5),"Menor",IF(OR(L162='[1]Tabla Impacto'!$C$6,L162='[1]Tabla Impacto'!$D$6),"Moderado",IF(OR(L162='[1]Tabla Impacto'!$C$7,L162='[1]Tabla Impacto'!$D$7),"Mayor",IF(OR(L162='[1]Tabla Impacto'!$C$8,L162='[1]Tabla Impacto'!$D$8),"Catastrófico","")))))</f>
        <v>Moderado</v>
      </c>
      <c r="O162" s="40">
        <f t="shared" si="34"/>
        <v>0.6</v>
      </c>
      <c r="P162" s="43" t="str">
        <f t="shared" si="3"/>
        <v>Moderado</v>
      </c>
      <c r="Q162" s="38">
        <v>2</v>
      </c>
      <c r="R162" s="37" t="s">
        <v>1032</v>
      </c>
      <c r="S162" s="111" t="str">
        <f t="shared" si="4"/>
        <v>Probabilidad</v>
      </c>
      <c r="T162" s="45" t="s">
        <v>102</v>
      </c>
      <c r="U162" s="45" t="s">
        <v>132</v>
      </c>
      <c r="V162" s="46" t="str">
        <f t="shared" si="29"/>
        <v>40%</v>
      </c>
      <c r="W162" s="200" t="s">
        <v>104</v>
      </c>
      <c r="X162" s="200" t="s">
        <v>105</v>
      </c>
      <c r="Y162" s="200" t="s">
        <v>106</v>
      </c>
      <c r="Z162" s="47">
        <f t="shared" si="6"/>
        <v>0.24</v>
      </c>
      <c r="AA162" s="48" t="str">
        <f t="shared" si="7"/>
        <v>Baja</v>
      </c>
      <c r="AB162" s="46">
        <f t="shared" si="30"/>
        <v>0.24</v>
      </c>
      <c r="AC162" s="48" t="str">
        <f t="shared" si="31"/>
        <v>Moderado</v>
      </c>
      <c r="AD162" s="46">
        <f t="shared" si="32"/>
        <v>0.6</v>
      </c>
      <c r="AE162" s="49" t="str">
        <f t="shared" si="33"/>
        <v>Moderado</v>
      </c>
      <c r="AF162" s="200" t="s">
        <v>107</v>
      </c>
      <c r="AG162" s="207" t="s">
        <v>1033</v>
      </c>
      <c r="AH162" s="207" t="s">
        <v>1034</v>
      </c>
      <c r="AI162" s="220">
        <v>44317</v>
      </c>
      <c r="AJ162" s="263">
        <v>44420</v>
      </c>
      <c r="AK162" s="35" t="s">
        <v>503</v>
      </c>
      <c r="AL162" s="37" t="s">
        <v>1035</v>
      </c>
      <c r="AM162" s="38"/>
      <c r="AN162" s="38" t="s">
        <v>113</v>
      </c>
      <c r="AO162" s="266" t="s">
        <v>1036</v>
      </c>
      <c r="AP162" s="297" t="s">
        <v>1210</v>
      </c>
      <c r="AQ162" s="298"/>
      <c r="AR162" s="299"/>
      <c r="AS162" s="26"/>
      <c r="AT162" s="26"/>
      <c r="AU162" s="26"/>
      <c r="AV162" s="26"/>
      <c r="AW162" s="26"/>
      <c r="AX162" s="26"/>
      <c r="AY162" s="26"/>
      <c r="AZ162" s="26"/>
      <c r="BA162" s="26"/>
      <c r="BB162" s="26"/>
      <c r="BC162" s="26"/>
      <c r="BD162" s="26"/>
      <c r="BE162" s="26"/>
      <c r="BF162" s="26"/>
      <c r="BG162" s="26"/>
      <c r="BH162" s="26"/>
      <c r="BI162" s="26"/>
      <c r="BJ162" s="26"/>
      <c r="BK162" s="26"/>
      <c r="BL162" s="26"/>
    </row>
    <row r="163" spans="1:64" ht="120" customHeight="1" thickBot="1">
      <c r="A163" s="420"/>
      <c r="B163" s="439"/>
      <c r="C163" s="439"/>
      <c r="D163" s="35" t="s">
        <v>155</v>
      </c>
      <c r="E163" s="427"/>
      <c r="F163" s="427"/>
      <c r="G163" s="440"/>
      <c r="H163" s="37" t="s">
        <v>129</v>
      </c>
      <c r="I163" s="38">
        <v>18</v>
      </c>
      <c r="J163" s="39" t="str">
        <f t="shared" si="21"/>
        <v>Baja</v>
      </c>
      <c r="K163" s="40">
        <f t="shared" si="37"/>
        <v>0.4</v>
      </c>
      <c r="L163" s="37" t="s">
        <v>146</v>
      </c>
      <c r="M163" s="41"/>
      <c r="N163" s="42" t="str">
        <f>IF(OR(L163='[1]Tabla Impacto'!$C$4,L163='[1]Tabla Impacto'!$D$4),"Leve",IF(OR(L163='[1]Tabla Impacto'!$C$5,L163='[1]Tabla Impacto'!$D$5),"Menor",IF(OR(L163='[1]Tabla Impacto'!$C$6,L163='[1]Tabla Impacto'!$D$6),"Moderado",IF(OR(L163='[1]Tabla Impacto'!$C$7,L163='[1]Tabla Impacto'!$D$7),"Mayor",IF(OR(L163='[1]Tabla Impacto'!$C$8,L163='[1]Tabla Impacto'!$D$8),"Catastrófico","")))))</f>
        <v>Moderado</v>
      </c>
      <c r="O163" s="40">
        <f t="shared" si="34"/>
        <v>0.6</v>
      </c>
      <c r="P163" s="43" t="str">
        <f t="shared" si="3"/>
        <v>Moderado</v>
      </c>
      <c r="Q163" s="38">
        <v>3</v>
      </c>
      <c r="R163" s="37" t="s">
        <v>1037</v>
      </c>
      <c r="S163" s="111" t="str">
        <f t="shared" si="4"/>
        <v>Probabilidad</v>
      </c>
      <c r="T163" s="45" t="s">
        <v>102</v>
      </c>
      <c r="U163" s="45" t="s">
        <v>132</v>
      </c>
      <c r="V163" s="46" t="str">
        <f t="shared" si="29"/>
        <v>40%</v>
      </c>
      <c r="W163" s="200" t="s">
        <v>248</v>
      </c>
      <c r="X163" s="200" t="s">
        <v>322</v>
      </c>
      <c r="Y163" s="200" t="s">
        <v>343</v>
      </c>
      <c r="Z163" s="47">
        <f t="shared" si="6"/>
        <v>0.24</v>
      </c>
      <c r="AA163" s="48" t="str">
        <f t="shared" si="7"/>
        <v>Baja</v>
      </c>
      <c r="AB163" s="46">
        <f t="shared" si="30"/>
        <v>0.24</v>
      </c>
      <c r="AC163" s="48" t="str">
        <f t="shared" si="31"/>
        <v>Moderado</v>
      </c>
      <c r="AD163" s="46">
        <f t="shared" si="32"/>
        <v>0.6</v>
      </c>
      <c r="AE163" s="49" t="str">
        <f t="shared" si="33"/>
        <v>Moderado</v>
      </c>
      <c r="AF163" s="200" t="s">
        <v>1038</v>
      </c>
      <c r="AG163" s="207" t="s">
        <v>1039</v>
      </c>
      <c r="AH163" s="207" t="s">
        <v>1040</v>
      </c>
      <c r="AI163" s="220">
        <v>44317</v>
      </c>
      <c r="AJ163" s="263">
        <v>44420</v>
      </c>
      <c r="AK163" s="35" t="s">
        <v>1041</v>
      </c>
      <c r="AL163" s="37" t="s">
        <v>1042</v>
      </c>
      <c r="AM163" s="38"/>
      <c r="AN163" s="38" t="s">
        <v>113</v>
      </c>
      <c r="AO163" s="267" t="s">
        <v>1043</v>
      </c>
      <c r="AP163" s="300" t="s">
        <v>1187</v>
      </c>
      <c r="AQ163" s="298"/>
      <c r="AR163" s="299"/>
      <c r="AS163" s="26"/>
      <c r="AT163" s="26"/>
      <c r="AU163" s="26"/>
      <c r="AV163" s="26"/>
      <c r="AW163" s="26"/>
      <c r="AX163" s="26"/>
      <c r="AY163" s="26"/>
      <c r="AZ163" s="26"/>
      <c r="BA163" s="26"/>
      <c r="BB163" s="26"/>
      <c r="BC163" s="26"/>
      <c r="BD163" s="26"/>
      <c r="BE163" s="26"/>
      <c r="BF163" s="26"/>
      <c r="BG163" s="26"/>
      <c r="BH163" s="26"/>
      <c r="BI163" s="26"/>
      <c r="BJ163" s="26"/>
      <c r="BK163" s="26"/>
      <c r="BL163" s="26"/>
    </row>
    <row r="164" spans="1:64" ht="118.5" customHeight="1" thickBot="1">
      <c r="A164" s="34">
        <v>81</v>
      </c>
      <c r="B164" s="268" t="s">
        <v>93</v>
      </c>
      <c r="C164" s="269" t="s">
        <v>236</v>
      </c>
      <c r="D164" s="270" t="s">
        <v>1044</v>
      </c>
      <c r="E164" s="248" t="s">
        <v>1045</v>
      </c>
      <c r="F164" s="248" t="s">
        <v>1046</v>
      </c>
      <c r="G164" s="248" t="s">
        <v>1047</v>
      </c>
      <c r="H164" s="37" t="s">
        <v>99</v>
      </c>
      <c r="I164" s="38">
        <v>84</v>
      </c>
      <c r="J164" s="39" t="str">
        <f t="shared" si="21"/>
        <v>Media</v>
      </c>
      <c r="K164" s="40">
        <f t="shared" si="37"/>
        <v>0.6</v>
      </c>
      <c r="L164" s="266" t="s">
        <v>146</v>
      </c>
      <c r="M164" s="34"/>
      <c r="N164" s="42" t="str">
        <f>IF(OR(L164='[1]Tabla Impacto'!$C$4,L164='[1]Tabla Impacto'!$D$4),"Leve",IF(OR(L164='[1]Tabla Impacto'!$C$5,L164='[1]Tabla Impacto'!$D$5),"Menor",IF(OR(L164='[1]Tabla Impacto'!$C$6,L164='[1]Tabla Impacto'!$D$6),"Moderado",IF(OR(L164='[1]Tabla Impacto'!$C$7,L164='[1]Tabla Impacto'!$D$7),"Mayor",IF(OR(L164='[1]Tabla Impacto'!$C$8,L164='[1]Tabla Impacto'!$D$8),"Catastrófico","")))))</f>
        <v>Moderado</v>
      </c>
      <c r="O164" s="40">
        <f t="shared" si="34"/>
        <v>0.6</v>
      </c>
      <c r="P164" s="43" t="str">
        <f t="shared" si="3"/>
        <v>Moderado</v>
      </c>
      <c r="Q164" s="38">
        <v>1</v>
      </c>
      <c r="R164" s="37" t="s">
        <v>1048</v>
      </c>
      <c r="S164" s="111" t="str">
        <f t="shared" si="4"/>
        <v>Probabilidad</v>
      </c>
      <c r="T164" s="45" t="s">
        <v>102</v>
      </c>
      <c r="U164" s="45" t="s">
        <v>132</v>
      </c>
      <c r="V164" s="46" t="str">
        <f t="shared" si="29"/>
        <v>40%</v>
      </c>
      <c r="W164" s="200" t="s">
        <v>104</v>
      </c>
      <c r="X164" s="200" t="s">
        <v>105</v>
      </c>
      <c r="Y164" s="200" t="s">
        <v>106</v>
      </c>
      <c r="Z164" s="47">
        <f t="shared" si="6"/>
        <v>0.36</v>
      </c>
      <c r="AA164" s="48" t="str">
        <f t="shared" si="7"/>
        <v>Baja</v>
      </c>
      <c r="AB164" s="46">
        <f t="shared" si="30"/>
        <v>0.36</v>
      </c>
      <c r="AC164" s="48" t="str">
        <f t="shared" si="31"/>
        <v>Moderado</v>
      </c>
      <c r="AD164" s="46">
        <f t="shared" si="32"/>
        <v>0.6</v>
      </c>
      <c r="AE164" s="49" t="str">
        <f t="shared" si="33"/>
        <v>Moderado</v>
      </c>
      <c r="AF164" s="200" t="s">
        <v>1038</v>
      </c>
      <c r="AG164" s="114" t="s">
        <v>1049</v>
      </c>
      <c r="AH164" s="114" t="s">
        <v>262</v>
      </c>
      <c r="AI164" s="35" t="s">
        <v>1050</v>
      </c>
      <c r="AJ164" s="263">
        <v>44421</v>
      </c>
      <c r="AK164" s="35" t="s">
        <v>503</v>
      </c>
      <c r="AL164" s="37" t="s">
        <v>1051</v>
      </c>
      <c r="AM164" s="38"/>
      <c r="AN164" s="38" t="s">
        <v>113</v>
      </c>
      <c r="AO164" s="266" t="s">
        <v>1052</v>
      </c>
      <c r="AP164" s="297" t="s">
        <v>1211</v>
      </c>
      <c r="AQ164" s="298"/>
      <c r="AR164" s="299"/>
      <c r="AS164" s="26"/>
      <c r="AT164" s="26"/>
      <c r="AU164" s="26"/>
      <c r="AV164" s="26"/>
      <c r="AW164" s="26"/>
      <c r="AX164" s="26"/>
      <c r="AY164" s="26"/>
      <c r="AZ164" s="26"/>
      <c r="BA164" s="26"/>
      <c r="BB164" s="26"/>
      <c r="BC164" s="26"/>
      <c r="BD164" s="26"/>
      <c r="BE164" s="26"/>
      <c r="BF164" s="26"/>
      <c r="BG164" s="26"/>
      <c r="BH164" s="26"/>
      <c r="BI164" s="26"/>
      <c r="BJ164" s="26"/>
      <c r="BK164" s="26"/>
      <c r="BL164" s="26"/>
    </row>
    <row r="165" spans="1:64" ht="73.5" customHeight="1">
      <c r="A165" s="34"/>
      <c r="B165" s="271"/>
      <c r="C165" s="34"/>
      <c r="D165" s="34"/>
      <c r="E165" s="266"/>
      <c r="F165" s="266"/>
      <c r="G165" s="266"/>
      <c r="H165" s="266"/>
      <c r="I165" s="34"/>
      <c r="J165" s="266"/>
      <c r="K165" s="40"/>
      <c r="L165" s="266"/>
      <c r="M165" s="34"/>
      <c r="N165" s="42"/>
      <c r="O165" s="40"/>
      <c r="P165" s="43"/>
      <c r="Q165" s="266"/>
      <c r="R165" s="266"/>
      <c r="S165" s="267"/>
      <c r="T165" s="266"/>
      <c r="U165" s="266"/>
      <c r="V165" s="46"/>
      <c r="W165" s="266"/>
      <c r="X165" s="266"/>
      <c r="Y165" s="266"/>
      <c r="Z165" s="47"/>
      <c r="AA165" s="48"/>
      <c r="AB165" s="46"/>
      <c r="AC165" s="48"/>
      <c r="AD165" s="46"/>
      <c r="AE165" s="49"/>
      <c r="AF165" s="266"/>
      <c r="AG165" s="266"/>
      <c r="AH165" s="266"/>
      <c r="AI165" s="266"/>
      <c r="AJ165" s="272"/>
      <c r="AK165" s="266"/>
      <c r="AL165" s="34"/>
      <c r="AM165" s="34"/>
      <c r="AN165" s="34"/>
      <c r="AO165" s="267"/>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row>
    <row r="166" spans="1:64" ht="73.5" customHeight="1">
      <c r="A166" s="34"/>
      <c r="B166" s="271"/>
      <c r="C166" s="34"/>
      <c r="D166" s="34"/>
      <c r="E166" s="266"/>
      <c r="F166" s="266"/>
      <c r="G166" s="266"/>
      <c r="H166" s="266"/>
      <c r="I166" s="34"/>
      <c r="J166" s="266"/>
      <c r="K166" s="40"/>
      <c r="L166" s="266"/>
      <c r="M166" s="34"/>
      <c r="N166" s="42"/>
      <c r="O166" s="40"/>
      <c r="P166" s="43"/>
      <c r="Q166" s="266"/>
      <c r="R166" s="266"/>
      <c r="S166" s="267"/>
      <c r="T166" s="266"/>
      <c r="U166" s="266"/>
      <c r="V166" s="46"/>
      <c r="W166" s="266"/>
      <c r="X166" s="266"/>
      <c r="Y166" s="266"/>
      <c r="Z166" s="47"/>
      <c r="AA166" s="48"/>
      <c r="AB166" s="46"/>
      <c r="AC166" s="48"/>
      <c r="AD166" s="46"/>
      <c r="AE166" s="49"/>
      <c r="AF166" s="266"/>
      <c r="AG166" s="266"/>
      <c r="AH166" s="266"/>
      <c r="AI166" s="266"/>
      <c r="AJ166" s="272"/>
      <c r="AK166" s="266"/>
      <c r="AL166" s="34"/>
      <c r="AM166" s="34"/>
      <c r="AN166" s="34"/>
      <c r="AO166" s="267"/>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row>
    <row r="167" spans="1:64" ht="73.5" customHeight="1">
      <c r="A167" s="499" t="s">
        <v>1053</v>
      </c>
      <c r="B167" s="357"/>
      <c r="C167" s="357"/>
      <c r="D167" s="358"/>
      <c r="E167" s="266"/>
      <c r="F167" s="266"/>
      <c r="G167" s="266"/>
      <c r="H167" s="266"/>
      <c r="I167" s="34"/>
      <c r="J167" s="266"/>
      <c r="K167" s="40" t="str">
        <f>IF(J167="","",IF(J167="Muy Baja",0.2,IF(J167="Baja",0.4,IF(J167="Media",0.6,IF(J167="Alta",0.8,IF(J167="Muy Alta",1, ))))))</f>
        <v/>
      </c>
      <c r="L167" s="266"/>
      <c r="M167" s="34"/>
      <c r="N167" s="42" t="str">
        <f>IF(OR(L167='[1]Tabla Impacto'!$C$4,L167='[1]Tabla Impacto'!$D$4),"Leve",IF(OR(L167='[1]Tabla Impacto'!$C$5,L167='[1]Tabla Impacto'!$D$5),"Menor",IF(OR(L167='[1]Tabla Impacto'!$C$6,L167='[1]Tabla Impacto'!$D$6),"Moderado",IF(OR(L167='[1]Tabla Impacto'!$C$7,L167='[1]Tabla Impacto'!$D$7),"Mayor",IF(OR(L167='[1]Tabla Impacto'!$C$8,L167='[1]Tabla Impacto'!$D$8),"Catastrófico","")))))</f>
        <v/>
      </c>
      <c r="O167" s="40" t="str">
        <f>IF(N167="","",IF(N167="Leve",0.2,IF(N167="Menor",0.4,IF(N167="Moderado",0.6,IF(N167="Mayor",0.8,IF(N167="Catastrófico",1, ))))))</f>
        <v/>
      </c>
      <c r="P167" s="43" t="str">
        <f>IF(OR(AND(J167="Muy Baja",N167="Leve"),AND(J167="Muy Baja",N167="Menor"),AND(J167="Baja",N167="Leve")),"Bajo",IF(OR(AND(J167="Muy baja",N167="Moderado"),AND(J167="Baja",N167="Menor"),AND(J167="Baja",N167="Moderado"),AND(J167="Media",N167="Leve"),AND(J167="Media",N167="Menor"),AND(J167="Media",N167="Moderado"),AND(J167="Alta",N167="Leve"),AND(J167="Alta",N167="Menor")),"Moderado",IF(OR(AND(J167="Muy Baja",N167="Mayor"),AND(J167="Baja",N167="Mayor"),AND(J167="Media",N167="Mayor"),AND(J167="Alta",N167="Moderado"),AND(J167="Alta",N167="Mayor"),AND(J167="Muy Alta",N167="Leve"),AND(J167="Muy Alta",N167="Menor"),AND(J167="Muy Alta",N167="Moderado"),AND(J167="Muy Alta",N167="Mayor")),"Alto",IF(OR(AND(J167="Muy Baja",N167="Catastrófico"),AND(J167="Baja",N167="Catastrófico"),AND(J167="Media",N167="Catastrófico"),AND(J167="Alta",N167="Catastrófico"),AND(J167="Muy Alta",N167="Catastrófico")),"Extremo",""))))</f>
        <v/>
      </c>
      <c r="Q167" s="266"/>
      <c r="R167" s="266"/>
      <c r="S167" s="267" t="str">
        <f>IF(OR(T167="Preventivo",T167="Detectivo"),"Probabilidad",IF(T167="Correctivo","Impacto",""))</f>
        <v/>
      </c>
      <c r="T167" s="266"/>
      <c r="U167" s="266"/>
      <c r="V167" s="46" t="str">
        <f>IF(AND(T167="Preventivo",U167="Automático"),"50%",IF(AND(T167="Preventivo",U167="Manual"),"40%",IF(AND(T167="Detectivo",U167="Automático"),"40%",IF(AND(T167="Detectivo",U167="Manual"),"30%",IF(AND(T167="Correctivo",U167="Automático"),"35%",IF(AND(T167="Correctivo",U167="Manual"),"25%",""))))))</f>
        <v/>
      </c>
      <c r="W167" s="266"/>
      <c r="X167" s="266"/>
      <c r="Y167" s="266"/>
      <c r="Z167" s="47" t="str">
        <f>IFERROR(IF(S167="Probabilidad",(K167-(+K167*V167)),IF(S167="Impacto",K167,"")),"")</f>
        <v/>
      </c>
      <c r="AA167" s="48" t="str">
        <f>IFERROR(IF(Z167="","",IF(Z167&lt;=0.2,"Muy Baja",IF(Z167&lt;=0.4,"Baja",IF(Z167&lt;=0.6,"Media",IF(Z167&lt;=0.8,"Alta","Muy Alta"))))),"")</f>
        <v/>
      </c>
      <c r="AB167" s="46" t="str">
        <f>+Z167</f>
        <v/>
      </c>
      <c r="AC167" s="48" t="str">
        <f>IFERROR(IF(AD167="","",IF(AD167&lt;=0.2,"Leve",IF(AD167&lt;=0.4,"Menor",IF(AD167&lt;=0.6,"Moderado",IF(AD167&lt;=0.8,"Mayor","Catastrófico"))))),"")</f>
        <v/>
      </c>
      <c r="AD167" s="46" t="str">
        <f>IFERROR(IF(S167="Impacto",(O167-(+O167*V167)),IF(S167="Probabilidad",O167,"")),"")</f>
        <v/>
      </c>
      <c r="AE167" s="49" t="str">
        <f>IFERROR(IF(OR(AND(AA167="Muy Baja",AC167="Leve"),AND(AA167="Muy Baja",AC167="Menor"),AND(AA167="Baja",AC167="Leve")),"Bajo",IF(OR(AND(AA167="Muy baja",AC167="Moderado"),AND(AA167="Baja",AC167="Menor"),AND(AA167="Baja",AC167="Moderado"),AND(AA167="Media",AC167="Leve"),AND(AA167="Media",AC167="Menor"),AND(AA167="Media",AC167="Moderado"),AND(AA167="Alta",AC167="Leve"),AND(AA167="Alta",AC167="Menor")),"Moderado",IF(OR(AND(AA167="Muy Baja",AC167="Mayor"),AND(AA167="Baja",AC167="Mayor"),AND(AA167="Media",AC167="Mayor"),AND(AA167="Alta",AC167="Moderado"),AND(AA167="Alta",AC167="Mayor"),AND(AA167="Muy Alta",AC167="Leve"),AND(AA167="Muy Alta",AC167="Menor"),AND(AA167="Muy Alta",AC167="Moderado"),AND(AA167="Muy Alta",AC167="Mayor")),"Alto",IF(OR(AND(AA167="Muy Baja",AC167="Catastrófico"),AND(AA167="Baja",AC167="Catastrófico"),AND(AA167="Media",AC167="Catastrófico"),AND(AA167="Alta",AC167="Catastrófico"),AND(AA167="Muy Alta",AC167="Catastrófico")),"Extremo","")))),"")</f>
        <v/>
      </c>
      <c r="AF167" s="266"/>
      <c r="AG167" s="266"/>
      <c r="AH167" s="266"/>
      <c r="AI167" s="266"/>
      <c r="AJ167" s="272"/>
      <c r="AK167" s="266"/>
      <c r="AL167" s="34"/>
      <c r="AM167" s="34"/>
      <c r="AN167" s="34"/>
      <c r="AO167" s="267"/>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row>
    <row r="168" spans="1:64" ht="24.75" customHeight="1">
      <c r="A168" s="273" t="s">
        <v>1054</v>
      </c>
      <c r="B168" s="274"/>
      <c r="C168" s="274"/>
      <c r="D168" s="274"/>
      <c r="E168" s="274"/>
      <c r="F168" s="274"/>
      <c r="G168" s="26"/>
      <c r="H168" s="274"/>
      <c r="I168" s="26"/>
      <c r="J168" s="26"/>
      <c r="K168" s="26"/>
      <c r="L168" s="26"/>
      <c r="M168" s="26"/>
      <c r="N168" s="26"/>
      <c r="O168" s="26"/>
      <c r="P168" s="274"/>
      <c r="Q168" s="26"/>
      <c r="R168" s="26"/>
      <c r="S168" s="26"/>
      <c r="T168" s="26"/>
      <c r="U168" s="26"/>
      <c r="V168" s="26"/>
      <c r="W168" s="26"/>
      <c r="X168" s="26"/>
      <c r="Y168" s="26"/>
      <c r="Z168" s="26"/>
      <c r="AA168" s="26"/>
      <c r="AB168" s="26"/>
      <c r="AC168" s="26"/>
      <c r="AD168" s="26"/>
      <c r="AE168" s="26"/>
      <c r="AF168" s="26"/>
      <c r="AG168" s="26"/>
      <c r="AH168" s="26"/>
      <c r="AI168" s="26"/>
      <c r="AJ168" s="26"/>
      <c r="AK168" s="26"/>
      <c r="AL168" s="274"/>
      <c r="AM168" s="274"/>
      <c r="AN168" s="274"/>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row>
    <row r="169" spans="1:64" ht="13.5" customHeight="1">
      <c r="A169" s="26"/>
      <c r="B169" s="26"/>
      <c r="C169" s="26"/>
      <c r="D169" s="274"/>
      <c r="E169" s="26"/>
      <c r="F169" s="26"/>
      <c r="G169" s="26"/>
      <c r="H169" s="26"/>
      <c r="I169" s="26"/>
      <c r="J169" s="26"/>
      <c r="K169" s="26"/>
      <c r="L169" s="26"/>
      <c r="M169" s="26"/>
      <c r="N169" s="26"/>
      <c r="O169" s="26"/>
      <c r="P169" s="274"/>
      <c r="Q169" s="26"/>
      <c r="R169" s="26"/>
      <c r="S169" s="26"/>
      <c r="T169" s="26"/>
      <c r="U169" s="26"/>
      <c r="V169" s="26"/>
      <c r="W169" s="26"/>
      <c r="X169" s="26"/>
      <c r="Y169" s="26"/>
      <c r="Z169" s="26"/>
      <c r="AA169" s="26"/>
      <c r="AB169" s="26"/>
      <c r="AC169" s="26"/>
      <c r="AD169" s="26"/>
      <c r="AE169" s="26"/>
      <c r="AF169" s="26"/>
      <c r="AG169" s="26"/>
      <c r="AH169" s="26"/>
      <c r="AI169" s="26"/>
      <c r="AJ169" s="26"/>
      <c r="AK169" s="26"/>
      <c r="AL169" s="274"/>
      <c r="AM169" s="274"/>
      <c r="AN169" s="274"/>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row>
    <row r="170" spans="1:64" ht="13.5" customHeight="1">
      <c r="A170" s="274"/>
      <c r="B170" s="274"/>
      <c r="C170" s="274"/>
      <c r="D170" s="274"/>
      <c r="E170" s="274"/>
      <c r="F170" s="274"/>
      <c r="G170" s="26"/>
      <c r="H170" s="274"/>
      <c r="I170" s="26"/>
      <c r="J170" s="26"/>
      <c r="K170" s="26"/>
      <c r="L170" s="26"/>
      <c r="M170" s="26"/>
      <c r="N170" s="26"/>
      <c r="O170" s="26"/>
      <c r="P170" s="274"/>
      <c r="Q170" s="26"/>
      <c r="R170" s="26"/>
      <c r="S170" s="26"/>
      <c r="T170" s="26"/>
      <c r="U170" s="26"/>
      <c r="V170" s="26"/>
      <c r="W170" s="26"/>
      <c r="X170" s="26"/>
      <c r="Y170" s="26"/>
      <c r="Z170" s="26"/>
      <c r="AA170" s="26"/>
      <c r="AB170" s="26"/>
      <c r="AC170" s="26"/>
      <c r="AD170" s="26"/>
      <c r="AE170" s="26"/>
      <c r="AF170" s="26"/>
      <c r="AG170" s="26"/>
      <c r="AH170" s="26"/>
      <c r="AI170" s="26"/>
      <c r="AJ170" s="26"/>
      <c r="AK170" s="26"/>
      <c r="AL170" s="274"/>
      <c r="AM170" s="274"/>
      <c r="AN170" s="274"/>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row>
    <row r="171" spans="1:64" ht="13.5" customHeight="1">
      <c r="A171" s="274"/>
      <c r="B171" s="274"/>
      <c r="C171" s="274"/>
      <c r="D171" s="274"/>
      <c r="E171" s="274"/>
      <c r="F171" s="274"/>
      <c r="G171" s="26"/>
      <c r="H171" s="274"/>
      <c r="I171" s="26"/>
      <c r="J171" s="26"/>
      <c r="K171" s="26"/>
      <c r="L171" s="26"/>
      <c r="M171" s="26"/>
      <c r="N171" s="26"/>
      <c r="O171" s="26"/>
      <c r="P171" s="274"/>
      <c r="Q171" s="26"/>
      <c r="R171" s="26"/>
      <c r="S171" s="26"/>
      <c r="T171" s="26"/>
      <c r="U171" s="26"/>
      <c r="V171" s="26"/>
      <c r="W171" s="26"/>
      <c r="X171" s="26"/>
      <c r="Y171" s="26"/>
      <c r="Z171" s="26"/>
      <c r="AA171" s="26"/>
      <c r="AB171" s="26"/>
      <c r="AC171" s="26"/>
      <c r="AD171" s="26"/>
      <c r="AE171" s="26"/>
      <c r="AF171" s="26"/>
      <c r="AG171" s="26"/>
      <c r="AH171" s="26"/>
      <c r="AI171" s="26"/>
      <c r="AJ171" s="26"/>
      <c r="AK171" s="26"/>
      <c r="AL171" s="274"/>
      <c r="AM171" s="274"/>
      <c r="AN171" s="274"/>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row>
    <row r="172" spans="1:64" ht="13.5" customHeight="1">
      <c r="A172" s="274"/>
      <c r="B172" s="274"/>
      <c r="C172" s="274"/>
      <c r="D172" s="274"/>
      <c r="E172" s="274"/>
      <c r="F172" s="274"/>
      <c r="G172" s="26"/>
      <c r="H172" s="274"/>
      <c r="I172" s="26"/>
      <c r="J172" s="26"/>
      <c r="K172" s="26"/>
      <c r="L172" s="26"/>
      <c r="M172" s="26"/>
      <c r="N172" s="26"/>
      <c r="O172" s="26"/>
      <c r="P172" s="274"/>
      <c r="Q172" s="26"/>
      <c r="R172" s="26"/>
      <c r="S172" s="26"/>
      <c r="T172" s="26"/>
      <c r="U172" s="26"/>
      <c r="V172" s="26"/>
      <c r="W172" s="26"/>
      <c r="X172" s="26"/>
      <c r="Y172" s="26"/>
      <c r="Z172" s="26"/>
      <c r="AA172" s="26"/>
      <c r="AB172" s="26"/>
      <c r="AC172" s="26"/>
      <c r="AD172" s="26"/>
      <c r="AE172" s="26"/>
      <c r="AF172" s="26"/>
      <c r="AG172" s="26"/>
      <c r="AH172" s="26"/>
      <c r="AI172" s="26"/>
      <c r="AJ172" s="26"/>
      <c r="AK172" s="26"/>
      <c r="AL172" s="274"/>
      <c r="AM172" s="274"/>
      <c r="AN172" s="274"/>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row>
    <row r="173" spans="1:64" ht="14.25" customHeight="1">
      <c r="A173" s="500" t="s">
        <v>1055</v>
      </c>
      <c r="B173" s="357"/>
      <c r="C173" s="357"/>
      <c r="D173" s="358"/>
      <c r="E173" s="275"/>
      <c r="F173" s="275"/>
      <c r="G173" s="26"/>
      <c r="H173" s="274"/>
      <c r="I173" s="26"/>
      <c r="J173" s="26"/>
      <c r="K173" s="26"/>
      <c r="L173" s="26"/>
      <c r="M173" s="26"/>
      <c r="N173" s="26"/>
      <c r="O173" s="26"/>
      <c r="P173" s="274"/>
      <c r="Q173" s="26"/>
      <c r="R173" s="26"/>
      <c r="S173" s="26"/>
      <c r="T173" s="26"/>
      <c r="U173" s="26"/>
      <c r="V173" s="26"/>
      <c r="W173" s="26"/>
      <c r="X173" s="26"/>
      <c r="Y173" s="26"/>
      <c r="Z173" s="26"/>
      <c r="AA173" s="26"/>
      <c r="AB173" s="26"/>
      <c r="AC173" s="26"/>
      <c r="AD173" s="26"/>
      <c r="AE173" s="26"/>
      <c r="AF173" s="26"/>
      <c r="AG173" s="26"/>
      <c r="AH173" s="26"/>
      <c r="AI173" s="26"/>
      <c r="AJ173" s="26"/>
      <c r="AK173" s="26"/>
      <c r="AL173" s="274"/>
      <c r="AM173" s="274"/>
      <c r="AN173" s="274"/>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row>
    <row r="174" spans="1:64" ht="14.25" customHeight="1">
      <c r="A174" s="500"/>
      <c r="B174" s="357"/>
      <c r="C174" s="357"/>
      <c r="D174" s="358"/>
      <c r="E174" s="276"/>
      <c r="F174" s="276"/>
      <c r="G174" s="26"/>
      <c r="H174" s="274"/>
      <c r="I174" s="26"/>
      <c r="J174" s="26"/>
      <c r="K174" s="26"/>
      <c r="L174" s="26"/>
      <c r="M174" s="26"/>
      <c r="N174" s="26"/>
      <c r="O174" s="26"/>
      <c r="P174" s="274"/>
      <c r="Q174" s="26"/>
      <c r="R174" s="26"/>
      <c r="S174" s="26"/>
      <c r="T174" s="26"/>
      <c r="U174" s="26"/>
      <c r="V174" s="26"/>
      <c r="W174" s="26"/>
      <c r="X174" s="26"/>
      <c r="Y174" s="26"/>
      <c r="Z174" s="26"/>
      <c r="AA174" s="26"/>
      <c r="AB174" s="26"/>
      <c r="AC174" s="26"/>
      <c r="AD174" s="26"/>
      <c r="AE174" s="26"/>
      <c r="AF174" s="26"/>
      <c r="AG174" s="26"/>
      <c r="AH174" s="26"/>
      <c r="AI174" s="26"/>
      <c r="AJ174" s="26"/>
      <c r="AK174" s="26"/>
      <c r="AL174" s="274"/>
      <c r="AM174" s="274"/>
      <c r="AN174" s="274"/>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row>
    <row r="175" spans="1:64" ht="13.5" customHeight="1">
      <c r="A175" s="501" t="s">
        <v>1</v>
      </c>
      <c r="B175" s="358"/>
      <c r="C175" s="277" t="s">
        <v>0</v>
      </c>
      <c r="D175" s="277" t="s">
        <v>1056</v>
      </c>
      <c r="E175" s="275"/>
      <c r="F175" s="275"/>
      <c r="G175" s="26"/>
      <c r="H175" s="274"/>
      <c r="I175" s="26"/>
      <c r="J175" s="26"/>
      <c r="K175" s="26"/>
      <c r="L175" s="26"/>
      <c r="M175" s="26"/>
      <c r="N175" s="26"/>
      <c r="O175" s="26"/>
      <c r="P175" s="274"/>
      <c r="Q175" s="26"/>
      <c r="R175" s="26"/>
      <c r="S175" s="26"/>
      <c r="T175" s="26"/>
      <c r="U175" s="26"/>
      <c r="V175" s="26"/>
      <c r="W175" s="26"/>
      <c r="X175" s="26"/>
      <c r="Y175" s="26"/>
      <c r="Z175" s="26"/>
      <c r="AA175" s="26"/>
      <c r="AB175" s="26"/>
      <c r="AC175" s="26"/>
      <c r="AD175" s="26"/>
      <c r="AE175" s="26"/>
      <c r="AF175" s="26"/>
      <c r="AG175" s="26"/>
      <c r="AH175" s="26"/>
      <c r="AI175" s="26"/>
      <c r="AJ175" s="26"/>
      <c r="AK175" s="26"/>
      <c r="AL175" s="274"/>
      <c r="AM175" s="274"/>
      <c r="AN175" s="274"/>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row>
    <row r="176" spans="1:64" ht="13.5" customHeight="1">
      <c r="A176" s="498" t="s">
        <v>1057</v>
      </c>
      <c r="B176" s="358"/>
      <c r="C176" s="278" t="s">
        <v>1058</v>
      </c>
      <c r="D176" s="278" t="s">
        <v>1059</v>
      </c>
      <c r="E176" s="275"/>
      <c r="F176" s="275"/>
      <c r="G176" s="26"/>
      <c r="H176" s="274"/>
      <c r="I176" s="26"/>
      <c r="J176" s="26"/>
      <c r="K176" s="26"/>
      <c r="L176" s="26"/>
      <c r="M176" s="26"/>
      <c r="N176" s="26"/>
      <c r="O176" s="26"/>
      <c r="P176" s="274"/>
      <c r="Q176" s="26"/>
      <c r="R176" s="26"/>
      <c r="S176" s="26"/>
      <c r="T176" s="26"/>
      <c r="U176" s="26"/>
      <c r="V176" s="26"/>
      <c r="W176" s="26"/>
      <c r="X176" s="26"/>
      <c r="Y176" s="26"/>
      <c r="Z176" s="26"/>
      <c r="AA176" s="26"/>
      <c r="AB176" s="26"/>
      <c r="AC176" s="26"/>
      <c r="AD176" s="26"/>
      <c r="AE176" s="26"/>
      <c r="AF176" s="26"/>
      <c r="AG176" s="26"/>
      <c r="AH176" s="26"/>
      <c r="AI176" s="26"/>
      <c r="AJ176" s="26"/>
      <c r="AK176" s="26"/>
      <c r="AL176" s="274"/>
      <c r="AM176" s="274"/>
      <c r="AN176" s="274"/>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row>
    <row r="177" spans="1:64" ht="13.5" customHeight="1">
      <c r="A177" s="498" t="s">
        <v>1060</v>
      </c>
      <c r="B177" s="358"/>
      <c r="C177" s="278" t="s">
        <v>1061</v>
      </c>
      <c r="D177" s="278" t="s">
        <v>1062</v>
      </c>
      <c r="E177" s="275"/>
      <c r="F177" s="275"/>
      <c r="G177" s="26"/>
      <c r="H177" s="274"/>
      <c r="I177" s="26"/>
      <c r="J177" s="26"/>
      <c r="K177" s="26"/>
      <c r="L177" s="26"/>
      <c r="M177" s="26"/>
      <c r="N177" s="26"/>
      <c r="O177" s="26"/>
      <c r="P177" s="274"/>
      <c r="Q177" s="26"/>
      <c r="R177" s="26"/>
      <c r="S177" s="26"/>
      <c r="T177" s="26"/>
      <c r="U177" s="26"/>
      <c r="V177" s="26"/>
      <c r="W177" s="26"/>
      <c r="X177" s="26"/>
      <c r="Y177" s="26"/>
      <c r="Z177" s="26"/>
      <c r="AA177" s="26"/>
      <c r="AB177" s="26"/>
      <c r="AC177" s="26"/>
      <c r="AD177" s="26"/>
      <c r="AE177" s="26"/>
      <c r="AF177" s="26"/>
      <c r="AG177" s="26"/>
      <c r="AH177" s="26"/>
      <c r="AI177" s="26"/>
      <c r="AJ177" s="26"/>
      <c r="AK177" s="26"/>
      <c r="AL177" s="274"/>
      <c r="AM177" s="274"/>
      <c r="AN177" s="274"/>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row>
    <row r="178" spans="1:64" ht="13.5" customHeight="1">
      <c r="A178" s="498" t="s">
        <v>1063</v>
      </c>
      <c r="B178" s="358"/>
      <c r="C178" s="278" t="s">
        <v>1064</v>
      </c>
      <c r="D178" s="278" t="s">
        <v>1062</v>
      </c>
      <c r="E178" s="275"/>
      <c r="F178" s="275"/>
      <c r="G178" s="26"/>
      <c r="H178" s="274"/>
      <c r="I178" s="26"/>
      <c r="J178" s="26"/>
      <c r="K178" s="26"/>
      <c r="L178" s="26"/>
      <c r="M178" s="26"/>
      <c r="N178" s="26"/>
      <c r="O178" s="26"/>
      <c r="P178" s="274"/>
      <c r="Q178" s="26"/>
      <c r="R178" s="26"/>
      <c r="S178" s="26"/>
      <c r="T178" s="26"/>
      <c r="U178" s="26"/>
      <c r="V178" s="26"/>
      <c r="W178" s="26"/>
      <c r="X178" s="26"/>
      <c r="Y178" s="26"/>
      <c r="Z178" s="26"/>
      <c r="AA178" s="26"/>
      <c r="AB178" s="26"/>
      <c r="AC178" s="26"/>
      <c r="AD178" s="26"/>
      <c r="AE178" s="26"/>
      <c r="AF178" s="26"/>
      <c r="AG178" s="26"/>
      <c r="AH178" s="26"/>
      <c r="AI178" s="26"/>
      <c r="AJ178" s="26"/>
      <c r="AK178" s="26"/>
      <c r="AL178" s="274"/>
      <c r="AM178" s="274"/>
      <c r="AN178" s="274"/>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row>
    <row r="179" spans="1:64" ht="16.5" customHeight="1">
      <c r="A179" s="498" t="s">
        <v>1065</v>
      </c>
      <c r="B179" s="358"/>
      <c r="C179" s="278" t="s">
        <v>1066</v>
      </c>
      <c r="D179" s="278" t="s">
        <v>1062</v>
      </c>
      <c r="E179" s="275"/>
      <c r="F179" s="275"/>
      <c r="G179" s="26"/>
      <c r="H179" s="274"/>
      <c r="I179" s="26"/>
      <c r="J179" s="26"/>
      <c r="K179" s="26"/>
      <c r="L179" s="26"/>
      <c r="M179" s="26"/>
      <c r="N179" s="26"/>
      <c r="O179" s="26"/>
      <c r="P179" s="274"/>
      <c r="Q179" s="26"/>
      <c r="R179" s="26"/>
      <c r="S179" s="26"/>
      <c r="T179" s="26"/>
      <c r="U179" s="26"/>
      <c r="V179" s="26"/>
      <c r="W179" s="26"/>
      <c r="X179" s="26"/>
      <c r="Y179" s="26"/>
      <c r="Z179" s="26"/>
      <c r="AA179" s="26"/>
      <c r="AB179" s="26"/>
      <c r="AC179" s="26"/>
      <c r="AD179" s="26"/>
      <c r="AE179" s="26"/>
      <c r="AF179" s="26"/>
      <c r="AG179" s="26"/>
      <c r="AH179" s="26"/>
      <c r="AI179" s="26"/>
      <c r="AJ179" s="26"/>
      <c r="AK179" s="26"/>
      <c r="AL179" s="274"/>
      <c r="AM179" s="274"/>
      <c r="AN179" s="274"/>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row>
    <row r="180" spans="1:64" ht="29.25" customHeight="1">
      <c r="A180" s="498" t="s">
        <v>1067</v>
      </c>
      <c r="B180" s="358"/>
      <c r="C180" s="278" t="s">
        <v>1068</v>
      </c>
      <c r="D180" s="278" t="s">
        <v>1069</v>
      </c>
      <c r="E180" s="275"/>
      <c r="F180" s="275"/>
      <c r="G180" s="26"/>
      <c r="H180" s="274"/>
      <c r="I180" s="26"/>
      <c r="J180" s="26"/>
      <c r="K180" s="26"/>
      <c r="L180" s="26"/>
      <c r="M180" s="26"/>
      <c r="N180" s="26"/>
      <c r="O180" s="26"/>
      <c r="P180" s="274"/>
      <c r="Q180" s="26"/>
      <c r="R180" s="26"/>
      <c r="S180" s="26"/>
      <c r="T180" s="26"/>
      <c r="U180" s="26"/>
      <c r="V180" s="26"/>
      <c r="W180" s="26"/>
      <c r="X180" s="26"/>
      <c r="Y180" s="26"/>
      <c r="Z180" s="26"/>
      <c r="AA180" s="26"/>
      <c r="AB180" s="26"/>
      <c r="AC180" s="26"/>
      <c r="AD180" s="26"/>
      <c r="AE180" s="26"/>
      <c r="AF180" s="26"/>
      <c r="AG180" s="26"/>
      <c r="AH180" s="26"/>
      <c r="AI180" s="26"/>
      <c r="AJ180" s="26"/>
      <c r="AK180" s="26"/>
      <c r="AL180" s="274"/>
      <c r="AM180" s="274"/>
      <c r="AN180" s="274"/>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row>
    <row r="181" spans="1:64" ht="63" customHeight="1">
      <c r="A181" s="498" t="s">
        <v>1070</v>
      </c>
      <c r="B181" s="358"/>
      <c r="C181" s="278" t="s">
        <v>1071</v>
      </c>
      <c r="D181" s="278" t="s">
        <v>1072</v>
      </c>
      <c r="E181" s="275"/>
      <c r="F181" s="275"/>
      <c r="G181" s="26"/>
      <c r="H181" s="274"/>
      <c r="I181" s="26"/>
      <c r="J181" s="26"/>
      <c r="K181" s="26"/>
      <c r="L181" s="26"/>
      <c r="M181" s="26"/>
      <c r="N181" s="26"/>
      <c r="O181" s="26"/>
      <c r="P181" s="274"/>
      <c r="Q181" s="26"/>
      <c r="R181" s="26"/>
      <c r="S181" s="26"/>
      <c r="T181" s="26"/>
      <c r="U181" s="26"/>
      <c r="V181" s="26"/>
      <c r="W181" s="26"/>
      <c r="X181" s="26"/>
      <c r="Y181" s="26"/>
      <c r="Z181" s="26"/>
      <c r="AA181" s="26"/>
      <c r="AB181" s="26"/>
      <c r="AC181" s="26"/>
      <c r="AD181" s="26"/>
      <c r="AE181" s="26"/>
      <c r="AF181" s="26"/>
      <c r="AG181" s="26"/>
      <c r="AH181" s="26"/>
      <c r="AI181" s="26"/>
      <c r="AJ181" s="26"/>
      <c r="AK181" s="26"/>
      <c r="AL181" s="274"/>
      <c r="AM181" s="274"/>
      <c r="AN181" s="274"/>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row>
    <row r="182" spans="1:64" ht="57.75" customHeight="1">
      <c r="A182" s="498" t="s">
        <v>1073</v>
      </c>
      <c r="B182" s="358"/>
      <c r="C182" s="278" t="s">
        <v>1074</v>
      </c>
      <c r="D182" s="278" t="s">
        <v>1075</v>
      </c>
      <c r="E182" s="274"/>
      <c r="F182" s="274"/>
      <c r="G182" s="26"/>
      <c r="H182" s="274"/>
      <c r="I182" s="26"/>
      <c r="J182" s="26"/>
      <c r="K182" s="26"/>
      <c r="L182" s="26"/>
      <c r="M182" s="26"/>
      <c r="N182" s="26"/>
      <c r="O182" s="26"/>
      <c r="P182" s="274"/>
      <c r="Q182" s="26"/>
      <c r="R182" s="26"/>
      <c r="S182" s="26"/>
      <c r="T182" s="26"/>
      <c r="U182" s="26"/>
      <c r="V182" s="26"/>
      <c r="W182" s="26"/>
      <c r="X182" s="26"/>
      <c r="Y182" s="26"/>
      <c r="Z182" s="26"/>
      <c r="AA182" s="26"/>
      <c r="AB182" s="26"/>
      <c r="AC182" s="26"/>
      <c r="AD182" s="26"/>
      <c r="AE182" s="26"/>
      <c r="AF182" s="26"/>
      <c r="AG182" s="26"/>
      <c r="AH182" s="26"/>
      <c r="AI182" s="26"/>
      <c r="AJ182" s="26"/>
      <c r="AK182" s="26"/>
      <c r="AL182" s="274"/>
      <c r="AM182" s="274"/>
      <c r="AN182" s="274"/>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row>
    <row r="183" spans="1:64" ht="20.25" customHeight="1">
      <c r="A183" s="295" t="s">
        <v>1213</v>
      </c>
      <c r="B183" s="296">
        <v>44449</v>
      </c>
      <c r="C183" s="274"/>
      <c r="D183" s="274"/>
      <c r="E183" s="274"/>
      <c r="F183" s="274"/>
      <c r="G183" s="26"/>
      <c r="H183" s="274"/>
      <c r="I183" s="26"/>
      <c r="J183" s="26"/>
      <c r="K183" s="26"/>
      <c r="L183" s="26"/>
      <c r="M183" s="26"/>
      <c r="N183" s="26"/>
      <c r="O183" s="26"/>
      <c r="P183" s="274"/>
      <c r="Q183" s="26"/>
      <c r="R183" s="26"/>
      <c r="S183" s="26"/>
      <c r="T183" s="26"/>
      <c r="U183" s="26"/>
      <c r="V183" s="26"/>
      <c r="W183" s="26"/>
      <c r="X183" s="26"/>
      <c r="Y183" s="26"/>
      <c r="Z183" s="26"/>
      <c r="AA183" s="26"/>
      <c r="AB183" s="26"/>
      <c r="AC183" s="26"/>
      <c r="AD183" s="26"/>
      <c r="AE183" s="26"/>
      <c r="AF183" s="26"/>
      <c r="AG183" s="26"/>
      <c r="AH183" s="26"/>
      <c r="AI183" s="26"/>
      <c r="AJ183" s="26"/>
      <c r="AK183" s="26"/>
      <c r="AL183" s="274"/>
      <c r="AM183" s="274"/>
      <c r="AN183" s="274"/>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row>
    <row r="184" spans="1:64" ht="26.25" customHeight="1">
      <c r="A184" s="274"/>
      <c r="B184" s="274"/>
      <c r="C184" s="274"/>
      <c r="D184" s="274"/>
      <c r="E184" s="274"/>
      <c r="F184" s="496"/>
      <c r="G184" s="350"/>
      <c r="H184" s="279"/>
      <c r="I184" s="496"/>
      <c r="J184" s="350"/>
      <c r="K184" s="350"/>
      <c r="L184" s="26"/>
      <c r="M184" s="26"/>
      <c r="N184" s="26"/>
      <c r="O184" s="26"/>
      <c r="P184" s="274"/>
      <c r="Q184" s="26"/>
      <c r="R184" s="26"/>
      <c r="S184" s="26"/>
      <c r="T184" s="26"/>
      <c r="U184" s="26"/>
      <c r="V184" s="26"/>
      <c r="W184" s="26"/>
      <c r="X184" s="26"/>
      <c r="Y184" s="26"/>
      <c r="Z184" s="26"/>
      <c r="AA184" s="26"/>
      <c r="AB184" s="26"/>
      <c r="AC184" s="26"/>
      <c r="AD184" s="26"/>
      <c r="AE184" s="26"/>
      <c r="AF184" s="26"/>
      <c r="AG184" s="26"/>
      <c r="AH184" s="26"/>
      <c r="AI184" s="26"/>
      <c r="AJ184" s="26"/>
      <c r="AK184" s="26"/>
      <c r="AL184" s="274"/>
      <c r="AM184" s="274"/>
      <c r="AN184" s="274"/>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row>
    <row r="185" spans="1:64" ht="92.25" customHeight="1">
      <c r="A185" s="497" t="s">
        <v>1076</v>
      </c>
      <c r="B185" s="358"/>
      <c r="C185" s="280" t="s">
        <v>1077</v>
      </c>
      <c r="D185" s="280" t="s">
        <v>1078</v>
      </c>
      <c r="E185" s="275"/>
      <c r="F185" s="275"/>
      <c r="L185" s="26"/>
      <c r="M185" s="26"/>
      <c r="N185" s="26"/>
      <c r="O185" s="26"/>
      <c r="P185" s="274"/>
      <c r="Q185" s="26"/>
      <c r="R185" s="26"/>
      <c r="S185" s="26"/>
      <c r="T185" s="26"/>
      <c r="U185" s="26"/>
      <c r="V185" s="26"/>
      <c r="W185" s="26"/>
      <c r="X185" s="26"/>
      <c r="Y185" s="26"/>
      <c r="Z185" s="26"/>
      <c r="AA185" s="26"/>
      <c r="AB185" s="26"/>
      <c r="AC185" s="26"/>
      <c r="AD185" s="26"/>
      <c r="AE185" s="26"/>
      <c r="AF185" s="26"/>
      <c r="AG185" s="26"/>
      <c r="AH185" s="26"/>
      <c r="AI185" s="26"/>
      <c r="AJ185" s="26"/>
      <c r="AK185" s="26"/>
      <c r="AL185" s="274"/>
      <c r="AM185" s="274"/>
      <c r="AN185" s="274"/>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row>
    <row r="186" spans="1:64" ht="13.5" customHeight="1">
      <c r="A186" s="274"/>
      <c r="B186" s="274"/>
      <c r="C186" s="274"/>
      <c r="D186" s="274"/>
      <c r="E186" s="274"/>
      <c r="F186" s="274"/>
      <c r="G186" s="26"/>
      <c r="H186" s="274"/>
      <c r="I186" s="26"/>
      <c r="J186" s="26"/>
      <c r="K186" s="26"/>
      <c r="L186" s="26"/>
      <c r="M186" s="26"/>
      <c r="N186" s="26"/>
      <c r="O186" s="26"/>
      <c r="P186" s="274"/>
      <c r="Q186" s="26"/>
      <c r="R186" s="26"/>
      <c r="S186" s="26"/>
      <c r="T186" s="26"/>
      <c r="U186" s="26"/>
      <c r="V186" s="26"/>
      <c r="W186" s="26"/>
      <c r="X186" s="26"/>
      <c r="Y186" s="26"/>
      <c r="Z186" s="26"/>
      <c r="AA186" s="26"/>
      <c r="AB186" s="26"/>
      <c r="AC186" s="26"/>
      <c r="AD186" s="26"/>
      <c r="AE186" s="26"/>
      <c r="AF186" s="26"/>
      <c r="AG186" s="26"/>
      <c r="AH186" s="26"/>
      <c r="AI186" s="26"/>
      <c r="AJ186" s="26"/>
      <c r="AK186" s="26"/>
      <c r="AL186" s="274"/>
      <c r="AM186" s="274"/>
      <c r="AN186" s="274"/>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row>
    <row r="187" spans="1:64" ht="13.5" customHeight="1">
      <c r="A187" s="274"/>
      <c r="B187" s="274"/>
      <c r="C187" s="274"/>
      <c r="D187" s="274"/>
      <c r="E187" s="274"/>
      <c r="F187" s="274"/>
      <c r="G187" s="26"/>
      <c r="H187" s="274"/>
      <c r="I187" s="26"/>
      <c r="J187" s="26"/>
      <c r="K187" s="26"/>
      <c r="L187" s="26"/>
      <c r="M187" s="26"/>
      <c r="N187" s="26"/>
      <c r="O187" s="26"/>
      <c r="P187" s="274"/>
      <c r="Q187" s="26"/>
      <c r="R187" s="26"/>
      <c r="S187" s="26"/>
      <c r="T187" s="26"/>
      <c r="U187" s="26"/>
      <c r="V187" s="26"/>
      <c r="W187" s="26"/>
      <c r="X187" s="26"/>
      <c r="Y187" s="26"/>
      <c r="Z187" s="26"/>
      <c r="AA187" s="26"/>
      <c r="AB187" s="26"/>
      <c r="AC187" s="26"/>
      <c r="AD187" s="26"/>
      <c r="AE187" s="26"/>
      <c r="AF187" s="26"/>
      <c r="AG187" s="26"/>
      <c r="AH187" s="26"/>
      <c r="AI187" s="26"/>
      <c r="AJ187" s="26"/>
      <c r="AK187" s="26"/>
      <c r="AL187" s="274"/>
      <c r="AM187" s="274"/>
      <c r="AN187" s="274"/>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row>
    <row r="188" spans="1:64" ht="13.5" customHeight="1">
      <c r="A188" s="274"/>
      <c r="B188" s="274"/>
      <c r="C188" s="274"/>
      <c r="D188" s="274"/>
      <c r="E188" s="274"/>
      <c r="F188" s="274"/>
      <c r="G188" s="26"/>
      <c r="H188" s="274"/>
      <c r="I188" s="26"/>
      <c r="J188" s="26"/>
      <c r="K188" s="26"/>
      <c r="L188" s="26"/>
      <c r="M188" s="26"/>
      <c r="N188" s="26"/>
      <c r="O188" s="26"/>
      <c r="P188" s="274"/>
      <c r="Q188" s="26"/>
      <c r="R188" s="26"/>
      <c r="S188" s="26"/>
      <c r="T188" s="26"/>
      <c r="U188" s="26"/>
      <c r="V188" s="26"/>
      <c r="W188" s="26"/>
      <c r="X188" s="26"/>
      <c r="Y188" s="26"/>
      <c r="Z188" s="26"/>
      <c r="AA188" s="26"/>
      <c r="AB188" s="26"/>
      <c r="AC188" s="26"/>
      <c r="AD188" s="26"/>
      <c r="AE188" s="26"/>
      <c r="AF188" s="26"/>
      <c r="AG188" s="26"/>
      <c r="AH188" s="26"/>
      <c r="AI188" s="26"/>
      <c r="AJ188" s="26"/>
      <c r="AK188" s="26"/>
      <c r="AL188" s="274"/>
      <c r="AM188" s="274"/>
      <c r="AN188" s="274"/>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row>
    <row r="189" spans="1:64" ht="13.5" customHeight="1">
      <c r="A189" s="274"/>
      <c r="B189" s="274"/>
      <c r="C189" s="274"/>
      <c r="D189" s="274"/>
      <c r="E189" s="274"/>
      <c r="F189" s="274"/>
      <c r="G189" s="26"/>
      <c r="H189" s="274"/>
      <c r="I189" s="26"/>
      <c r="J189" s="26"/>
      <c r="K189" s="26"/>
      <c r="L189" s="26"/>
      <c r="M189" s="26"/>
      <c r="N189" s="26"/>
      <c r="O189" s="26"/>
      <c r="P189" s="274"/>
      <c r="Q189" s="26"/>
      <c r="R189" s="26"/>
      <c r="S189" s="26"/>
      <c r="T189" s="26"/>
      <c r="U189" s="26"/>
      <c r="V189" s="26"/>
      <c r="W189" s="26"/>
      <c r="X189" s="26"/>
      <c r="Y189" s="26"/>
      <c r="Z189" s="26"/>
      <c r="AA189" s="26"/>
      <c r="AB189" s="26"/>
      <c r="AC189" s="26"/>
      <c r="AD189" s="26"/>
      <c r="AE189" s="26"/>
      <c r="AF189" s="26"/>
      <c r="AG189" s="26"/>
      <c r="AH189" s="26"/>
      <c r="AI189" s="26"/>
      <c r="AJ189" s="26"/>
      <c r="AK189" s="26"/>
      <c r="AL189" s="274"/>
      <c r="AM189" s="274"/>
      <c r="AN189" s="274"/>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row>
    <row r="190" spans="1:64" ht="13.5" customHeight="1">
      <c r="A190" s="274"/>
      <c r="B190" s="274"/>
      <c r="C190" s="274"/>
      <c r="D190" s="274"/>
      <c r="E190" s="274"/>
      <c r="F190" s="274"/>
      <c r="G190" s="26"/>
      <c r="H190" s="274"/>
      <c r="I190" s="26"/>
      <c r="J190" s="26"/>
      <c r="K190" s="26"/>
      <c r="L190" s="26"/>
      <c r="M190" s="26"/>
      <c r="N190" s="26"/>
      <c r="O190" s="26"/>
      <c r="P190" s="274"/>
      <c r="Q190" s="26"/>
      <c r="R190" s="26"/>
      <c r="S190" s="26"/>
      <c r="T190" s="26"/>
      <c r="U190" s="26"/>
      <c r="V190" s="26"/>
      <c r="W190" s="26"/>
      <c r="X190" s="26"/>
      <c r="Y190" s="26"/>
      <c r="Z190" s="26"/>
      <c r="AA190" s="26"/>
      <c r="AB190" s="26"/>
      <c r="AC190" s="26"/>
      <c r="AD190" s="26"/>
      <c r="AE190" s="26"/>
      <c r="AF190" s="26"/>
      <c r="AG190" s="26"/>
      <c r="AH190" s="26"/>
      <c r="AI190" s="26"/>
      <c r="AJ190" s="26"/>
      <c r="AK190" s="26"/>
      <c r="AL190" s="274"/>
      <c r="AM190" s="274"/>
      <c r="AN190" s="274"/>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row>
    <row r="191" spans="1:64" ht="13.5" customHeight="1">
      <c r="A191" s="274"/>
      <c r="B191" s="274"/>
      <c r="C191" s="274"/>
      <c r="D191" s="274"/>
      <c r="E191" s="274"/>
      <c r="F191" s="274"/>
      <c r="G191" s="26"/>
      <c r="H191" s="274"/>
      <c r="I191" s="26"/>
      <c r="J191" s="26"/>
      <c r="K191" s="26"/>
      <c r="L191" s="26"/>
      <c r="M191" s="26"/>
      <c r="N191" s="26"/>
      <c r="O191" s="26"/>
      <c r="P191" s="274"/>
      <c r="Q191" s="26"/>
      <c r="R191" s="26"/>
      <c r="S191" s="26"/>
      <c r="T191" s="26"/>
      <c r="U191" s="26"/>
      <c r="V191" s="26"/>
      <c r="W191" s="26"/>
      <c r="X191" s="26"/>
      <c r="Y191" s="26"/>
      <c r="Z191" s="26"/>
      <c r="AA191" s="26"/>
      <c r="AB191" s="26"/>
      <c r="AC191" s="26"/>
      <c r="AD191" s="26"/>
      <c r="AE191" s="26"/>
      <c r="AF191" s="26"/>
      <c r="AG191" s="26"/>
      <c r="AH191" s="26"/>
      <c r="AI191" s="26"/>
      <c r="AJ191" s="26"/>
      <c r="AK191" s="26"/>
      <c r="AL191" s="274"/>
      <c r="AM191" s="274"/>
      <c r="AN191" s="274"/>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row>
    <row r="192" spans="1:64" ht="13.5" customHeight="1">
      <c r="A192" s="274"/>
      <c r="B192" s="274"/>
      <c r="C192" s="274"/>
      <c r="D192" s="274"/>
      <c r="E192" s="274"/>
      <c r="F192" s="274"/>
      <c r="G192" s="26"/>
      <c r="H192" s="274"/>
      <c r="I192" s="26"/>
      <c r="J192" s="26"/>
      <c r="K192" s="26"/>
      <c r="L192" s="26"/>
      <c r="M192" s="26"/>
      <c r="N192" s="26"/>
      <c r="O192" s="26"/>
      <c r="P192" s="274"/>
      <c r="Q192" s="26"/>
      <c r="R192" s="26"/>
      <c r="S192" s="26"/>
      <c r="T192" s="26"/>
      <c r="U192" s="26"/>
      <c r="V192" s="26"/>
      <c r="W192" s="26"/>
      <c r="X192" s="26"/>
      <c r="Y192" s="26"/>
      <c r="Z192" s="26"/>
      <c r="AA192" s="26"/>
      <c r="AB192" s="26"/>
      <c r="AC192" s="26"/>
      <c r="AD192" s="26"/>
      <c r="AE192" s="26"/>
      <c r="AF192" s="26"/>
      <c r="AG192" s="26"/>
      <c r="AH192" s="26"/>
      <c r="AI192" s="26"/>
      <c r="AJ192" s="26"/>
      <c r="AK192" s="26"/>
      <c r="AL192" s="274"/>
      <c r="AM192" s="274"/>
      <c r="AN192" s="274"/>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row>
    <row r="193" spans="1:64" ht="13.5" customHeight="1">
      <c r="A193" s="274"/>
      <c r="B193" s="274"/>
      <c r="C193" s="274"/>
      <c r="D193" s="274"/>
      <c r="E193" s="274"/>
      <c r="F193" s="274"/>
      <c r="G193" s="26"/>
      <c r="H193" s="274"/>
      <c r="I193" s="26"/>
      <c r="J193" s="26"/>
      <c r="K193" s="26"/>
      <c r="L193" s="26"/>
      <c r="M193" s="26"/>
      <c r="N193" s="26"/>
      <c r="O193" s="26"/>
      <c r="P193" s="274"/>
      <c r="Q193" s="26"/>
      <c r="R193" s="26"/>
      <c r="S193" s="26"/>
      <c r="T193" s="26"/>
      <c r="U193" s="26"/>
      <c r="V193" s="26"/>
      <c r="W193" s="26"/>
      <c r="X193" s="26"/>
      <c r="Y193" s="26"/>
      <c r="Z193" s="26"/>
      <c r="AA193" s="26"/>
      <c r="AB193" s="26"/>
      <c r="AC193" s="26"/>
      <c r="AD193" s="26"/>
      <c r="AE193" s="26"/>
      <c r="AF193" s="26"/>
      <c r="AG193" s="26"/>
      <c r="AH193" s="26"/>
      <c r="AI193" s="26"/>
      <c r="AJ193" s="26"/>
      <c r="AK193" s="26"/>
      <c r="AL193" s="274"/>
      <c r="AM193" s="274"/>
      <c r="AN193" s="274"/>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row>
    <row r="194" spans="1:64" ht="13.5" customHeight="1">
      <c r="A194" s="274"/>
      <c r="B194" s="274"/>
      <c r="C194" s="274"/>
      <c r="D194" s="274"/>
      <c r="E194" s="274"/>
      <c r="F194" s="274"/>
      <c r="G194" s="26"/>
      <c r="H194" s="274"/>
      <c r="I194" s="26"/>
      <c r="J194" s="26"/>
      <c r="K194" s="26"/>
      <c r="L194" s="26"/>
      <c r="M194" s="26"/>
      <c r="N194" s="26"/>
      <c r="O194" s="26"/>
      <c r="P194" s="274"/>
      <c r="Q194" s="26"/>
      <c r="R194" s="26"/>
      <c r="S194" s="26"/>
      <c r="T194" s="26"/>
      <c r="U194" s="26"/>
      <c r="V194" s="26"/>
      <c r="W194" s="26"/>
      <c r="X194" s="26"/>
      <c r="Y194" s="26"/>
      <c r="Z194" s="26"/>
      <c r="AA194" s="26"/>
      <c r="AB194" s="26"/>
      <c r="AC194" s="26"/>
      <c r="AD194" s="26"/>
      <c r="AE194" s="26"/>
      <c r="AF194" s="26"/>
      <c r="AG194" s="26"/>
      <c r="AH194" s="26"/>
      <c r="AI194" s="26"/>
      <c r="AJ194" s="26"/>
      <c r="AK194" s="26"/>
      <c r="AL194" s="274"/>
      <c r="AM194" s="274"/>
      <c r="AN194" s="274"/>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row>
    <row r="195" spans="1:64" ht="13.5" customHeight="1">
      <c r="A195" s="274"/>
      <c r="B195" s="274"/>
      <c r="C195" s="274"/>
      <c r="D195" s="274"/>
      <c r="E195" s="274"/>
      <c r="F195" s="274"/>
      <c r="G195" s="26"/>
      <c r="H195" s="274"/>
      <c r="I195" s="26"/>
      <c r="J195" s="26"/>
      <c r="K195" s="26"/>
      <c r="L195" s="26"/>
      <c r="M195" s="26"/>
      <c r="N195" s="26"/>
      <c r="O195" s="26"/>
      <c r="P195" s="274"/>
      <c r="Q195" s="26"/>
      <c r="R195" s="26"/>
      <c r="S195" s="26"/>
      <c r="T195" s="26"/>
      <c r="U195" s="26"/>
      <c r="V195" s="26"/>
      <c r="W195" s="26"/>
      <c r="X195" s="26"/>
      <c r="Y195" s="26"/>
      <c r="Z195" s="26"/>
      <c r="AA195" s="26"/>
      <c r="AB195" s="26"/>
      <c r="AC195" s="26"/>
      <c r="AD195" s="26"/>
      <c r="AE195" s="26"/>
      <c r="AF195" s="26"/>
      <c r="AG195" s="26"/>
      <c r="AH195" s="26"/>
      <c r="AI195" s="26"/>
      <c r="AJ195" s="26"/>
      <c r="AK195" s="26"/>
      <c r="AL195" s="274"/>
      <c r="AM195" s="274"/>
      <c r="AN195" s="274"/>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row>
    <row r="196" spans="1:64" ht="13.5" customHeight="1">
      <c r="A196" s="274"/>
      <c r="B196" s="274"/>
      <c r="C196" s="274"/>
      <c r="D196" s="274"/>
      <c r="E196" s="274"/>
      <c r="F196" s="274"/>
      <c r="G196" s="26"/>
      <c r="H196" s="274"/>
      <c r="I196" s="26"/>
      <c r="J196" s="26"/>
      <c r="K196" s="26"/>
      <c r="L196" s="26"/>
      <c r="M196" s="26"/>
      <c r="N196" s="26"/>
      <c r="O196" s="26"/>
      <c r="P196" s="274"/>
      <c r="Q196" s="26"/>
      <c r="R196" s="26"/>
      <c r="S196" s="26"/>
      <c r="T196" s="26"/>
      <c r="U196" s="26"/>
      <c r="V196" s="26"/>
      <c r="W196" s="26"/>
      <c r="X196" s="26"/>
      <c r="Y196" s="26"/>
      <c r="Z196" s="26"/>
      <c r="AA196" s="26"/>
      <c r="AB196" s="26"/>
      <c r="AC196" s="26"/>
      <c r="AD196" s="26"/>
      <c r="AE196" s="26"/>
      <c r="AF196" s="26"/>
      <c r="AG196" s="26"/>
      <c r="AH196" s="26"/>
      <c r="AI196" s="26"/>
      <c r="AJ196" s="26"/>
      <c r="AK196" s="26"/>
      <c r="AL196" s="274"/>
      <c r="AM196" s="274"/>
      <c r="AN196" s="274"/>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row>
    <row r="197" spans="1:64" ht="13.5" customHeight="1">
      <c r="A197" s="274"/>
      <c r="B197" s="274"/>
      <c r="C197" s="274"/>
      <c r="D197" s="274"/>
      <c r="E197" s="274"/>
      <c r="F197" s="274"/>
      <c r="G197" s="26"/>
      <c r="H197" s="274"/>
      <c r="I197" s="26"/>
      <c r="J197" s="26"/>
      <c r="K197" s="26"/>
      <c r="L197" s="26"/>
      <c r="M197" s="26"/>
      <c r="N197" s="26"/>
      <c r="O197" s="26"/>
      <c r="P197" s="274"/>
      <c r="Q197" s="26"/>
      <c r="R197" s="26"/>
      <c r="S197" s="26"/>
      <c r="T197" s="26"/>
      <c r="U197" s="26"/>
      <c r="V197" s="26"/>
      <c r="W197" s="26"/>
      <c r="X197" s="26"/>
      <c r="Y197" s="26"/>
      <c r="Z197" s="26"/>
      <c r="AA197" s="26"/>
      <c r="AB197" s="26"/>
      <c r="AC197" s="26"/>
      <c r="AD197" s="26"/>
      <c r="AE197" s="26"/>
      <c r="AF197" s="26"/>
      <c r="AG197" s="26"/>
      <c r="AH197" s="26"/>
      <c r="AI197" s="26"/>
      <c r="AJ197" s="26"/>
      <c r="AK197" s="26"/>
      <c r="AL197" s="274"/>
      <c r="AM197" s="274"/>
      <c r="AN197" s="274"/>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row>
    <row r="198" spans="1:64" ht="13.5" customHeight="1">
      <c r="A198" s="274"/>
      <c r="B198" s="274"/>
      <c r="C198" s="274"/>
      <c r="D198" s="274"/>
      <c r="E198" s="274"/>
      <c r="F198" s="274"/>
      <c r="G198" s="26"/>
      <c r="H198" s="274"/>
      <c r="I198" s="26"/>
      <c r="J198" s="26"/>
      <c r="K198" s="26"/>
      <c r="L198" s="26"/>
      <c r="M198" s="26"/>
      <c r="N198" s="26"/>
      <c r="O198" s="26"/>
      <c r="P198" s="274"/>
      <c r="Q198" s="26"/>
      <c r="R198" s="26"/>
      <c r="S198" s="26"/>
      <c r="T198" s="26"/>
      <c r="U198" s="26"/>
      <c r="V198" s="26"/>
      <c r="W198" s="26"/>
      <c r="X198" s="26"/>
      <c r="Y198" s="26"/>
      <c r="Z198" s="26"/>
      <c r="AA198" s="26"/>
      <c r="AB198" s="26"/>
      <c r="AC198" s="26"/>
      <c r="AD198" s="26"/>
      <c r="AE198" s="26"/>
      <c r="AF198" s="26"/>
      <c r="AG198" s="26"/>
      <c r="AH198" s="26"/>
      <c r="AI198" s="26"/>
      <c r="AJ198" s="26"/>
      <c r="AK198" s="26"/>
      <c r="AL198" s="274"/>
      <c r="AM198" s="274"/>
      <c r="AN198" s="274"/>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row>
    <row r="199" spans="1:64" ht="13.5" customHeight="1">
      <c r="A199" s="274"/>
      <c r="B199" s="274"/>
      <c r="C199" s="274"/>
      <c r="D199" s="274"/>
      <c r="E199" s="274"/>
      <c r="F199" s="274"/>
      <c r="G199" s="26"/>
      <c r="H199" s="274"/>
      <c r="I199" s="26"/>
      <c r="J199" s="26"/>
      <c r="K199" s="26"/>
      <c r="L199" s="26"/>
      <c r="M199" s="26"/>
      <c r="N199" s="26"/>
      <c r="O199" s="26"/>
      <c r="P199" s="274"/>
      <c r="Q199" s="26"/>
      <c r="R199" s="26"/>
      <c r="S199" s="26"/>
      <c r="T199" s="26"/>
      <c r="U199" s="26"/>
      <c r="V199" s="26"/>
      <c r="W199" s="26"/>
      <c r="X199" s="26"/>
      <c r="Y199" s="26"/>
      <c r="Z199" s="26"/>
      <c r="AA199" s="26"/>
      <c r="AB199" s="26"/>
      <c r="AC199" s="26"/>
      <c r="AD199" s="26"/>
      <c r="AE199" s="26"/>
      <c r="AF199" s="26"/>
      <c r="AG199" s="26"/>
      <c r="AH199" s="26"/>
      <c r="AI199" s="26"/>
      <c r="AJ199" s="26"/>
      <c r="AK199" s="26"/>
      <c r="AL199" s="274"/>
      <c r="AM199" s="274"/>
      <c r="AN199" s="274"/>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row>
    <row r="200" spans="1:64" ht="13.5" customHeight="1">
      <c r="A200" s="274"/>
      <c r="B200" s="274"/>
      <c r="C200" s="274"/>
      <c r="D200" s="274"/>
      <c r="E200" s="274"/>
      <c r="F200" s="274"/>
      <c r="G200" s="26"/>
      <c r="H200" s="274"/>
      <c r="I200" s="26"/>
      <c r="J200" s="26"/>
      <c r="K200" s="26"/>
      <c r="L200" s="26"/>
      <c r="M200" s="26"/>
      <c r="N200" s="26"/>
      <c r="O200" s="26"/>
      <c r="P200" s="274"/>
      <c r="Q200" s="26"/>
      <c r="R200" s="26"/>
      <c r="S200" s="26"/>
      <c r="T200" s="26"/>
      <c r="U200" s="26"/>
      <c r="V200" s="26"/>
      <c r="W200" s="26"/>
      <c r="X200" s="26"/>
      <c r="Y200" s="26"/>
      <c r="Z200" s="26"/>
      <c r="AA200" s="26"/>
      <c r="AB200" s="26"/>
      <c r="AC200" s="26"/>
      <c r="AD200" s="26"/>
      <c r="AE200" s="26"/>
      <c r="AF200" s="26"/>
      <c r="AG200" s="26"/>
      <c r="AH200" s="26"/>
      <c r="AI200" s="26"/>
      <c r="AJ200" s="26"/>
      <c r="AK200" s="26"/>
      <c r="AL200" s="274"/>
      <c r="AM200" s="274"/>
      <c r="AN200" s="274"/>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row>
    <row r="201" spans="1:64" ht="13.5" customHeight="1">
      <c r="A201" s="274"/>
      <c r="B201" s="274"/>
      <c r="C201" s="274"/>
      <c r="D201" s="274"/>
      <c r="E201" s="274"/>
      <c r="F201" s="274"/>
      <c r="G201" s="26"/>
      <c r="H201" s="274"/>
      <c r="I201" s="26"/>
      <c r="J201" s="26"/>
      <c r="K201" s="26"/>
      <c r="L201" s="26"/>
      <c r="M201" s="26"/>
      <c r="N201" s="26"/>
      <c r="O201" s="26"/>
      <c r="P201" s="274"/>
      <c r="Q201" s="26"/>
      <c r="R201" s="26"/>
      <c r="S201" s="26"/>
      <c r="T201" s="26"/>
      <c r="U201" s="26"/>
      <c r="V201" s="26"/>
      <c r="W201" s="26"/>
      <c r="X201" s="26"/>
      <c r="Y201" s="26"/>
      <c r="Z201" s="26"/>
      <c r="AA201" s="26"/>
      <c r="AB201" s="26"/>
      <c r="AC201" s="26"/>
      <c r="AD201" s="26"/>
      <c r="AE201" s="26"/>
      <c r="AF201" s="26"/>
      <c r="AG201" s="26"/>
      <c r="AH201" s="26"/>
      <c r="AI201" s="26"/>
      <c r="AJ201" s="26"/>
      <c r="AK201" s="26"/>
      <c r="AL201" s="274"/>
      <c r="AM201" s="274"/>
      <c r="AN201" s="274"/>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row>
    <row r="202" spans="1:64" ht="13.5" customHeight="1">
      <c r="A202" s="274"/>
      <c r="B202" s="274"/>
      <c r="C202" s="274"/>
      <c r="D202" s="274"/>
      <c r="E202" s="274"/>
      <c r="F202" s="274"/>
      <c r="G202" s="26"/>
      <c r="H202" s="274"/>
      <c r="I202" s="26"/>
      <c r="J202" s="26"/>
      <c r="K202" s="26"/>
      <c r="L202" s="26"/>
      <c r="M202" s="26"/>
      <c r="N202" s="26"/>
      <c r="O202" s="26"/>
      <c r="P202" s="274"/>
      <c r="Q202" s="26"/>
      <c r="R202" s="26"/>
      <c r="S202" s="26"/>
      <c r="T202" s="26"/>
      <c r="U202" s="26"/>
      <c r="V202" s="26"/>
      <c r="W202" s="26"/>
      <c r="X202" s="26"/>
      <c r="Y202" s="26"/>
      <c r="Z202" s="26"/>
      <c r="AA202" s="26"/>
      <c r="AB202" s="26"/>
      <c r="AC202" s="26"/>
      <c r="AD202" s="26"/>
      <c r="AE202" s="26"/>
      <c r="AF202" s="26"/>
      <c r="AG202" s="26"/>
      <c r="AH202" s="26"/>
      <c r="AI202" s="26"/>
      <c r="AJ202" s="26"/>
      <c r="AK202" s="26"/>
      <c r="AL202" s="274"/>
      <c r="AM202" s="274"/>
      <c r="AN202" s="274"/>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row>
    <row r="203" spans="1:64" ht="13.5" customHeight="1">
      <c r="A203" s="274"/>
      <c r="B203" s="274"/>
      <c r="C203" s="274"/>
      <c r="D203" s="274"/>
      <c r="E203" s="274"/>
      <c r="F203" s="274"/>
      <c r="G203" s="26"/>
      <c r="H203" s="274"/>
      <c r="I203" s="26"/>
      <c r="J203" s="26"/>
      <c r="K203" s="26"/>
      <c r="L203" s="26"/>
      <c r="M203" s="26"/>
      <c r="N203" s="26"/>
      <c r="O203" s="26"/>
      <c r="P203" s="274"/>
      <c r="Q203" s="26"/>
      <c r="R203" s="26"/>
      <c r="S203" s="26"/>
      <c r="T203" s="26"/>
      <c r="U203" s="26"/>
      <c r="V203" s="26"/>
      <c r="W203" s="26"/>
      <c r="X203" s="26"/>
      <c r="Y203" s="26"/>
      <c r="Z203" s="26"/>
      <c r="AA203" s="26"/>
      <c r="AB203" s="26"/>
      <c r="AC203" s="26"/>
      <c r="AD203" s="26"/>
      <c r="AE203" s="26"/>
      <c r="AF203" s="26"/>
      <c r="AG203" s="26"/>
      <c r="AH203" s="26"/>
      <c r="AI203" s="26"/>
      <c r="AJ203" s="26"/>
      <c r="AK203" s="26"/>
      <c r="AL203" s="274"/>
      <c r="AM203" s="274"/>
      <c r="AN203" s="274"/>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row>
    <row r="204" spans="1:64" ht="13.5" customHeight="1">
      <c r="A204" s="274"/>
      <c r="B204" s="274"/>
      <c r="C204" s="274"/>
      <c r="D204" s="274"/>
      <c r="E204" s="274"/>
      <c r="F204" s="274"/>
      <c r="G204" s="26"/>
      <c r="H204" s="274"/>
      <c r="I204" s="26"/>
      <c r="J204" s="26"/>
      <c r="K204" s="26"/>
      <c r="L204" s="26"/>
      <c r="M204" s="26"/>
      <c r="N204" s="26"/>
      <c r="O204" s="26"/>
      <c r="P204" s="274"/>
      <c r="Q204" s="26"/>
      <c r="R204" s="26"/>
      <c r="S204" s="26"/>
      <c r="T204" s="26"/>
      <c r="U204" s="26"/>
      <c r="V204" s="26"/>
      <c r="W204" s="26"/>
      <c r="X204" s="26"/>
      <c r="Y204" s="26"/>
      <c r="Z204" s="26"/>
      <c r="AA204" s="26"/>
      <c r="AB204" s="26"/>
      <c r="AC204" s="26"/>
      <c r="AD204" s="26"/>
      <c r="AE204" s="26"/>
      <c r="AF204" s="26"/>
      <c r="AG204" s="26"/>
      <c r="AH204" s="26"/>
      <c r="AI204" s="26"/>
      <c r="AJ204" s="26"/>
      <c r="AK204" s="26"/>
      <c r="AL204" s="274"/>
      <c r="AM204" s="274"/>
      <c r="AN204" s="274"/>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row>
    <row r="205" spans="1:64" ht="13.5" customHeight="1">
      <c r="A205" s="274"/>
      <c r="B205" s="274"/>
      <c r="C205" s="274"/>
      <c r="D205" s="274"/>
      <c r="E205" s="274"/>
      <c r="F205" s="274"/>
      <c r="G205" s="26"/>
      <c r="H205" s="274"/>
      <c r="I205" s="26"/>
      <c r="J205" s="26"/>
      <c r="K205" s="26"/>
      <c r="L205" s="26"/>
      <c r="M205" s="26"/>
      <c r="N205" s="26"/>
      <c r="O205" s="26"/>
      <c r="P205" s="274"/>
      <c r="Q205" s="26"/>
      <c r="R205" s="26"/>
      <c r="S205" s="26"/>
      <c r="T205" s="26"/>
      <c r="U205" s="26"/>
      <c r="V205" s="26"/>
      <c r="W205" s="26"/>
      <c r="X205" s="26"/>
      <c r="Y205" s="26"/>
      <c r="Z205" s="26"/>
      <c r="AA205" s="26"/>
      <c r="AB205" s="26"/>
      <c r="AC205" s="26"/>
      <c r="AD205" s="26"/>
      <c r="AE205" s="26"/>
      <c r="AF205" s="26"/>
      <c r="AG205" s="26"/>
      <c r="AH205" s="26"/>
      <c r="AI205" s="26"/>
      <c r="AJ205" s="26"/>
      <c r="AK205" s="26"/>
      <c r="AL205" s="274"/>
      <c r="AM205" s="274"/>
      <c r="AN205" s="274"/>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row>
    <row r="206" spans="1:64" ht="13.5" customHeight="1">
      <c r="A206" s="274"/>
      <c r="B206" s="274"/>
      <c r="C206" s="274"/>
      <c r="D206" s="274"/>
      <c r="E206" s="274"/>
      <c r="F206" s="274"/>
      <c r="G206" s="26"/>
      <c r="H206" s="274"/>
      <c r="I206" s="26"/>
      <c r="J206" s="26"/>
      <c r="K206" s="26"/>
      <c r="L206" s="26"/>
      <c r="M206" s="26"/>
      <c r="N206" s="26"/>
      <c r="O206" s="26"/>
      <c r="P206" s="274"/>
      <c r="Q206" s="26"/>
      <c r="R206" s="26"/>
      <c r="S206" s="26"/>
      <c r="T206" s="26"/>
      <c r="U206" s="26"/>
      <c r="V206" s="26"/>
      <c r="W206" s="26"/>
      <c r="X206" s="26"/>
      <c r="Y206" s="26"/>
      <c r="Z206" s="26"/>
      <c r="AA206" s="26"/>
      <c r="AB206" s="26"/>
      <c r="AC206" s="26"/>
      <c r="AD206" s="26"/>
      <c r="AE206" s="26"/>
      <c r="AF206" s="26"/>
      <c r="AG206" s="26"/>
      <c r="AH206" s="26"/>
      <c r="AI206" s="26"/>
      <c r="AJ206" s="26"/>
      <c r="AK206" s="26"/>
      <c r="AL206" s="274"/>
      <c r="AM206" s="274"/>
      <c r="AN206" s="274"/>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row>
    <row r="207" spans="1:64" ht="13.5" customHeight="1">
      <c r="A207" s="274"/>
      <c r="B207" s="274"/>
      <c r="C207" s="274"/>
      <c r="D207" s="274"/>
      <c r="E207" s="274"/>
      <c r="F207" s="274"/>
      <c r="G207" s="26"/>
      <c r="H207" s="274"/>
      <c r="I207" s="26"/>
      <c r="J207" s="26"/>
      <c r="K207" s="26"/>
      <c r="L207" s="26"/>
      <c r="M207" s="26"/>
      <c r="N207" s="26"/>
      <c r="O207" s="26"/>
      <c r="P207" s="274"/>
      <c r="Q207" s="26"/>
      <c r="R207" s="26"/>
      <c r="S207" s="26"/>
      <c r="T207" s="26"/>
      <c r="U207" s="26"/>
      <c r="V207" s="26"/>
      <c r="W207" s="26"/>
      <c r="X207" s="26"/>
      <c r="Y207" s="26"/>
      <c r="Z207" s="26"/>
      <c r="AA207" s="26"/>
      <c r="AB207" s="26"/>
      <c r="AC207" s="26"/>
      <c r="AD207" s="26"/>
      <c r="AE207" s="26"/>
      <c r="AF207" s="26"/>
      <c r="AG207" s="26"/>
      <c r="AH207" s="26"/>
      <c r="AI207" s="26"/>
      <c r="AJ207" s="26"/>
      <c r="AK207" s="26"/>
      <c r="AL207" s="274"/>
      <c r="AM207" s="274"/>
      <c r="AN207" s="274"/>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row>
    <row r="208" spans="1:64" ht="13.5" customHeight="1">
      <c r="A208" s="274"/>
      <c r="B208" s="274"/>
      <c r="C208" s="274"/>
      <c r="D208" s="274"/>
      <c r="E208" s="274"/>
      <c r="F208" s="274"/>
      <c r="G208" s="26"/>
      <c r="H208" s="274"/>
      <c r="I208" s="26"/>
      <c r="J208" s="26"/>
      <c r="K208" s="26"/>
      <c r="L208" s="26"/>
      <c r="M208" s="26"/>
      <c r="N208" s="26"/>
      <c r="O208" s="26"/>
      <c r="P208" s="274"/>
      <c r="Q208" s="26"/>
      <c r="R208" s="26"/>
      <c r="S208" s="26"/>
      <c r="T208" s="26"/>
      <c r="U208" s="26"/>
      <c r="V208" s="26"/>
      <c r="W208" s="26"/>
      <c r="X208" s="26"/>
      <c r="Y208" s="26"/>
      <c r="Z208" s="26"/>
      <c r="AA208" s="26"/>
      <c r="AB208" s="26"/>
      <c r="AC208" s="26"/>
      <c r="AD208" s="26"/>
      <c r="AE208" s="26"/>
      <c r="AF208" s="26"/>
      <c r="AG208" s="26"/>
      <c r="AH208" s="26"/>
      <c r="AI208" s="26"/>
      <c r="AJ208" s="26"/>
      <c r="AK208" s="26"/>
      <c r="AL208" s="274"/>
      <c r="AM208" s="274"/>
      <c r="AN208" s="274"/>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row>
    <row r="209" spans="1:64" ht="13.5" customHeight="1">
      <c r="A209" s="274"/>
      <c r="B209" s="274"/>
      <c r="C209" s="274"/>
      <c r="D209" s="274"/>
      <c r="E209" s="274"/>
      <c r="F209" s="274"/>
      <c r="G209" s="26"/>
      <c r="H209" s="274"/>
      <c r="I209" s="26"/>
      <c r="J209" s="26"/>
      <c r="K209" s="26"/>
      <c r="L209" s="26"/>
      <c r="M209" s="26"/>
      <c r="N209" s="26"/>
      <c r="O209" s="26"/>
      <c r="P209" s="274"/>
      <c r="Q209" s="26"/>
      <c r="R209" s="26"/>
      <c r="S209" s="26"/>
      <c r="T209" s="26"/>
      <c r="U209" s="26"/>
      <c r="V209" s="26"/>
      <c r="W209" s="26"/>
      <c r="X209" s="26"/>
      <c r="Y209" s="26"/>
      <c r="Z209" s="26"/>
      <c r="AA209" s="26"/>
      <c r="AB209" s="26"/>
      <c r="AC209" s="26"/>
      <c r="AD209" s="26"/>
      <c r="AE209" s="26"/>
      <c r="AF209" s="26"/>
      <c r="AG209" s="26"/>
      <c r="AH209" s="26"/>
      <c r="AI209" s="26"/>
      <c r="AJ209" s="26"/>
      <c r="AK209" s="26"/>
      <c r="AL209" s="274"/>
      <c r="AM209" s="274"/>
      <c r="AN209" s="274"/>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row>
    <row r="210" spans="1:64" ht="13.5" customHeight="1">
      <c r="A210" s="274"/>
      <c r="B210" s="274"/>
      <c r="C210" s="274"/>
      <c r="D210" s="274"/>
      <c r="E210" s="274"/>
      <c r="F210" s="274"/>
      <c r="G210" s="26"/>
      <c r="H210" s="274"/>
      <c r="I210" s="26"/>
      <c r="J210" s="26"/>
      <c r="K210" s="26"/>
      <c r="L210" s="26"/>
      <c r="M210" s="26"/>
      <c r="N210" s="26"/>
      <c r="O210" s="26"/>
      <c r="P210" s="274"/>
      <c r="Q210" s="26"/>
      <c r="R210" s="26"/>
      <c r="S210" s="26"/>
      <c r="T210" s="26"/>
      <c r="U210" s="26"/>
      <c r="V210" s="26"/>
      <c r="W210" s="26"/>
      <c r="X210" s="26"/>
      <c r="Y210" s="26"/>
      <c r="Z210" s="26"/>
      <c r="AA210" s="26"/>
      <c r="AB210" s="26"/>
      <c r="AC210" s="26"/>
      <c r="AD210" s="26"/>
      <c r="AE210" s="26"/>
      <c r="AF210" s="26"/>
      <c r="AG210" s="26"/>
      <c r="AH210" s="26"/>
      <c r="AI210" s="26"/>
      <c r="AJ210" s="26"/>
      <c r="AK210" s="26"/>
      <c r="AL210" s="274"/>
      <c r="AM210" s="274"/>
      <c r="AN210" s="274"/>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row>
    <row r="211" spans="1:64" ht="13.5" customHeight="1">
      <c r="A211" s="274"/>
      <c r="B211" s="274"/>
      <c r="C211" s="274"/>
      <c r="D211" s="274"/>
      <c r="E211" s="274"/>
      <c r="F211" s="274"/>
      <c r="G211" s="26"/>
      <c r="H211" s="274"/>
      <c r="I211" s="26"/>
      <c r="J211" s="26"/>
      <c r="K211" s="26"/>
      <c r="L211" s="26"/>
      <c r="M211" s="26"/>
      <c r="N211" s="26"/>
      <c r="O211" s="26"/>
      <c r="P211" s="274"/>
      <c r="Q211" s="26"/>
      <c r="R211" s="26"/>
      <c r="S211" s="26"/>
      <c r="T211" s="26"/>
      <c r="U211" s="26"/>
      <c r="V211" s="26"/>
      <c r="W211" s="26"/>
      <c r="X211" s="26"/>
      <c r="Y211" s="26"/>
      <c r="Z211" s="26"/>
      <c r="AA211" s="26"/>
      <c r="AB211" s="26"/>
      <c r="AC211" s="26"/>
      <c r="AD211" s="26"/>
      <c r="AE211" s="26"/>
      <c r="AF211" s="26"/>
      <c r="AG211" s="26"/>
      <c r="AH211" s="26"/>
      <c r="AI211" s="26"/>
      <c r="AJ211" s="26"/>
      <c r="AK211" s="26"/>
      <c r="AL211" s="274"/>
      <c r="AM211" s="274"/>
      <c r="AN211" s="274"/>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row>
    <row r="212" spans="1:64" ht="13.5" customHeight="1">
      <c r="A212" s="274"/>
      <c r="B212" s="274"/>
      <c r="C212" s="274"/>
      <c r="D212" s="274"/>
      <c r="E212" s="274"/>
      <c r="F212" s="274"/>
      <c r="G212" s="26"/>
      <c r="H212" s="274"/>
      <c r="I212" s="26"/>
      <c r="J212" s="26"/>
      <c r="K212" s="26"/>
      <c r="L212" s="26"/>
      <c r="M212" s="26"/>
      <c r="N212" s="26"/>
      <c r="O212" s="26"/>
      <c r="P212" s="274"/>
      <c r="Q212" s="26"/>
      <c r="R212" s="26"/>
      <c r="S212" s="26"/>
      <c r="T212" s="26"/>
      <c r="U212" s="26"/>
      <c r="V212" s="26"/>
      <c r="W212" s="26"/>
      <c r="X212" s="26"/>
      <c r="Y212" s="26"/>
      <c r="Z212" s="26"/>
      <c r="AA212" s="26"/>
      <c r="AB212" s="26"/>
      <c r="AC212" s="26"/>
      <c r="AD212" s="26"/>
      <c r="AE212" s="26"/>
      <c r="AF212" s="26"/>
      <c r="AG212" s="26"/>
      <c r="AH212" s="26"/>
      <c r="AI212" s="26"/>
      <c r="AJ212" s="26"/>
      <c r="AK212" s="26"/>
      <c r="AL212" s="274"/>
      <c r="AM212" s="274"/>
      <c r="AN212" s="274"/>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row>
    <row r="213" spans="1:64" ht="13.5" customHeight="1">
      <c r="A213" s="274"/>
      <c r="B213" s="274"/>
      <c r="C213" s="274"/>
      <c r="D213" s="274"/>
      <c r="E213" s="274"/>
      <c r="F213" s="274"/>
      <c r="G213" s="26"/>
      <c r="H213" s="274"/>
      <c r="I213" s="26"/>
      <c r="J213" s="26"/>
      <c r="K213" s="26"/>
      <c r="L213" s="26"/>
      <c r="M213" s="26"/>
      <c r="N213" s="26"/>
      <c r="O213" s="26"/>
      <c r="P213" s="274"/>
      <c r="Q213" s="26"/>
      <c r="R213" s="26"/>
      <c r="S213" s="26"/>
      <c r="T213" s="26"/>
      <c r="U213" s="26"/>
      <c r="V213" s="26"/>
      <c r="W213" s="26"/>
      <c r="X213" s="26"/>
      <c r="Y213" s="26"/>
      <c r="Z213" s="26"/>
      <c r="AA213" s="26"/>
      <c r="AB213" s="26"/>
      <c r="AC213" s="26"/>
      <c r="AD213" s="26"/>
      <c r="AE213" s="26"/>
      <c r="AF213" s="26"/>
      <c r="AG213" s="26"/>
      <c r="AH213" s="26"/>
      <c r="AI213" s="26"/>
      <c r="AJ213" s="26"/>
      <c r="AK213" s="26"/>
      <c r="AL213" s="274"/>
      <c r="AM213" s="274"/>
      <c r="AN213" s="274"/>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row>
    <row r="214" spans="1:64" ht="13.5" customHeight="1">
      <c r="A214" s="274"/>
      <c r="B214" s="274"/>
      <c r="C214" s="274"/>
      <c r="D214" s="274"/>
      <c r="E214" s="274"/>
      <c r="F214" s="274"/>
      <c r="G214" s="26"/>
      <c r="H214" s="274"/>
      <c r="I214" s="26"/>
      <c r="J214" s="26"/>
      <c r="K214" s="26"/>
      <c r="L214" s="26"/>
      <c r="M214" s="26"/>
      <c r="N214" s="26"/>
      <c r="O214" s="26"/>
      <c r="P214" s="274"/>
      <c r="Q214" s="26"/>
      <c r="R214" s="26"/>
      <c r="S214" s="26"/>
      <c r="T214" s="26"/>
      <c r="U214" s="26"/>
      <c r="V214" s="26"/>
      <c r="W214" s="26"/>
      <c r="X214" s="26"/>
      <c r="Y214" s="26"/>
      <c r="Z214" s="26"/>
      <c r="AA214" s="26"/>
      <c r="AB214" s="26"/>
      <c r="AC214" s="26"/>
      <c r="AD214" s="26"/>
      <c r="AE214" s="26"/>
      <c r="AF214" s="26"/>
      <c r="AG214" s="26"/>
      <c r="AH214" s="26"/>
      <c r="AI214" s="26"/>
      <c r="AJ214" s="26"/>
      <c r="AK214" s="26"/>
      <c r="AL214" s="274"/>
      <c r="AM214" s="274"/>
      <c r="AN214" s="274"/>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row>
    <row r="215" spans="1:64" ht="13.5" customHeight="1">
      <c r="A215" s="274"/>
      <c r="B215" s="274"/>
      <c r="C215" s="274"/>
      <c r="D215" s="274"/>
      <c r="E215" s="274"/>
      <c r="F215" s="274"/>
      <c r="G215" s="26"/>
      <c r="H215" s="274"/>
      <c r="I215" s="26"/>
      <c r="J215" s="26"/>
      <c r="K215" s="26"/>
      <c r="L215" s="26"/>
      <c r="M215" s="26"/>
      <c r="N215" s="26"/>
      <c r="O215" s="26"/>
      <c r="P215" s="274"/>
      <c r="Q215" s="26"/>
      <c r="R215" s="26"/>
      <c r="S215" s="26"/>
      <c r="T215" s="26"/>
      <c r="U215" s="26"/>
      <c r="V215" s="26"/>
      <c r="W215" s="26"/>
      <c r="X215" s="26"/>
      <c r="Y215" s="26"/>
      <c r="Z215" s="26"/>
      <c r="AA215" s="26"/>
      <c r="AB215" s="26"/>
      <c r="AC215" s="26"/>
      <c r="AD215" s="26"/>
      <c r="AE215" s="26"/>
      <c r="AF215" s="26"/>
      <c r="AG215" s="26"/>
      <c r="AH215" s="26"/>
      <c r="AI215" s="26"/>
      <c r="AJ215" s="26"/>
      <c r="AK215" s="26"/>
      <c r="AL215" s="274"/>
      <c r="AM215" s="274"/>
      <c r="AN215" s="274"/>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row>
    <row r="216" spans="1:64" ht="13.5" customHeight="1">
      <c r="A216" s="274"/>
      <c r="B216" s="274"/>
      <c r="C216" s="274"/>
      <c r="D216" s="274"/>
      <c r="E216" s="274"/>
      <c r="F216" s="274"/>
      <c r="G216" s="26"/>
      <c r="H216" s="274"/>
      <c r="I216" s="26"/>
      <c r="J216" s="26"/>
      <c r="K216" s="26"/>
      <c r="L216" s="26"/>
      <c r="M216" s="26"/>
      <c r="N216" s="26"/>
      <c r="O216" s="26"/>
      <c r="P216" s="274"/>
      <c r="Q216" s="26"/>
      <c r="R216" s="26"/>
      <c r="S216" s="26"/>
      <c r="T216" s="26"/>
      <c r="U216" s="26"/>
      <c r="V216" s="26"/>
      <c r="W216" s="26"/>
      <c r="X216" s="26"/>
      <c r="Y216" s="26"/>
      <c r="Z216" s="26"/>
      <c r="AA216" s="26"/>
      <c r="AB216" s="26"/>
      <c r="AC216" s="26"/>
      <c r="AD216" s="26"/>
      <c r="AE216" s="26"/>
      <c r="AF216" s="26"/>
      <c r="AG216" s="26"/>
      <c r="AH216" s="26"/>
      <c r="AI216" s="26"/>
      <c r="AJ216" s="26"/>
      <c r="AK216" s="26"/>
      <c r="AL216" s="274"/>
      <c r="AM216" s="274"/>
      <c r="AN216" s="274"/>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row>
    <row r="217" spans="1:64" ht="13.5" customHeight="1">
      <c r="A217" s="274"/>
      <c r="B217" s="274"/>
      <c r="C217" s="274"/>
      <c r="D217" s="274"/>
      <c r="E217" s="274"/>
      <c r="F217" s="274"/>
      <c r="G217" s="26"/>
      <c r="H217" s="274"/>
      <c r="I217" s="26"/>
      <c r="J217" s="26"/>
      <c r="K217" s="26"/>
      <c r="L217" s="26"/>
      <c r="M217" s="26"/>
      <c r="N217" s="26"/>
      <c r="O217" s="26"/>
      <c r="P217" s="274"/>
      <c r="Q217" s="26"/>
      <c r="R217" s="26"/>
      <c r="S217" s="26"/>
      <c r="T217" s="26"/>
      <c r="U217" s="26"/>
      <c r="V217" s="26"/>
      <c r="W217" s="26"/>
      <c r="X217" s="26"/>
      <c r="Y217" s="26"/>
      <c r="Z217" s="26"/>
      <c r="AA217" s="26"/>
      <c r="AB217" s="26"/>
      <c r="AC217" s="26"/>
      <c r="AD217" s="26"/>
      <c r="AE217" s="26"/>
      <c r="AF217" s="26"/>
      <c r="AG217" s="26"/>
      <c r="AH217" s="26"/>
      <c r="AI217" s="26"/>
      <c r="AJ217" s="26"/>
      <c r="AK217" s="26"/>
      <c r="AL217" s="274"/>
      <c r="AM217" s="274"/>
      <c r="AN217" s="274"/>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row>
    <row r="218" spans="1:64" ht="13.5" customHeight="1">
      <c r="A218" s="274"/>
      <c r="B218" s="274"/>
      <c r="C218" s="274"/>
      <c r="D218" s="274"/>
      <c r="E218" s="274"/>
      <c r="F218" s="274"/>
      <c r="G218" s="26"/>
      <c r="H218" s="274"/>
      <c r="I218" s="26"/>
      <c r="J218" s="26"/>
      <c r="K218" s="26"/>
      <c r="L218" s="26"/>
      <c r="M218" s="26"/>
      <c r="N218" s="26"/>
      <c r="O218" s="26"/>
      <c r="P218" s="274"/>
      <c r="Q218" s="26"/>
      <c r="R218" s="26"/>
      <c r="S218" s="26"/>
      <c r="T218" s="26"/>
      <c r="U218" s="26"/>
      <c r="V218" s="26"/>
      <c r="W218" s="26"/>
      <c r="X218" s="26"/>
      <c r="Y218" s="26"/>
      <c r="Z218" s="26"/>
      <c r="AA218" s="26"/>
      <c r="AB218" s="26"/>
      <c r="AC218" s="26"/>
      <c r="AD218" s="26"/>
      <c r="AE218" s="26"/>
      <c r="AF218" s="26"/>
      <c r="AG218" s="26"/>
      <c r="AH218" s="26"/>
      <c r="AI218" s="26"/>
      <c r="AJ218" s="26"/>
      <c r="AK218" s="26"/>
      <c r="AL218" s="274"/>
      <c r="AM218" s="274"/>
      <c r="AN218" s="274"/>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row>
    <row r="219" spans="1:64" ht="13.5" customHeight="1">
      <c r="A219" s="274"/>
      <c r="B219" s="274"/>
      <c r="C219" s="274"/>
      <c r="D219" s="274"/>
      <c r="E219" s="274"/>
      <c r="F219" s="274"/>
      <c r="G219" s="26"/>
      <c r="H219" s="274"/>
      <c r="I219" s="26"/>
      <c r="J219" s="26"/>
      <c r="K219" s="26"/>
      <c r="L219" s="26"/>
      <c r="M219" s="26"/>
      <c r="N219" s="26"/>
      <c r="O219" s="26"/>
      <c r="P219" s="274"/>
      <c r="Q219" s="26"/>
      <c r="R219" s="26"/>
      <c r="S219" s="26"/>
      <c r="T219" s="26"/>
      <c r="U219" s="26"/>
      <c r="V219" s="26"/>
      <c r="W219" s="26"/>
      <c r="X219" s="26"/>
      <c r="Y219" s="26"/>
      <c r="Z219" s="26"/>
      <c r="AA219" s="26"/>
      <c r="AB219" s="26"/>
      <c r="AC219" s="26"/>
      <c r="AD219" s="26"/>
      <c r="AE219" s="26"/>
      <c r="AF219" s="26"/>
      <c r="AG219" s="26"/>
      <c r="AH219" s="26"/>
      <c r="AI219" s="26"/>
      <c r="AJ219" s="26"/>
      <c r="AK219" s="26"/>
      <c r="AL219" s="274"/>
      <c r="AM219" s="274"/>
      <c r="AN219" s="274"/>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row>
    <row r="220" spans="1:64" ht="13.5" customHeight="1">
      <c r="A220" s="274"/>
      <c r="B220" s="274"/>
      <c r="C220" s="274"/>
      <c r="D220" s="274"/>
      <c r="E220" s="274"/>
      <c r="F220" s="274"/>
      <c r="G220" s="26"/>
      <c r="H220" s="274"/>
      <c r="I220" s="26"/>
      <c r="J220" s="26"/>
      <c r="K220" s="26"/>
      <c r="L220" s="26"/>
      <c r="M220" s="26"/>
      <c r="N220" s="26"/>
      <c r="O220" s="26"/>
      <c r="P220" s="274"/>
      <c r="Q220" s="26"/>
      <c r="R220" s="26"/>
      <c r="S220" s="26"/>
      <c r="T220" s="26"/>
      <c r="U220" s="26"/>
      <c r="V220" s="26"/>
      <c r="W220" s="26"/>
      <c r="X220" s="26"/>
      <c r="Y220" s="26"/>
      <c r="Z220" s="26"/>
      <c r="AA220" s="26"/>
      <c r="AB220" s="26"/>
      <c r="AC220" s="26"/>
      <c r="AD220" s="26"/>
      <c r="AE220" s="26"/>
      <c r="AF220" s="26"/>
      <c r="AG220" s="26"/>
      <c r="AH220" s="26"/>
      <c r="AI220" s="26"/>
      <c r="AJ220" s="26"/>
      <c r="AK220" s="26"/>
      <c r="AL220" s="274"/>
      <c r="AM220" s="274"/>
      <c r="AN220" s="274"/>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row>
    <row r="221" spans="1:64" ht="13.5" customHeight="1">
      <c r="A221" s="274"/>
      <c r="B221" s="274"/>
      <c r="C221" s="274"/>
      <c r="D221" s="274"/>
      <c r="E221" s="274"/>
      <c r="F221" s="274"/>
      <c r="G221" s="26"/>
      <c r="H221" s="274"/>
      <c r="I221" s="26"/>
      <c r="J221" s="26"/>
      <c r="K221" s="26"/>
      <c r="L221" s="26"/>
      <c r="M221" s="26"/>
      <c r="N221" s="26"/>
      <c r="O221" s="26"/>
      <c r="P221" s="274"/>
      <c r="Q221" s="26"/>
      <c r="R221" s="26"/>
      <c r="S221" s="26"/>
      <c r="T221" s="26"/>
      <c r="U221" s="26"/>
      <c r="V221" s="26"/>
      <c r="W221" s="26"/>
      <c r="X221" s="26"/>
      <c r="Y221" s="26"/>
      <c r="Z221" s="26"/>
      <c r="AA221" s="26"/>
      <c r="AB221" s="26"/>
      <c r="AC221" s="26"/>
      <c r="AD221" s="26"/>
      <c r="AE221" s="26"/>
      <c r="AF221" s="26"/>
      <c r="AG221" s="26"/>
      <c r="AH221" s="26"/>
      <c r="AI221" s="26"/>
      <c r="AJ221" s="26"/>
      <c r="AK221" s="26"/>
      <c r="AL221" s="274"/>
      <c r="AM221" s="274"/>
      <c r="AN221" s="274"/>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row>
    <row r="222" spans="1:64" ht="13.5" customHeight="1">
      <c r="A222" s="274"/>
      <c r="B222" s="274"/>
      <c r="C222" s="274"/>
      <c r="D222" s="274"/>
      <c r="E222" s="274"/>
      <c r="F222" s="274"/>
      <c r="G222" s="26"/>
      <c r="H222" s="274"/>
      <c r="I222" s="26"/>
      <c r="J222" s="26"/>
      <c r="K222" s="26"/>
      <c r="L222" s="26"/>
      <c r="M222" s="26"/>
      <c r="N222" s="26"/>
      <c r="O222" s="26"/>
      <c r="P222" s="274"/>
      <c r="Q222" s="26"/>
      <c r="R222" s="26"/>
      <c r="S222" s="26"/>
      <c r="T222" s="26"/>
      <c r="U222" s="26"/>
      <c r="V222" s="26"/>
      <c r="W222" s="26"/>
      <c r="X222" s="26"/>
      <c r="Y222" s="26"/>
      <c r="Z222" s="26"/>
      <c r="AA222" s="26"/>
      <c r="AB222" s="26"/>
      <c r="AC222" s="26"/>
      <c r="AD222" s="26"/>
      <c r="AE222" s="26"/>
      <c r="AF222" s="26"/>
      <c r="AG222" s="26"/>
      <c r="AH222" s="26"/>
      <c r="AI222" s="26"/>
      <c r="AJ222" s="26"/>
      <c r="AK222" s="26"/>
      <c r="AL222" s="274"/>
      <c r="AM222" s="274"/>
      <c r="AN222" s="274"/>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row>
    <row r="223" spans="1:64" ht="13.5" customHeight="1">
      <c r="A223" s="274"/>
      <c r="B223" s="274"/>
      <c r="C223" s="274"/>
      <c r="D223" s="274"/>
      <c r="E223" s="274"/>
      <c r="F223" s="274"/>
      <c r="G223" s="26"/>
      <c r="H223" s="274"/>
      <c r="I223" s="26"/>
      <c r="J223" s="26"/>
      <c r="K223" s="26"/>
      <c r="L223" s="26"/>
      <c r="M223" s="26"/>
      <c r="N223" s="26"/>
      <c r="O223" s="26"/>
      <c r="P223" s="274"/>
      <c r="Q223" s="26"/>
      <c r="R223" s="26"/>
      <c r="S223" s="26"/>
      <c r="T223" s="26"/>
      <c r="U223" s="26"/>
      <c r="V223" s="26"/>
      <c r="W223" s="26"/>
      <c r="X223" s="26"/>
      <c r="Y223" s="26"/>
      <c r="Z223" s="26"/>
      <c r="AA223" s="26"/>
      <c r="AB223" s="26"/>
      <c r="AC223" s="26"/>
      <c r="AD223" s="26"/>
      <c r="AE223" s="26"/>
      <c r="AF223" s="26"/>
      <c r="AG223" s="26"/>
      <c r="AH223" s="26"/>
      <c r="AI223" s="26"/>
      <c r="AJ223" s="26"/>
      <c r="AK223" s="26"/>
      <c r="AL223" s="274"/>
      <c r="AM223" s="274"/>
      <c r="AN223" s="274"/>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row>
    <row r="224" spans="1:64" ht="13.5" customHeight="1">
      <c r="A224" s="274"/>
      <c r="B224" s="274"/>
      <c r="C224" s="274"/>
      <c r="D224" s="274"/>
      <c r="E224" s="274"/>
      <c r="F224" s="274"/>
      <c r="G224" s="26"/>
      <c r="H224" s="274"/>
      <c r="I224" s="26"/>
      <c r="J224" s="26"/>
      <c r="K224" s="26"/>
      <c r="L224" s="26"/>
      <c r="M224" s="26"/>
      <c r="N224" s="26"/>
      <c r="O224" s="26"/>
      <c r="P224" s="274"/>
      <c r="Q224" s="26"/>
      <c r="R224" s="26"/>
      <c r="S224" s="26"/>
      <c r="T224" s="26"/>
      <c r="U224" s="26"/>
      <c r="V224" s="26"/>
      <c r="W224" s="26"/>
      <c r="X224" s="26"/>
      <c r="Y224" s="26"/>
      <c r="Z224" s="26"/>
      <c r="AA224" s="26"/>
      <c r="AB224" s="26"/>
      <c r="AC224" s="26"/>
      <c r="AD224" s="26"/>
      <c r="AE224" s="26"/>
      <c r="AF224" s="26"/>
      <c r="AG224" s="26"/>
      <c r="AH224" s="26"/>
      <c r="AI224" s="26"/>
      <c r="AJ224" s="26"/>
      <c r="AK224" s="26"/>
      <c r="AL224" s="274"/>
      <c r="AM224" s="274"/>
      <c r="AN224" s="274"/>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row>
    <row r="225" spans="1:64" ht="13.5" customHeight="1">
      <c r="A225" s="274"/>
      <c r="B225" s="274"/>
      <c r="C225" s="274"/>
      <c r="D225" s="274"/>
      <c r="E225" s="274"/>
      <c r="F225" s="274"/>
      <c r="G225" s="26"/>
      <c r="H225" s="274"/>
      <c r="I225" s="26"/>
      <c r="J225" s="26"/>
      <c r="K225" s="26"/>
      <c r="L225" s="26"/>
      <c r="M225" s="26"/>
      <c r="N225" s="26"/>
      <c r="O225" s="26"/>
      <c r="P225" s="274"/>
      <c r="Q225" s="26"/>
      <c r="R225" s="26"/>
      <c r="S225" s="26"/>
      <c r="T225" s="26"/>
      <c r="U225" s="26"/>
      <c r="V225" s="26"/>
      <c r="W225" s="26"/>
      <c r="X225" s="26"/>
      <c r="Y225" s="26"/>
      <c r="Z225" s="26"/>
      <c r="AA225" s="26"/>
      <c r="AB225" s="26"/>
      <c r="AC225" s="26"/>
      <c r="AD225" s="26"/>
      <c r="AE225" s="26"/>
      <c r="AF225" s="26"/>
      <c r="AG225" s="26"/>
      <c r="AH225" s="26"/>
      <c r="AI225" s="26"/>
      <c r="AJ225" s="26"/>
      <c r="AK225" s="26"/>
      <c r="AL225" s="274"/>
      <c r="AM225" s="274"/>
      <c r="AN225" s="274"/>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row>
    <row r="226" spans="1:64" ht="13.5" customHeight="1">
      <c r="A226" s="274"/>
      <c r="B226" s="274"/>
      <c r="C226" s="274"/>
      <c r="D226" s="274"/>
      <c r="E226" s="274"/>
      <c r="F226" s="274"/>
      <c r="G226" s="26"/>
      <c r="H226" s="274"/>
      <c r="I226" s="26"/>
      <c r="J226" s="26"/>
      <c r="K226" s="26"/>
      <c r="L226" s="26"/>
      <c r="M226" s="26"/>
      <c r="N226" s="26"/>
      <c r="O226" s="26"/>
      <c r="P226" s="274"/>
      <c r="Q226" s="26"/>
      <c r="R226" s="26"/>
      <c r="S226" s="26"/>
      <c r="T226" s="26"/>
      <c r="U226" s="26"/>
      <c r="V226" s="26"/>
      <c r="W226" s="26"/>
      <c r="X226" s="26"/>
      <c r="Y226" s="26"/>
      <c r="Z226" s="26"/>
      <c r="AA226" s="26"/>
      <c r="AB226" s="26"/>
      <c r="AC226" s="26"/>
      <c r="AD226" s="26"/>
      <c r="AE226" s="26"/>
      <c r="AF226" s="26"/>
      <c r="AG226" s="26"/>
      <c r="AH226" s="26"/>
      <c r="AI226" s="26"/>
      <c r="AJ226" s="26"/>
      <c r="AK226" s="26"/>
      <c r="AL226" s="274"/>
      <c r="AM226" s="274"/>
      <c r="AN226" s="274"/>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row>
    <row r="227" spans="1:64" ht="13.5" customHeight="1">
      <c r="A227" s="274"/>
      <c r="B227" s="274"/>
      <c r="C227" s="274"/>
      <c r="D227" s="274"/>
      <c r="E227" s="274"/>
      <c r="F227" s="274"/>
      <c r="G227" s="26"/>
      <c r="H227" s="274"/>
      <c r="I227" s="26"/>
      <c r="J227" s="26"/>
      <c r="K227" s="26"/>
      <c r="L227" s="26"/>
      <c r="M227" s="26"/>
      <c r="N227" s="26"/>
      <c r="O227" s="26"/>
      <c r="P227" s="274"/>
      <c r="Q227" s="26"/>
      <c r="R227" s="26"/>
      <c r="S227" s="26"/>
      <c r="T227" s="26"/>
      <c r="U227" s="26"/>
      <c r="V227" s="26"/>
      <c r="W227" s="26"/>
      <c r="X227" s="26"/>
      <c r="Y227" s="26"/>
      <c r="Z227" s="26"/>
      <c r="AA227" s="26"/>
      <c r="AB227" s="26"/>
      <c r="AC227" s="26"/>
      <c r="AD227" s="26"/>
      <c r="AE227" s="26"/>
      <c r="AF227" s="26"/>
      <c r="AG227" s="26"/>
      <c r="AH227" s="26"/>
      <c r="AI227" s="26"/>
      <c r="AJ227" s="26"/>
      <c r="AK227" s="26"/>
      <c r="AL227" s="274"/>
      <c r="AM227" s="274"/>
      <c r="AN227" s="274"/>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row>
    <row r="228" spans="1:64" ht="13.5" customHeight="1">
      <c r="A228" s="274"/>
      <c r="B228" s="274"/>
      <c r="C228" s="274"/>
      <c r="D228" s="274"/>
      <c r="E228" s="274"/>
      <c r="F228" s="274"/>
      <c r="G228" s="26"/>
      <c r="H228" s="274"/>
      <c r="I228" s="26"/>
      <c r="J228" s="26"/>
      <c r="K228" s="26"/>
      <c r="L228" s="26"/>
      <c r="M228" s="26"/>
      <c r="N228" s="26"/>
      <c r="O228" s="26"/>
      <c r="P228" s="274"/>
      <c r="Q228" s="26"/>
      <c r="R228" s="26"/>
      <c r="S228" s="26"/>
      <c r="T228" s="26"/>
      <c r="U228" s="26"/>
      <c r="V228" s="26"/>
      <c r="W228" s="26"/>
      <c r="X228" s="26"/>
      <c r="Y228" s="26"/>
      <c r="Z228" s="26"/>
      <c r="AA228" s="26"/>
      <c r="AB228" s="26"/>
      <c r="AC228" s="26"/>
      <c r="AD228" s="26"/>
      <c r="AE228" s="26"/>
      <c r="AF228" s="26"/>
      <c r="AG228" s="26"/>
      <c r="AH228" s="26"/>
      <c r="AI228" s="26"/>
      <c r="AJ228" s="26"/>
      <c r="AK228" s="26"/>
      <c r="AL228" s="274"/>
      <c r="AM228" s="274"/>
      <c r="AN228" s="274"/>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row>
    <row r="229" spans="1:64" ht="13.5" customHeight="1">
      <c r="A229" s="274"/>
      <c r="B229" s="274"/>
      <c r="C229" s="274"/>
      <c r="D229" s="274"/>
      <c r="E229" s="274"/>
      <c r="F229" s="274"/>
      <c r="G229" s="26"/>
      <c r="H229" s="274"/>
      <c r="I229" s="26"/>
      <c r="J229" s="26"/>
      <c r="K229" s="26"/>
      <c r="L229" s="26"/>
      <c r="M229" s="26"/>
      <c r="N229" s="26"/>
      <c r="O229" s="26"/>
      <c r="P229" s="274"/>
      <c r="Q229" s="26"/>
      <c r="R229" s="26"/>
      <c r="S229" s="26"/>
      <c r="T229" s="26"/>
      <c r="U229" s="26"/>
      <c r="V229" s="26"/>
      <c r="W229" s="26"/>
      <c r="X229" s="26"/>
      <c r="Y229" s="26"/>
      <c r="Z229" s="26"/>
      <c r="AA229" s="26"/>
      <c r="AB229" s="26"/>
      <c r="AC229" s="26"/>
      <c r="AD229" s="26"/>
      <c r="AE229" s="26"/>
      <c r="AF229" s="26"/>
      <c r="AG229" s="26"/>
      <c r="AH229" s="26"/>
      <c r="AI229" s="26"/>
      <c r="AJ229" s="26"/>
      <c r="AK229" s="26"/>
      <c r="AL229" s="274"/>
      <c r="AM229" s="274"/>
      <c r="AN229" s="274"/>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row>
    <row r="230" spans="1:64" ht="13.5" customHeight="1">
      <c r="A230" s="274"/>
      <c r="B230" s="274"/>
      <c r="C230" s="274"/>
      <c r="D230" s="274"/>
      <c r="E230" s="274"/>
      <c r="F230" s="274"/>
      <c r="G230" s="26"/>
      <c r="H230" s="274"/>
      <c r="I230" s="26"/>
      <c r="J230" s="26"/>
      <c r="K230" s="26"/>
      <c r="L230" s="26"/>
      <c r="M230" s="26"/>
      <c r="N230" s="26"/>
      <c r="O230" s="26"/>
      <c r="P230" s="274"/>
      <c r="Q230" s="26"/>
      <c r="R230" s="26"/>
      <c r="S230" s="26"/>
      <c r="T230" s="26"/>
      <c r="U230" s="26"/>
      <c r="V230" s="26"/>
      <c r="W230" s="26"/>
      <c r="X230" s="26"/>
      <c r="Y230" s="26"/>
      <c r="Z230" s="26"/>
      <c r="AA230" s="26"/>
      <c r="AB230" s="26"/>
      <c r="AC230" s="26"/>
      <c r="AD230" s="26"/>
      <c r="AE230" s="26"/>
      <c r="AF230" s="26"/>
      <c r="AG230" s="26"/>
      <c r="AH230" s="26"/>
      <c r="AI230" s="26"/>
      <c r="AJ230" s="26"/>
      <c r="AK230" s="26"/>
      <c r="AL230" s="274"/>
      <c r="AM230" s="274"/>
      <c r="AN230" s="274"/>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row>
    <row r="231" spans="1:64" ht="13.5" customHeight="1">
      <c r="A231" s="274"/>
      <c r="B231" s="274"/>
      <c r="C231" s="274"/>
      <c r="D231" s="274"/>
      <c r="E231" s="274"/>
      <c r="F231" s="274"/>
      <c r="G231" s="26"/>
      <c r="H231" s="274"/>
      <c r="I231" s="26"/>
      <c r="J231" s="26"/>
      <c r="K231" s="26"/>
      <c r="L231" s="26"/>
      <c r="M231" s="26"/>
      <c r="N231" s="26"/>
      <c r="O231" s="26"/>
      <c r="P231" s="274"/>
      <c r="Q231" s="26"/>
      <c r="R231" s="26"/>
      <c r="S231" s="26"/>
      <c r="T231" s="26"/>
      <c r="U231" s="26"/>
      <c r="V231" s="26"/>
      <c r="W231" s="26"/>
      <c r="X231" s="26"/>
      <c r="Y231" s="26"/>
      <c r="Z231" s="26"/>
      <c r="AA231" s="26"/>
      <c r="AB231" s="26"/>
      <c r="AC231" s="26"/>
      <c r="AD231" s="26"/>
      <c r="AE231" s="26"/>
      <c r="AF231" s="26"/>
      <c r="AG231" s="26"/>
      <c r="AH231" s="26"/>
      <c r="AI231" s="26"/>
      <c r="AJ231" s="26"/>
      <c r="AK231" s="26"/>
      <c r="AL231" s="274"/>
      <c r="AM231" s="274"/>
      <c r="AN231" s="274"/>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row>
    <row r="232" spans="1:64" ht="13.5" customHeight="1">
      <c r="A232" s="274"/>
      <c r="B232" s="274"/>
      <c r="C232" s="274"/>
      <c r="D232" s="274"/>
      <c r="E232" s="274"/>
      <c r="F232" s="274"/>
      <c r="G232" s="26"/>
      <c r="H232" s="274"/>
      <c r="I232" s="26"/>
      <c r="J232" s="26"/>
      <c r="K232" s="26"/>
      <c r="L232" s="26"/>
      <c r="M232" s="26"/>
      <c r="N232" s="26"/>
      <c r="O232" s="26"/>
      <c r="P232" s="274"/>
      <c r="Q232" s="26"/>
      <c r="R232" s="26"/>
      <c r="S232" s="26"/>
      <c r="T232" s="26"/>
      <c r="U232" s="26"/>
      <c r="V232" s="26"/>
      <c r="W232" s="26"/>
      <c r="X232" s="26"/>
      <c r="Y232" s="26"/>
      <c r="Z232" s="26"/>
      <c r="AA232" s="26"/>
      <c r="AB232" s="26"/>
      <c r="AC232" s="26"/>
      <c r="AD232" s="26"/>
      <c r="AE232" s="26"/>
      <c r="AF232" s="26"/>
      <c r="AG232" s="26"/>
      <c r="AH232" s="26"/>
      <c r="AI232" s="26"/>
      <c r="AJ232" s="26"/>
      <c r="AK232" s="26"/>
      <c r="AL232" s="274"/>
      <c r="AM232" s="274"/>
      <c r="AN232" s="274"/>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row>
    <row r="233" spans="1:64" ht="13.5" customHeight="1">
      <c r="A233" s="274"/>
      <c r="B233" s="274"/>
      <c r="C233" s="274"/>
      <c r="D233" s="274"/>
      <c r="E233" s="274"/>
      <c r="F233" s="274"/>
      <c r="G233" s="26"/>
      <c r="H233" s="274"/>
      <c r="I233" s="26"/>
      <c r="J233" s="26"/>
      <c r="K233" s="26"/>
      <c r="L233" s="26"/>
      <c r="M233" s="26"/>
      <c r="N233" s="26"/>
      <c r="O233" s="26"/>
      <c r="P233" s="274"/>
      <c r="Q233" s="26"/>
      <c r="R233" s="26"/>
      <c r="S233" s="26"/>
      <c r="T233" s="26"/>
      <c r="U233" s="26"/>
      <c r="V233" s="26"/>
      <c r="W233" s="26"/>
      <c r="X233" s="26"/>
      <c r="Y233" s="26"/>
      <c r="Z233" s="26"/>
      <c r="AA233" s="26"/>
      <c r="AB233" s="26"/>
      <c r="AC233" s="26"/>
      <c r="AD233" s="26"/>
      <c r="AE233" s="26"/>
      <c r="AF233" s="26"/>
      <c r="AG233" s="26"/>
      <c r="AH233" s="26"/>
      <c r="AI233" s="26"/>
      <c r="AJ233" s="26"/>
      <c r="AK233" s="26"/>
      <c r="AL233" s="274"/>
      <c r="AM233" s="274"/>
      <c r="AN233" s="274"/>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row>
    <row r="234" spans="1:64" ht="13.5" customHeight="1">
      <c r="A234" s="274"/>
      <c r="B234" s="274"/>
      <c r="C234" s="274"/>
      <c r="D234" s="274"/>
      <c r="E234" s="274"/>
      <c r="F234" s="274"/>
      <c r="G234" s="26"/>
      <c r="H234" s="274"/>
      <c r="I234" s="26"/>
      <c r="J234" s="26"/>
      <c r="K234" s="26"/>
      <c r="L234" s="26"/>
      <c r="M234" s="26"/>
      <c r="N234" s="26"/>
      <c r="O234" s="26"/>
      <c r="P234" s="274"/>
      <c r="Q234" s="26"/>
      <c r="R234" s="26"/>
      <c r="S234" s="26"/>
      <c r="T234" s="26"/>
      <c r="U234" s="26"/>
      <c r="V234" s="26"/>
      <c r="W234" s="26"/>
      <c r="X234" s="26"/>
      <c r="Y234" s="26"/>
      <c r="Z234" s="26"/>
      <c r="AA234" s="26"/>
      <c r="AB234" s="26"/>
      <c r="AC234" s="26"/>
      <c r="AD234" s="26"/>
      <c r="AE234" s="26"/>
      <c r="AF234" s="26"/>
      <c r="AG234" s="26"/>
      <c r="AH234" s="26"/>
      <c r="AI234" s="26"/>
      <c r="AJ234" s="26"/>
      <c r="AK234" s="26"/>
      <c r="AL234" s="274"/>
      <c r="AM234" s="274"/>
      <c r="AN234" s="274"/>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row>
    <row r="235" spans="1:64" ht="13.5" customHeight="1">
      <c r="A235" s="274"/>
      <c r="B235" s="274"/>
      <c r="C235" s="274"/>
      <c r="D235" s="274"/>
      <c r="E235" s="274"/>
      <c r="F235" s="274"/>
      <c r="G235" s="26"/>
      <c r="H235" s="274"/>
      <c r="I235" s="26"/>
      <c r="J235" s="26"/>
      <c r="K235" s="26"/>
      <c r="L235" s="26"/>
      <c r="M235" s="26"/>
      <c r="N235" s="26"/>
      <c r="O235" s="26"/>
      <c r="P235" s="274"/>
      <c r="Q235" s="26"/>
      <c r="R235" s="26"/>
      <c r="S235" s="26"/>
      <c r="T235" s="26"/>
      <c r="U235" s="26"/>
      <c r="V235" s="26"/>
      <c r="W235" s="26"/>
      <c r="X235" s="26"/>
      <c r="Y235" s="26"/>
      <c r="Z235" s="26"/>
      <c r="AA235" s="26"/>
      <c r="AB235" s="26"/>
      <c r="AC235" s="26"/>
      <c r="AD235" s="26"/>
      <c r="AE235" s="26"/>
      <c r="AF235" s="26"/>
      <c r="AG235" s="26"/>
      <c r="AH235" s="26"/>
      <c r="AI235" s="26"/>
      <c r="AJ235" s="26"/>
      <c r="AK235" s="26"/>
      <c r="AL235" s="274"/>
      <c r="AM235" s="274"/>
      <c r="AN235" s="274"/>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row>
    <row r="236" spans="1:64" ht="13.5" customHeight="1">
      <c r="A236" s="274"/>
      <c r="B236" s="274"/>
      <c r="C236" s="274"/>
      <c r="D236" s="274"/>
      <c r="E236" s="274"/>
      <c r="F236" s="274"/>
      <c r="G236" s="26"/>
      <c r="H236" s="274"/>
      <c r="I236" s="26"/>
      <c r="J236" s="26"/>
      <c r="K236" s="26"/>
      <c r="L236" s="26"/>
      <c r="M236" s="26"/>
      <c r="N236" s="26"/>
      <c r="O236" s="26"/>
      <c r="P236" s="274"/>
      <c r="Q236" s="26"/>
      <c r="R236" s="26"/>
      <c r="S236" s="26"/>
      <c r="T236" s="26"/>
      <c r="U236" s="26"/>
      <c r="V236" s="26"/>
      <c r="W236" s="26"/>
      <c r="X236" s="26"/>
      <c r="Y236" s="26"/>
      <c r="Z236" s="26"/>
      <c r="AA236" s="26"/>
      <c r="AB236" s="26"/>
      <c r="AC236" s="26"/>
      <c r="AD236" s="26"/>
      <c r="AE236" s="26"/>
      <c r="AF236" s="26"/>
      <c r="AG236" s="26"/>
      <c r="AH236" s="26"/>
      <c r="AI236" s="26"/>
      <c r="AJ236" s="26"/>
      <c r="AK236" s="26"/>
      <c r="AL236" s="274"/>
      <c r="AM236" s="274"/>
      <c r="AN236" s="274"/>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row>
    <row r="237" spans="1:64" ht="13.5" customHeight="1">
      <c r="A237" s="274"/>
      <c r="B237" s="274"/>
      <c r="C237" s="274"/>
      <c r="D237" s="274"/>
      <c r="E237" s="274"/>
      <c r="F237" s="274"/>
      <c r="G237" s="26"/>
      <c r="H237" s="274"/>
      <c r="I237" s="26"/>
      <c r="J237" s="26"/>
      <c r="K237" s="26"/>
      <c r="L237" s="26"/>
      <c r="M237" s="26"/>
      <c r="N237" s="26"/>
      <c r="O237" s="26"/>
      <c r="P237" s="274"/>
      <c r="Q237" s="26"/>
      <c r="R237" s="26"/>
      <c r="S237" s="26"/>
      <c r="T237" s="26"/>
      <c r="U237" s="26"/>
      <c r="V237" s="26"/>
      <c r="W237" s="26"/>
      <c r="X237" s="26"/>
      <c r="Y237" s="26"/>
      <c r="Z237" s="26"/>
      <c r="AA237" s="26"/>
      <c r="AB237" s="26"/>
      <c r="AC237" s="26"/>
      <c r="AD237" s="26"/>
      <c r="AE237" s="26"/>
      <c r="AF237" s="26"/>
      <c r="AG237" s="26"/>
      <c r="AH237" s="26"/>
      <c r="AI237" s="26"/>
      <c r="AJ237" s="26"/>
      <c r="AK237" s="26"/>
      <c r="AL237" s="274"/>
      <c r="AM237" s="274"/>
      <c r="AN237" s="274"/>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row>
    <row r="238" spans="1:64" ht="13.5" customHeight="1">
      <c r="A238" s="274"/>
      <c r="B238" s="274"/>
      <c r="C238" s="274"/>
      <c r="D238" s="274"/>
      <c r="E238" s="274"/>
      <c r="F238" s="274"/>
      <c r="G238" s="26"/>
      <c r="H238" s="274"/>
      <c r="I238" s="26"/>
      <c r="J238" s="26"/>
      <c r="K238" s="26"/>
      <c r="L238" s="26"/>
      <c r="M238" s="26"/>
      <c r="N238" s="26"/>
      <c r="O238" s="26"/>
      <c r="P238" s="274"/>
      <c r="Q238" s="26"/>
      <c r="R238" s="26"/>
      <c r="S238" s="26"/>
      <c r="T238" s="26"/>
      <c r="U238" s="26"/>
      <c r="V238" s="26"/>
      <c r="W238" s="26"/>
      <c r="X238" s="26"/>
      <c r="Y238" s="26"/>
      <c r="Z238" s="26"/>
      <c r="AA238" s="26"/>
      <c r="AB238" s="26"/>
      <c r="AC238" s="26"/>
      <c r="AD238" s="26"/>
      <c r="AE238" s="26"/>
      <c r="AF238" s="26"/>
      <c r="AG238" s="26"/>
      <c r="AH238" s="26"/>
      <c r="AI238" s="26"/>
      <c r="AJ238" s="26"/>
      <c r="AK238" s="26"/>
      <c r="AL238" s="274"/>
      <c r="AM238" s="274"/>
      <c r="AN238" s="274"/>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row>
    <row r="239" spans="1:64" ht="13.5" customHeight="1">
      <c r="A239" s="274"/>
      <c r="B239" s="274"/>
      <c r="C239" s="274"/>
      <c r="D239" s="274"/>
      <c r="E239" s="274"/>
      <c r="F239" s="274"/>
      <c r="G239" s="26"/>
      <c r="H239" s="274"/>
      <c r="I239" s="26"/>
      <c r="J239" s="26"/>
      <c r="K239" s="26"/>
      <c r="L239" s="26"/>
      <c r="M239" s="26"/>
      <c r="N239" s="26"/>
      <c r="O239" s="26"/>
      <c r="P239" s="274"/>
      <c r="Q239" s="26"/>
      <c r="R239" s="26"/>
      <c r="S239" s="26"/>
      <c r="T239" s="26"/>
      <c r="U239" s="26"/>
      <c r="V239" s="26"/>
      <c r="W239" s="26"/>
      <c r="X239" s="26"/>
      <c r="Y239" s="26"/>
      <c r="Z239" s="26"/>
      <c r="AA239" s="26"/>
      <c r="AB239" s="26"/>
      <c r="AC239" s="26"/>
      <c r="AD239" s="26"/>
      <c r="AE239" s="26"/>
      <c r="AF239" s="26"/>
      <c r="AG239" s="26"/>
      <c r="AH239" s="26"/>
      <c r="AI239" s="26"/>
      <c r="AJ239" s="26"/>
      <c r="AK239" s="26"/>
      <c r="AL239" s="274"/>
      <c r="AM239" s="274"/>
      <c r="AN239" s="274"/>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row>
    <row r="240" spans="1:64" ht="13.5" customHeight="1">
      <c r="A240" s="274"/>
      <c r="B240" s="274"/>
      <c r="C240" s="274"/>
      <c r="D240" s="274"/>
      <c r="E240" s="274"/>
      <c r="F240" s="274"/>
      <c r="G240" s="26"/>
      <c r="H240" s="274"/>
      <c r="I240" s="26"/>
      <c r="J240" s="26"/>
      <c r="K240" s="26"/>
      <c r="L240" s="26"/>
      <c r="M240" s="26"/>
      <c r="N240" s="26"/>
      <c r="O240" s="26"/>
      <c r="P240" s="274"/>
      <c r="Q240" s="26"/>
      <c r="R240" s="26"/>
      <c r="S240" s="26"/>
      <c r="T240" s="26"/>
      <c r="U240" s="26"/>
      <c r="V240" s="26"/>
      <c r="W240" s="26"/>
      <c r="X240" s="26"/>
      <c r="Y240" s="26"/>
      <c r="Z240" s="26"/>
      <c r="AA240" s="26"/>
      <c r="AB240" s="26"/>
      <c r="AC240" s="26"/>
      <c r="AD240" s="26"/>
      <c r="AE240" s="26"/>
      <c r="AF240" s="26"/>
      <c r="AG240" s="26"/>
      <c r="AH240" s="26"/>
      <c r="AI240" s="26"/>
      <c r="AJ240" s="26"/>
      <c r="AK240" s="26"/>
      <c r="AL240" s="274"/>
      <c r="AM240" s="274"/>
      <c r="AN240" s="274"/>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row>
    <row r="241" spans="1:64" ht="13.5" customHeight="1">
      <c r="A241" s="274"/>
      <c r="B241" s="274"/>
      <c r="C241" s="274"/>
      <c r="D241" s="274"/>
      <c r="E241" s="274"/>
      <c r="F241" s="274"/>
      <c r="G241" s="26"/>
      <c r="H241" s="274"/>
      <c r="I241" s="26"/>
      <c r="J241" s="26"/>
      <c r="K241" s="26"/>
      <c r="L241" s="26"/>
      <c r="M241" s="26"/>
      <c r="N241" s="26"/>
      <c r="O241" s="26"/>
      <c r="P241" s="274"/>
      <c r="Q241" s="26"/>
      <c r="R241" s="26"/>
      <c r="S241" s="26"/>
      <c r="T241" s="26"/>
      <c r="U241" s="26"/>
      <c r="V241" s="26"/>
      <c r="W241" s="26"/>
      <c r="X241" s="26"/>
      <c r="Y241" s="26"/>
      <c r="Z241" s="26"/>
      <c r="AA241" s="26"/>
      <c r="AB241" s="26"/>
      <c r="AC241" s="26"/>
      <c r="AD241" s="26"/>
      <c r="AE241" s="26"/>
      <c r="AF241" s="26"/>
      <c r="AG241" s="26"/>
      <c r="AH241" s="26"/>
      <c r="AI241" s="26"/>
      <c r="AJ241" s="26"/>
      <c r="AK241" s="26"/>
      <c r="AL241" s="274"/>
      <c r="AM241" s="274"/>
      <c r="AN241" s="274"/>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row>
    <row r="242" spans="1:64" ht="13.5" customHeight="1">
      <c r="A242" s="274"/>
      <c r="B242" s="274"/>
      <c r="C242" s="274"/>
      <c r="D242" s="274"/>
      <c r="E242" s="274"/>
      <c r="F242" s="274"/>
      <c r="G242" s="26"/>
      <c r="H242" s="274"/>
      <c r="I242" s="26"/>
      <c r="J242" s="26"/>
      <c r="K242" s="26"/>
      <c r="L242" s="26"/>
      <c r="M242" s="26"/>
      <c r="N242" s="26"/>
      <c r="O242" s="26"/>
      <c r="P242" s="274"/>
      <c r="Q242" s="26"/>
      <c r="R242" s="26"/>
      <c r="S242" s="26"/>
      <c r="T242" s="26"/>
      <c r="U242" s="26"/>
      <c r="V242" s="26"/>
      <c r="W242" s="26"/>
      <c r="X242" s="26"/>
      <c r="Y242" s="26"/>
      <c r="Z242" s="26"/>
      <c r="AA242" s="26"/>
      <c r="AB242" s="26"/>
      <c r="AC242" s="26"/>
      <c r="AD242" s="26"/>
      <c r="AE242" s="26"/>
      <c r="AF242" s="26"/>
      <c r="AG242" s="26"/>
      <c r="AH242" s="26"/>
      <c r="AI242" s="26"/>
      <c r="AJ242" s="26"/>
      <c r="AK242" s="26"/>
      <c r="AL242" s="274"/>
      <c r="AM242" s="274"/>
      <c r="AN242" s="274"/>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row>
    <row r="243" spans="1:64" ht="13.5" customHeight="1">
      <c r="A243" s="274"/>
      <c r="B243" s="274"/>
      <c r="C243" s="274"/>
      <c r="D243" s="274"/>
      <c r="E243" s="274"/>
      <c r="F243" s="274"/>
      <c r="G243" s="26"/>
      <c r="H243" s="274"/>
      <c r="I243" s="26"/>
      <c r="J243" s="26"/>
      <c r="K243" s="26"/>
      <c r="L243" s="26"/>
      <c r="M243" s="26"/>
      <c r="N243" s="26"/>
      <c r="O243" s="26"/>
      <c r="P243" s="274"/>
      <c r="Q243" s="26"/>
      <c r="R243" s="26"/>
      <c r="S243" s="26"/>
      <c r="T243" s="26"/>
      <c r="U243" s="26"/>
      <c r="V243" s="26"/>
      <c r="W243" s="26"/>
      <c r="X243" s="26"/>
      <c r="Y243" s="26"/>
      <c r="Z243" s="26"/>
      <c r="AA243" s="26"/>
      <c r="AB243" s="26"/>
      <c r="AC243" s="26"/>
      <c r="AD243" s="26"/>
      <c r="AE243" s="26"/>
      <c r="AF243" s="26"/>
      <c r="AG243" s="26"/>
      <c r="AH243" s="26"/>
      <c r="AI243" s="26"/>
      <c r="AJ243" s="26"/>
      <c r="AK243" s="26"/>
      <c r="AL243" s="274"/>
      <c r="AM243" s="274"/>
      <c r="AN243" s="274"/>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row>
    <row r="244" spans="1:64" ht="13.5" customHeight="1">
      <c r="A244" s="274"/>
      <c r="B244" s="274"/>
      <c r="C244" s="274"/>
      <c r="D244" s="274"/>
      <c r="E244" s="274"/>
      <c r="F244" s="274"/>
      <c r="G244" s="26"/>
      <c r="H244" s="274"/>
      <c r="I244" s="26"/>
      <c r="J244" s="26"/>
      <c r="K244" s="26"/>
      <c r="L244" s="26"/>
      <c r="M244" s="26"/>
      <c r="N244" s="26"/>
      <c r="O244" s="26"/>
      <c r="P244" s="274"/>
      <c r="Q244" s="26"/>
      <c r="R244" s="26"/>
      <c r="S244" s="26"/>
      <c r="T244" s="26"/>
      <c r="U244" s="26"/>
      <c r="V244" s="26"/>
      <c r="W244" s="26"/>
      <c r="X244" s="26"/>
      <c r="Y244" s="26"/>
      <c r="Z244" s="26"/>
      <c r="AA244" s="26"/>
      <c r="AB244" s="26"/>
      <c r="AC244" s="26"/>
      <c r="AD244" s="26"/>
      <c r="AE244" s="26"/>
      <c r="AF244" s="26"/>
      <c r="AG244" s="26"/>
      <c r="AH244" s="26"/>
      <c r="AI244" s="26"/>
      <c r="AJ244" s="26"/>
      <c r="AK244" s="26"/>
      <c r="AL244" s="274"/>
      <c r="AM244" s="274"/>
      <c r="AN244" s="274"/>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row>
    <row r="245" spans="1:64" ht="13.5" customHeight="1">
      <c r="A245" s="274"/>
      <c r="B245" s="274"/>
      <c r="C245" s="274"/>
      <c r="D245" s="274"/>
      <c r="E245" s="274"/>
      <c r="F245" s="274"/>
      <c r="G245" s="26"/>
      <c r="H245" s="274"/>
      <c r="I245" s="26"/>
      <c r="J245" s="26"/>
      <c r="K245" s="26"/>
      <c r="L245" s="26"/>
      <c r="M245" s="26"/>
      <c r="N245" s="26"/>
      <c r="O245" s="26"/>
      <c r="P245" s="274"/>
      <c r="Q245" s="26"/>
      <c r="R245" s="26"/>
      <c r="S245" s="26"/>
      <c r="T245" s="26"/>
      <c r="U245" s="26"/>
      <c r="V245" s="26"/>
      <c r="W245" s="26"/>
      <c r="X245" s="26"/>
      <c r="Y245" s="26"/>
      <c r="Z245" s="26"/>
      <c r="AA245" s="26"/>
      <c r="AB245" s="26"/>
      <c r="AC245" s="26"/>
      <c r="AD245" s="26"/>
      <c r="AE245" s="26"/>
      <c r="AF245" s="26"/>
      <c r="AG245" s="26"/>
      <c r="AH245" s="26"/>
      <c r="AI245" s="26"/>
      <c r="AJ245" s="26"/>
      <c r="AK245" s="26"/>
      <c r="AL245" s="274"/>
      <c r="AM245" s="274"/>
      <c r="AN245" s="274"/>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row>
    <row r="246" spans="1:64" ht="13.5" customHeight="1">
      <c r="A246" s="274"/>
      <c r="B246" s="274"/>
      <c r="C246" s="274"/>
      <c r="D246" s="274"/>
      <c r="E246" s="274"/>
      <c r="F246" s="274"/>
      <c r="G246" s="26"/>
      <c r="H246" s="274"/>
      <c r="I246" s="26"/>
      <c r="J246" s="26"/>
      <c r="K246" s="26"/>
      <c r="L246" s="26"/>
      <c r="M246" s="26"/>
      <c r="N246" s="26"/>
      <c r="O246" s="26"/>
      <c r="P246" s="274"/>
      <c r="Q246" s="26"/>
      <c r="R246" s="26"/>
      <c r="S246" s="26"/>
      <c r="T246" s="26"/>
      <c r="U246" s="26"/>
      <c r="V246" s="26"/>
      <c r="W246" s="26"/>
      <c r="X246" s="26"/>
      <c r="Y246" s="26"/>
      <c r="Z246" s="26"/>
      <c r="AA246" s="26"/>
      <c r="AB246" s="26"/>
      <c r="AC246" s="26"/>
      <c r="AD246" s="26"/>
      <c r="AE246" s="26"/>
      <c r="AF246" s="26"/>
      <c r="AG246" s="26"/>
      <c r="AH246" s="26"/>
      <c r="AI246" s="26"/>
      <c r="AJ246" s="26"/>
      <c r="AK246" s="26"/>
      <c r="AL246" s="274"/>
      <c r="AM246" s="274"/>
      <c r="AN246" s="274"/>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row>
    <row r="247" spans="1:64" ht="13.5" customHeight="1">
      <c r="A247" s="274"/>
      <c r="B247" s="274"/>
      <c r="C247" s="274"/>
      <c r="D247" s="274"/>
      <c r="E247" s="274"/>
      <c r="F247" s="274"/>
      <c r="G247" s="26"/>
      <c r="H247" s="274"/>
      <c r="I247" s="26"/>
      <c r="J247" s="26"/>
      <c r="K247" s="26"/>
      <c r="L247" s="26"/>
      <c r="M247" s="26"/>
      <c r="N247" s="26"/>
      <c r="O247" s="26"/>
      <c r="P247" s="274"/>
      <c r="Q247" s="26"/>
      <c r="R247" s="26"/>
      <c r="S247" s="26"/>
      <c r="T247" s="26"/>
      <c r="U247" s="26"/>
      <c r="V247" s="26"/>
      <c r="W247" s="26"/>
      <c r="X247" s="26"/>
      <c r="Y247" s="26"/>
      <c r="Z247" s="26"/>
      <c r="AA247" s="26"/>
      <c r="AB247" s="26"/>
      <c r="AC247" s="26"/>
      <c r="AD247" s="26"/>
      <c r="AE247" s="26"/>
      <c r="AF247" s="26"/>
      <c r="AG247" s="26"/>
      <c r="AH247" s="26"/>
      <c r="AI247" s="26"/>
      <c r="AJ247" s="26"/>
      <c r="AK247" s="26"/>
      <c r="AL247" s="274"/>
      <c r="AM247" s="274"/>
      <c r="AN247" s="274"/>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row>
    <row r="248" spans="1:64" ht="13.5" customHeight="1">
      <c r="A248" s="274"/>
      <c r="B248" s="274"/>
      <c r="C248" s="274"/>
      <c r="D248" s="274"/>
      <c r="E248" s="274"/>
      <c r="F248" s="274"/>
      <c r="G248" s="26"/>
      <c r="H248" s="274"/>
      <c r="I248" s="26"/>
      <c r="J248" s="26"/>
      <c r="K248" s="26"/>
      <c r="L248" s="26"/>
      <c r="M248" s="26"/>
      <c r="N248" s="26"/>
      <c r="O248" s="26"/>
      <c r="P248" s="274"/>
      <c r="Q248" s="26"/>
      <c r="R248" s="26"/>
      <c r="S248" s="26"/>
      <c r="T248" s="26"/>
      <c r="U248" s="26"/>
      <c r="V248" s="26"/>
      <c r="W248" s="26"/>
      <c r="X248" s="26"/>
      <c r="Y248" s="26"/>
      <c r="Z248" s="26"/>
      <c r="AA248" s="26"/>
      <c r="AB248" s="26"/>
      <c r="AC248" s="26"/>
      <c r="AD248" s="26"/>
      <c r="AE248" s="26"/>
      <c r="AF248" s="26"/>
      <c r="AG248" s="26"/>
      <c r="AH248" s="26"/>
      <c r="AI248" s="26"/>
      <c r="AJ248" s="26"/>
      <c r="AK248" s="26"/>
      <c r="AL248" s="274"/>
      <c r="AM248" s="274"/>
      <c r="AN248" s="274"/>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row>
    <row r="249" spans="1:64" ht="13.5" customHeight="1">
      <c r="A249" s="274"/>
      <c r="B249" s="274"/>
      <c r="C249" s="274"/>
      <c r="D249" s="274"/>
      <c r="E249" s="274"/>
      <c r="F249" s="274"/>
      <c r="G249" s="26"/>
      <c r="H249" s="274"/>
      <c r="I249" s="26"/>
      <c r="J249" s="26"/>
      <c r="K249" s="26"/>
      <c r="L249" s="26"/>
      <c r="M249" s="26"/>
      <c r="N249" s="26"/>
      <c r="O249" s="26"/>
      <c r="P249" s="274"/>
      <c r="Q249" s="26"/>
      <c r="R249" s="26"/>
      <c r="S249" s="26"/>
      <c r="T249" s="26"/>
      <c r="U249" s="26"/>
      <c r="V249" s="26"/>
      <c r="W249" s="26"/>
      <c r="X249" s="26"/>
      <c r="Y249" s="26"/>
      <c r="Z249" s="26"/>
      <c r="AA249" s="26"/>
      <c r="AB249" s="26"/>
      <c r="AC249" s="26"/>
      <c r="AD249" s="26"/>
      <c r="AE249" s="26"/>
      <c r="AF249" s="26"/>
      <c r="AG249" s="26"/>
      <c r="AH249" s="26"/>
      <c r="AI249" s="26"/>
      <c r="AJ249" s="26"/>
      <c r="AK249" s="26"/>
      <c r="AL249" s="274"/>
      <c r="AM249" s="274"/>
      <c r="AN249" s="274"/>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row>
    <row r="250" spans="1:64" ht="13.5" customHeight="1">
      <c r="A250" s="274"/>
      <c r="B250" s="274"/>
      <c r="C250" s="274"/>
      <c r="D250" s="274"/>
      <c r="E250" s="274"/>
      <c r="F250" s="274"/>
      <c r="G250" s="26"/>
      <c r="H250" s="274"/>
      <c r="I250" s="26"/>
      <c r="J250" s="26"/>
      <c r="K250" s="26"/>
      <c r="L250" s="26"/>
      <c r="M250" s="26"/>
      <c r="N250" s="26"/>
      <c r="O250" s="26"/>
      <c r="P250" s="274"/>
      <c r="Q250" s="26"/>
      <c r="R250" s="26"/>
      <c r="S250" s="26"/>
      <c r="T250" s="26"/>
      <c r="U250" s="26"/>
      <c r="V250" s="26"/>
      <c r="W250" s="26"/>
      <c r="X250" s="26"/>
      <c r="Y250" s="26"/>
      <c r="Z250" s="26"/>
      <c r="AA250" s="26"/>
      <c r="AB250" s="26"/>
      <c r="AC250" s="26"/>
      <c r="AD250" s="26"/>
      <c r="AE250" s="26"/>
      <c r="AF250" s="26"/>
      <c r="AG250" s="26"/>
      <c r="AH250" s="26"/>
      <c r="AI250" s="26"/>
      <c r="AJ250" s="26"/>
      <c r="AK250" s="26"/>
      <c r="AL250" s="274"/>
      <c r="AM250" s="274"/>
      <c r="AN250" s="274"/>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row>
    <row r="251" spans="1:64" ht="13.5" customHeight="1">
      <c r="A251" s="274"/>
      <c r="B251" s="274"/>
      <c r="C251" s="274"/>
      <c r="D251" s="274"/>
      <c r="E251" s="274"/>
      <c r="F251" s="274"/>
      <c r="G251" s="26"/>
      <c r="H251" s="274"/>
      <c r="I251" s="26"/>
      <c r="J251" s="26"/>
      <c r="K251" s="26"/>
      <c r="L251" s="26"/>
      <c r="M251" s="26"/>
      <c r="N251" s="26"/>
      <c r="O251" s="26"/>
      <c r="P251" s="274"/>
      <c r="Q251" s="26"/>
      <c r="R251" s="26"/>
      <c r="S251" s="26"/>
      <c r="T251" s="26"/>
      <c r="U251" s="26"/>
      <c r="V251" s="26"/>
      <c r="W251" s="26"/>
      <c r="X251" s="26"/>
      <c r="Y251" s="26"/>
      <c r="Z251" s="26"/>
      <c r="AA251" s="26"/>
      <c r="AB251" s="26"/>
      <c r="AC251" s="26"/>
      <c r="AD251" s="26"/>
      <c r="AE251" s="26"/>
      <c r="AF251" s="26"/>
      <c r="AG251" s="26"/>
      <c r="AH251" s="26"/>
      <c r="AI251" s="26"/>
      <c r="AJ251" s="26"/>
      <c r="AK251" s="26"/>
      <c r="AL251" s="274"/>
      <c r="AM251" s="274"/>
      <c r="AN251" s="274"/>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row>
    <row r="252" spans="1:64" ht="13.5" customHeight="1">
      <c r="A252" s="274"/>
      <c r="B252" s="274"/>
      <c r="C252" s="274"/>
      <c r="D252" s="274"/>
      <c r="E252" s="274"/>
      <c r="F252" s="274"/>
      <c r="G252" s="26"/>
      <c r="H252" s="274"/>
      <c r="I252" s="26"/>
      <c r="J252" s="26"/>
      <c r="K252" s="26"/>
      <c r="L252" s="26"/>
      <c r="M252" s="26"/>
      <c r="N252" s="26"/>
      <c r="O252" s="26"/>
      <c r="P252" s="274"/>
      <c r="Q252" s="26"/>
      <c r="R252" s="26"/>
      <c r="S252" s="26"/>
      <c r="T252" s="26"/>
      <c r="U252" s="26"/>
      <c r="V252" s="26"/>
      <c r="W252" s="26"/>
      <c r="X252" s="26"/>
      <c r="Y252" s="26"/>
      <c r="Z252" s="26"/>
      <c r="AA252" s="26"/>
      <c r="AB252" s="26"/>
      <c r="AC252" s="26"/>
      <c r="AD252" s="26"/>
      <c r="AE252" s="26"/>
      <c r="AF252" s="26"/>
      <c r="AG252" s="26"/>
      <c r="AH252" s="26"/>
      <c r="AI252" s="26"/>
      <c r="AJ252" s="26"/>
      <c r="AK252" s="26"/>
      <c r="AL252" s="274"/>
      <c r="AM252" s="274"/>
      <c r="AN252" s="274"/>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row>
    <row r="253" spans="1:64" ht="13.5" customHeight="1">
      <c r="A253" s="274"/>
      <c r="B253" s="274"/>
      <c r="C253" s="274"/>
      <c r="D253" s="274"/>
      <c r="E253" s="274"/>
      <c r="F253" s="274"/>
      <c r="G253" s="26"/>
      <c r="H253" s="274"/>
      <c r="I253" s="26"/>
      <c r="J253" s="26"/>
      <c r="K253" s="26"/>
      <c r="L253" s="26"/>
      <c r="M253" s="26"/>
      <c r="N253" s="26"/>
      <c r="O253" s="26"/>
      <c r="P253" s="274"/>
      <c r="Q253" s="26"/>
      <c r="R253" s="26"/>
      <c r="S253" s="26"/>
      <c r="T253" s="26"/>
      <c r="U253" s="26"/>
      <c r="V253" s="26"/>
      <c r="W253" s="26"/>
      <c r="X253" s="26"/>
      <c r="Y253" s="26"/>
      <c r="Z253" s="26"/>
      <c r="AA253" s="26"/>
      <c r="AB253" s="26"/>
      <c r="AC253" s="26"/>
      <c r="AD253" s="26"/>
      <c r="AE253" s="26"/>
      <c r="AF253" s="26"/>
      <c r="AG253" s="26"/>
      <c r="AH253" s="26"/>
      <c r="AI253" s="26"/>
      <c r="AJ253" s="26"/>
      <c r="AK253" s="26"/>
      <c r="AL253" s="274"/>
      <c r="AM253" s="274"/>
      <c r="AN253" s="274"/>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row>
    <row r="254" spans="1:64" ht="13.5" customHeight="1">
      <c r="A254" s="274"/>
      <c r="B254" s="274"/>
      <c r="C254" s="274"/>
      <c r="D254" s="274"/>
      <c r="E254" s="274"/>
      <c r="F254" s="274"/>
      <c r="G254" s="26"/>
      <c r="H254" s="274"/>
      <c r="I254" s="26"/>
      <c r="J254" s="26"/>
      <c r="K254" s="26"/>
      <c r="L254" s="26"/>
      <c r="M254" s="26"/>
      <c r="N254" s="26"/>
      <c r="O254" s="26"/>
      <c r="P254" s="274"/>
      <c r="Q254" s="26"/>
      <c r="R254" s="26"/>
      <c r="S254" s="26"/>
      <c r="T254" s="26"/>
      <c r="U254" s="26"/>
      <c r="V254" s="26"/>
      <c r="W254" s="26"/>
      <c r="X254" s="26"/>
      <c r="Y254" s="26"/>
      <c r="Z254" s="26"/>
      <c r="AA254" s="26"/>
      <c r="AB254" s="26"/>
      <c r="AC254" s="26"/>
      <c r="AD254" s="26"/>
      <c r="AE254" s="26"/>
      <c r="AF254" s="26"/>
      <c r="AG254" s="26"/>
      <c r="AH254" s="26"/>
      <c r="AI254" s="26"/>
      <c r="AJ254" s="26"/>
      <c r="AK254" s="26"/>
      <c r="AL254" s="274"/>
      <c r="AM254" s="274"/>
      <c r="AN254" s="274"/>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row>
    <row r="255" spans="1:64" ht="13.5" customHeight="1">
      <c r="A255" s="274"/>
      <c r="B255" s="274"/>
      <c r="C255" s="274"/>
      <c r="D255" s="274"/>
      <c r="E255" s="274"/>
      <c r="F255" s="274"/>
      <c r="G255" s="26"/>
      <c r="H255" s="274"/>
      <c r="I255" s="26"/>
      <c r="J255" s="26"/>
      <c r="K255" s="26"/>
      <c r="L255" s="26"/>
      <c r="M255" s="26"/>
      <c r="N255" s="26"/>
      <c r="O255" s="26"/>
      <c r="P255" s="274"/>
      <c r="Q255" s="26"/>
      <c r="R255" s="26"/>
      <c r="S255" s="26"/>
      <c r="T255" s="26"/>
      <c r="U255" s="26"/>
      <c r="V255" s="26"/>
      <c r="W255" s="26"/>
      <c r="X255" s="26"/>
      <c r="Y255" s="26"/>
      <c r="Z255" s="26"/>
      <c r="AA255" s="26"/>
      <c r="AB255" s="26"/>
      <c r="AC255" s="26"/>
      <c r="AD255" s="26"/>
      <c r="AE255" s="26"/>
      <c r="AF255" s="26"/>
      <c r="AG255" s="26"/>
      <c r="AH255" s="26"/>
      <c r="AI255" s="26"/>
      <c r="AJ255" s="26"/>
      <c r="AK255" s="26"/>
      <c r="AL255" s="274"/>
      <c r="AM255" s="274"/>
      <c r="AN255" s="274"/>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row>
    <row r="256" spans="1:64" ht="13.5" customHeight="1">
      <c r="A256" s="274"/>
      <c r="B256" s="274"/>
      <c r="C256" s="274"/>
      <c r="D256" s="274"/>
      <c r="E256" s="274"/>
      <c r="F256" s="274"/>
      <c r="G256" s="26"/>
      <c r="H256" s="274"/>
      <c r="I256" s="26"/>
      <c r="J256" s="26"/>
      <c r="K256" s="26"/>
      <c r="L256" s="26"/>
      <c r="M256" s="26"/>
      <c r="N256" s="26"/>
      <c r="O256" s="26"/>
      <c r="P256" s="274"/>
      <c r="Q256" s="26"/>
      <c r="R256" s="26"/>
      <c r="S256" s="26"/>
      <c r="T256" s="26"/>
      <c r="U256" s="26"/>
      <c r="V256" s="26"/>
      <c r="W256" s="26"/>
      <c r="X256" s="26"/>
      <c r="Y256" s="26"/>
      <c r="Z256" s="26"/>
      <c r="AA256" s="26"/>
      <c r="AB256" s="26"/>
      <c r="AC256" s="26"/>
      <c r="AD256" s="26"/>
      <c r="AE256" s="26"/>
      <c r="AF256" s="26"/>
      <c r="AG256" s="26"/>
      <c r="AH256" s="26"/>
      <c r="AI256" s="26"/>
      <c r="AJ256" s="26"/>
      <c r="AK256" s="26"/>
      <c r="AL256" s="274"/>
      <c r="AM256" s="274"/>
      <c r="AN256" s="274"/>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row>
    <row r="257" spans="1:64" ht="13.5" customHeight="1">
      <c r="A257" s="274"/>
      <c r="B257" s="274"/>
      <c r="C257" s="274"/>
      <c r="D257" s="274"/>
      <c r="E257" s="274"/>
      <c r="F257" s="274"/>
      <c r="G257" s="26"/>
      <c r="H257" s="274"/>
      <c r="I257" s="26"/>
      <c r="J257" s="26"/>
      <c r="K257" s="26"/>
      <c r="L257" s="26"/>
      <c r="M257" s="26"/>
      <c r="N257" s="26"/>
      <c r="O257" s="26"/>
      <c r="P257" s="274"/>
      <c r="Q257" s="26"/>
      <c r="R257" s="26"/>
      <c r="S257" s="26"/>
      <c r="T257" s="26"/>
      <c r="U257" s="26"/>
      <c r="V257" s="26"/>
      <c r="W257" s="26"/>
      <c r="X257" s="26"/>
      <c r="Y257" s="26"/>
      <c r="Z257" s="26"/>
      <c r="AA257" s="26"/>
      <c r="AB257" s="26"/>
      <c r="AC257" s="26"/>
      <c r="AD257" s="26"/>
      <c r="AE257" s="26"/>
      <c r="AF257" s="26"/>
      <c r="AG257" s="26"/>
      <c r="AH257" s="26"/>
      <c r="AI257" s="26"/>
      <c r="AJ257" s="26"/>
      <c r="AK257" s="26"/>
      <c r="AL257" s="274"/>
      <c r="AM257" s="274"/>
      <c r="AN257" s="274"/>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row>
    <row r="258" spans="1:64" ht="13.5" customHeight="1">
      <c r="A258" s="274"/>
      <c r="B258" s="274"/>
      <c r="C258" s="274"/>
      <c r="D258" s="274"/>
      <c r="E258" s="274"/>
      <c r="F258" s="274"/>
      <c r="G258" s="26"/>
      <c r="H258" s="274"/>
      <c r="I258" s="26"/>
      <c r="J258" s="26"/>
      <c r="K258" s="26"/>
      <c r="L258" s="26"/>
      <c r="M258" s="26"/>
      <c r="N258" s="26"/>
      <c r="O258" s="26"/>
      <c r="P258" s="274"/>
      <c r="Q258" s="26"/>
      <c r="R258" s="26"/>
      <c r="S258" s="26"/>
      <c r="T258" s="26"/>
      <c r="U258" s="26"/>
      <c r="V258" s="26"/>
      <c r="W258" s="26"/>
      <c r="X258" s="26"/>
      <c r="Y258" s="26"/>
      <c r="Z258" s="26"/>
      <c r="AA258" s="26"/>
      <c r="AB258" s="26"/>
      <c r="AC258" s="26"/>
      <c r="AD258" s="26"/>
      <c r="AE258" s="26"/>
      <c r="AF258" s="26"/>
      <c r="AG258" s="26"/>
      <c r="AH258" s="26"/>
      <c r="AI258" s="26"/>
      <c r="AJ258" s="26"/>
      <c r="AK258" s="26"/>
      <c r="AL258" s="274"/>
      <c r="AM258" s="274"/>
      <c r="AN258" s="274"/>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row>
    <row r="259" spans="1:64" ht="13.5" customHeight="1">
      <c r="A259" s="274"/>
      <c r="B259" s="274"/>
      <c r="C259" s="274"/>
      <c r="D259" s="274"/>
      <c r="E259" s="274"/>
      <c r="F259" s="274"/>
      <c r="G259" s="26"/>
      <c r="H259" s="274"/>
      <c r="I259" s="26"/>
      <c r="J259" s="26"/>
      <c r="K259" s="26"/>
      <c r="L259" s="26"/>
      <c r="M259" s="26"/>
      <c r="N259" s="26"/>
      <c r="O259" s="26"/>
      <c r="P259" s="274"/>
      <c r="Q259" s="26"/>
      <c r="R259" s="26"/>
      <c r="S259" s="26"/>
      <c r="T259" s="26"/>
      <c r="U259" s="26"/>
      <c r="V259" s="26"/>
      <c r="W259" s="26"/>
      <c r="X259" s="26"/>
      <c r="Y259" s="26"/>
      <c r="Z259" s="26"/>
      <c r="AA259" s="26"/>
      <c r="AB259" s="26"/>
      <c r="AC259" s="26"/>
      <c r="AD259" s="26"/>
      <c r="AE259" s="26"/>
      <c r="AF259" s="26"/>
      <c r="AG259" s="26"/>
      <c r="AH259" s="26"/>
      <c r="AI259" s="26"/>
      <c r="AJ259" s="26"/>
      <c r="AK259" s="26"/>
      <c r="AL259" s="274"/>
      <c r="AM259" s="274"/>
      <c r="AN259" s="274"/>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row>
    <row r="260" spans="1:64" ht="13.5" customHeight="1">
      <c r="A260" s="274"/>
      <c r="B260" s="274"/>
      <c r="C260" s="274"/>
      <c r="D260" s="274"/>
      <c r="E260" s="274"/>
      <c r="F260" s="274"/>
      <c r="G260" s="26"/>
      <c r="H260" s="274"/>
      <c r="I260" s="26"/>
      <c r="J260" s="26"/>
      <c r="K260" s="26"/>
      <c r="L260" s="26"/>
      <c r="M260" s="26"/>
      <c r="N260" s="26"/>
      <c r="O260" s="26"/>
      <c r="P260" s="274"/>
      <c r="Q260" s="26"/>
      <c r="R260" s="26"/>
      <c r="S260" s="26"/>
      <c r="T260" s="26"/>
      <c r="U260" s="26"/>
      <c r="V260" s="26"/>
      <c r="W260" s="26"/>
      <c r="X260" s="26"/>
      <c r="Y260" s="26"/>
      <c r="Z260" s="26"/>
      <c r="AA260" s="26"/>
      <c r="AB260" s="26"/>
      <c r="AC260" s="26"/>
      <c r="AD260" s="26"/>
      <c r="AE260" s="26"/>
      <c r="AF260" s="26"/>
      <c r="AG260" s="26"/>
      <c r="AH260" s="26"/>
      <c r="AI260" s="26"/>
      <c r="AJ260" s="26"/>
      <c r="AK260" s="26"/>
      <c r="AL260" s="274"/>
      <c r="AM260" s="274"/>
      <c r="AN260" s="274"/>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row>
    <row r="261" spans="1:64" ht="13.5" customHeight="1">
      <c r="A261" s="274"/>
      <c r="B261" s="274"/>
      <c r="C261" s="274"/>
      <c r="D261" s="274"/>
      <c r="E261" s="274"/>
      <c r="F261" s="274"/>
      <c r="G261" s="26"/>
      <c r="H261" s="274"/>
      <c r="I261" s="26"/>
      <c r="J261" s="26"/>
      <c r="K261" s="26"/>
      <c r="L261" s="26"/>
      <c r="M261" s="26"/>
      <c r="N261" s="26"/>
      <c r="O261" s="26"/>
      <c r="P261" s="274"/>
      <c r="Q261" s="26"/>
      <c r="R261" s="26"/>
      <c r="S261" s="26"/>
      <c r="T261" s="26"/>
      <c r="U261" s="26"/>
      <c r="V261" s="26"/>
      <c r="W261" s="26"/>
      <c r="X261" s="26"/>
      <c r="Y261" s="26"/>
      <c r="Z261" s="26"/>
      <c r="AA261" s="26"/>
      <c r="AB261" s="26"/>
      <c r="AC261" s="26"/>
      <c r="AD261" s="26"/>
      <c r="AE261" s="26"/>
      <c r="AF261" s="26"/>
      <c r="AG261" s="26"/>
      <c r="AH261" s="26"/>
      <c r="AI261" s="26"/>
      <c r="AJ261" s="26"/>
      <c r="AK261" s="26"/>
      <c r="AL261" s="274"/>
      <c r="AM261" s="274"/>
      <c r="AN261" s="274"/>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row>
    <row r="262" spans="1:64" ht="13.5" customHeight="1">
      <c r="A262" s="274"/>
      <c r="B262" s="274"/>
      <c r="C262" s="274"/>
      <c r="D262" s="274"/>
      <c r="E262" s="274"/>
      <c r="F262" s="274"/>
      <c r="G262" s="26"/>
      <c r="H262" s="274"/>
      <c r="I262" s="26"/>
      <c r="J262" s="26"/>
      <c r="K262" s="26"/>
      <c r="L262" s="26"/>
      <c r="M262" s="26"/>
      <c r="N262" s="26"/>
      <c r="O262" s="26"/>
      <c r="P262" s="274"/>
      <c r="Q262" s="26"/>
      <c r="R262" s="26"/>
      <c r="S262" s="26"/>
      <c r="T262" s="26"/>
      <c r="U262" s="26"/>
      <c r="V262" s="26"/>
      <c r="W262" s="26"/>
      <c r="X262" s="26"/>
      <c r="Y262" s="26"/>
      <c r="Z262" s="26"/>
      <c r="AA262" s="26"/>
      <c r="AB262" s="26"/>
      <c r="AC262" s="26"/>
      <c r="AD262" s="26"/>
      <c r="AE262" s="26"/>
      <c r="AF262" s="26"/>
      <c r="AG262" s="26"/>
      <c r="AH262" s="26"/>
      <c r="AI262" s="26"/>
      <c r="AJ262" s="26"/>
      <c r="AK262" s="26"/>
      <c r="AL262" s="274"/>
      <c r="AM262" s="274"/>
      <c r="AN262" s="274"/>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row>
    <row r="263" spans="1:64" ht="13.5" customHeight="1">
      <c r="A263" s="274"/>
      <c r="B263" s="274"/>
      <c r="C263" s="274"/>
      <c r="D263" s="274"/>
      <c r="E263" s="274"/>
      <c r="F263" s="274"/>
      <c r="G263" s="26"/>
      <c r="H263" s="274"/>
      <c r="I263" s="26"/>
      <c r="J263" s="26"/>
      <c r="K263" s="26"/>
      <c r="L263" s="26"/>
      <c r="M263" s="26"/>
      <c r="N263" s="26"/>
      <c r="O263" s="26"/>
      <c r="P263" s="274"/>
      <c r="Q263" s="26"/>
      <c r="R263" s="26"/>
      <c r="S263" s="26"/>
      <c r="T263" s="26"/>
      <c r="U263" s="26"/>
      <c r="V263" s="26"/>
      <c r="W263" s="26"/>
      <c r="X263" s="26"/>
      <c r="Y263" s="26"/>
      <c r="Z263" s="26"/>
      <c r="AA263" s="26"/>
      <c r="AB263" s="26"/>
      <c r="AC263" s="26"/>
      <c r="AD263" s="26"/>
      <c r="AE263" s="26"/>
      <c r="AF263" s="26"/>
      <c r="AG263" s="26"/>
      <c r="AH263" s="26"/>
      <c r="AI263" s="26"/>
      <c r="AJ263" s="26"/>
      <c r="AK263" s="26"/>
      <c r="AL263" s="274"/>
      <c r="AM263" s="274"/>
      <c r="AN263" s="274"/>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row>
    <row r="264" spans="1:64" ht="13.5" customHeight="1">
      <c r="A264" s="274"/>
      <c r="B264" s="274"/>
      <c r="C264" s="274"/>
      <c r="D264" s="274"/>
      <c r="E264" s="274"/>
      <c r="F264" s="274"/>
      <c r="G264" s="26"/>
      <c r="H264" s="274"/>
      <c r="I264" s="26"/>
      <c r="J264" s="26"/>
      <c r="K264" s="26"/>
      <c r="L264" s="26"/>
      <c r="M264" s="26"/>
      <c r="N264" s="26"/>
      <c r="O264" s="26"/>
      <c r="P264" s="274"/>
      <c r="Q264" s="26"/>
      <c r="R264" s="26"/>
      <c r="S264" s="26"/>
      <c r="T264" s="26"/>
      <c r="U264" s="26"/>
      <c r="V264" s="26"/>
      <c r="W264" s="26"/>
      <c r="X264" s="26"/>
      <c r="Y264" s="26"/>
      <c r="Z264" s="26"/>
      <c r="AA264" s="26"/>
      <c r="AB264" s="26"/>
      <c r="AC264" s="26"/>
      <c r="AD264" s="26"/>
      <c r="AE264" s="26"/>
      <c r="AF264" s="26"/>
      <c r="AG264" s="26"/>
      <c r="AH264" s="26"/>
      <c r="AI264" s="26"/>
      <c r="AJ264" s="26"/>
      <c r="AK264" s="26"/>
      <c r="AL264" s="274"/>
      <c r="AM264" s="274"/>
      <c r="AN264" s="274"/>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row>
    <row r="265" spans="1:64" ht="13.5" customHeight="1">
      <c r="A265" s="274"/>
      <c r="B265" s="274"/>
      <c r="C265" s="274"/>
      <c r="D265" s="274"/>
      <c r="E265" s="274"/>
      <c r="F265" s="274"/>
      <c r="G265" s="26"/>
      <c r="H265" s="274"/>
      <c r="I265" s="26"/>
      <c r="J265" s="26"/>
      <c r="K265" s="26"/>
      <c r="L265" s="26"/>
      <c r="M265" s="26"/>
      <c r="N265" s="26"/>
      <c r="O265" s="26"/>
      <c r="P265" s="274"/>
      <c r="Q265" s="26"/>
      <c r="R265" s="26"/>
      <c r="S265" s="26"/>
      <c r="T265" s="26"/>
      <c r="U265" s="26"/>
      <c r="V265" s="26"/>
      <c r="W265" s="26"/>
      <c r="X265" s="26"/>
      <c r="Y265" s="26"/>
      <c r="Z265" s="26"/>
      <c r="AA265" s="26"/>
      <c r="AB265" s="26"/>
      <c r="AC265" s="26"/>
      <c r="AD265" s="26"/>
      <c r="AE265" s="26"/>
      <c r="AF265" s="26"/>
      <c r="AG265" s="26"/>
      <c r="AH265" s="26"/>
      <c r="AI265" s="26"/>
      <c r="AJ265" s="26"/>
      <c r="AK265" s="26"/>
      <c r="AL265" s="274"/>
      <c r="AM265" s="274"/>
      <c r="AN265" s="274"/>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row>
    <row r="266" spans="1:64" ht="13.5" customHeight="1">
      <c r="A266" s="274"/>
      <c r="B266" s="274"/>
      <c r="C266" s="274"/>
      <c r="D266" s="274"/>
      <c r="E266" s="274"/>
      <c r="F266" s="274"/>
      <c r="G266" s="26"/>
      <c r="H266" s="274"/>
      <c r="I266" s="26"/>
      <c r="J266" s="26"/>
      <c r="K266" s="26"/>
      <c r="L266" s="26"/>
      <c r="M266" s="26"/>
      <c r="N266" s="26"/>
      <c r="O266" s="26"/>
      <c r="P266" s="274"/>
      <c r="Q266" s="26"/>
      <c r="R266" s="26"/>
      <c r="S266" s="26"/>
      <c r="T266" s="26"/>
      <c r="U266" s="26"/>
      <c r="V266" s="26"/>
      <c r="W266" s="26"/>
      <c r="X266" s="26"/>
      <c r="Y266" s="26"/>
      <c r="Z266" s="26"/>
      <c r="AA266" s="26"/>
      <c r="AB266" s="26"/>
      <c r="AC266" s="26"/>
      <c r="AD266" s="26"/>
      <c r="AE266" s="26"/>
      <c r="AF266" s="26"/>
      <c r="AG266" s="26"/>
      <c r="AH266" s="26"/>
      <c r="AI266" s="26"/>
      <c r="AJ266" s="26"/>
      <c r="AK266" s="26"/>
      <c r="AL266" s="274"/>
      <c r="AM266" s="274"/>
      <c r="AN266" s="274"/>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row>
    <row r="267" spans="1:64" ht="13.5" customHeight="1">
      <c r="A267" s="274"/>
      <c r="B267" s="274"/>
      <c r="C267" s="274"/>
      <c r="D267" s="274"/>
      <c r="E267" s="274"/>
      <c r="F267" s="274"/>
      <c r="G267" s="26"/>
      <c r="H267" s="274"/>
      <c r="I267" s="26"/>
      <c r="J267" s="26"/>
      <c r="K267" s="26"/>
      <c r="L267" s="26"/>
      <c r="M267" s="26"/>
      <c r="N267" s="26"/>
      <c r="O267" s="26"/>
      <c r="P267" s="274"/>
      <c r="Q267" s="26"/>
      <c r="R267" s="26"/>
      <c r="S267" s="26"/>
      <c r="T267" s="26"/>
      <c r="U267" s="26"/>
      <c r="V267" s="26"/>
      <c r="W267" s="26"/>
      <c r="X267" s="26"/>
      <c r="Y267" s="26"/>
      <c r="Z267" s="26"/>
      <c r="AA267" s="26"/>
      <c r="AB267" s="26"/>
      <c r="AC267" s="26"/>
      <c r="AD267" s="26"/>
      <c r="AE267" s="26"/>
      <c r="AF267" s="26"/>
      <c r="AG267" s="26"/>
      <c r="AH267" s="26"/>
      <c r="AI267" s="26"/>
      <c r="AJ267" s="26"/>
      <c r="AK267" s="26"/>
      <c r="AL267" s="274"/>
      <c r="AM267" s="274"/>
      <c r="AN267" s="274"/>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row>
    <row r="268" spans="1:64" ht="13.5" customHeight="1">
      <c r="A268" s="274"/>
      <c r="B268" s="274"/>
      <c r="C268" s="274"/>
      <c r="D268" s="274"/>
      <c r="E268" s="274"/>
      <c r="F268" s="274"/>
      <c r="G268" s="26"/>
      <c r="H268" s="274"/>
      <c r="I268" s="26"/>
      <c r="J268" s="26"/>
      <c r="K268" s="26"/>
      <c r="L268" s="26"/>
      <c r="M268" s="26"/>
      <c r="N268" s="26"/>
      <c r="O268" s="26"/>
      <c r="P268" s="274"/>
      <c r="Q268" s="26"/>
      <c r="R268" s="26"/>
      <c r="S268" s="26"/>
      <c r="T268" s="26"/>
      <c r="U268" s="26"/>
      <c r="V268" s="26"/>
      <c r="W268" s="26"/>
      <c r="X268" s="26"/>
      <c r="Y268" s="26"/>
      <c r="Z268" s="26"/>
      <c r="AA268" s="26"/>
      <c r="AB268" s="26"/>
      <c r="AC268" s="26"/>
      <c r="AD268" s="26"/>
      <c r="AE268" s="26"/>
      <c r="AF268" s="26"/>
      <c r="AG268" s="26"/>
      <c r="AH268" s="26"/>
      <c r="AI268" s="26"/>
      <c r="AJ268" s="26"/>
      <c r="AK268" s="26"/>
      <c r="AL268" s="274"/>
      <c r="AM268" s="274"/>
      <c r="AN268" s="274"/>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row>
    <row r="269" spans="1:64" ht="13.5" customHeight="1">
      <c r="A269" s="274"/>
      <c r="B269" s="274"/>
      <c r="C269" s="274"/>
      <c r="D269" s="274"/>
      <c r="E269" s="274"/>
      <c r="F269" s="274"/>
      <c r="G269" s="26"/>
      <c r="H269" s="274"/>
      <c r="I269" s="26"/>
      <c r="J269" s="26"/>
      <c r="K269" s="26"/>
      <c r="L269" s="26"/>
      <c r="M269" s="26"/>
      <c r="N269" s="26"/>
      <c r="O269" s="26"/>
      <c r="P269" s="274"/>
      <c r="Q269" s="26"/>
      <c r="R269" s="26"/>
      <c r="S269" s="26"/>
      <c r="T269" s="26"/>
      <c r="U269" s="26"/>
      <c r="V269" s="26"/>
      <c r="W269" s="26"/>
      <c r="X269" s="26"/>
      <c r="Y269" s="26"/>
      <c r="Z269" s="26"/>
      <c r="AA269" s="26"/>
      <c r="AB269" s="26"/>
      <c r="AC269" s="26"/>
      <c r="AD269" s="26"/>
      <c r="AE269" s="26"/>
      <c r="AF269" s="26"/>
      <c r="AG269" s="26"/>
      <c r="AH269" s="26"/>
      <c r="AI269" s="26"/>
      <c r="AJ269" s="26"/>
      <c r="AK269" s="26"/>
      <c r="AL269" s="274"/>
      <c r="AM269" s="274"/>
      <c r="AN269" s="274"/>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row>
    <row r="270" spans="1:64" ht="13.5" customHeight="1">
      <c r="A270" s="274"/>
      <c r="B270" s="274"/>
      <c r="C270" s="274"/>
      <c r="D270" s="274"/>
      <c r="E270" s="274"/>
      <c r="F270" s="274"/>
      <c r="G270" s="26"/>
      <c r="H270" s="274"/>
      <c r="I270" s="26"/>
      <c r="J270" s="26"/>
      <c r="K270" s="26"/>
      <c r="L270" s="26"/>
      <c r="M270" s="26"/>
      <c r="N270" s="26"/>
      <c r="O270" s="26"/>
      <c r="P270" s="274"/>
      <c r="Q270" s="26"/>
      <c r="R270" s="26"/>
      <c r="S270" s="26"/>
      <c r="T270" s="26"/>
      <c r="U270" s="26"/>
      <c r="V270" s="26"/>
      <c r="W270" s="26"/>
      <c r="X270" s="26"/>
      <c r="Y270" s="26"/>
      <c r="Z270" s="26"/>
      <c r="AA270" s="26"/>
      <c r="AB270" s="26"/>
      <c r="AC270" s="26"/>
      <c r="AD270" s="26"/>
      <c r="AE270" s="26"/>
      <c r="AF270" s="26"/>
      <c r="AG270" s="26"/>
      <c r="AH270" s="26"/>
      <c r="AI270" s="26"/>
      <c r="AJ270" s="26"/>
      <c r="AK270" s="26"/>
      <c r="AL270" s="274"/>
      <c r="AM270" s="274"/>
      <c r="AN270" s="274"/>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row>
    <row r="271" spans="1:64" ht="13.5" customHeight="1">
      <c r="A271" s="274"/>
      <c r="B271" s="274"/>
      <c r="C271" s="274"/>
      <c r="D271" s="274"/>
      <c r="E271" s="274"/>
      <c r="F271" s="274"/>
      <c r="G271" s="26"/>
      <c r="H271" s="274"/>
      <c r="I271" s="26"/>
      <c r="J271" s="26"/>
      <c r="K271" s="26"/>
      <c r="L271" s="26"/>
      <c r="M271" s="26"/>
      <c r="N271" s="26"/>
      <c r="O271" s="26"/>
      <c r="P271" s="274"/>
      <c r="Q271" s="26"/>
      <c r="R271" s="26"/>
      <c r="S271" s="26"/>
      <c r="T271" s="26"/>
      <c r="U271" s="26"/>
      <c r="V271" s="26"/>
      <c r="W271" s="26"/>
      <c r="X271" s="26"/>
      <c r="Y271" s="26"/>
      <c r="Z271" s="26"/>
      <c r="AA271" s="26"/>
      <c r="AB271" s="26"/>
      <c r="AC271" s="26"/>
      <c r="AD271" s="26"/>
      <c r="AE271" s="26"/>
      <c r="AF271" s="26"/>
      <c r="AG271" s="26"/>
      <c r="AH271" s="26"/>
      <c r="AI271" s="26"/>
      <c r="AJ271" s="26"/>
      <c r="AK271" s="26"/>
      <c r="AL271" s="274"/>
      <c r="AM271" s="274"/>
      <c r="AN271" s="274"/>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row>
    <row r="272" spans="1:64" ht="13.5" customHeight="1">
      <c r="A272" s="274"/>
      <c r="B272" s="274"/>
      <c r="C272" s="274"/>
      <c r="D272" s="274"/>
      <c r="E272" s="274"/>
      <c r="F272" s="274"/>
      <c r="G272" s="26"/>
      <c r="H272" s="274"/>
      <c r="I272" s="26"/>
      <c r="J272" s="26"/>
      <c r="K272" s="26"/>
      <c r="L272" s="26"/>
      <c r="M272" s="26"/>
      <c r="N272" s="26"/>
      <c r="O272" s="26"/>
      <c r="P272" s="274"/>
      <c r="Q272" s="26"/>
      <c r="R272" s="26"/>
      <c r="S272" s="26"/>
      <c r="T272" s="26"/>
      <c r="U272" s="26"/>
      <c r="V272" s="26"/>
      <c r="W272" s="26"/>
      <c r="X272" s="26"/>
      <c r="Y272" s="26"/>
      <c r="Z272" s="26"/>
      <c r="AA272" s="26"/>
      <c r="AB272" s="26"/>
      <c r="AC272" s="26"/>
      <c r="AD272" s="26"/>
      <c r="AE272" s="26"/>
      <c r="AF272" s="26"/>
      <c r="AG272" s="26"/>
      <c r="AH272" s="26"/>
      <c r="AI272" s="26"/>
      <c r="AJ272" s="26"/>
      <c r="AK272" s="26"/>
      <c r="AL272" s="274"/>
      <c r="AM272" s="274"/>
      <c r="AN272" s="274"/>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row>
    <row r="273" spans="1:64" ht="13.5" customHeight="1">
      <c r="A273" s="274"/>
      <c r="B273" s="274"/>
      <c r="C273" s="274"/>
      <c r="D273" s="274"/>
      <c r="E273" s="274"/>
      <c r="F273" s="274"/>
      <c r="G273" s="26"/>
      <c r="H273" s="274"/>
      <c r="I273" s="26"/>
      <c r="J273" s="26"/>
      <c r="K273" s="26"/>
      <c r="L273" s="26"/>
      <c r="M273" s="26"/>
      <c r="N273" s="26"/>
      <c r="O273" s="26"/>
      <c r="P273" s="274"/>
      <c r="Q273" s="26"/>
      <c r="R273" s="26"/>
      <c r="S273" s="26"/>
      <c r="T273" s="26"/>
      <c r="U273" s="26"/>
      <c r="V273" s="26"/>
      <c r="W273" s="26"/>
      <c r="X273" s="26"/>
      <c r="Y273" s="26"/>
      <c r="Z273" s="26"/>
      <c r="AA273" s="26"/>
      <c r="AB273" s="26"/>
      <c r="AC273" s="26"/>
      <c r="AD273" s="26"/>
      <c r="AE273" s="26"/>
      <c r="AF273" s="26"/>
      <c r="AG273" s="26"/>
      <c r="AH273" s="26"/>
      <c r="AI273" s="26"/>
      <c r="AJ273" s="26"/>
      <c r="AK273" s="26"/>
      <c r="AL273" s="274"/>
      <c r="AM273" s="274"/>
      <c r="AN273" s="274"/>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row>
    <row r="274" spans="1:64" ht="13.5" customHeight="1">
      <c r="A274" s="274"/>
      <c r="B274" s="274"/>
      <c r="C274" s="274"/>
      <c r="D274" s="274"/>
      <c r="E274" s="274"/>
      <c r="F274" s="274"/>
      <c r="G274" s="26"/>
      <c r="H274" s="274"/>
      <c r="I274" s="26"/>
      <c r="J274" s="26"/>
      <c r="K274" s="26"/>
      <c r="L274" s="26"/>
      <c r="M274" s="26"/>
      <c r="N274" s="26"/>
      <c r="O274" s="26"/>
      <c r="P274" s="274"/>
      <c r="Q274" s="26"/>
      <c r="R274" s="26"/>
      <c r="S274" s="26"/>
      <c r="T274" s="26"/>
      <c r="U274" s="26"/>
      <c r="V274" s="26"/>
      <c r="W274" s="26"/>
      <c r="X274" s="26"/>
      <c r="Y274" s="26"/>
      <c r="Z274" s="26"/>
      <c r="AA274" s="26"/>
      <c r="AB274" s="26"/>
      <c r="AC274" s="26"/>
      <c r="AD274" s="26"/>
      <c r="AE274" s="26"/>
      <c r="AF274" s="26"/>
      <c r="AG274" s="26"/>
      <c r="AH274" s="26"/>
      <c r="AI274" s="26"/>
      <c r="AJ274" s="26"/>
      <c r="AK274" s="26"/>
      <c r="AL274" s="274"/>
      <c r="AM274" s="274"/>
      <c r="AN274" s="274"/>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row>
    <row r="275" spans="1:64" ht="13.5" customHeight="1">
      <c r="A275" s="274"/>
      <c r="B275" s="274"/>
      <c r="C275" s="274"/>
      <c r="D275" s="274"/>
      <c r="E275" s="274"/>
      <c r="F275" s="274"/>
      <c r="G275" s="26"/>
      <c r="H275" s="274"/>
      <c r="I275" s="26"/>
      <c r="J275" s="26"/>
      <c r="K275" s="26"/>
      <c r="L275" s="26"/>
      <c r="M275" s="26"/>
      <c r="N275" s="26"/>
      <c r="O275" s="26"/>
      <c r="P275" s="274"/>
      <c r="Q275" s="26"/>
      <c r="R275" s="26"/>
      <c r="S275" s="26"/>
      <c r="T275" s="26"/>
      <c r="U275" s="26"/>
      <c r="V275" s="26"/>
      <c r="W275" s="26"/>
      <c r="X275" s="26"/>
      <c r="Y275" s="26"/>
      <c r="Z275" s="26"/>
      <c r="AA275" s="26"/>
      <c r="AB275" s="26"/>
      <c r="AC275" s="26"/>
      <c r="AD275" s="26"/>
      <c r="AE275" s="26"/>
      <c r="AF275" s="26"/>
      <c r="AG275" s="26"/>
      <c r="AH275" s="26"/>
      <c r="AI275" s="26"/>
      <c r="AJ275" s="26"/>
      <c r="AK275" s="26"/>
      <c r="AL275" s="274"/>
      <c r="AM275" s="274"/>
      <c r="AN275" s="274"/>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row>
    <row r="276" spans="1:64" ht="13.5" customHeight="1">
      <c r="A276" s="274"/>
      <c r="B276" s="274"/>
      <c r="C276" s="274"/>
      <c r="D276" s="274"/>
      <c r="E276" s="274"/>
      <c r="F276" s="274"/>
      <c r="G276" s="26"/>
      <c r="H276" s="274"/>
      <c r="I276" s="26"/>
      <c r="J276" s="26"/>
      <c r="K276" s="26"/>
      <c r="L276" s="26"/>
      <c r="M276" s="26"/>
      <c r="N276" s="26"/>
      <c r="O276" s="26"/>
      <c r="P276" s="274"/>
      <c r="Q276" s="26"/>
      <c r="R276" s="26"/>
      <c r="S276" s="26"/>
      <c r="T276" s="26"/>
      <c r="U276" s="26"/>
      <c r="V276" s="26"/>
      <c r="W276" s="26"/>
      <c r="X276" s="26"/>
      <c r="Y276" s="26"/>
      <c r="Z276" s="26"/>
      <c r="AA276" s="26"/>
      <c r="AB276" s="26"/>
      <c r="AC276" s="26"/>
      <c r="AD276" s="26"/>
      <c r="AE276" s="26"/>
      <c r="AF276" s="26"/>
      <c r="AG276" s="26"/>
      <c r="AH276" s="26"/>
      <c r="AI276" s="26"/>
      <c r="AJ276" s="26"/>
      <c r="AK276" s="26"/>
      <c r="AL276" s="274"/>
      <c r="AM276" s="274"/>
      <c r="AN276" s="274"/>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row>
    <row r="277" spans="1:64" ht="13.5" customHeight="1">
      <c r="A277" s="274"/>
      <c r="B277" s="274"/>
      <c r="C277" s="274"/>
      <c r="D277" s="274"/>
      <c r="E277" s="274"/>
      <c r="F277" s="274"/>
      <c r="G277" s="26"/>
      <c r="H277" s="274"/>
      <c r="I277" s="26"/>
      <c r="J277" s="26"/>
      <c r="K277" s="26"/>
      <c r="L277" s="26"/>
      <c r="M277" s="26"/>
      <c r="N277" s="26"/>
      <c r="O277" s="26"/>
      <c r="P277" s="274"/>
      <c r="Q277" s="26"/>
      <c r="R277" s="26"/>
      <c r="S277" s="26"/>
      <c r="T277" s="26"/>
      <c r="U277" s="26"/>
      <c r="V277" s="26"/>
      <c r="W277" s="26"/>
      <c r="X277" s="26"/>
      <c r="Y277" s="26"/>
      <c r="Z277" s="26"/>
      <c r="AA277" s="26"/>
      <c r="AB277" s="26"/>
      <c r="AC277" s="26"/>
      <c r="AD277" s="26"/>
      <c r="AE277" s="26"/>
      <c r="AF277" s="26"/>
      <c r="AG277" s="26"/>
      <c r="AH277" s="26"/>
      <c r="AI277" s="26"/>
      <c r="AJ277" s="26"/>
      <c r="AK277" s="26"/>
      <c r="AL277" s="274"/>
      <c r="AM277" s="274"/>
      <c r="AN277" s="274"/>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row>
    <row r="278" spans="1:64" ht="13.5" customHeight="1">
      <c r="A278" s="274"/>
      <c r="B278" s="274"/>
      <c r="C278" s="274"/>
      <c r="D278" s="274"/>
      <c r="E278" s="274"/>
      <c r="F278" s="274"/>
      <c r="G278" s="26"/>
      <c r="H278" s="274"/>
      <c r="I278" s="26"/>
      <c r="J278" s="26"/>
      <c r="K278" s="26"/>
      <c r="L278" s="26"/>
      <c r="M278" s="26"/>
      <c r="N278" s="26"/>
      <c r="O278" s="26"/>
      <c r="P278" s="274"/>
      <c r="Q278" s="26"/>
      <c r="R278" s="26"/>
      <c r="S278" s="26"/>
      <c r="T278" s="26"/>
      <c r="U278" s="26"/>
      <c r="V278" s="26"/>
      <c r="W278" s="26"/>
      <c r="X278" s="26"/>
      <c r="Y278" s="26"/>
      <c r="Z278" s="26"/>
      <c r="AA278" s="26"/>
      <c r="AB278" s="26"/>
      <c r="AC278" s="26"/>
      <c r="AD278" s="26"/>
      <c r="AE278" s="26"/>
      <c r="AF278" s="26"/>
      <c r="AG278" s="26"/>
      <c r="AH278" s="26"/>
      <c r="AI278" s="26"/>
      <c r="AJ278" s="26"/>
      <c r="AK278" s="26"/>
      <c r="AL278" s="274"/>
      <c r="AM278" s="274"/>
      <c r="AN278" s="274"/>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row>
    <row r="279" spans="1:64" ht="13.5" customHeight="1">
      <c r="A279" s="274"/>
      <c r="B279" s="274"/>
      <c r="C279" s="274"/>
      <c r="D279" s="274"/>
      <c r="E279" s="274"/>
      <c r="F279" s="274"/>
      <c r="G279" s="26"/>
      <c r="H279" s="274"/>
      <c r="I279" s="26"/>
      <c r="J279" s="26"/>
      <c r="K279" s="26"/>
      <c r="L279" s="26"/>
      <c r="M279" s="26"/>
      <c r="N279" s="26"/>
      <c r="O279" s="26"/>
      <c r="P279" s="274"/>
      <c r="Q279" s="26"/>
      <c r="R279" s="26"/>
      <c r="S279" s="26"/>
      <c r="T279" s="26"/>
      <c r="U279" s="26"/>
      <c r="V279" s="26"/>
      <c r="W279" s="26"/>
      <c r="X279" s="26"/>
      <c r="Y279" s="26"/>
      <c r="Z279" s="26"/>
      <c r="AA279" s="26"/>
      <c r="AB279" s="26"/>
      <c r="AC279" s="26"/>
      <c r="AD279" s="26"/>
      <c r="AE279" s="26"/>
      <c r="AF279" s="26"/>
      <c r="AG279" s="26"/>
      <c r="AH279" s="26"/>
      <c r="AI279" s="26"/>
      <c r="AJ279" s="26"/>
      <c r="AK279" s="26"/>
      <c r="AL279" s="274"/>
      <c r="AM279" s="274"/>
      <c r="AN279" s="274"/>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row>
    <row r="280" spans="1:64" ht="13.5" customHeight="1">
      <c r="A280" s="274"/>
      <c r="B280" s="274"/>
      <c r="C280" s="274"/>
      <c r="D280" s="274"/>
      <c r="E280" s="274"/>
      <c r="F280" s="274"/>
      <c r="G280" s="26"/>
      <c r="H280" s="274"/>
      <c r="I280" s="26"/>
      <c r="J280" s="26"/>
      <c r="K280" s="26"/>
      <c r="L280" s="26"/>
      <c r="M280" s="26"/>
      <c r="N280" s="26"/>
      <c r="O280" s="26"/>
      <c r="P280" s="274"/>
      <c r="Q280" s="26"/>
      <c r="R280" s="26"/>
      <c r="S280" s="26"/>
      <c r="T280" s="26"/>
      <c r="U280" s="26"/>
      <c r="V280" s="26"/>
      <c r="W280" s="26"/>
      <c r="X280" s="26"/>
      <c r="Y280" s="26"/>
      <c r="Z280" s="26"/>
      <c r="AA280" s="26"/>
      <c r="AB280" s="26"/>
      <c r="AC280" s="26"/>
      <c r="AD280" s="26"/>
      <c r="AE280" s="26"/>
      <c r="AF280" s="26"/>
      <c r="AG280" s="26"/>
      <c r="AH280" s="26"/>
      <c r="AI280" s="26"/>
      <c r="AJ280" s="26"/>
      <c r="AK280" s="26"/>
      <c r="AL280" s="274"/>
      <c r="AM280" s="274"/>
      <c r="AN280" s="274"/>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row>
    <row r="281" spans="1:64" ht="13.5" customHeight="1">
      <c r="A281" s="274"/>
      <c r="B281" s="274"/>
      <c r="C281" s="274"/>
      <c r="D281" s="274"/>
      <c r="E281" s="274"/>
      <c r="F281" s="274"/>
      <c r="G281" s="26"/>
      <c r="H281" s="274"/>
      <c r="I281" s="26"/>
      <c r="J281" s="26"/>
      <c r="K281" s="26"/>
      <c r="L281" s="26"/>
      <c r="M281" s="26"/>
      <c r="N281" s="26"/>
      <c r="O281" s="26"/>
      <c r="P281" s="274"/>
      <c r="Q281" s="26"/>
      <c r="R281" s="26"/>
      <c r="S281" s="26"/>
      <c r="T281" s="26"/>
      <c r="U281" s="26"/>
      <c r="V281" s="26"/>
      <c r="W281" s="26"/>
      <c r="X281" s="26"/>
      <c r="Y281" s="26"/>
      <c r="Z281" s="26"/>
      <c r="AA281" s="26"/>
      <c r="AB281" s="26"/>
      <c r="AC281" s="26"/>
      <c r="AD281" s="26"/>
      <c r="AE281" s="26"/>
      <c r="AF281" s="26"/>
      <c r="AG281" s="26"/>
      <c r="AH281" s="26"/>
      <c r="AI281" s="26"/>
      <c r="AJ281" s="26"/>
      <c r="AK281" s="26"/>
      <c r="AL281" s="274"/>
      <c r="AM281" s="274"/>
      <c r="AN281" s="274"/>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row>
    <row r="282" spans="1:64" ht="13.5" customHeight="1">
      <c r="A282" s="274"/>
      <c r="B282" s="274"/>
      <c r="C282" s="274"/>
      <c r="D282" s="274"/>
      <c r="E282" s="274"/>
      <c r="F282" s="274"/>
      <c r="G282" s="26"/>
      <c r="H282" s="274"/>
      <c r="I282" s="26"/>
      <c r="J282" s="26"/>
      <c r="K282" s="26"/>
      <c r="L282" s="26"/>
      <c r="M282" s="26"/>
      <c r="N282" s="26"/>
      <c r="O282" s="26"/>
      <c r="P282" s="274"/>
      <c r="Q282" s="26"/>
      <c r="R282" s="26"/>
      <c r="S282" s="26"/>
      <c r="T282" s="26"/>
      <c r="U282" s="26"/>
      <c r="V282" s="26"/>
      <c r="W282" s="26"/>
      <c r="X282" s="26"/>
      <c r="Y282" s="26"/>
      <c r="Z282" s="26"/>
      <c r="AA282" s="26"/>
      <c r="AB282" s="26"/>
      <c r="AC282" s="26"/>
      <c r="AD282" s="26"/>
      <c r="AE282" s="26"/>
      <c r="AF282" s="26"/>
      <c r="AG282" s="26"/>
      <c r="AH282" s="26"/>
      <c r="AI282" s="26"/>
      <c r="AJ282" s="26"/>
      <c r="AK282" s="26"/>
      <c r="AL282" s="274"/>
      <c r="AM282" s="274"/>
      <c r="AN282" s="274"/>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row>
    <row r="283" spans="1:64" ht="13.5" customHeight="1">
      <c r="A283" s="274"/>
      <c r="B283" s="274"/>
      <c r="C283" s="274"/>
      <c r="D283" s="274"/>
      <c r="E283" s="274"/>
      <c r="F283" s="274"/>
      <c r="G283" s="26"/>
      <c r="H283" s="274"/>
      <c r="I283" s="26"/>
      <c r="J283" s="26"/>
      <c r="K283" s="26"/>
      <c r="L283" s="26"/>
      <c r="M283" s="26"/>
      <c r="N283" s="26"/>
      <c r="O283" s="26"/>
      <c r="P283" s="274"/>
      <c r="Q283" s="26"/>
      <c r="R283" s="26"/>
      <c r="S283" s="26"/>
      <c r="T283" s="26"/>
      <c r="U283" s="26"/>
      <c r="V283" s="26"/>
      <c r="W283" s="26"/>
      <c r="X283" s="26"/>
      <c r="Y283" s="26"/>
      <c r="Z283" s="26"/>
      <c r="AA283" s="26"/>
      <c r="AB283" s="26"/>
      <c r="AC283" s="26"/>
      <c r="AD283" s="26"/>
      <c r="AE283" s="26"/>
      <c r="AF283" s="26"/>
      <c r="AG283" s="26"/>
      <c r="AH283" s="26"/>
      <c r="AI283" s="26"/>
      <c r="AJ283" s="26"/>
      <c r="AK283" s="26"/>
      <c r="AL283" s="274"/>
      <c r="AM283" s="274"/>
      <c r="AN283" s="274"/>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row>
    <row r="284" spans="1:64" ht="13.5" customHeight="1">
      <c r="A284" s="274"/>
      <c r="B284" s="274"/>
      <c r="C284" s="274"/>
      <c r="D284" s="274"/>
      <c r="E284" s="274"/>
      <c r="F284" s="274"/>
      <c r="G284" s="26"/>
      <c r="H284" s="274"/>
      <c r="I284" s="26"/>
      <c r="J284" s="26"/>
      <c r="K284" s="26"/>
      <c r="L284" s="26"/>
      <c r="M284" s="26"/>
      <c r="N284" s="26"/>
      <c r="O284" s="26"/>
      <c r="P284" s="274"/>
      <c r="Q284" s="26"/>
      <c r="R284" s="26"/>
      <c r="S284" s="26"/>
      <c r="T284" s="26"/>
      <c r="U284" s="26"/>
      <c r="V284" s="26"/>
      <c r="W284" s="26"/>
      <c r="X284" s="26"/>
      <c r="Y284" s="26"/>
      <c r="Z284" s="26"/>
      <c r="AA284" s="26"/>
      <c r="AB284" s="26"/>
      <c r="AC284" s="26"/>
      <c r="AD284" s="26"/>
      <c r="AE284" s="26"/>
      <c r="AF284" s="26"/>
      <c r="AG284" s="26"/>
      <c r="AH284" s="26"/>
      <c r="AI284" s="26"/>
      <c r="AJ284" s="26"/>
      <c r="AK284" s="26"/>
      <c r="AL284" s="274"/>
      <c r="AM284" s="274"/>
      <c r="AN284" s="274"/>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row>
    <row r="285" spans="1:64" ht="13.5" customHeight="1">
      <c r="A285" s="274"/>
      <c r="B285" s="274"/>
      <c r="C285" s="274"/>
      <c r="D285" s="274"/>
      <c r="E285" s="274"/>
      <c r="F285" s="274"/>
      <c r="G285" s="26"/>
      <c r="H285" s="274"/>
      <c r="I285" s="26"/>
      <c r="J285" s="26"/>
      <c r="K285" s="26"/>
      <c r="L285" s="26"/>
      <c r="M285" s="26"/>
      <c r="N285" s="26"/>
      <c r="O285" s="26"/>
      <c r="P285" s="274"/>
      <c r="Q285" s="26"/>
      <c r="R285" s="26"/>
      <c r="S285" s="26"/>
      <c r="T285" s="26"/>
      <c r="U285" s="26"/>
      <c r="V285" s="26"/>
      <c r="W285" s="26"/>
      <c r="X285" s="26"/>
      <c r="Y285" s="26"/>
      <c r="Z285" s="26"/>
      <c r="AA285" s="26"/>
      <c r="AB285" s="26"/>
      <c r="AC285" s="26"/>
      <c r="AD285" s="26"/>
      <c r="AE285" s="26"/>
      <c r="AF285" s="26"/>
      <c r="AG285" s="26"/>
      <c r="AH285" s="26"/>
      <c r="AI285" s="26"/>
      <c r="AJ285" s="26"/>
      <c r="AK285" s="26"/>
      <c r="AL285" s="274"/>
      <c r="AM285" s="274"/>
      <c r="AN285" s="274"/>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row>
    <row r="286" spans="1:64" ht="13.5" customHeight="1">
      <c r="A286" s="274"/>
      <c r="B286" s="274"/>
      <c r="C286" s="274"/>
      <c r="D286" s="274"/>
      <c r="E286" s="274"/>
      <c r="F286" s="274"/>
      <c r="G286" s="26"/>
      <c r="H286" s="274"/>
      <c r="I286" s="26"/>
      <c r="J286" s="26"/>
      <c r="K286" s="26"/>
      <c r="L286" s="26"/>
      <c r="M286" s="26"/>
      <c r="N286" s="26"/>
      <c r="O286" s="26"/>
      <c r="P286" s="274"/>
      <c r="Q286" s="26"/>
      <c r="R286" s="26"/>
      <c r="S286" s="26"/>
      <c r="T286" s="26"/>
      <c r="U286" s="26"/>
      <c r="V286" s="26"/>
      <c r="W286" s="26"/>
      <c r="X286" s="26"/>
      <c r="Y286" s="26"/>
      <c r="Z286" s="26"/>
      <c r="AA286" s="26"/>
      <c r="AB286" s="26"/>
      <c r="AC286" s="26"/>
      <c r="AD286" s="26"/>
      <c r="AE286" s="26"/>
      <c r="AF286" s="26"/>
      <c r="AG286" s="26"/>
      <c r="AH286" s="26"/>
      <c r="AI286" s="26"/>
      <c r="AJ286" s="26"/>
      <c r="AK286" s="26"/>
      <c r="AL286" s="274"/>
      <c r="AM286" s="274"/>
      <c r="AN286" s="274"/>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row>
    <row r="287" spans="1:64" ht="13.5" customHeight="1">
      <c r="A287" s="274"/>
      <c r="B287" s="274"/>
      <c r="C287" s="274"/>
      <c r="D287" s="274"/>
      <c r="E287" s="274"/>
      <c r="F287" s="274"/>
      <c r="G287" s="26"/>
      <c r="H287" s="274"/>
      <c r="I287" s="26"/>
      <c r="J287" s="26"/>
      <c r="K287" s="26"/>
      <c r="L287" s="26"/>
      <c r="M287" s="26"/>
      <c r="N287" s="26"/>
      <c r="O287" s="26"/>
      <c r="P287" s="274"/>
      <c r="Q287" s="26"/>
      <c r="R287" s="26"/>
      <c r="S287" s="26"/>
      <c r="T287" s="26"/>
      <c r="U287" s="26"/>
      <c r="V287" s="26"/>
      <c r="W287" s="26"/>
      <c r="X287" s="26"/>
      <c r="Y287" s="26"/>
      <c r="Z287" s="26"/>
      <c r="AA287" s="26"/>
      <c r="AB287" s="26"/>
      <c r="AC287" s="26"/>
      <c r="AD287" s="26"/>
      <c r="AE287" s="26"/>
      <c r="AF287" s="26"/>
      <c r="AG287" s="26"/>
      <c r="AH287" s="26"/>
      <c r="AI287" s="26"/>
      <c r="AJ287" s="26"/>
      <c r="AK287" s="26"/>
      <c r="AL287" s="274"/>
      <c r="AM287" s="274"/>
      <c r="AN287" s="274"/>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row>
    <row r="288" spans="1:64" ht="13.5" customHeight="1">
      <c r="A288" s="274"/>
      <c r="B288" s="274"/>
      <c r="C288" s="274"/>
      <c r="D288" s="274"/>
      <c r="E288" s="274"/>
      <c r="F288" s="274"/>
      <c r="G288" s="26"/>
      <c r="H288" s="274"/>
      <c r="I288" s="26"/>
      <c r="J288" s="26"/>
      <c r="K288" s="26"/>
      <c r="L288" s="26"/>
      <c r="M288" s="26"/>
      <c r="N288" s="26"/>
      <c r="O288" s="26"/>
      <c r="P288" s="274"/>
      <c r="Q288" s="26"/>
      <c r="R288" s="26"/>
      <c r="S288" s="26"/>
      <c r="T288" s="26"/>
      <c r="U288" s="26"/>
      <c r="V288" s="26"/>
      <c r="W288" s="26"/>
      <c r="X288" s="26"/>
      <c r="Y288" s="26"/>
      <c r="Z288" s="26"/>
      <c r="AA288" s="26"/>
      <c r="AB288" s="26"/>
      <c r="AC288" s="26"/>
      <c r="AD288" s="26"/>
      <c r="AE288" s="26"/>
      <c r="AF288" s="26"/>
      <c r="AG288" s="26"/>
      <c r="AH288" s="26"/>
      <c r="AI288" s="26"/>
      <c r="AJ288" s="26"/>
      <c r="AK288" s="26"/>
      <c r="AL288" s="274"/>
      <c r="AM288" s="274"/>
      <c r="AN288" s="274"/>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row>
    <row r="289" spans="1:64" ht="13.5" customHeight="1">
      <c r="A289" s="274"/>
      <c r="B289" s="274"/>
      <c r="C289" s="274"/>
      <c r="D289" s="274"/>
      <c r="E289" s="274"/>
      <c r="F289" s="274"/>
      <c r="G289" s="26"/>
      <c r="H289" s="274"/>
      <c r="I289" s="26"/>
      <c r="J289" s="26"/>
      <c r="K289" s="26"/>
      <c r="L289" s="26"/>
      <c r="M289" s="26"/>
      <c r="N289" s="26"/>
      <c r="O289" s="26"/>
      <c r="P289" s="274"/>
      <c r="Q289" s="26"/>
      <c r="R289" s="26"/>
      <c r="S289" s="26"/>
      <c r="T289" s="26"/>
      <c r="U289" s="26"/>
      <c r="V289" s="26"/>
      <c r="W289" s="26"/>
      <c r="X289" s="26"/>
      <c r="Y289" s="26"/>
      <c r="Z289" s="26"/>
      <c r="AA289" s="26"/>
      <c r="AB289" s="26"/>
      <c r="AC289" s="26"/>
      <c r="AD289" s="26"/>
      <c r="AE289" s="26"/>
      <c r="AF289" s="26"/>
      <c r="AG289" s="26"/>
      <c r="AH289" s="26"/>
      <c r="AI289" s="26"/>
      <c r="AJ289" s="26"/>
      <c r="AK289" s="26"/>
      <c r="AL289" s="274"/>
      <c r="AM289" s="274"/>
      <c r="AN289" s="274"/>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row>
    <row r="290" spans="1:64" ht="13.5" customHeight="1">
      <c r="A290" s="274"/>
      <c r="B290" s="274"/>
      <c r="C290" s="274"/>
      <c r="D290" s="274"/>
      <c r="E290" s="274"/>
      <c r="F290" s="274"/>
      <c r="G290" s="26"/>
      <c r="H290" s="274"/>
      <c r="I290" s="26"/>
      <c r="J290" s="26"/>
      <c r="K290" s="26"/>
      <c r="L290" s="26"/>
      <c r="M290" s="26"/>
      <c r="N290" s="26"/>
      <c r="O290" s="26"/>
      <c r="P290" s="274"/>
      <c r="Q290" s="26"/>
      <c r="R290" s="26"/>
      <c r="S290" s="26"/>
      <c r="T290" s="26"/>
      <c r="U290" s="26"/>
      <c r="V290" s="26"/>
      <c r="W290" s="26"/>
      <c r="X290" s="26"/>
      <c r="Y290" s="26"/>
      <c r="Z290" s="26"/>
      <c r="AA290" s="26"/>
      <c r="AB290" s="26"/>
      <c r="AC290" s="26"/>
      <c r="AD290" s="26"/>
      <c r="AE290" s="26"/>
      <c r="AF290" s="26"/>
      <c r="AG290" s="26"/>
      <c r="AH290" s="26"/>
      <c r="AI290" s="26"/>
      <c r="AJ290" s="26"/>
      <c r="AK290" s="26"/>
      <c r="AL290" s="274"/>
      <c r="AM290" s="274"/>
      <c r="AN290" s="274"/>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row>
    <row r="291" spans="1:64" ht="13.5" customHeight="1">
      <c r="A291" s="274"/>
      <c r="B291" s="274"/>
      <c r="C291" s="274"/>
      <c r="D291" s="274"/>
      <c r="E291" s="274"/>
      <c r="F291" s="274"/>
      <c r="G291" s="26"/>
      <c r="H291" s="274"/>
      <c r="I291" s="26"/>
      <c r="J291" s="26"/>
      <c r="K291" s="26"/>
      <c r="L291" s="26"/>
      <c r="M291" s="26"/>
      <c r="N291" s="26"/>
      <c r="O291" s="26"/>
      <c r="P291" s="274"/>
      <c r="Q291" s="26"/>
      <c r="R291" s="26"/>
      <c r="S291" s="26"/>
      <c r="T291" s="26"/>
      <c r="U291" s="26"/>
      <c r="V291" s="26"/>
      <c r="W291" s="26"/>
      <c r="X291" s="26"/>
      <c r="Y291" s="26"/>
      <c r="Z291" s="26"/>
      <c r="AA291" s="26"/>
      <c r="AB291" s="26"/>
      <c r="AC291" s="26"/>
      <c r="AD291" s="26"/>
      <c r="AE291" s="26"/>
      <c r="AF291" s="26"/>
      <c r="AG291" s="26"/>
      <c r="AH291" s="26"/>
      <c r="AI291" s="26"/>
      <c r="AJ291" s="26"/>
      <c r="AK291" s="26"/>
      <c r="AL291" s="274"/>
      <c r="AM291" s="274"/>
      <c r="AN291" s="274"/>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row>
    <row r="292" spans="1:64" ht="13.5" customHeight="1">
      <c r="A292" s="274"/>
      <c r="B292" s="274"/>
      <c r="C292" s="274"/>
      <c r="D292" s="274"/>
      <c r="E292" s="274"/>
      <c r="F292" s="274"/>
      <c r="G292" s="26"/>
      <c r="H292" s="274"/>
      <c r="I292" s="26"/>
      <c r="J292" s="26"/>
      <c r="K292" s="26"/>
      <c r="L292" s="26"/>
      <c r="M292" s="26"/>
      <c r="N292" s="26"/>
      <c r="O292" s="26"/>
      <c r="P292" s="274"/>
      <c r="Q292" s="26"/>
      <c r="R292" s="26"/>
      <c r="S292" s="26"/>
      <c r="T292" s="26"/>
      <c r="U292" s="26"/>
      <c r="V292" s="26"/>
      <c r="W292" s="26"/>
      <c r="X292" s="26"/>
      <c r="Y292" s="26"/>
      <c r="Z292" s="26"/>
      <c r="AA292" s="26"/>
      <c r="AB292" s="26"/>
      <c r="AC292" s="26"/>
      <c r="AD292" s="26"/>
      <c r="AE292" s="26"/>
      <c r="AF292" s="26"/>
      <c r="AG292" s="26"/>
      <c r="AH292" s="26"/>
      <c r="AI292" s="26"/>
      <c r="AJ292" s="26"/>
      <c r="AK292" s="26"/>
      <c r="AL292" s="274"/>
      <c r="AM292" s="274"/>
      <c r="AN292" s="274"/>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row>
    <row r="293" spans="1:64" ht="13.5" customHeight="1">
      <c r="A293" s="274"/>
      <c r="B293" s="274"/>
      <c r="C293" s="274"/>
      <c r="D293" s="274"/>
      <c r="E293" s="274"/>
      <c r="F293" s="274"/>
      <c r="G293" s="26"/>
      <c r="H293" s="274"/>
      <c r="I293" s="26"/>
      <c r="J293" s="26"/>
      <c r="K293" s="26"/>
      <c r="L293" s="26"/>
      <c r="M293" s="26"/>
      <c r="N293" s="26"/>
      <c r="O293" s="26"/>
      <c r="P293" s="274"/>
      <c r="Q293" s="26"/>
      <c r="R293" s="26"/>
      <c r="S293" s="26"/>
      <c r="T293" s="26"/>
      <c r="U293" s="26"/>
      <c r="V293" s="26"/>
      <c r="W293" s="26"/>
      <c r="X293" s="26"/>
      <c r="Y293" s="26"/>
      <c r="Z293" s="26"/>
      <c r="AA293" s="26"/>
      <c r="AB293" s="26"/>
      <c r="AC293" s="26"/>
      <c r="AD293" s="26"/>
      <c r="AE293" s="26"/>
      <c r="AF293" s="26"/>
      <c r="AG293" s="26"/>
      <c r="AH293" s="26"/>
      <c r="AI293" s="26"/>
      <c r="AJ293" s="26"/>
      <c r="AK293" s="26"/>
      <c r="AL293" s="274"/>
      <c r="AM293" s="274"/>
      <c r="AN293" s="274"/>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row>
    <row r="294" spans="1:64" ht="13.5" customHeight="1">
      <c r="A294" s="274"/>
      <c r="B294" s="274"/>
      <c r="C294" s="274"/>
      <c r="D294" s="274"/>
      <c r="E294" s="274"/>
      <c r="F294" s="274"/>
      <c r="G294" s="26"/>
      <c r="H294" s="274"/>
      <c r="I294" s="26"/>
      <c r="J294" s="26"/>
      <c r="K294" s="26"/>
      <c r="L294" s="26"/>
      <c r="M294" s="26"/>
      <c r="N294" s="26"/>
      <c r="O294" s="26"/>
      <c r="P294" s="274"/>
      <c r="Q294" s="26"/>
      <c r="R294" s="26"/>
      <c r="S294" s="26"/>
      <c r="T294" s="26"/>
      <c r="U294" s="26"/>
      <c r="V294" s="26"/>
      <c r="W294" s="26"/>
      <c r="X294" s="26"/>
      <c r="Y294" s="26"/>
      <c r="Z294" s="26"/>
      <c r="AA294" s="26"/>
      <c r="AB294" s="26"/>
      <c r="AC294" s="26"/>
      <c r="AD294" s="26"/>
      <c r="AE294" s="26"/>
      <c r="AF294" s="26"/>
      <c r="AG294" s="26"/>
      <c r="AH294" s="26"/>
      <c r="AI294" s="26"/>
      <c r="AJ294" s="26"/>
      <c r="AK294" s="26"/>
      <c r="AL294" s="274"/>
      <c r="AM294" s="274"/>
      <c r="AN294" s="274"/>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row>
    <row r="295" spans="1:64" ht="13.5" customHeight="1">
      <c r="A295" s="274"/>
      <c r="B295" s="274"/>
      <c r="C295" s="274"/>
      <c r="D295" s="274"/>
      <c r="E295" s="274"/>
      <c r="F295" s="274"/>
      <c r="G295" s="26"/>
      <c r="H295" s="274"/>
      <c r="I295" s="26"/>
      <c r="J295" s="26"/>
      <c r="K295" s="26"/>
      <c r="L295" s="26"/>
      <c r="M295" s="26"/>
      <c r="N295" s="26"/>
      <c r="O295" s="26"/>
      <c r="P295" s="274"/>
      <c r="Q295" s="26"/>
      <c r="R295" s="26"/>
      <c r="S295" s="26"/>
      <c r="T295" s="26"/>
      <c r="U295" s="26"/>
      <c r="V295" s="26"/>
      <c r="W295" s="26"/>
      <c r="X295" s="26"/>
      <c r="Y295" s="26"/>
      <c r="Z295" s="26"/>
      <c r="AA295" s="26"/>
      <c r="AB295" s="26"/>
      <c r="AC295" s="26"/>
      <c r="AD295" s="26"/>
      <c r="AE295" s="26"/>
      <c r="AF295" s="26"/>
      <c r="AG295" s="26"/>
      <c r="AH295" s="26"/>
      <c r="AI295" s="26"/>
      <c r="AJ295" s="26"/>
      <c r="AK295" s="26"/>
      <c r="AL295" s="274"/>
      <c r="AM295" s="274"/>
      <c r="AN295" s="274"/>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row>
    <row r="296" spans="1:64" ht="13.5" customHeight="1">
      <c r="A296" s="274"/>
      <c r="B296" s="274"/>
      <c r="C296" s="274"/>
      <c r="D296" s="274"/>
      <c r="E296" s="274"/>
      <c r="F296" s="274"/>
      <c r="G296" s="26"/>
      <c r="H296" s="274"/>
      <c r="I296" s="26"/>
      <c r="J296" s="26"/>
      <c r="K296" s="26"/>
      <c r="L296" s="26"/>
      <c r="M296" s="26"/>
      <c r="N296" s="26"/>
      <c r="O296" s="26"/>
      <c r="P296" s="274"/>
      <c r="Q296" s="26"/>
      <c r="R296" s="26"/>
      <c r="S296" s="26"/>
      <c r="T296" s="26"/>
      <c r="U296" s="26"/>
      <c r="V296" s="26"/>
      <c r="W296" s="26"/>
      <c r="X296" s="26"/>
      <c r="Y296" s="26"/>
      <c r="Z296" s="26"/>
      <c r="AA296" s="26"/>
      <c r="AB296" s="26"/>
      <c r="AC296" s="26"/>
      <c r="AD296" s="26"/>
      <c r="AE296" s="26"/>
      <c r="AF296" s="26"/>
      <c r="AG296" s="26"/>
      <c r="AH296" s="26"/>
      <c r="AI296" s="26"/>
      <c r="AJ296" s="26"/>
      <c r="AK296" s="26"/>
      <c r="AL296" s="274"/>
      <c r="AM296" s="274"/>
      <c r="AN296" s="274"/>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row>
    <row r="297" spans="1:64" ht="13.5" customHeight="1">
      <c r="A297" s="274"/>
      <c r="B297" s="274"/>
      <c r="C297" s="274"/>
      <c r="D297" s="274"/>
      <c r="E297" s="274"/>
      <c r="F297" s="274"/>
      <c r="G297" s="26"/>
      <c r="H297" s="274"/>
      <c r="I297" s="26"/>
      <c r="J297" s="26"/>
      <c r="K297" s="26"/>
      <c r="L297" s="26"/>
      <c r="M297" s="26"/>
      <c r="N297" s="26"/>
      <c r="O297" s="26"/>
      <c r="P297" s="274"/>
      <c r="Q297" s="26"/>
      <c r="R297" s="26"/>
      <c r="S297" s="26"/>
      <c r="T297" s="26"/>
      <c r="U297" s="26"/>
      <c r="V297" s="26"/>
      <c r="W297" s="26"/>
      <c r="X297" s="26"/>
      <c r="Y297" s="26"/>
      <c r="Z297" s="26"/>
      <c r="AA297" s="26"/>
      <c r="AB297" s="26"/>
      <c r="AC297" s="26"/>
      <c r="AD297" s="26"/>
      <c r="AE297" s="26"/>
      <c r="AF297" s="26"/>
      <c r="AG297" s="26"/>
      <c r="AH297" s="26"/>
      <c r="AI297" s="26"/>
      <c r="AJ297" s="26"/>
      <c r="AK297" s="26"/>
      <c r="AL297" s="274"/>
      <c r="AM297" s="274"/>
      <c r="AN297" s="274"/>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row>
    <row r="298" spans="1:64" ht="13.5" customHeight="1">
      <c r="A298" s="274"/>
      <c r="B298" s="274"/>
      <c r="C298" s="274"/>
      <c r="D298" s="274"/>
      <c r="E298" s="274"/>
      <c r="F298" s="274"/>
      <c r="G298" s="26"/>
      <c r="H298" s="274"/>
      <c r="I298" s="26"/>
      <c r="J298" s="26"/>
      <c r="K298" s="26"/>
      <c r="L298" s="26"/>
      <c r="M298" s="26"/>
      <c r="N298" s="26"/>
      <c r="O298" s="26"/>
      <c r="P298" s="274"/>
      <c r="Q298" s="26"/>
      <c r="R298" s="26"/>
      <c r="S298" s="26"/>
      <c r="T298" s="26"/>
      <c r="U298" s="26"/>
      <c r="V298" s="26"/>
      <c r="W298" s="26"/>
      <c r="X298" s="26"/>
      <c r="Y298" s="26"/>
      <c r="Z298" s="26"/>
      <c r="AA298" s="26"/>
      <c r="AB298" s="26"/>
      <c r="AC298" s="26"/>
      <c r="AD298" s="26"/>
      <c r="AE298" s="26"/>
      <c r="AF298" s="26"/>
      <c r="AG298" s="26"/>
      <c r="AH298" s="26"/>
      <c r="AI298" s="26"/>
      <c r="AJ298" s="26"/>
      <c r="AK298" s="26"/>
      <c r="AL298" s="274"/>
      <c r="AM298" s="274"/>
      <c r="AN298" s="274"/>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row>
    <row r="299" spans="1:64" ht="13.5" customHeight="1">
      <c r="A299" s="274"/>
      <c r="B299" s="274"/>
      <c r="C299" s="274"/>
      <c r="D299" s="274"/>
      <c r="E299" s="274"/>
      <c r="F299" s="274"/>
      <c r="G299" s="26"/>
      <c r="H299" s="274"/>
      <c r="I299" s="26"/>
      <c r="J299" s="26"/>
      <c r="K299" s="26"/>
      <c r="L299" s="26"/>
      <c r="M299" s="26"/>
      <c r="N299" s="26"/>
      <c r="O299" s="26"/>
      <c r="P299" s="274"/>
      <c r="Q299" s="26"/>
      <c r="R299" s="26"/>
      <c r="S299" s="26"/>
      <c r="T299" s="26"/>
      <c r="U299" s="26"/>
      <c r="V299" s="26"/>
      <c r="W299" s="26"/>
      <c r="X299" s="26"/>
      <c r="Y299" s="26"/>
      <c r="Z299" s="26"/>
      <c r="AA299" s="26"/>
      <c r="AB299" s="26"/>
      <c r="AC299" s="26"/>
      <c r="AD299" s="26"/>
      <c r="AE299" s="26"/>
      <c r="AF299" s="26"/>
      <c r="AG299" s="26"/>
      <c r="AH299" s="26"/>
      <c r="AI299" s="26"/>
      <c r="AJ299" s="26"/>
      <c r="AK299" s="26"/>
      <c r="AL299" s="274"/>
      <c r="AM299" s="274"/>
      <c r="AN299" s="274"/>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row>
    <row r="300" spans="1:64" ht="13.5" customHeight="1">
      <c r="A300" s="274"/>
      <c r="B300" s="274"/>
      <c r="C300" s="274"/>
      <c r="D300" s="274"/>
      <c r="E300" s="274"/>
      <c r="F300" s="274"/>
      <c r="G300" s="26"/>
      <c r="H300" s="274"/>
      <c r="I300" s="26"/>
      <c r="J300" s="26"/>
      <c r="K300" s="26"/>
      <c r="L300" s="26"/>
      <c r="M300" s="26"/>
      <c r="N300" s="26"/>
      <c r="O300" s="26"/>
      <c r="P300" s="274"/>
      <c r="Q300" s="26"/>
      <c r="R300" s="26"/>
      <c r="S300" s="26"/>
      <c r="T300" s="26"/>
      <c r="U300" s="26"/>
      <c r="V300" s="26"/>
      <c r="W300" s="26"/>
      <c r="X300" s="26"/>
      <c r="Y300" s="26"/>
      <c r="Z300" s="26"/>
      <c r="AA300" s="26"/>
      <c r="AB300" s="26"/>
      <c r="AC300" s="26"/>
      <c r="AD300" s="26"/>
      <c r="AE300" s="26"/>
      <c r="AF300" s="26"/>
      <c r="AG300" s="26"/>
      <c r="AH300" s="26"/>
      <c r="AI300" s="26"/>
      <c r="AJ300" s="26"/>
      <c r="AK300" s="26"/>
      <c r="AL300" s="274"/>
      <c r="AM300" s="274"/>
      <c r="AN300" s="274"/>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row>
    <row r="301" spans="1:64" ht="13.5" customHeight="1">
      <c r="A301" s="274"/>
      <c r="B301" s="274"/>
      <c r="C301" s="274"/>
      <c r="D301" s="274"/>
      <c r="E301" s="274"/>
      <c r="F301" s="274"/>
      <c r="G301" s="26"/>
      <c r="H301" s="274"/>
      <c r="I301" s="26"/>
      <c r="J301" s="26"/>
      <c r="K301" s="26"/>
      <c r="L301" s="26"/>
      <c r="M301" s="26"/>
      <c r="N301" s="26"/>
      <c r="O301" s="26"/>
      <c r="P301" s="274"/>
      <c r="Q301" s="26"/>
      <c r="R301" s="26"/>
      <c r="S301" s="26"/>
      <c r="T301" s="26"/>
      <c r="U301" s="26"/>
      <c r="V301" s="26"/>
      <c r="W301" s="26"/>
      <c r="X301" s="26"/>
      <c r="Y301" s="26"/>
      <c r="Z301" s="26"/>
      <c r="AA301" s="26"/>
      <c r="AB301" s="26"/>
      <c r="AC301" s="26"/>
      <c r="AD301" s="26"/>
      <c r="AE301" s="26"/>
      <c r="AF301" s="26"/>
      <c r="AG301" s="26"/>
      <c r="AH301" s="26"/>
      <c r="AI301" s="26"/>
      <c r="AJ301" s="26"/>
      <c r="AK301" s="26"/>
      <c r="AL301" s="274"/>
      <c r="AM301" s="274"/>
      <c r="AN301" s="274"/>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row>
    <row r="302" spans="1:64" ht="13.5" customHeight="1">
      <c r="A302" s="274"/>
      <c r="B302" s="274"/>
      <c r="C302" s="274"/>
      <c r="D302" s="274"/>
      <c r="E302" s="274"/>
      <c r="F302" s="274"/>
      <c r="G302" s="26"/>
      <c r="H302" s="274"/>
      <c r="I302" s="26"/>
      <c r="J302" s="26"/>
      <c r="K302" s="26"/>
      <c r="L302" s="26"/>
      <c r="M302" s="26"/>
      <c r="N302" s="26"/>
      <c r="O302" s="26"/>
      <c r="P302" s="274"/>
      <c r="Q302" s="26"/>
      <c r="R302" s="26"/>
      <c r="S302" s="26"/>
      <c r="T302" s="26"/>
      <c r="U302" s="26"/>
      <c r="V302" s="26"/>
      <c r="W302" s="26"/>
      <c r="X302" s="26"/>
      <c r="Y302" s="26"/>
      <c r="Z302" s="26"/>
      <c r="AA302" s="26"/>
      <c r="AB302" s="26"/>
      <c r="AC302" s="26"/>
      <c r="AD302" s="26"/>
      <c r="AE302" s="26"/>
      <c r="AF302" s="26"/>
      <c r="AG302" s="26"/>
      <c r="AH302" s="26"/>
      <c r="AI302" s="26"/>
      <c r="AJ302" s="26"/>
      <c r="AK302" s="26"/>
      <c r="AL302" s="274"/>
      <c r="AM302" s="274"/>
      <c r="AN302" s="274"/>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row>
    <row r="303" spans="1:64" ht="13.5" customHeight="1">
      <c r="A303" s="274"/>
      <c r="B303" s="274"/>
      <c r="C303" s="274"/>
      <c r="D303" s="274"/>
      <c r="E303" s="274"/>
      <c r="F303" s="274"/>
      <c r="G303" s="26"/>
      <c r="H303" s="274"/>
      <c r="I303" s="26"/>
      <c r="J303" s="26"/>
      <c r="K303" s="26"/>
      <c r="L303" s="26"/>
      <c r="M303" s="26"/>
      <c r="N303" s="26"/>
      <c r="O303" s="26"/>
      <c r="P303" s="274"/>
      <c r="Q303" s="26"/>
      <c r="R303" s="26"/>
      <c r="S303" s="26"/>
      <c r="T303" s="26"/>
      <c r="U303" s="26"/>
      <c r="V303" s="26"/>
      <c r="W303" s="26"/>
      <c r="X303" s="26"/>
      <c r="Y303" s="26"/>
      <c r="Z303" s="26"/>
      <c r="AA303" s="26"/>
      <c r="AB303" s="26"/>
      <c r="AC303" s="26"/>
      <c r="AD303" s="26"/>
      <c r="AE303" s="26"/>
      <c r="AF303" s="26"/>
      <c r="AG303" s="26"/>
      <c r="AH303" s="26"/>
      <c r="AI303" s="26"/>
      <c r="AJ303" s="26"/>
      <c r="AK303" s="26"/>
      <c r="AL303" s="274"/>
      <c r="AM303" s="274"/>
      <c r="AN303" s="274"/>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row>
    <row r="304" spans="1:64" ht="13.5" customHeight="1">
      <c r="A304" s="274"/>
      <c r="B304" s="274"/>
      <c r="C304" s="274"/>
      <c r="D304" s="274"/>
      <c r="E304" s="274"/>
      <c r="F304" s="274"/>
      <c r="G304" s="26"/>
      <c r="H304" s="274"/>
      <c r="I304" s="26"/>
      <c r="J304" s="26"/>
      <c r="K304" s="26"/>
      <c r="L304" s="26"/>
      <c r="M304" s="26"/>
      <c r="N304" s="26"/>
      <c r="O304" s="26"/>
      <c r="P304" s="274"/>
      <c r="Q304" s="26"/>
      <c r="R304" s="26"/>
      <c r="S304" s="26"/>
      <c r="T304" s="26"/>
      <c r="U304" s="26"/>
      <c r="V304" s="26"/>
      <c r="W304" s="26"/>
      <c r="X304" s="26"/>
      <c r="Y304" s="26"/>
      <c r="Z304" s="26"/>
      <c r="AA304" s="26"/>
      <c r="AB304" s="26"/>
      <c r="AC304" s="26"/>
      <c r="AD304" s="26"/>
      <c r="AE304" s="26"/>
      <c r="AF304" s="26"/>
      <c r="AG304" s="26"/>
      <c r="AH304" s="26"/>
      <c r="AI304" s="26"/>
      <c r="AJ304" s="26"/>
      <c r="AK304" s="26"/>
      <c r="AL304" s="274"/>
      <c r="AM304" s="274"/>
      <c r="AN304" s="274"/>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row>
    <row r="305" spans="1:64" ht="13.5" customHeight="1">
      <c r="A305" s="274"/>
      <c r="B305" s="274"/>
      <c r="C305" s="274"/>
      <c r="D305" s="274"/>
      <c r="E305" s="274"/>
      <c r="F305" s="274"/>
      <c r="G305" s="26"/>
      <c r="H305" s="274"/>
      <c r="I305" s="26"/>
      <c r="J305" s="26"/>
      <c r="K305" s="26"/>
      <c r="L305" s="26"/>
      <c r="M305" s="26"/>
      <c r="N305" s="26"/>
      <c r="O305" s="26"/>
      <c r="P305" s="274"/>
      <c r="Q305" s="26"/>
      <c r="R305" s="26"/>
      <c r="S305" s="26"/>
      <c r="T305" s="26"/>
      <c r="U305" s="26"/>
      <c r="V305" s="26"/>
      <c r="W305" s="26"/>
      <c r="X305" s="26"/>
      <c r="Y305" s="26"/>
      <c r="Z305" s="26"/>
      <c r="AA305" s="26"/>
      <c r="AB305" s="26"/>
      <c r="AC305" s="26"/>
      <c r="AD305" s="26"/>
      <c r="AE305" s="26"/>
      <c r="AF305" s="26"/>
      <c r="AG305" s="26"/>
      <c r="AH305" s="26"/>
      <c r="AI305" s="26"/>
      <c r="AJ305" s="26"/>
      <c r="AK305" s="26"/>
      <c r="AL305" s="274"/>
      <c r="AM305" s="274"/>
      <c r="AN305" s="274"/>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row>
    <row r="306" spans="1:64" ht="13.5" customHeight="1">
      <c r="A306" s="274"/>
      <c r="B306" s="274"/>
      <c r="C306" s="274"/>
      <c r="D306" s="274"/>
      <c r="E306" s="274"/>
      <c r="F306" s="274"/>
      <c r="G306" s="26"/>
      <c r="H306" s="274"/>
      <c r="I306" s="26"/>
      <c r="J306" s="26"/>
      <c r="K306" s="26"/>
      <c r="L306" s="26"/>
      <c r="M306" s="26"/>
      <c r="N306" s="26"/>
      <c r="O306" s="26"/>
      <c r="P306" s="274"/>
      <c r="Q306" s="26"/>
      <c r="R306" s="26"/>
      <c r="S306" s="26"/>
      <c r="T306" s="26"/>
      <c r="U306" s="26"/>
      <c r="V306" s="26"/>
      <c r="W306" s="26"/>
      <c r="X306" s="26"/>
      <c r="Y306" s="26"/>
      <c r="Z306" s="26"/>
      <c r="AA306" s="26"/>
      <c r="AB306" s="26"/>
      <c r="AC306" s="26"/>
      <c r="AD306" s="26"/>
      <c r="AE306" s="26"/>
      <c r="AF306" s="26"/>
      <c r="AG306" s="26"/>
      <c r="AH306" s="26"/>
      <c r="AI306" s="26"/>
      <c r="AJ306" s="26"/>
      <c r="AK306" s="26"/>
      <c r="AL306" s="274"/>
      <c r="AM306" s="274"/>
      <c r="AN306" s="274"/>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row>
    <row r="307" spans="1:64" ht="13.5" customHeight="1">
      <c r="A307" s="274"/>
      <c r="B307" s="274"/>
      <c r="C307" s="274"/>
      <c r="D307" s="274"/>
      <c r="E307" s="274"/>
      <c r="F307" s="274"/>
      <c r="G307" s="26"/>
      <c r="H307" s="274"/>
      <c r="I307" s="26"/>
      <c r="J307" s="26"/>
      <c r="K307" s="26"/>
      <c r="L307" s="26"/>
      <c r="M307" s="26"/>
      <c r="N307" s="26"/>
      <c r="O307" s="26"/>
      <c r="P307" s="274"/>
      <c r="Q307" s="26"/>
      <c r="R307" s="26"/>
      <c r="S307" s="26"/>
      <c r="T307" s="26"/>
      <c r="U307" s="26"/>
      <c r="V307" s="26"/>
      <c r="W307" s="26"/>
      <c r="X307" s="26"/>
      <c r="Y307" s="26"/>
      <c r="Z307" s="26"/>
      <c r="AA307" s="26"/>
      <c r="AB307" s="26"/>
      <c r="AC307" s="26"/>
      <c r="AD307" s="26"/>
      <c r="AE307" s="26"/>
      <c r="AF307" s="26"/>
      <c r="AG307" s="26"/>
      <c r="AH307" s="26"/>
      <c r="AI307" s="26"/>
      <c r="AJ307" s="26"/>
      <c r="AK307" s="26"/>
      <c r="AL307" s="274"/>
      <c r="AM307" s="274"/>
      <c r="AN307" s="274"/>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row>
    <row r="308" spans="1:64" ht="13.5" customHeight="1">
      <c r="A308" s="274"/>
      <c r="B308" s="274"/>
      <c r="C308" s="274"/>
      <c r="D308" s="274"/>
      <c r="E308" s="274"/>
      <c r="F308" s="274"/>
      <c r="G308" s="26"/>
      <c r="H308" s="274"/>
      <c r="I308" s="26"/>
      <c r="J308" s="26"/>
      <c r="K308" s="26"/>
      <c r="L308" s="26"/>
      <c r="M308" s="26"/>
      <c r="N308" s="26"/>
      <c r="O308" s="26"/>
      <c r="P308" s="274"/>
      <c r="Q308" s="26"/>
      <c r="R308" s="26"/>
      <c r="S308" s="26"/>
      <c r="T308" s="26"/>
      <c r="U308" s="26"/>
      <c r="V308" s="26"/>
      <c r="W308" s="26"/>
      <c r="X308" s="26"/>
      <c r="Y308" s="26"/>
      <c r="Z308" s="26"/>
      <c r="AA308" s="26"/>
      <c r="AB308" s="26"/>
      <c r="AC308" s="26"/>
      <c r="AD308" s="26"/>
      <c r="AE308" s="26"/>
      <c r="AF308" s="26"/>
      <c r="AG308" s="26"/>
      <c r="AH308" s="26"/>
      <c r="AI308" s="26"/>
      <c r="AJ308" s="26"/>
      <c r="AK308" s="26"/>
      <c r="AL308" s="274"/>
      <c r="AM308" s="274"/>
      <c r="AN308" s="274"/>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row>
    <row r="309" spans="1:64" ht="13.5" customHeight="1">
      <c r="A309" s="274"/>
      <c r="B309" s="274"/>
      <c r="C309" s="274"/>
      <c r="D309" s="274"/>
      <c r="E309" s="274"/>
      <c r="F309" s="274"/>
      <c r="G309" s="26"/>
      <c r="H309" s="274"/>
      <c r="I309" s="26"/>
      <c r="J309" s="26"/>
      <c r="K309" s="26"/>
      <c r="L309" s="26"/>
      <c r="M309" s="26"/>
      <c r="N309" s="26"/>
      <c r="O309" s="26"/>
      <c r="P309" s="274"/>
      <c r="Q309" s="26"/>
      <c r="R309" s="26"/>
      <c r="S309" s="26"/>
      <c r="T309" s="26"/>
      <c r="U309" s="26"/>
      <c r="V309" s="26"/>
      <c r="W309" s="26"/>
      <c r="X309" s="26"/>
      <c r="Y309" s="26"/>
      <c r="Z309" s="26"/>
      <c r="AA309" s="26"/>
      <c r="AB309" s="26"/>
      <c r="AC309" s="26"/>
      <c r="AD309" s="26"/>
      <c r="AE309" s="26"/>
      <c r="AF309" s="26"/>
      <c r="AG309" s="26"/>
      <c r="AH309" s="26"/>
      <c r="AI309" s="26"/>
      <c r="AJ309" s="26"/>
      <c r="AK309" s="26"/>
      <c r="AL309" s="274"/>
      <c r="AM309" s="274"/>
      <c r="AN309" s="274"/>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row>
    <row r="310" spans="1:64" ht="13.5" customHeight="1">
      <c r="A310" s="274"/>
      <c r="B310" s="274"/>
      <c r="C310" s="274"/>
      <c r="D310" s="274"/>
      <c r="E310" s="274"/>
      <c r="F310" s="274"/>
      <c r="G310" s="26"/>
      <c r="H310" s="274"/>
      <c r="I310" s="26"/>
      <c r="J310" s="26"/>
      <c r="K310" s="26"/>
      <c r="L310" s="26"/>
      <c r="M310" s="26"/>
      <c r="N310" s="26"/>
      <c r="O310" s="26"/>
      <c r="P310" s="274"/>
      <c r="Q310" s="26"/>
      <c r="R310" s="26"/>
      <c r="S310" s="26"/>
      <c r="T310" s="26"/>
      <c r="U310" s="26"/>
      <c r="V310" s="26"/>
      <c r="W310" s="26"/>
      <c r="X310" s="26"/>
      <c r="Y310" s="26"/>
      <c r="Z310" s="26"/>
      <c r="AA310" s="26"/>
      <c r="AB310" s="26"/>
      <c r="AC310" s="26"/>
      <c r="AD310" s="26"/>
      <c r="AE310" s="26"/>
      <c r="AF310" s="26"/>
      <c r="AG310" s="26"/>
      <c r="AH310" s="26"/>
      <c r="AI310" s="26"/>
      <c r="AJ310" s="26"/>
      <c r="AK310" s="26"/>
      <c r="AL310" s="274"/>
      <c r="AM310" s="274"/>
      <c r="AN310" s="274"/>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row>
    <row r="311" spans="1:64" ht="13.5" customHeight="1">
      <c r="A311" s="274"/>
      <c r="B311" s="274"/>
      <c r="C311" s="274"/>
      <c r="D311" s="274"/>
      <c r="E311" s="274"/>
      <c r="F311" s="274"/>
      <c r="G311" s="26"/>
      <c r="H311" s="274"/>
      <c r="I311" s="26"/>
      <c r="J311" s="26"/>
      <c r="K311" s="26"/>
      <c r="L311" s="26"/>
      <c r="M311" s="26"/>
      <c r="N311" s="26"/>
      <c r="O311" s="26"/>
      <c r="P311" s="274"/>
      <c r="Q311" s="26"/>
      <c r="R311" s="26"/>
      <c r="S311" s="26"/>
      <c r="T311" s="26"/>
      <c r="U311" s="26"/>
      <c r="V311" s="26"/>
      <c r="W311" s="26"/>
      <c r="X311" s="26"/>
      <c r="Y311" s="26"/>
      <c r="Z311" s="26"/>
      <c r="AA311" s="26"/>
      <c r="AB311" s="26"/>
      <c r="AC311" s="26"/>
      <c r="AD311" s="26"/>
      <c r="AE311" s="26"/>
      <c r="AF311" s="26"/>
      <c r="AG311" s="26"/>
      <c r="AH311" s="26"/>
      <c r="AI311" s="26"/>
      <c r="AJ311" s="26"/>
      <c r="AK311" s="26"/>
      <c r="AL311" s="274"/>
      <c r="AM311" s="274"/>
      <c r="AN311" s="274"/>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row>
    <row r="312" spans="1:64" ht="13.5" customHeight="1">
      <c r="A312" s="274"/>
      <c r="B312" s="274"/>
      <c r="C312" s="274"/>
      <c r="D312" s="274"/>
      <c r="E312" s="274"/>
      <c r="F312" s="274"/>
      <c r="G312" s="26"/>
      <c r="H312" s="274"/>
      <c r="I312" s="26"/>
      <c r="J312" s="26"/>
      <c r="K312" s="26"/>
      <c r="L312" s="26"/>
      <c r="M312" s="26"/>
      <c r="N312" s="26"/>
      <c r="O312" s="26"/>
      <c r="P312" s="274"/>
      <c r="Q312" s="26"/>
      <c r="R312" s="26"/>
      <c r="S312" s="26"/>
      <c r="T312" s="26"/>
      <c r="U312" s="26"/>
      <c r="V312" s="26"/>
      <c r="W312" s="26"/>
      <c r="X312" s="26"/>
      <c r="Y312" s="26"/>
      <c r="Z312" s="26"/>
      <c r="AA312" s="26"/>
      <c r="AB312" s="26"/>
      <c r="AC312" s="26"/>
      <c r="AD312" s="26"/>
      <c r="AE312" s="26"/>
      <c r="AF312" s="26"/>
      <c r="AG312" s="26"/>
      <c r="AH312" s="26"/>
      <c r="AI312" s="26"/>
      <c r="AJ312" s="26"/>
      <c r="AK312" s="26"/>
      <c r="AL312" s="274"/>
      <c r="AM312" s="274"/>
      <c r="AN312" s="274"/>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row>
    <row r="313" spans="1:64" ht="13.5" customHeight="1">
      <c r="A313" s="274"/>
      <c r="B313" s="274"/>
      <c r="C313" s="274"/>
      <c r="D313" s="274"/>
      <c r="E313" s="274"/>
      <c r="F313" s="274"/>
      <c r="G313" s="26"/>
      <c r="H313" s="274"/>
      <c r="I313" s="26"/>
      <c r="J313" s="26"/>
      <c r="K313" s="26"/>
      <c r="L313" s="26"/>
      <c r="M313" s="26"/>
      <c r="N313" s="26"/>
      <c r="O313" s="26"/>
      <c r="P313" s="274"/>
      <c r="Q313" s="26"/>
      <c r="R313" s="26"/>
      <c r="S313" s="26"/>
      <c r="T313" s="26"/>
      <c r="U313" s="26"/>
      <c r="V313" s="26"/>
      <c r="W313" s="26"/>
      <c r="X313" s="26"/>
      <c r="Y313" s="26"/>
      <c r="Z313" s="26"/>
      <c r="AA313" s="26"/>
      <c r="AB313" s="26"/>
      <c r="AC313" s="26"/>
      <c r="AD313" s="26"/>
      <c r="AE313" s="26"/>
      <c r="AF313" s="26"/>
      <c r="AG313" s="26"/>
      <c r="AH313" s="26"/>
      <c r="AI313" s="26"/>
      <c r="AJ313" s="26"/>
      <c r="AK313" s="26"/>
      <c r="AL313" s="274"/>
      <c r="AM313" s="274"/>
      <c r="AN313" s="274"/>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row>
    <row r="314" spans="1:64" ht="13.5" customHeight="1">
      <c r="A314" s="274"/>
      <c r="B314" s="274"/>
      <c r="C314" s="274"/>
      <c r="D314" s="274"/>
      <c r="E314" s="274"/>
      <c r="F314" s="274"/>
      <c r="G314" s="26"/>
      <c r="H314" s="274"/>
      <c r="I314" s="26"/>
      <c r="J314" s="26"/>
      <c r="K314" s="26"/>
      <c r="L314" s="26"/>
      <c r="M314" s="26"/>
      <c r="N314" s="26"/>
      <c r="O314" s="26"/>
      <c r="P314" s="274"/>
      <c r="Q314" s="26"/>
      <c r="R314" s="26"/>
      <c r="S314" s="26"/>
      <c r="T314" s="26"/>
      <c r="U314" s="26"/>
      <c r="V314" s="26"/>
      <c r="W314" s="26"/>
      <c r="X314" s="26"/>
      <c r="Y314" s="26"/>
      <c r="Z314" s="26"/>
      <c r="AA314" s="26"/>
      <c r="AB314" s="26"/>
      <c r="AC314" s="26"/>
      <c r="AD314" s="26"/>
      <c r="AE314" s="26"/>
      <c r="AF314" s="26"/>
      <c r="AG314" s="26"/>
      <c r="AH314" s="26"/>
      <c r="AI314" s="26"/>
      <c r="AJ314" s="26"/>
      <c r="AK314" s="26"/>
      <c r="AL314" s="274"/>
      <c r="AM314" s="274"/>
      <c r="AN314" s="274"/>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row>
    <row r="315" spans="1:64" ht="13.5" customHeight="1">
      <c r="A315" s="274"/>
      <c r="B315" s="274"/>
      <c r="C315" s="274"/>
      <c r="D315" s="274"/>
      <c r="E315" s="274"/>
      <c r="F315" s="274"/>
      <c r="G315" s="26"/>
      <c r="H315" s="274"/>
      <c r="I315" s="26"/>
      <c r="J315" s="26"/>
      <c r="K315" s="26"/>
      <c r="L315" s="26"/>
      <c r="M315" s="26"/>
      <c r="N315" s="26"/>
      <c r="O315" s="26"/>
      <c r="P315" s="274"/>
      <c r="Q315" s="26"/>
      <c r="R315" s="26"/>
      <c r="S315" s="26"/>
      <c r="T315" s="26"/>
      <c r="U315" s="26"/>
      <c r="V315" s="26"/>
      <c r="W315" s="26"/>
      <c r="X315" s="26"/>
      <c r="Y315" s="26"/>
      <c r="Z315" s="26"/>
      <c r="AA315" s="26"/>
      <c r="AB315" s="26"/>
      <c r="AC315" s="26"/>
      <c r="AD315" s="26"/>
      <c r="AE315" s="26"/>
      <c r="AF315" s="26"/>
      <c r="AG315" s="26"/>
      <c r="AH315" s="26"/>
      <c r="AI315" s="26"/>
      <c r="AJ315" s="26"/>
      <c r="AK315" s="26"/>
      <c r="AL315" s="274"/>
      <c r="AM315" s="274"/>
      <c r="AN315" s="274"/>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row>
    <row r="316" spans="1:64" ht="13.5" customHeight="1">
      <c r="A316" s="274"/>
      <c r="B316" s="274"/>
      <c r="C316" s="274"/>
      <c r="D316" s="274"/>
      <c r="E316" s="274"/>
      <c r="F316" s="274"/>
      <c r="G316" s="26"/>
      <c r="H316" s="274"/>
      <c r="I316" s="26"/>
      <c r="J316" s="26"/>
      <c r="K316" s="26"/>
      <c r="L316" s="26"/>
      <c r="M316" s="26"/>
      <c r="N316" s="26"/>
      <c r="O316" s="26"/>
      <c r="P316" s="274"/>
      <c r="Q316" s="26"/>
      <c r="R316" s="26"/>
      <c r="S316" s="26"/>
      <c r="T316" s="26"/>
      <c r="U316" s="26"/>
      <c r="V316" s="26"/>
      <c r="W316" s="26"/>
      <c r="X316" s="26"/>
      <c r="Y316" s="26"/>
      <c r="Z316" s="26"/>
      <c r="AA316" s="26"/>
      <c r="AB316" s="26"/>
      <c r="AC316" s="26"/>
      <c r="AD316" s="26"/>
      <c r="AE316" s="26"/>
      <c r="AF316" s="26"/>
      <c r="AG316" s="26"/>
      <c r="AH316" s="26"/>
      <c r="AI316" s="26"/>
      <c r="AJ316" s="26"/>
      <c r="AK316" s="26"/>
      <c r="AL316" s="274"/>
      <c r="AM316" s="274"/>
      <c r="AN316" s="274"/>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row>
    <row r="317" spans="1:64" ht="13.5" customHeight="1">
      <c r="A317" s="274"/>
      <c r="B317" s="274"/>
      <c r="C317" s="274"/>
      <c r="D317" s="274"/>
      <c r="E317" s="274"/>
      <c r="F317" s="274"/>
      <c r="G317" s="26"/>
      <c r="H317" s="274"/>
      <c r="I317" s="26"/>
      <c r="J317" s="26"/>
      <c r="K317" s="26"/>
      <c r="L317" s="26"/>
      <c r="M317" s="26"/>
      <c r="N317" s="26"/>
      <c r="O317" s="26"/>
      <c r="P317" s="274"/>
      <c r="Q317" s="26"/>
      <c r="R317" s="26"/>
      <c r="S317" s="26"/>
      <c r="T317" s="26"/>
      <c r="U317" s="26"/>
      <c r="V317" s="26"/>
      <c r="W317" s="26"/>
      <c r="X317" s="26"/>
      <c r="Y317" s="26"/>
      <c r="Z317" s="26"/>
      <c r="AA317" s="26"/>
      <c r="AB317" s="26"/>
      <c r="AC317" s="26"/>
      <c r="AD317" s="26"/>
      <c r="AE317" s="26"/>
      <c r="AF317" s="26"/>
      <c r="AG317" s="26"/>
      <c r="AH317" s="26"/>
      <c r="AI317" s="26"/>
      <c r="AJ317" s="26"/>
      <c r="AK317" s="26"/>
      <c r="AL317" s="274"/>
      <c r="AM317" s="274"/>
      <c r="AN317" s="274"/>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row>
    <row r="318" spans="1:64" ht="13.5" customHeight="1">
      <c r="A318" s="274"/>
      <c r="B318" s="274"/>
      <c r="C318" s="274"/>
      <c r="D318" s="274"/>
      <c r="E318" s="274"/>
      <c r="F318" s="274"/>
      <c r="G318" s="26"/>
      <c r="H318" s="274"/>
      <c r="I318" s="26"/>
      <c r="J318" s="26"/>
      <c r="K318" s="26"/>
      <c r="L318" s="26"/>
      <c r="M318" s="26"/>
      <c r="N318" s="26"/>
      <c r="O318" s="26"/>
      <c r="P318" s="274"/>
      <c r="Q318" s="26"/>
      <c r="R318" s="26"/>
      <c r="S318" s="26"/>
      <c r="T318" s="26"/>
      <c r="U318" s="26"/>
      <c r="V318" s="26"/>
      <c r="W318" s="26"/>
      <c r="X318" s="26"/>
      <c r="Y318" s="26"/>
      <c r="Z318" s="26"/>
      <c r="AA318" s="26"/>
      <c r="AB318" s="26"/>
      <c r="AC318" s="26"/>
      <c r="AD318" s="26"/>
      <c r="AE318" s="26"/>
      <c r="AF318" s="26"/>
      <c r="AG318" s="26"/>
      <c r="AH318" s="26"/>
      <c r="AI318" s="26"/>
      <c r="AJ318" s="26"/>
      <c r="AK318" s="26"/>
      <c r="AL318" s="274"/>
      <c r="AM318" s="274"/>
      <c r="AN318" s="274"/>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row>
    <row r="319" spans="1:64" ht="13.5" customHeight="1">
      <c r="A319" s="274"/>
      <c r="B319" s="274"/>
      <c r="C319" s="274"/>
      <c r="D319" s="274"/>
      <c r="E319" s="274"/>
      <c r="F319" s="274"/>
      <c r="G319" s="26"/>
      <c r="H319" s="274"/>
      <c r="I319" s="26"/>
      <c r="J319" s="26"/>
      <c r="K319" s="26"/>
      <c r="L319" s="26"/>
      <c r="M319" s="26"/>
      <c r="N319" s="26"/>
      <c r="O319" s="26"/>
      <c r="P319" s="274"/>
      <c r="Q319" s="26"/>
      <c r="R319" s="26"/>
      <c r="S319" s="26"/>
      <c r="T319" s="26"/>
      <c r="U319" s="26"/>
      <c r="V319" s="26"/>
      <c r="W319" s="26"/>
      <c r="X319" s="26"/>
      <c r="Y319" s="26"/>
      <c r="Z319" s="26"/>
      <c r="AA319" s="26"/>
      <c r="AB319" s="26"/>
      <c r="AC319" s="26"/>
      <c r="AD319" s="26"/>
      <c r="AE319" s="26"/>
      <c r="AF319" s="26"/>
      <c r="AG319" s="26"/>
      <c r="AH319" s="26"/>
      <c r="AI319" s="26"/>
      <c r="AJ319" s="26"/>
      <c r="AK319" s="26"/>
      <c r="AL319" s="274"/>
      <c r="AM319" s="274"/>
      <c r="AN319" s="274"/>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row>
    <row r="320" spans="1:64" ht="13.5" customHeight="1">
      <c r="A320" s="274"/>
      <c r="B320" s="274"/>
      <c r="C320" s="274"/>
      <c r="D320" s="274"/>
      <c r="E320" s="274"/>
      <c r="F320" s="274"/>
      <c r="G320" s="26"/>
      <c r="H320" s="274"/>
      <c r="I320" s="26"/>
      <c r="J320" s="26"/>
      <c r="K320" s="26"/>
      <c r="L320" s="26"/>
      <c r="M320" s="26"/>
      <c r="N320" s="26"/>
      <c r="O320" s="26"/>
      <c r="P320" s="274"/>
      <c r="Q320" s="26"/>
      <c r="R320" s="26"/>
      <c r="S320" s="26"/>
      <c r="T320" s="26"/>
      <c r="U320" s="26"/>
      <c r="V320" s="26"/>
      <c r="W320" s="26"/>
      <c r="X320" s="26"/>
      <c r="Y320" s="26"/>
      <c r="Z320" s="26"/>
      <c r="AA320" s="26"/>
      <c r="AB320" s="26"/>
      <c r="AC320" s="26"/>
      <c r="AD320" s="26"/>
      <c r="AE320" s="26"/>
      <c r="AF320" s="26"/>
      <c r="AG320" s="26"/>
      <c r="AH320" s="26"/>
      <c r="AI320" s="26"/>
      <c r="AJ320" s="26"/>
      <c r="AK320" s="26"/>
      <c r="AL320" s="274"/>
      <c r="AM320" s="274"/>
      <c r="AN320" s="274"/>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row>
    <row r="321" spans="1:64" ht="13.5" customHeight="1">
      <c r="A321" s="274"/>
      <c r="B321" s="274"/>
      <c r="C321" s="274"/>
      <c r="D321" s="274"/>
      <c r="E321" s="274"/>
      <c r="F321" s="274"/>
      <c r="G321" s="26"/>
      <c r="H321" s="274"/>
      <c r="I321" s="26"/>
      <c r="J321" s="26"/>
      <c r="K321" s="26"/>
      <c r="L321" s="26"/>
      <c r="M321" s="26"/>
      <c r="N321" s="26"/>
      <c r="O321" s="26"/>
      <c r="P321" s="274"/>
      <c r="Q321" s="26"/>
      <c r="R321" s="26"/>
      <c r="S321" s="26"/>
      <c r="T321" s="26"/>
      <c r="U321" s="26"/>
      <c r="V321" s="26"/>
      <c r="W321" s="26"/>
      <c r="X321" s="26"/>
      <c r="Y321" s="26"/>
      <c r="Z321" s="26"/>
      <c r="AA321" s="26"/>
      <c r="AB321" s="26"/>
      <c r="AC321" s="26"/>
      <c r="AD321" s="26"/>
      <c r="AE321" s="26"/>
      <c r="AF321" s="26"/>
      <c r="AG321" s="26"/>
      <c r="AH321" s="26"/>
      <c r="AI321" s="26"/>
      <c r="AJ321" s="26"/>
      <c r="AK321" s="26"/>
      <c r="AL321" s="274"/>
      <c r="AM321" s="274"/>
      <c r="AN321" s="274"/>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row>
    <row r="322" spans="1:64" ht="13.5" customHeight="1">
      <c r="A322" s="274"/>
      <c r="B322" s="274"/>
      <c r="C322" s="274"/>
      <c r="D322" s="274"/>
      <c r="E322" s="274"/>
      <c r="F322" s="274"/>
      <c r="G322" s="26"/>
      <c r="H322" s="274"/>
      <c r="I322" s="26"/>
      <c r="J322" s="26"/>
      <c r="K322" s="26"/>
      <c r="L322" s="26"/>
      <c r="M322" s="26"/>
      <c r="N322" s="26"/>
      <c r="O322" s="26"/>
      <c r="P322" s="274"/>
      <c r="Q322" s="26"/>
      <c r="R322" s="26"/>
      <c r="S322" s="26"/>
      <c r="T322" s="26"/>
      <c r="U322" s="26"/>
      <c r="V322" s="26"/>
      <c r="W322" s="26"/>
      <c r="X322" s="26"/>
      <c r="Y322" s="26"/>
      <c r="Z322" s="26"/>
      <c r="AA322" s="26"/>
      <c r="AB322" s="26"/>
      <c r="AC322" s="26"/>
      <c r="AD322" s="26"/>
      <c r="AE322" s="26"/>
      <c r="AF322" s="26"/>
      <c r="AG322" s="26"/>
      <c r="AH322" s="26"/>
      <c r="AI322" s="26"/>
      <c r="AJ322" s="26"/>
      <c r="AK322" s="26"/>
      <c r="AL322" s="274"/>
      <c r="AM322" s="274"/>
      <c r="AN322" s="274"/>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row>
    <row r="323" spans="1:64" ht="13.5" customHeight="1">
      <c r="A323" s="274"/>
      <c r="B323" s="274"/>
      <c r="C323" s="274"/>
      <c r="D323" s="274"/>
      <c r="E323" s="274"/>
      <c r="F323" s="274"/>
      <c r="G323" s="26"/>
      <c r="H323" s="274"/>
      <c r="I323" s="26"/>
      <c r="J323" s="26"/>
      <c r="K323" s="26"/>
      <c r="L323" s="26"/>
      <c r="M323" s="26"/>
      <c r="N323" s="26"/>
      <c r="O323" s="26"/>
      <c r="P323" s="274"/>
      <c r="Q323" s="26"/>
      <c r="R323" s="26"/>
      <c r="S323" s="26"/>
      <c r="T323" s="26"/>
      <c r="U323" s="26"/>
      <c r="V323" s="26"/>
      <c r="W323" s="26"/>
      <c r="X323" s="26"/>
      <c r="Y323" s="26"/>
      <c r="Z323" s="26"/>
      <c r="AA323" s="26"/>
      <c r="AB323" s="26"/>
      <c r="AC323" s="26"/>
      <c r="AD323" s="26"/>
      <c r="AE323" s="26"/>
      <c r="AF323" s="26"/>
      <c r="AG323" s="26"/>
      <c r="AH323" s="26"/>
      <c r="AI323" s="26"/>
      <c r="AJ323" s="26"/>
      <c r="AK323" s="26"/>
      <c r="AL323" s="274"/>
      <c r="AM323" s="274"/>
      <c r="AN323" s="274"/>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row>
    <row r="324" spans="1:64" ht="13.5" customHeight="1">
      <c r="A324" s="274"/>
      <c r="B324" s="274"/>
      <c r="C324" s="274"/>
      <c r="D324" s="274"/>
      <c r="E324" s="274"/>
      <c r="F324" s="274"/>
      <c r="G324" s="26"/>
      <c r="H324" s="274"/>
      <c r="I324" s="26"/>
      <c r="J324" s="26"/>
      <c r="K324" s="26"/>
      <c r="L324" s="26"/>
      <c r="M324" s="26"/>
      <c r="N324" s="26"/>
      <c r="O324" s="26"/>
      <c r="P324" s="274"/>
      <c r="Q324" s="26"/>
      <c r="R324" s="26"/>
      <c r="S324" s="26"/>
      <c r="T324" s="26"/>
      <c r="U324" s="26"/>
      <c r="V324" s="26"/>
      <c r="W324" s="26"/>
      <c r="X324" s="26"/>
      <c r="Y324" s="26"/>
      <c r="Z324" s="26"/>
      <c r="AA324" s="26"/>
      <c r="AB324" s="26"/>
      <c r="AC324" s="26"/>
      <c r="AD324" s="26"/>
      <c r="AE324" s="26"/>
      <c r="AF324" s="26"/>
      <c r="AG324" s="26"/>
      <c r="AH324" s="26"/>
      <c r="AI324" s="26"/>
      <c r="AJ324" s="26"/>
      <c r="AK324" s="26"/>
      <c r="AL324" s="274"/>
      <c r="AM324" s="274"/>
      <c r="AN324" s="274"/>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row>
    <row r="325" spans="1:64" ht="13.5" customHeight="1">
      <c r="A325" s="274"/>
      <c r="B325" s="274"/>
      <c r="C325" s="274"/>
      <c r="D325" s="274"/>
      <c r="E325" s="274"/>
      <c r="F325" s="274"/>
      <c r="G325" s="26"/>
      <c r="H325" s="274"/>
      <c r="I325" s="26"/>
      <c r="J325" s="26"/>
      <c r="K325" s="26"/>
      <c r="L325" s="26"/>
      <c r="M325" s="26"/>
      <c r="N325" s="26"/>
      <c r="O325" s="26"/>
      <c r="P325" s="274"/>
      <c r="Q325" s="26"/>
      <c r="R325" s="26"/>
      <c r="S325" s="26"/>
      <c r="T325" s="26"/>
      <c r="U325" s="26"/>
      <c r="V325" s="26"/>
      <c r="W325" s="26"/>
      <c r="X325" s="26"/>
      <c r="Y325" s="26"/>
      <c r="Z325" s="26"/>
      <c r="AA325" s="26"/>
      <c r="AB325" s="26"/>
      <c r="AC325" s="26"/>
      <c r="AD325" s="26"/>
      <c r="AE325" s="26"/>
      <c r="AF325" s="26"/>
      <c r="AG325" s="26"/>
      <c r="AH325" s="26"/>
      <c r="AI325" s="26"/>
      <c r="AJ325" s="26"/>
      <c r="AK325" s="26"/>
      <c r="AL325" s="274"/>
      <c r="AM325" s="274"/>
      <c r="AN325" s="274"/>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row>
    <row r="326" spans="1:64" ht="13.5" customHeight="1">
      <c r="A326" s="274"/>
      <c r="B326" s="274"/>
      <c r="C326" s="274"/>
      <c r="D326" s="274"/>
      <c r="E326" s="274"/>
      <c r="F326" s="274"/>
      <c r="G326" s="26"/>
      <c r="H326" s="274"/>
      <c r="I326" s="26"/>
      <c r="J326" s="26"/>
      <c r="K326" s="26"/>
      <c r="L326" s="26"/>
      <c r="M326" s="26"/>
      <c r="N326" s="26"/>
      <c r="O326" s="26"/>
      <c r="P326" s="274"/>
      <c r="Q326" s="26"/>
      <c r="R326" s="26"/>
      <c r="S326" s="26"/>
      <c r="T326" s="26"/>
      <c r="U326" s="26"/>
      <c r="V326" s="26"/>
      <c r="W326" s="26"/>
      <c r="X326" s="26"/>
      <c r="Y326" s="26"/>
      <c r="Z326" s="26"/>
      <c r="AA326" s="26"/>
      <c r="AB326" s="26"/>
      <c r="AC326" s="26"/>
      <c r="AD326" s="26"/>
      <c r="AE326" s="26"/>
      <c r="AF326" s="26"/>
      <c r="AG326" s="26"/>
      <c r="AH326" s="26"/>
      <c r="AI326" s="26"/>
      <c r="AJ326" s="26"/>
      <c r="AK326" s="26"/>
      <c r="AL326" s="274"/>
      <c r="AM326" s="274"/>
      <c r="AN326" s="274"/>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row>
    <row r="327" spans="1:64" ht="13.5" customHeight="1">
      <c r="A327" s="274"/>
      <c r="B327" s="274"/>
      <c r="C327" s="274"/>
      <c r="D327" s="274"/>
      <c r="E327" s="274"/>
      <c r="F327" s="274"/>
      <c r="G327" s="26"/>
      <c r="H327" s="274"/>
      <c r="I327" s="26"/>
      <c r="J327" s="26"/>
      <c r="K327" s="26"/>
      <c r="L327" s="26"/>
      <c r="M327" s="26"/>
      <c r="N327" s="26"/>
      <c r="O327" s="26"/>
      <c r="P327" s="274"/>
      <c r="Q327" s="26"/>
      <c r="R327" s="26"/>
      <c r="S327" s="26"/>
      <c r="T327" s="26"/>
      <c r="U327" s="26"/>
      <c r="V327" s="26"/>
      <c r="W327" s="26"/>
      <c r="X327" s="26"/>
      <c r="Y327" s="26"/>
      <c r="Z327" s="26"/>
      <c r="AA327" s="26"/>
      <c r="AB327" s="26"/>
      <c r="AC327" s="26"/>
      <c r="AD327" s="26"/>
      <c r="AE327" s="26"/>
      <c r="AF327" s="26"/>
      <c r="AG327" s="26"/>
      <c r="AH327" s="26"/>
      <c r="AI327" s="26"/>
      <c r="AJ327" s="26"/>
      <c r="AK327" s="26"/>
      <c r="AL327" s="274"/>
      <c r="AM327" s="274"/>
      <c r="AN327" s="274"/>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row>
    <row r="328" spans="1:64" ht="13.5" customHeight="1">
      <c r="A328" s="274"/>
      <c r="B328" s="274"/>
      <c r="C328" s="274"/>
      <c r="D328" s="274"/>
      <c r="E328" s="274"/>
      <c r="F328" s="274"/>
      <c r="G328" s="26"/>
      <c r="H328" s="274"/>
      <c r="I328" s="26"/>
      <c r="J328" s="26"/>
      <c r="K328" s="26"/>
      <c r="L328" s="26"/>
      <c r="M328" s="26"/>
      <c r="N328" s="26"/>
      <c r="O328" s="26"/>
      <c r="P328" s="274"/>
      <c r="Q328" s="26"/>
      <c r="R328" s="26"/>
      <c r="S328" s="26"/>
      <c r="T328" s="26"/>
      <c r="U328" s="26"/>
      <c r="V328" s="26"/>
      <c r="W328" s="26"/>
      <c r="X328" s="26"/>
      <c r="Y328" s="26"/>
      <c r="Z328" s="26"/>
      <c r="AA328" s="26"/>
      <c r="AB328" s="26"/>
      <c r="AC328" s="26"/>
      <c r="AD328" s="26"/>
      <c r="AE328" s="26"/>
      <c r="AF328" s="26"/>
      <c r="AG328" s="26"/>
      <c r="AH328" s="26"/>
      <c r="AI328" s="26"/>
      <c r="AJ328" s="26"/>
      <c r="AK328" s="26"/>
      <c r="AL328" s="274"/>
      <c r="AM328" s="274"/>
      <c r="AN328" s="274"/>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row>
    <row r="329" spans="1:64" ht="13.5" customHeight="1">
      <c r="A329" s="274"/>
      <c r="B329" s="274"/>
      <c r="C329" s="274"/>
      <c r="D329" s="274"/>
      <c r="E329" s="274"/>
      <c r="F329" s="274"/>
      <c r="G329" s="26"/>
      <c r="H329" s="274"/>
      <c r="I329" s="26"/>
      <c r="J329" s="26"/>
      <c r="K329" s="26"/>
      <c r="L329" s="26"/>
      <c r="M329" s="26"/>
      <c r="N329" s="26"/>
      <c r="O329" s="26"/>
      <c r="P329" s="274"/>
      <c r="Q329" s="26"/>
      <c r="R329" s="26"/>
      <c r="S329" s="26"/>
      <c r="T329" s="26"/>
      <c r="U329" s="26"/>
      <c r="V329" s="26"/>
      <c r="W329" s="26"/>
      <c r="X329" s="26"/>
      <c r="Y329" s="26"/>
      <c r="Z329" s="26"/>
      <c r="AA329" s="26"/>
      <c r="AB329" s="26"/>
      <c r="AC329" s="26"/>
      <c r="AD329" s="26"/>
      <c r="AE329" s="26"/>
      <c r="AF329" s="26"/>
      <c r="AG329" s="26"/>
      <c r="AH329" s="26"/>
      <c r="AI329" s="26"/>
      <c r="AJ329" s="26"/>
      <c r="AK329" s="26"/>
      <c r="AL329" s="274"/>
      <c r="AM329" s="274"/>
      <c r="AN329" s="274"/>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row>
    <row r="330" spans="1:64" ht="13.5" customHeight="1">
      <c r="A330" s="274"/>
      <c r="B330" s="274"/>
      <c r="C330" s="274"/>
      <c r="D330" s="274"/>
      <c r="E330" s="274"/>
      <c r="F330" s="274"/>
      <c r="G330" s="26"/>
      <c r="H330" s="274"/>
      <c r="I330" s="26"/>
      <c r="J330" s="26"/>
      <c r="K330" s="26"/>
      <c r="L330" s="26"/>
      <c r="M330" s="26"/>
      <c r="N330" s="26"/>
      <c r="O330" s="26"/>
      <c r="P330" s="274"/>
      <c r="Q330" s="26"/>
      <c r="R330" s="26"/>
      <c r="S330" s="26"/>
      <c r="T330" s="26"/>
      <c r="U330" s="26"/>
      <c r="V330" s="26"/>
      <c r="W330" s="26"/>
      <c r="X330" s="26"/>
      <c r="Y330" s="26"/>
      <c r="Z330" s="26"/>
      <c r="AA330" s="26"/>
      <c r="AB330" s="26"/>
      <c r="AC330" s="26"/>
      <c r="AD330" s="26"/>
      <c r="AE330" s="26"/>
      <c r="AF330" s="26"/>
      <c r="AG330" s="26"/>
      <c r="AH330" s="26"/>
      <c r="AI330" s="26"/>
      <c r="AJ330" s="26"/>
      <c r="AK330" s="26"/>
      <c r="AL330" s="274"/>
      <c r="AM330" s="274"/>
      <c r="AN330" s="274"/>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row>
    <row r="331" spans="1:64" ht="13.5" customHeight="1">
      <c r="A331" s="274"/>
      <c r="B331" s="274"/>
      <c r="C331" s="274"/>
      <c r="D331" s="274"/>
      <c r="E331" s="274"/>
      <c r="F331" s="274"/>
      <c r="G331" s="26"/>
      <c r="H331" s="274"/>
      <c r="I331" s="26"/>
      <c r="J331" s="26"/>
      <c r="K331" s="26"/>
      <c r="L331" s="26"/>
      <c r="M331" s="26"/>
      <c r="N331" s="26"/>
      <c r="O331" s="26"/>
      <c r="P331" s="274"/>
      <c r="Q331" s="26"/>
      <c r="R331" s="26"/>
      <c r="S331" s="26"/>
      <c r="T331" s="26"/>
      <c r="U331" s="26"/>
      <c r="V331" s="26"/>
      <c r="W331" s="26"/>
      <c r="X331" s="26"/>
      <c r="Y331" s="26"/>
      <c r="Z331" s="26"/>
      <c r="AA331" s="26"/>
      <c r="AB331" s="26"/>
      <c r="AC331" s="26"/>
      <c r="AD331" s="26"/>
      <c r="AE331" s="26"/>
      <c r="AF331" s="26"/>
      <c r="AG331" s="26"/>
      <c r="AH331" s="26"/>
      <c r="AI331" s="26"/>
      <c r="AJ331" s="26"/>
      <c r="AK331" s="26"/>
      <c r="AL331" s="274"/>
      <c r="AM331" s="274"/>
      <c r="AN331" s="274"/>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row>
    <row r="332" spans="1:64" ht="13.5" customHeight="1">
      <c r="A332" s="274"/>
      <c r="B332" s="274"/>
      <c r="C332" s="274"/>
      <c r="D332" s="274"/>
      <c r="E332" s="274"/>
      <c r="F332" s="274"/>
      <c r="G332" s="26"/>
      <c r="H332" s="274"/>
      <c r="I332" s="26"/>
      <c r="J332" s="26"/>
      <c r="K332" s="26"/>
      <c r="L332" s="26"/>
      <c r="M332" s="26"/>
      <c r="N332" s="26"/>
      <c r="O332" s="26"/>
      <c r="P332" s="274"/>
      <c r="Q332" s="26"/>
      <c r="R332" s="26"/>
      <c r="S332" s="26"/>
      <c r="T332" s="26"/>
      <c r="U332" s="26"/>
      <c r="V332" s="26"/>
      <c r="W332" s="26"/>
      <c r="X332" s="26"/>
      <c r="Y332" s="26"/>
      <c r="Z332" s="26"/>
      <c r="AA332" s="26"/>
      <c r="AB332" s="26"/>
      <c r="AC332" s="26"/>
      <c r="AD332" s="26"/>
      <c r="AE332" s="26"/>
      <c r="AF332" s="26"/>
      <c r="AG332" s="26"/>
      <c r="AH332" s="26"/>
      <c r="AI332" s="26"/>
      <c r="AJ332" s="26"/>
      <c r="AK332" s="26"/>
      <c r="AL332" s="274"/>
      <c r="AM332" s="274"/>
      <c r="AN332" s="274"/>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row>
    <row r="333" spans="1:64" ht="13.5" customHeight="1">
      <c r="A333" s="274"/>
      <c r="B333" s="274"/>
      <c r="C333" s="274"/>
      <c r="D333" s="274"/>
      <c r="E333" s="274"/>
      <c r="F333" s="274"/>
      <c r="G333" s="26"/>
      <c r="H333" s="274"/>
      <c r="I333" s="26"/>
      <c r="J333" s="26"/>
      <c r="K333" s="26"/>
      <c r="L333" s="26"/>
      <c r="M333" s="26"/>
      <c r="N333" s="26"/>
      <c r="O333" s="26"/>
      <c r="P333" s="274"/>
      <c r="Q333" s="26"/>
      <c r="R333" s="26"/>
      <c r="S333" s="26"/>
      <c r="T333" s="26"/>
      <c r="U333" s="26"/>
      <c r="V333" s="26"/>
      <c r="W333" s="26"/>
      <c r="X333" s="26"/>
      <c r="Y333" s="26"/>
      <c r="Z333" s="26"/>
      <c r="AA333" s="26"/>
      <c r="AB333" s="26"/>
      <c r="AC333" s="26"/>
      <c r="AD333" s="26"/>
      <c r="AE333" s="26"/>
      <c r="AF333" s="26"/>
      <c r="AG333" s="26"/>
      <c r="AH333" s="26"/>
      <c r="AI333" s="26"/>
      <c r="AJ333" s="26"/>
      <c r="AK333" s="26"/>
      <c r="AL333" s="274"/>
      <c r="AM333" s="274"/>
      <c r="AN333" s="274"/>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row>
    <row r="334" spans="1:64" ht="13.5" customHeight="1">
      <c r="A334" s="274"/>
      <c r="B334" s="274"/>
      <c r="C334" s="274"/>
      <c r="D334" s="274"/>
      <c r="E334" s="274"/>
      <c r="F334" s="274"/>
      <c r="G334" s="26"/>
      <c r="H334" s="274"/>
      <c r="I334" s="26"/>
      <c r="J334" s="26"/>
      <c r="K334" s="26"/>
      <c r="L334" s="26"/>
      <c r="M334" s="26"/>
      <c r="N334" s="26"/>
      <c r="O334" s="26"/>
      <c r="P334" s="274"/>
      <c r="Q334" s="26"/>
      <c r="R334" s="26"/>
      <c r="S334" s="26"/>
      <c r="T334" s="26"/>
      <c r="U334" s="26"/>
      <c r="V334" s="26"/>
      <c r="W334" s="26"/>
      <c r="X334" s="26"/>
      <c r="Y334" s="26"/>
      <c r="Z334" s="26"/>
      <c r="AA334" s="26"/>
      <c r="AB334" s="26"/>
      <c r="AC334" s="26"/>
      <c r="AD334" s="26"/>
      <c r="AE334" s="26"/>
      <c r="AF334" s="26"/>
      <c r="AG334" s="26"/>
      <c r="AH334" s="26"/>
      <c r="AI334" s="26"/>
      <c r="AJ334" s="26"/>
      <c r="AK334" s="26"/>
      <c r="AL334" s="274"/>
      <c r="AM334" s="274"/>
      <c r="AN334" s="274"/>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row>
    <row r="335" spans="1:64" ht="13.5" customHeight="1">
      <c r="A335" s="274"/>
      <c r="B335" s="274"/>
      <c r="C335" s="274"/>
      <c r="D335" s="274"/>
      <c r="E335" s="274"/>
      <c r="F335" s="274"/>
      <c r="G335" s="26"/>
      <c r="H335" s="274"/>
      <c r="I335" s="26"/>
      <c r="J335" s="26"/>
      <c r="K335" s="26"/>
      <c r="L335" s="26"/>
      <c r="M335" s="26"/>
      <c r="N335" s="26"/>
      <c r="O335" s="26"/>
      <c r="P335" s="274"/>
      <c r="Q335" s="26"/>
      <c r="R335" s="26"/>
      <c r="S335" s="26"/>
      <c r="T335" s="26"/>
      <c r="U335" s="26"/>
      <c r="V335" s="26"/>
      <c r="W335" s="26"/>
      <c r="X335" s="26"/>
      <c r="Y335" s="26"/>
      <c r="Z335" s="26"/>
      <c r="AA335" s="26"/>
      <c r="AB335" s="26"/>
      <c r="AC335" s="26"/>
      <c r="AD335" s="26"/>
      <c r="AE335" s="26"/>
      <c r="AF335" s="26"/>
      <c r="AG335" s="26"/>
      <c r="AH335" s="26"/>
      <c r="AI335" s="26"/>
      <c r="AJ335" s="26"/>
      <c r="AK335" s="26"/>
      <c r="AL335" s="274"/>
      <c r="AM335" s="274"/>
      <c r="AN335" s="274"/>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row>
    <row r="336" spans="1:64" ht="13.5" customHeight="1">
      <c r="A336" s="274"/>
      <c r="B336" s="274"/>
      <c r="C336" s="274"/>
      <c r="D336" s="274"/>
      <c r="E336" s="274"/>
      <c r="F336" s="274"/>
      <c r="G336" s="26"/>
      <c r="H336" s="274"/>
      <c r="I336" s="26"/>
      <c r="J336" s="26"/>
      <c r="K336" s="26"/>
      <c r="L336" s="26"/>
      <c r="M336" s="26"/>
      <c r="N336" s="26"/>
      <c r="O336" s="26"/>
      <c r="P336" s="274"/>
      <c r="Q336" s="26"/>
      <c r="R336" s="26"/>
      <c r="S336" s="26"/>
      <c r="T336" s="26"/>
      <c r="U336" s="26"/>
      <c r="V336" s="26"/>
      <c r="W336" s="26"/>
      <c r="X336" s="26"/>
      <c r="Y336" s="26"/>
      <c r="Z336" s="26"/>
      <c r="AA336" s="26"/>
      <c r="AB336" s="26"/>
      <c r="AC336" s="26"/>
      <c r="AD336" s="26"/>
      <c r="AE336" s="26"/>
      <c r="AF336" s="26"/>
      <c r="AG336" s="26"/>
      <c r="AH336" s="26"/>
      <c r="AI336" s="26"/>
      <c r="AJ336" s="26"/>
      <c r="AK336" s="26"/>
      <c r="AL336" s="274"/>
      <c r="AM336" s="274"/>
      <c r="AN336" s="274"/>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row>
    <row r="337" spans="1:64" ht="13.5" customHeight="1">
      <c r="A337" s="274"/>
      <c r="B337" s="274"/>
      <c r="C337" s="274"/>
      <c r="D337" s="274"/>
      <c r="E337" s="274"/>
      <c r="F337" s="274"/>
      <c r="G337" s="26"/>
      <c r="H337" s="274"/>
      <c r="I337" s="26"/>
      <c r="J337" s="26"/>
      <c r="K337" s="26"/>
      <c r="L337" s="26"/>
      <c r="M337" s="26"/>
      <c r="N337" s="26"/>
      <c r="O337" s="26"/>
      <c r="P337" s="274"/>
      <c r="Q337" s="26"/>
      <c r="R337" s="26"/>
      <c r="S337" s="26"/>
      <c r="T337" s="26"/>
      <c r="U337" s="26"/>
      <c r="V337" s="26"/>
      <c r="W337" s="26"/>
      <c r="X337" s="26"/>
      <c r="Y337" s="26"/>
      <c r="Z337" s="26"/>
      <c r="AA337" s="26"/>
      <c r="AB337" s="26"/>
      <c r="AC337" s="26"/>
      <c r="AD337" s="26"/>
      <c r="AE337" s="26"/>
      <c r="AF337" s="26"/>
      <c r="AG337" s="26"/>
      <c r="AH337" s="26"/>
      <c r="AI337" s="26"/>
      <c r="AJ337" s="26"/>
      <c r="AK337" s="26"/>
      <c r="AL337" s="274"/>
      <c r="AM337" s="274"/>
      <c r="AN337" s="274"/>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row>
    <row r="338" spans="1:64" ht="13.5" customHeight="1">
      <c r="A338" s="274"/>
      <c r="B338" s="274"/>
      <c r="C338" s="274"/>
      <c r="D338" s="274"/>
      <c r="E338" s="274"/>
      <c r="F338" s="274"/>
      <c r="G338" s="26"/>
      <c r="H338" s="274"/>
      <c r="I338" s="26"/>
      <c r="J338" s="26"/>
      <c r="K338" s="26"/>
      <c r="L338" s="26"/>
      <c r="M338" s="26"/>
      <c r="N338" s="26"/>
      <c r="O338" s="26"/>
      <c r="P338" s="274"/>
      <c r="Q338" s="26"/>
      <c r="R338" s="26"/>
      <c r="S338" s="26"/>
      <c r="T338" s="26"/>
      <c r="U338" s="26"/>
      <c r="V338" s="26"/>
      <c r="W338" s="26"/>
      <c r="X338" s="26"/>
      <c r="Y338" s="26"/>
      <c r="Z338" s="26"/>
      <c r="AA338" s="26"/>
      <c r="AB338" s="26"/>
      <c r="AC338" s="26"/>
      <c r="AD338" s="26"/>
      <c r="AE338" s="26"/>
      <c r="AF338" s="26"/>
      <c r="AG338" s="26"/>
      <c r="AH338" s="26"/>
      <c r="AI338" s="26"/>
      <c r="AJ338" s="26"/>
      <c r="AK338" s="26"/>
      <c r="AL338" s="274"/>
      <c r="AM338" s="274"/>
      <c r="AN338" s="274"/>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row>
    <row r="339" spans="1:64" ht="13.5" customHeight="1">
      <c r="A339" s="274"/>
      <c r="B339" s="274"/>
      <c r="C339" s="274"/>
      <c r="D339" s="274"/>
      <c r="E339" s="274"/>
      <c r="F339" s="274"/>
      <c r="G339" s="26"/>
      <c r="H339" s="274"/>
      <c r="I339" s="26"/>
      <c r="J339" s="26"/>
      <c r="K339" s="26"/>
      <c r="L339" s="26"/>
      <c r="M339" s="26"/>
      <c r="N339" s="26"/>
      <c r="O339" s="26"/>
      <c r="P339" s="274"/>
      <c r="Q339" s="26"/>
      <c r="R339" s="26"/>
      <c r="S339" s="26"/>
      <c r="T339" s="26"/>
      <c r="U339" s="26"/>
      <c r="V339" s="26"/>
      <c r="W339" s="26"/>
      <c r="X339" s="26"/>
      <c r="Y339" s="26"/>
      <c r="Z339" s="26"/>
      <c r="AA339" s="26"/>
      <c r="AB339" s="26"/>
      <c r="AC339" s="26"/>
      <c r="AD339" s="26"/>
      <c r="AE339" s="26"/>
      <c r="AF339" s="26"/>
      <c r="AG339" s="26"/>
      <c r="AH339" s="26"/>
      <c r="AI339" s="26"/>
      <c r="AJ339" s="26"/>
      <c r="AK339" s="26"/>
      <c r="AL339" s="274"/>
      <c r="AM339" s="274"/>
      <c r="AN339" s="274"/>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row>
    <row r="340" spans="1:64" ht="13.5" customHeight="1">
      <c r="A340" s="274"/>
      <c r="B340" s="274"/>
      <c r="C340" s="274"/>
      <c r="D340" s="274"/>
      <c r="E340" s="274"/>
      <c r="F340" s="274"/>
      <c r="G340" s="26"/>
      <c r="H340" s="274"/>
      <c r="I340" s="26"/>
      <c r="J340" s="26"/>
      <c r="K340" s="26"/>
      <c r="L340" s="26"/>
      <c r="M340" s="26"/>
      <c r="N340" s="26"/>
      <c r="O340" s="26"/>
      <c r="P340" s="274"/>
      <c r="Q340" s="26"/>
      <c r="R340" s="26"/>
      <c r="S340" s="26"/>
      <c r="T340" s="26"/>
      <c r="U340" s="26"/>
      <c r="V340" s="26"/>
      <c r="W340" s="26"/>
      <c r="X340" s="26"/>
      <c r="Y340" s="26"/>
      <c r="Z340" s="26"/>
      <c r="AA340" s="26"/>
      <c r="AB340" s="26"/>
      <c r="AC340" s="26"/>
      <c r="AD340" s="26"/>
      <c r="AE340" s="26"/>
      <c r="AF340" s="26"/>
      <c r="AG340" s="26"/>
      <c r="AH340" s="26"/>
      <c r="AI340" s="26"/>
      <c r="AJ340" s="26"/>
      <c r="AK340" s="26"/>
      <c r="AL340" s="274"/>
      <c r="AM340" s="274"/>
      <c r="AN340" s="274"/>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row>
    <row r="341" spans="1:64" ht="13.5" customHeight="1">
      <c r="A341" s="274"/>
      <c r="B341" s="274"/>
      <c r="C341" s="274"/>
      <c r="D341" s="274"/>
      <c r="E341" s="274"/>
      <c r="F341" s="274"/>
      <c r="G341" s="26"/>
      <c r="H341" s="274"/>
      <c r="I341" s="26"/>
      <c r="J341" s="26"/>
      <c r="K341" s="26"/>
      <c r="L341" s="26"/>
      <c r="M341" s="26"/>
      <c r="N341" s="26"/>
      <c r="O341" s="26"/>
      <c r="P341" s="274"/>
      <c r="Q341" s="26"/>
      <c r="R341" s="26"/>
      <c r="S341" s="26"/>
      <c r="T341" s="26"/>
      <c r="U341" s="26"/>
      <c r="V341" s="26"/>
      <c r="W341" s="26"/>
      <c r="X341" s="26"/>
      <c r="Y341" s="26"/>
      <c r="Z341" s="26"/>
      <c r="AA341" s="26"/>
      <c r="AB341" s="26"/>
      <c r="AC341" s="26"/>
      <c r="AD341" s="26"/>
      <c r="AE341" s="26"/>
      <c r="AF341" s="26"/>
      <c r="AG341" s="26"/>
      <c r="AH341" s="26"/>
      <c r="AI341" s="26"/>
      <c r="AJ341" s="26"/>
      <c r="AK341" s="26"/>
      <c r="AL341" s="274"/>
      <c r="AM341" s="274"/>
      <c r="AN341" s="274"/>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row>
    <row r="342" spans="1:64" ht="13.5" customHeight="1">
      <c r="A342" s="274"/>
      <c r="B342" s="274"/>
      <c r="C342" s="274"/>
      <c r="D342" s="274"/>
      <c r="E342" s="274"/>
      <c r="F342" s="274"/>
      <c r="G342" s="26"/>
      <c r="H342" s="274"/>
      <c r="I342" s="26"/>
      <c r="J342" s="26"/>
      <c r="K342" s="26"/>
      <c r="L342" s="26"/>
      <c r="M342" s="26"/>
      <c r="N342" s="26"/>
      <c r="O342" s="26"/>
      <c r="P342" s="274"/>
      <c r="Q342" s="26"/>
      <c r="R342" s="26"/>
      <c r="S342" s="26"/>
      <c r="T342" s="26"/>
      <c r="U342" s="26"/>
      <c r="V342" s="26"/>
      <c r="W342" s="26"/>
      <c r="X342" s="26"/>
      <c r="Y342" s="26"/>
      <c r="Z342" s="26"/>
      <c r="AA342" s="26"/>
      <c r="AB342" s="26"/>
      <c r="AC342" s="26"/>
      <c r="AD342" s="26"/>
      <c r="AE342" s="26"/>
      <c r="AF342" s="26"/>
      <c r="AG342" s="26"/>
      <c r="AH342" s="26"/>
      <c r="AI342" s="26"/>
      <c r="AJ342" s="26"/>
      <c r="AK342" s="26"/>
      <c r="AL342" s="274"/>
      <c r="AM342" s="274"/>
      <c r="AN342" s="274"/>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row>
    <row r="343" spans="1:64" ht="13.5" customHeight="1">
      <c r="A343" s="274"/>
      <c r="B343" s="274"/>
      <c r="C343" s="274"/>
      <c r="D343" s="274"/>
      <c r="E343" s="274"/>
      <c r="F343" s="274"/>
      <c r="G343" s="26"/>
      <c r="H343" s="274"/>
      <c r="I343" s="26"/>
      <c r="J343" s="26"/>
      <c r="K343" s="26"/>
      <c r="L343" s="26"/>
      <c r="M343" s="26"/>
      <c r="N343" s="26"/>
      <c r="O343" s="26"/>
      <c r="P343" s="274"/>
      <c r="Q343" s="26"/>
      <c r="R343" s="26"/>
      <c r="S343" s="26"/>
      <c r="T343" s="26"/>
      <c r="U343" s="26"/>
      <c r="V343" s="26"/>
      <c r="W343" s="26"/>
      <c r="X343" s="26"/>
      <c r="Y343" s="26"/>
      <c r="Z343" s="26"/>
      <c r="AA343" s="26"/>
      <c r="AB343" s="26"/>
      <c r="AC343" s="26"/>
      <c r="AD343" s="26"/>
      <c r="AE343" s="26"/>
      <c r="AF343" s="26"/>
      <c r="AG343" s="26"/>
      <c r="AH343" s="26"/>
      <c r="AI343" s="26"/>
      <c r="AJ343" s="26"/>
      <c r="AK343" s="26"/>
      <c r="AL343" s="274"/>
      <c r="AM343" s="274"/>
      <c r="AN343" s="274"/>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row>
    <row r="344" spans="1:64" ht="13.5" customHeight="1">
      <c r="A344" s="274"/>
      <c r="B344" s="274"/>
      <c r="C344" s="274"/>
      <c r="D344" s="274"/>
      <c r="E344" s="274"/>
      <c r="F344" s="274"/>
      <c r="G344" s="26"/>
      <c r="H344" s="274"/>
      <c r="I344" s="26"/>
      <c r="J344" s="26"/>
      <c r="K344" s="26"/>
      <c r="L344" s="26"/>
      <c r="M344" s="26"/>
      <c r="N344" s="26"/>
      <c r="O344" s="26"/>
      <c r="P344" s="274"/>
      <c r="Q344" s="26"/>
      <c r="R344" s="26"/>
      <c r="S344" s="26"/>
      <c r="T344" s="26"/>
      <c r="U344" s="26"/>
      <c r="V344" s="26"/>
      <c r="W344" s="26"/>
      <c r="X344" s="26"/>
      <c r="Y344" s="26"/>
      <c r="Z344" s="26"/>
      <c r="AA344" s="26"/>
      <c r="AB344" s="26"/>
      <c r="AC344" s="26"/>
      <c r="AD344" s="26"/>
      <c r="AE344" s="26"/>
      <c r="AF344" s="26"/>
      <c r="AG344" s="26"/>
      <c r="AH344" s="26"/>
      <c r="AI344" s="26"/>
      <c r="AJ344" s="26"/>
      <c r="AK344" s="26"/>
      <c r="AL344" s="274"/>
      <c r="AM344" s="274"/>
      <c r="AN344" s="274"/>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row>
    <row r="345" spans="1:64" ht="13.5" customHeight="1">
      <c r="A345" s="274"/>
      <c r="B345" s="274"/>
      <c r="C345" s="274"/>
      <c r="D345" s="274"/>
      <c r="E345" s="274"/>
      <c r="F345" s="274"/>
      <c r="G345" s="26"/>
      <c r="H345" s="274"/>
      <c r="I345" s="26"/>
      <c r="J345" s="26"/>
      <c r="K345" s="26"/>
      <c r="L345" s="26"/>
      <c r="M345" s="26"/>
      <c r="N345" s="26"/>
      <c r="O345" s="26"/>
      <c r="P345" s="274"/>
      <c r="Q345" s="26"/>
      <c r="R345" s="26"/>
      <c r="S345" s="26"/>
      <c r="T345" s="26"/>
      <c r="U345" s="26"/>
      <c r="V345" s="26"/>
      <c r="W345" s="26"/>
      <c r="X345" s="26"/>
      <c r="Y345" s="26"/>
      <c r="Z345" s="26"/>
      <c r="AA345" s="26"/>
      <c r="AB345" s="26"/>
      <c r="AC345" s="26"/>
      <c r="AD345" s="26"/>
      <c r="AE345" s="26"/>
      <c r="AF345" s="26"/>
      <c r="AG345" s="26"/>
      <c r="AH345" s="26"/>
      <c r="AI345" s="26"/>
      <c r="AJ345" s="26"/>
      <c r="AK345" s="26"/>
      <c r="AL345" s="274"/>
      <c r="AM345" s="274"/>
      <c r="AN345" s="274"/>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row>
    <row r="346" spans="1:64" ht="13.5" customHeight="1">
      <c r="A346" s="274"/>
      <c r="B346" s="274"/>
      <c r="C346" s="274"/>
      <c r="D346" s="274"/>
      <c r="E346" s="274"/>
      <c r="F346" s="274"/>
      <c r="G346" s="26"/>
      <c r="H346" s="274"/>
      <c r="I346" s="26"/>
      <c r="J346" s="26"/>
      <c r="K346" s="26"/>
      <c r="L346" s="26"/>
      <c r="M346" s="26"/>
      <c r="N346" s="26"/>
      <c r="O346" s="26"/>
      <c r="P346" s="274"/>
      <c r="Q346" s="26"/>
      <c r="R346" s="26"/>
      <c r="S346" s="26"/>
      <c r="T346" s="26"/>
      <c r="U346" s="26"/>
      <c r="V346" s="26"/>
      <c r="W346" s="26"/>
      <c r="X346" s="26"/>
      <c r="Y346" s="26"/>
      <c r="Z346" s="26"/>
      <c r="AA346" s="26"/>
      <c r="AB346" s="26"/>
      <c r="AC346" s="26"/>
      <c r="AD346" s="26"/>
      <c r="AE346" s="26"/>
      <c r="AF346" s="26"/>
      <c r="AG346" s="26"/>
      <c r="AH346" s="26"/>
      <c r="AI346" s="26"/>
      <c r="AJ346" s="26"/>
      <c r="AK346" s="26"/>
      <c r="AL346" s="274"/>
      <c r="AM346" s="274"/>
      <c r="AN346" s="274"/>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row>
    <row r="347" spans="1:64" ht="13.5" customHeight="1">
      <c r="A347" s="274"/>
      <c r="B347" s="274"/>
      <c r="C347" s="274"/>
      <c r="D347" s="274"/>
      <c r="E347" s="274"/>
      <c r="F347" s="274"/>
      <c r="G347" s="26"/>
      <c r="H347" s="274"/>
      <c r="I347" s="26"/>
      <c r="J347" s="26"/>
      <c r="K347" s="26"/>
      <c r="L347" s="26"/>
      <c r="M347" s="26"/>
      <c r="N347" s="26"/>
      <c r="O347" s="26"/>
      <c r="P347" s="274"/>
      <c r="Q347" s="26"/>
      <c r="R347" s="26"/>
      <c r="S347" s="26"/>
      <c r="T347" s="26"/>
      <c r="U347" s="26"/>
      <c r="V347" s="26"/>
      <c r="W347" s="26"/>
      <c r="X347" s="26"/>
      <c r="Y347" s="26"/>
      <c r="Z347" s="26"/>
      <c r="AA347" s="26"/>
      <c r="AB347" s="26"/>
      <c r="AC347" s="26"/>
      <c r="AD347" s="26"/>
      <c r="AE347" s="26"/>
      <c r="AF347" s="26"/>
      <c r="AG347" s="26"/>
      <c r="AH347" s="26"/>
      <c r="AI347" s="26"/>
      <c r="AJ347" s="26"/>
      <c r="AK347" s="26"/>
      <c r="AL347" s="274"/>
      <c r="AM347" s="274"/>
      <c r="AN347" s="274"/>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row>
    <row r="348" spans="1:64" ht="13.5" customHeight="1">
      <c r="A348" s="274"/>
      <c r="B348" s="274"/>
      <c r="C348" s="274"/>
      <c r="D348" s="274"/>
      <c r="E348" s="274"/>
      <c r="F348" s="274"/>
      <c r="G348" s="26"/>
      <c r="H348" s="274"/>
      <c r="I348" s="26"/>
      <c r="J348" s="26"/>
      <c r="K348" s="26"/>
      <c r="L348" s="26"/>
      <c r="M348" s="26"/>
      <c r="N348" s="26"/>
      <c r="O348" s="26"/>
      <c r="P348" s="274"/>
      <c r="Q348" s="26"/>
      <c r="R348" s="26"/>
      <c r="S348" s="26"/>
      <c r="T348" s="26"/>
      <c r="U348" s="26"/>
      <c r="V348" s="26"/>
      <c r="W348" s="26"/>
      <c r="X348" s="26"/>
      <c r="Y348" s="26"/>
      <c r="Z348" s="26"/>
      <c r="AA348" s="26"/>
      <c r="AB348" s="26"/>
      <c r="AC348" s="26"/>
      <c r="AD348" s="26"/>
      <c r="AE348" s="26"/>
      <c r="AF348" s="26"/>
      <c r="AG348" s="26"/>
      <c r="AH348" s="26"/>
      <c r="AI348" s="26"/>
      <c r="AJ348" s="26"/>
      <c r="AK348" s="26"/>
      <c r="AL348" s="274"/>
      <c r="AM348" s="274"/>
      <c r="AN348" s="274"/>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row>
    <row r="349" spans="1:64" ht="13.5" customHeight="1">
      <c r="A349" s="274"/>
      <c r="B349" s="274"/>
      <c r="C349" s="274"/>
      <c r="D349" s="274"/>
      <c r="E349" s="274"/>
      <c r="F349" s="274"/>
      <c r="G349" s="26"/>
      <c r="H349" s="274"/>
      <c r="I349" s="26"/>
      <c r="J349" s="26"/>
      <c r="K349" s="26"/>
      <c r="L349" s="26"/>
      <c r="M349" s="26"/>
      <c r="N349" s="26"/>
      <c r="O349" s="26"/>
      <c r="P349" s="274"/>
      <c r="Q349" s="26"/>
      <c r="R349" s="26"/>
      <c r="S349" s="26"/>
      <c r="T349" s="26"/>
      <c r="U349" s="26"/>
      <c r="V349" s="26"/>
      <c r="W349" s="26"/>
      <c r="X349" s="26"/>
      <c r="Y349" s="26"/>
      <c r="Z349" s="26"/>
      <c r="AA349" s="26"/>
      <c r="AB349" s="26"/>
      <c r="AC349" s="26"/>
      <c r="AD349" s="26"/>
      <c r="AE349" s="26"/>
      <c r="AF349" s="26"/>
      <c r="AG349" s="26"/>
      <c r="AH349" s="26"/>
      <c r="AI349" s="26"/>
      <c r="AJ349" s="26"/>
      <c r="AK349" s="26"/>
      <c r="AL349" s="274"/>
      <c r="AM349" s="274"/>
      <c r="AN349" s="274"/>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row>
    <row r="350" spans="1:64" ht="13.5" customHeight="1">
      <c r="A350" s="274"/>
      <c r="B350" s="274"/>
      <c r="C350" s="274"/>
      <c r="D350" s="274"/>
      <c r="E350" s="274"/>
      <c r="F350" s="274"/>
      <c r="G350" s="26"/>
      <c r="H350" s="274"/>
      <c r="I350" s="26"/>
      <c r="J350" s="26"/>
      <c r="K350" s="26"/>
      <c r="L350" s="26"/>
      <c r="M350" s="26"/>
      <c r="N350" s="26"/>
      <c r="O350" s="26"/>
      <c r="P350" s="274"/>
      <c r="Q350" s="26"/>
      <c r="R350" s="26"/>
      <c r="S350" s="26"/>
      <c r="T350" s="26"/>
      <c r="U350" s="26"/>
      <c r="V350" s="26"/>
      <c r="W350" s="26"/>
      <c r="X350" s="26"/>
      <c r="Y350" s="26"/>
      <c r="Z350" s="26"/>
      <c r="AA350" s="26"/>
      <c r="AB350" s="26"/>
      <c r="AC350" s="26"/>
      <c r="AD350" s="26"/>
      <c r="AE350" s="26"/>
      <c r="AF350" s="26"/>
      <c r="AG350" s="26"/>
      <c r="AH350" s="26"/>
      <c r="AI350" s="26"/>
      <c r="AJ350" s="26"/>
      <c r="AK350" s="26"/>
      <c r="AL350" s="274"/>
      <c r="AM350" s="274"/>
      <c r="AN350" s="274"/>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row>
    <row r="351" spans="1:64" ht="13.5" customHeight="1">
      <c r="A351" s="274"/>
      <c r="B351" s="274"/>
      <c r="C351" s="274"/>
      <c r="D351" s="274"/>
      <c r="E351" s="274"/>
      <c r="F351" s="274"/>
      <c r="G351" s="26"/>
      <c r="H351" s="274"/>
      <c r="I351" s="26"/>
      <c r="J351" s="26"/>
      <c r="K351" s="26"/>
      <c r="L351" s="26"/>
      <c r="M351" s="26"/>
      <c r="N351" s="26"/>
      <c r="O351" s="26"/>
      <c r="P351" s="274"/>
      <c r="Q351" s="26"/>
      <c r="R351" s="26"/>
      <c r="S351" s="26"/>
      <c r="T351" s="26"/>
      <c r="U351" s="26"/>
      <c r="V351" s="26"/>
      <c r="W351" s="26"/>
      <c r="X351" s="26"/>
      <c r="Y351" s="26"/>
      <c r="Z351" s="26"/>
      <c r="AA351" s="26"/>
      <c r="AB351" s="26"/>
      <c r="AC351" s="26"/>
      <c r="AD351" s="26"/>
      <c r="AE351" s="26"/>
      <c r="AF351" s="26"/>
      <c r="AG351" s="26"/>
      <c r="AH351" s="26"/>
      <c r="AI351" s="26"/>
      <c r="AJ351" s="26"/>
      <c r="AK351" s="26"/>
      <c r="AL351" s="274"/>
      <c r="AM351" s="274"/>
      <c r="AN351" s="274"/>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row>
    <row r="352" spans="1:64" ht="13.5" customHeight="1">
      <c r="A352" s="274"/>
      <c r="B352" s="274"/>
      <c r="C352" s="274"/>
      <c r="D352" s="274"/>
      <c r="E352" s="274"/>
      <c r="F352" s="274"/>
      <c r="G352" s="26"/>
      <c r="H352" s="274"/>
      <c r="I352" s="26"/>
      <c r="J352" s="26"/>
      <c r="K352" s="26"/>
      <c r="L352" s="26"/>
      <c r="M352" s="26"/>
      <c r="N352" s="26"/>
      <c r="O352" s="26"/>
      <c r="P352" s="274"/>
      <c r="Q352" s="26"/>
      <c r="R352" s="26"/>
      <c r="S352" s="26"/>
      <c r="T352" s="26"/>
      <c r="U352" s="26"/>
      <c r="V352" s="26"/>
      <c r="W352" s="26"/>
      <c r="X352" s="26"/>
      <c r="Y352" s="26"/>
      <c r="Z352" s="26"/>
      <c r="AA352" s="26"/>
      <c r="AB352" s="26"/>
      <c r="AC352" s="26"/>
      <c r="AD352" s="26"/>
      <c r="AE352" s="26"/>
      <c r="AF352" s="26"/>
      <c r="AG352" s="26"/>
      <c r="AH352" s="26"/>
      <c r="AI352" s="26"/>
      <c r="AJ352" s="26"/>
      <c r="AK352" s="26"/>
      <c r="AL352" s="274"/>
      <c r="AM352" s="274"/>
      <c r="AN352" s="274"/>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row>
    <row r="353" spans="1:64" ht="13.5" customHeight="1">
      <c r="A353" s="274"/>
      <c r="B353" s="274"/>
      <c r="C353" s="274"/>
      <c r="D353" s="274"/>
      <c r="E353" s="274"/>
      <c r="F353" s="274"/>
      <c r="G353" s="26"/>
      <c r="H353" s="274"/>
      <c r="I353" s="26"/>
      <c r="J353" s="26"/>
      <c r="K353" s="26"/>
      <c r="L353" s="26"/>
      <c r="M353" s="26"/>
      <c r="N353" s="26"/>
      <c r="O353" s="26"/>
      <c r="P353" s="274"/>
      <c r="Q353" s="26"/>
      <c r="R353" s="26"/>
      <c r="S353" s="26"/>
      <c r="T353" s="26"/>
      <c r="U353" s="26"/>
      <c r="V353" s="26"/>
      <c r="W353" s="26"/>
      <c r="X353" s="26"/>
      <c r="Y353" s="26"/>
      <c r="Z353" s="26"/>
      <c r="AA353" s="26"/>
      <c r="AB353" s="26"/>
      <c r="AC353" s="26"/>
      <c r="AD353" s="26"/>
      <c r="AE353" s="26"/>
      <c r="AF353" s="26"/>
      <c r="AG353" s="26"/>
      <c r="AH353" s="26"/>
      <c r="AI353" s="26"/>
      <c r="AJ353" s="26"/>
      <c r="AK353" s="26"/>
      <c r="AL353" s="274"/>
      <c r="AM353" s="274"/>
      <c r="AN353" s="274"/>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row>
    <row r="354" spans="1:64" ht="13.5" customHeight="1">
      <c r="A354" s="274"/>
      <c r="B354" s="274"/>
      <c r="C354" s="274"/>
      <c r="D354" s="274"/>
      <c r="E354" s="274"/>
      <c r="F354" s="274"/>
      <c r="G354" s="26"/>
      <c r="H354" s="274"/>
      <c r="I354" s="26"/>
      <c r="J354" s="26"/>
      <c r="K354" s="26"/>
      <c r="L354" s="26"/>
      <c r="M354" s="26"/>
      <c r="N354" s="26"/>
      <c r="O354" s="26"/>
      <c r="P354" s="274"/>
      <c r="Q354" s="26"/>
      <c r="R354" s="26"/>
      <c r="S354" s="26"/>
      <c r="T354" s="26"/>
      <c r="U354" s="26"/>
      <c r="V354" s="26"/>
      <c r="W354" s="26"/>
      <c r="X354" s="26"/>
      <c r="Y354" s="26"/>
      <c r="Z354" s="26"/>
      <c r="AA354" s="26"/>
      <c r="AB354" s="26"/>
      <c r="AC354" s="26"/>
      <c r="AD354" s="26"/>
      <c r="AE354" s="26"/>
      <c r="AF354" s="26"/>
      <c r="AG354" s="26"/>
      <c r="AH354" s="26"/>
      <c r="AI354" s="26"/>
      <c r="AJ354" s="26"/>
      <c r="AK354" s="26"/>
      <c r="AL354" s="274"/>
      <c r="AM354" s="274"/>
      <c r="AN354" s="274"/>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row>
    <row r="355" spans="1:64" ht="13.5" customHeight="1">
      <c r="A355" s="274"/>
      <c r="B355" s="274"/>
      <c r="C355" s="274"/>
      <c r="D355" s="274"/>
      <c r="E355" s="274"/>
      <c r="F355" s="274"/>
      <c r="G355" s="26"/>
      <c r="H355" s="274"/>
      <c r="I355" s="26"/>
      <c r="J355" s="26"/>
      <c r="K355" s="26"/>
      <c r="L355" s="26"/>
      <c r="M355" s="26"/>
      <c r="N355" s="26"/>
      <c r="O355" s="26"/>
      <c r="P355" s="274"/>
      <c r="Q355" s="26"/>
      <c r="R355" s="26"/>
      <c r="S355" s="26"/>
      <c r="T355" s="26"/>
      <c r="U355" s="26"/>
      <c r="V355" s="26"/>
      <c r="W355" s="26"/>
      <c r="X355" s="26"/>
      <c r="Y355" s="26"/>
      <c r="Z355" s="26"/>
      <c r="AA355" s="26"/>
      <c r="AB355" s="26"/>
      <c r="AC355" s="26"/>
      <c r="AD355" s="26"/>
      <c r="AE355" s="26"/>
      <c r="AF355" s="26"/>
      <c r="AG355" s="26"/>
      <c r="AH355" s="26"/>
      <c r="AI355" s="26"/>
      <c r="AJ355" s="26"/>
      <c r="AK355" s="26"/>
      <c r="AL355" s="274"/>
      <c r="AM355" s="274"/>
      <c r="AN355" s="274"/>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row>
    <row r="356" spans="1:64" ht="13.5" customHeight="1">
      <c r="A356" s="274"/>
      <c r="B356" s="274"/>
      <c r="C356" s="274"/>
      <c r="D356" s="274"/>
      <c r="E356" s="274"/>
      <c r="F356" s="274"/>
      <c r="G356" s="26"/>
      <c r="H356" s="274"/>
      <c r="I356" s="26"/>
      <c r="J356" s="26"/>
      <c r="K356" s="26"/>
      <c r="L356" s="26"/>
      <c r="M356" s="26"/>
      <c r="N356" s="26"/>
      <c r="O356" s="26"/>
      <c r="P356" s="274"/>
      <c r="Q356" s="26"/>
      <c r="R356" s="26"/>
      <c r="S356" s="26"/>
      <c r="T356" s="26"/>
      <c r="U356" s="26"/>
      <c r="V356" s="26"/>
      <c r="W356" s="26"/>
      <c r="X356" s="26"/>
      <c r="Y356" s="26"/>
      <c r="Z356" s="26"/>
      <c r="AA356" s="26"/>
      <c r="AB356" s="26"/>
      <c r="AC356" s="26"/>
      <c r="AD356" s="26"/>
      <c r="AE356" s="26"/>
      <c r="AF356" s="26"/>
      <c r="AG356" s="26"/>
      <c r="AH356" s="26"/>
      <c r="AI356" s="26"/>
      <c r="AJ356" s="26"/>
      <c r="AK356" s="26"/>
      <c r="AL356" s="274"/>
      <c r="AM356" s="274"/>
      <c r="AN356" s="274"/>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row>
    <row r="357" spans="1:64" ht="13.5" customHeight="1">
      <c r="A357" s="274"/>
      <c r="B357" s="274"/>
      <c r="C357" s="274"/>
      <c r="D357" s="274"/>
      <c r="E357" s="274"/>
      <c r="F357" s="274"/>
      <c r="G357" s="26"/>
      <c r="H357" s="274"/>
      <c r="I357" s="26"/>
      <c r="J357" s="26"/>
      <c r="K357" s="26"/>
      <c r="L357" s="26"/>
      <c r="M357" s="26"/>
      <c r="N357" s="26"/>
      <c r="O357" s="26"/>
      <c r="P357" s="274"/>
      <c r="Q357" s="26"/>
      <c r="R357" s="26"/>
      <c r="S357" s="26"/>
      <c r="T357" s="26"/>
      <c r="U357" s="26"/>
      <c r="V357" s="26"/>
      <c r="W357" s="26"/>
      <c r="X357" s="26"/>
      <c r="Y357" s="26"/>
      <c r="Z357" s="26"/>
      <c r="AA357" s="26"/>
      <c r="AB357" s="26"/>
      <c r="AC357" s="26"/>
      <c r="AD357" s="26"/>
      <c r="AE357" s="26"/>
      <c r="AF357" s="26"/>
      <c r="AG357" s="26"/>
      <c r="AH357" s="26"/>
      <c r="AI357" s="26"/>
      <c r="AJ357" s="26"/>
      <c r="AK357" s="26"/>
      <c r="AL357" s="274"/>
      <c r="AM357" s="274"/>
      <c r="AN357" s="274"/>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row>
    <row r="358" spans="1:64" ht="13.5" customHeight="1">
      <c r="A358" s="274"/>
      <c r="B358" s="274"/>
      <c r="C358" s="274"/>
      <c r="D358" s="274"/>
      <c r="E358" s="274"/>
      <c r="F358" s="274"/>
      <c r="G358" s="26"/>
      <c r="H358" s="274"/>
      <c r="I358" s="26"/>
      <c r="J358" s="26"/>
      <c r="K358" s="26"/>
      <c r="L358" s="26"/>
      <c r="M358" s="26"/>
      <c r="N358" s="26"/>
      <c r="O358" s="26"/>
      <c r="P358" s="274"/>
      <c r="Q358" s="26"/>
      <c r="R358" s="26"/>
      <c r="S358" s="26"/>
      <c r="T358" s="26"/>
      <c r="U358" s="26"/>
      <c r="V358" s="26"/>
      <c r="W358" s="26"/>
      <c r="X358" s="26"/>
      <c r="Y358" s="26"/>
      <c r="Z358" s="26"/>
      <c r="AA358" s="26"/>
      <c r="AB358" s="26"/>
      <c r="AC358" s="26"/>
      <c r="AD358" s="26"/>
      <c r="AE358" s="26"/>
      <c r="AF358" s="26"/>
      <c r="AG358" s="26"/>
      <c r="AH358" s="26"/>
      <c r="AI358" s="26"/>
      <c r="AJ358" s="26"/>
      <c r="AK358" s="26"/>
      <c r="AL358" s="274"/>
      <c r="AM358" s="274"/>
      <c r="AN358" s="274"/>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row>
    <row r="359" spans="1:64" ht="13.5" customHeight="1">
      <c r="A359" s="274"/>
      <c r="B359" s="274"/>
      <c r="C359" s="274"/>
      <c r="D359" s="274"/>
      <c r="E359" s="274"/>
      <c r="F359" s="274"/>
      <c r="G359" s="26"/>
      <c r="H359" s="274"/>
      <c r="I359" s="26"/>
      <c r="J359" s="26"/>
      <c r="K359" s="26"/>
      <c r="L359" s="26"/>
      <c r="M359" s="26"/>
      <c r="N359" s="26"/>
      <c r="O359" s="26"/>
      <c r="P359" s="274"/>
      <c r="Q359" s="26"/>
      <c r="R359" s="26"/>
      <c r="S359" s="26"/>
      <c r="T359" s="26"/>
      <c r="U359" s="26"/>
      <c r="V359" s="26"/>
      <c r="W359" s="26"/>
      <c r="X359" s="26"/>
      <c r="Y359" s="26"/>
      <c r="Z359" s="26"/>
      <c r="AA359" s="26"/>
      <c r="AB359" s="26"/>
      <c r="AC359" s="26"/>
      <c r="AD359" s="26"/>
      <c r="AE359" s="26"/>
      <c r="AF359" s="26"/>
      <c r="AG359" s="26"/>
      <c r="AH359" s="26"/>
      <c r="AI359" s="26"/>
      <c r="AJ359" s="26"/>
      <c r="AK359" s="26"/>
      <c r="AL359" s="274"/>
      <c r="AM359" s="274"/>
      <c r="AN359" s="274"/>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row>
    <row r="360" spans="1:64" ht="13.5" customHeight="1">
      <c r="A360" s="274"/>
      <c r="B360" s="274"/>
      <c r="C360" s="274"/>
      <c r="D360" s="274"/>
      <c r="E360" s="274"/>
      <c r="F360" s="274"/>
      <c r="G360" s="26"/>
      <c r="H360" s="274"/>
      <c r="I360" s="26"/>
      <c r="J360" s="26"/>
      <c r="K360" s="26"/>
      <c r="L360" s="26"/>
      <c r="M360" s="26"/>
      <c r="N360" s="26"/>
      <c r="O360" s="26"/>
      <c r="P360" s="274"/>
      <c r="Q360" s="26"/>
      <c r="R360" s="26"/>
      <c r="S360" s="26"/>
      <c r="T360" s="26"/>
      <c r="U360" s="26"/>
      <c r="V360" s="26"/>
      <c r="W360" s="26"/>
      <c r="X360" s="26"/>
      <c r="Y360" s="26"/>
      <c r="Z360" s="26"/>
      <c r="AA360" s="26"/>
      <c r="AB360" s="26"/>
      <c r="AC360" s="26"/>
      <c r="AD360" s="26"/>
      <c r="AE360" s="26"/>
      <c r="AF360" s="26"/>
      <c r="AG360" s="26"/>
      <c r="AH360" s="26"/>
      <c r="AI360" s="26"/>
      <c r="AJ360" s="26"/>
      <c r="AK360" s="26"/>
      <c r="AL360" s="274"/>
      <c r="AM360" s="274"/>
      <c r="AN360" s="274"/>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row>
    <row r="361" spans="1:64" ht="13.5" customHeight="1">
      <c r="A361" s="274"/>
      <c r="B361" s="274"/>
      <c r="C361" s="274"/>
      <c r="D361" s="274"/>
      <c r="E361" s="274"/>
      <c r="F361" s="274"/>
      <c r="G361" s="26"/>
      <c r="H361" s="274"/>
      <c r="I361" s="26"/>
      <c r="J361" s="26"/>
      <c r="K361" s="26"/>
      <c r="L361" s="26"/>
      <c r="M361" s="26"/>
      <c r="N361" s="26"/>
      <c r="O361" s="26"/>
      <c r="P361" s="274"/>
      <c r="Q361" s="26"/>
      <c r="R361" s="26"/>
      <c r="S361" s="26"/>
      <c r="T361" s="26"/>
      <c r="U361" s="26"/>
      <c r="V361" s="26"/>
      <c r="W361" s="26"/>
      <c r="X361" s="26"/>
      <c r="Y361" s="26"/>
      <c r="Z361" s="26"/>
      <c r="AA361" s="26"/>
      <c r="AB361" s="26"/>
      <c r="AC361" s="26"/>
      <c r="AD361" s="26"/>
      <c r="AE361" s="26"/>
      <c r="AF361" s="26"/>
      <c r="AG361" s="26"/>
      <c r="AH361" s="26"/>
      <c r="AI361" s="26"/>
      <c r="AJ361" s="26"/>
      <c r="AK361" s="26"/>
      <c r="AL361" s="274"/>
      <c r="AM361" s="274"/>
      <c r="AN361" s="274"/>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row>
    <row r="362" spans="1:64" ht="13.5" customHeight="1">
      <c r="A362" s="274"/>
      <c r="B362" s="274"/>
      <c r="C362" s="274"/>
      <c r="D362" s="274"/>
      <c r="E362" s="274"/>
      <c r="F362" s="274"/>
      <c r="G362" s="26"/>
      <c r="H362" s="274"/>
      <c r="I362" s="26"/>
      <c r="J362" s="26"/>
      <c r="K362" s="26"/>
      <c r="L362" s="26"/>
      <c r="M362" s="26"/>
      <c r="N362" s="26"/>
      <c r="O362" s="26"/>
      <c r="P362" s="274"/>
      <c r="Q362" s="26"/>
      <c r="R362" s="26"/>
      <c r="S362" s="26"/>
      <c r="T362" s="26"/>
      <c r="U362" s="26"/>
      <c r="V362" s="26"/>
      <c r="W362" s="26"/>
      <c r="X362" s="26"/>
      <c r="Y362" s="26"/>
      <c r="Z362" s="26"/>
      <c r="AA362" s="26"/>
      <c r="AB362" s="26"/>
      <c r="AC362" s="26"/>
      <c r="AD362" s="26"/>
      <c r="AE362" s="26"/>
      <c r="AF362" s="26"/>
      <c r="AG362" s="26"/>
      <c r="AH362" s="26"/>
      <c r="AI362" s="26"/>
      <c r="AJ362" s="26"/>
      <c r="AK362" s="26"/>
      <c r="AL362" s="274"/>
      <c r="AM362" s="274"/>
      <c r="AN362" s="274"/>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row>
    <row r="363" spans="1:64" ht="13.5" customHeight="1">
      <c r="A363" s="274"/>
      <c r="B363" s="274"/>
      <c r="C363" s="274"/>
      <c r="D363" s="274"/>
      <c r="E363" s="274"/>
      <c r="F363" s="274"/>
      <c r="G363" s="26"/>
      <c r="H363" s="274"/>
      <c r="I363" s="26"/>
      <c r="J363" s="26"/>
      <c r="K363" s="26"/>
      <c r="L363" s="26"/>
      <c r="M363" s="26"/>
      <c r="N363" s="26"/>
      <c r="O363" s="26"/>
      <c r="P363" s="274"/>
      <c r="Q363" s="26"/>
      <c r="R363" s="26"/>
      <c r="S363" s="26"/>
      <c r="T363" s="26"/>
      <c r="U363" s="26"/>
      <c r="V363" s="26"/>
      <c r="W363" s="26"/>
      <c r="X363" s="26"/>
      <c r="Y363" s="26"/>
      <c r="Z363" s="26"/>
      <c r="AA363" s="26"/>
      <c r="AB363" s="26"/>
      <c r="AC363" s="26"/>
      <c r="AD363" s="26"/>
      <c r="AE363" s="26"/>
      <c r="AF363" s="26"/>
      <c r="AG363" s="26"/>
      <c r="AH363" s="26"/>
      <c r="AI363" s="26"/>
      <c r="AJ363" s="26"/>
      <c r="AK363" s="26"/>
      <c r="AL363" s="274"/>
      <c r="AM363" s="274"/>
      <c r="AN363" s="274"/>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row>
    <row r="364" spans="1:64" ht="13.5" customHeight="1">
      <c r="A364" s="274"/>
      <c r="B364" s="274"/>
      <c r="C364" s="274"/>
      <c r="D364" s="274"/>
      <c r="E364" s="274"/>
      <c r="F364" s="274"/>
      <c r="G364" s="26"/>
      <c r="H364" s="274"/>
      <c r="I364" s="26"/>
      <c r="J364" s="26"/>
      <c r="K364" s="26"/>
      <c r="L364" s="26"/>
      <c r="M364" s="26"/>
      <c r="N364" s="26"/>
      <c r="O364" s="26"/>
      <c r="P364" s="274"/>
      <c r="Q364" s="26"/>
      <c r="R364" s="26"/>
      <c r="S364" s="26"/>
      <c r="T364" s="26"/>
      <c r="U364" s="26"/>
      <c r="V364" s="26"/>
      <c r="W364" s="26"/>
      <c r="X364" s="26"/>
      <c r="Y364" s="26"/>
      <c r="Z364" s="26"/>
      <c r="AA364" s="26"/>
      <c r="AB364" s="26"/>
      <c r="AC364" s="26"/>
      <c r="AD364" s="26"/>
      <c r="AE364" s="26"/>
      <c r="AF364" s="26"/>
      <c r="AG364" s="26"/>
      <c r="AH364" s="26"/>
      <c r="AI364" s="26"/>
      <c r="AJ364" s="26"/>
      <c r="AK364" s="26"/>
      <c r="AL364" s="274"/>
      <c r="AM364" s="274"/>
      <c r="AN364" s="274"/>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row>
    <row r="365" spans="1:64" ht="13.5" customHeight="1">
      <c r="A365" s="274"/>
      <c r="B365" s="274"/>
      <c r="C365" s="274"/>
      <c r="D365" s="274"/>
      <c r="E365" s="274"/>
      <c r="F365" s="274"/>
      <c r="G365" s="26"/>
      <c r="H365" s="274"/>
      <c r="I365" s="26"/>
      <c r="J365" s="26"/>
      <c r="K365" s="26"/>
      <c r="L365" s="26"/>
      <c r="M365" s="26"/>
      <c r="N365" s="26"/>
      <c r="O365" s="26"/>
      <c r="P365" s="274"/>
      <c r="Q365" s="26"/>
      <c r="R365" s="26"/>
      <c r="S365" s="26"/>
      <c r="T365" s="26"/>
      <c r="U365" s="26"/>
      <c r="V365" s="26"/>
      <c r="W365" s="26"/>
      <c r="X365" s="26"/>
      <c r="Y365" s="26"/>
      <c r="Z365" s="26"/>
      <c r="AA365" s="26"/>
      <c r="AB365" s="26"/>
      <c r="AC365" s="26"/>
      <c r="AD365" s="26"/>
      <c r="AE365" s="26"/>
      <c r="AF365" s="26"/>
      <c r="AG365" s="26"/>
      <c r="AH365" s="26"/>
      <c r="AI365" s="26"/>
      <c r="AJ365" s="26"/>
      <c r="AK365" s="26"/>
      <c r="AL365" s="274"/>
      <c r="AM365" s="274"/>
      <c r="AN365" s="274"/>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row>
    <row r="366" spans="1:64" ht="13.5" customHeight="1">
      <c r="A366" s="274"/>
      <c r="B366" s="274"/>
      <c r="C366" s="274"/>
      <c r="D366" s="274"/>
      <c r="E366" s="274"/>
      <c r="F366" s="274"/>
      <c r="G366" s="26"/>
      <c r="H366" s="274"/>
      <c r="I366" s="26"/>
      <c r="J366" s="26"/>
      <c r="K366" s="26"/>
      <c r="L366" s="26"/>
      <c r="M366" s="26"/>
      <c r="N366" s="26"/>
      <c r="O366" s="26"/>
      <c r="P366" s="274"/>
      <c r="Q366" s="26"/>
      <c r="R366" s="26"/>
      <c r="S366" s="26"/>
      <c r="T366" s="26"/>
      <c r="U366" s="26"/>
      <c r="V366" s="26"/>
      <c r="W366" s="26"/>
      <c r="X366" s="26"/>
      <c r="Y366" s="26"/>
      <c r="Z366" s="26"/>
      <c r="AA366" s="26"/>
      <c r="AB366" s="26"/>
      <c r="AC366" s="26"/>
      <c r="AD366" s="26"/>
      <c r="AE366" s="26"/>
      <c r="AF366" s="26"/>
      <c r="AG366" s="26"/>
      <c r="AH366" s="26"/>
      <c r="AI366" s="26"/>
      <c r="AJ366" s="26"/>
      <c r="AK366" s="26"/>
      <c r="AL366" s="274"/>
      <c r="AM366" s="274"/>
      <c r="AN366" s="274"/>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row>
    <row r="367" spans="1:64" ht="13.5" customHeight="1">
      <c r="A367" s="274"/>
      <c r="B367" s="274"/>
      <c r="C367" s="274"/>
      <c r="D367" s="274"/>
      <c r="E367" s="274"/>
      <c r="F367" s="274"/>
      <c r="G367" s="26"/>
      <c r="H367" s="274"/>
      <c r="I367" s="26"/>
      <c r="J367" s="26"/>
      <c r="K367" s="26"/>
      <c r="L367" s="26"/>
      <c r="M367" s="26"/>
      <c r="N367" s="26"/>
      <c r="O367" s="26"/>
      <c r="P367" s="274"/>
      <c r="Q367" s="26"/>
      <c r="R367" s="26"/>
      <c r="S367" s="26"/>
      <c r="T367" s="26"/>
      <c r="U367" s="26"/>
      <c r="V367" s="26"/>
      <c r="W367" s="26"/>
      <c r="X367" s="26"/>
      <c r="Y367" s="26"/>
      <c r="Z367" s="26"/>
      <c r="AA367" s="26"/>
      <c r="AB367" s="26"/>
      <c r="AC367" s="26"/>
      <c r="AD367" s="26"/>
      <c r="AE367" s="26"/>
      <c r="AF367" s="26"/>
      <c r="AG367" s="26"/>
      <c r="AH367" s="26"/>
      <c r="AI367" s="26"/>
      <c r="AJ367" s="26"/>
      <c r="AK367" s="26"/>
      <c r="AL367" s="274"/>
      <c r="AM367" s="274"/>
      <c r="AN367" s="274"/>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row>
    <row r="368" spans="1:64" ht="13.5" customHeight="1">
      <c r="A368" s="274"/>
      <c r="B368" s="274"/>
      <c r="C368" s="274"/>
      <c r="D368" s="274"/>
      <c r="E368" s="274"/>
      <c r="F368" s="274"/>
      <c r="G368" s="26"/>
      <c r="H368" s="274"/>
      <c r="I368" s="26"/>
      <c r="J368" s="26"/>
      <c r="K368" s="26"/>
      <c r="L368" s="26"/>
      <c r="M368" s="26"/>
      <c r="N368" s="26"/>
      <c r="O368" s="26"/>
      <c r="P368" s="274"/>
      <c r="Q368" s="26"/>
      <c r="R368" s="26"/>
      <c r="S368" s="26"/>
      <c r="T368" s="26"/>
      <c r="U368" s="26"/>
      <c r="V368" s="26"/>
      <c r="W368" s="26"/>
      <c r="X368" s="26"/>
      <c r="Y368" s="26"/>
      <c r="Z368" s="26"/>
      <c r="AA368" s="26"/>
      <c r="AB368" s="26"/>
      <c r="AC368" s="26"/>
      <c r="AD368" s="26"/>
      <c r="AE368" s="26"/>
      <c r="AF368" s="26"/>
      <c r="AG368" s="26"/>
      <c r="AH368" s="26"/>
      <c r="AI368" s="26"/>
      <c r="AJ368" s="26"/>
      <c r="AK368" s="26"/>
      <c r="AL368" s="274"/>
      <c r="AM368" s="274"/>
      <c r="AN368" s="274"/>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row>
    <row r="369" spans="1:64" ht="13.5" customHeight="1">
      <c r="A369" s="274"/>
      <c r="B369" s="274"/>
      <c r="C369" s="274"/>
      <c r="D369" s="274"/>
      <c r="E369" s="274"/>
      <c r="F369" s="274"/>
      <c r="G369" s="26"/>
      <c r="H369" s="274"/>
      <c r="I369" s="26"/>
      <c r="J369" s="26"/>
      <c r="K369" s="26"/>
      <c r="L369" s="26"/>
      <c r="M369" s="26"/>
      <c r="N369" s="26"/>
      <c r="O369" s="26"/>
      <c r="P369" s="274"/>
      <c r="Q369" s="26"/>
      <c r="R369" s="26"/>
      <c r="S369" s="26"/>
      <c r="T369" s="26"/>
      <c r="U369" s="26"/>
      <c r="V369" s="26"/>
      <c r="W369" s="26"/>
      <c r="X369" s="26"/>
      <c r="Y369" s="26"/>
      <c r="Z369" s="26"/>
      <c r="AA369" s="26"/>
      <c r="AB369" s="26"/>
      <c r="AC369" s="26"/>
      <c r="AD369" s="26"/>
      <c r="AE369" s="26"/>
      <c r="AF369" s="26"/>
      <c r="AG369" s="26"/>
      <c r="AH369" s="26"/>
      <c r="AI369" s="26"/>
      <c r="AJ369" s="26"/>
      <c r="AK369" s="26"/>
      <c r="AL369" s="274"/>
      <c r="AM369" s="274"/>
      <c r="AN369" s="274"/>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row>
    <row r="370" spans="1:64" ht="13.5" customHeight="1">
      <c r="A370" s="274"/>
      <c r="B370" s="274"/>
      <c r="C370" s="274"/>
      <c r="D370" s="274"/>
      <c r="E370" s="274"/>
      <c r="F370" s="274"/>
      <c r="G370" s="26"/>
      <c r="H370" s="274"/>
      <c r="I370" s="26"/>
      <c r="J370" s="26"/>
      <c r="K370" s="26"/>
      <c r="L370" s="26"/>
      <c r="M370" s="26"/>
      <c r="N370" s="26"/>
      <c r="O370" s="26"/>
      <c r="P370" s="274"/>
      <c r="Q370" s="26"/>
      <c r="R370" s="26"/>
      <c r="S370" s="26"/>
      <c r="T370" s="26"/>
      <c r="U370" s="26"/>
      <c r="V370" s="26"/>
      <c r="W370" s="26"/>
      <c r="X370" s="26"/>
      <c r="Y370" s="26"/>
      <c r="Z370" s="26"/>
      <c r="AA370" s="26"/>
      <c r="AB370" s="26"/>
      <c r="AC370" s="26"/>
      <c r="AD370" s="26"/>
      <c r="AE370" s="26"/>
      <c r="AF370" s="26"/>
      <c r="AG370" s="26"/>
      <c r="AH370" s="26"/>
      <c r="AI370" s="26"/>
      <c r="AJ370" s="26"/>
      <c r="AK370" s="26"/>
      <c r="AL370" s="274"/>
      <c r="AM370" s="274"/>
      <c r="AN370" s="274"/>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row>
    <row r="371" spans="1:64" ht="13.5" customHeight="1">
      <c r="A371" s="274"/>
      <c r="B371" s="274"/>
      <c r="C371" s="274"/>
      <c r="D371" s="274"/>
      <c r="E371" s="274"/>
      <c r="F371" s="274"/>
      <c r="G371" s="26"/>
      <c r="H371" s="274"/>
      <c r="I371" s="26"/>
      <c r="J371" s="26"/>
      <c r="K371" s="26"/>
      <c r="L371" s="26"/>
      <c r="M371" s="26"/>
      <c r="N371" s="26"/>
      <c r="O371" s="26"/>
      <c r="P371" s="274"/>
      <c r="Q371" s="26"/>
      <c r="R371" s="26"/>
      <c r="S371" s="26"/>
      <c r="T371" s="26"/>
      <c r="U371" s="26"/>
      <c r="V371" s="26"/>
      <c r="W371" s="26"/>
      <c r="X371" s="26"/>
      <c r="Y371" s="26"/>
      <c r="Z371" s="26"/>
      <c r="AA371" s="26"/>
      <c r="AB371" s="26"/>
      <c r="AC371" s="26"/>
      <c r="AD371" s="26"/>
      <c r="AE371" s="26"/>
      <c r="AF371" s="26"/>
      <c r="AG371" s="26"/>
      <c r="AH371" s="26"/>
      <c r="AI371" s="26"/>
      <c r="AJ371" s="26"/>
      <c r="AK371" s="26"/>
      <c r="AL371" s="274"/>
      <c r="AM371" s="274"/>
      <c r="AN371" s="274"/>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row>
    <row r="372" spans="1:64" ht="13.5" customHeight="1">
      <c r="A372" s="274"/>
      <c r="B372" s="274"/>
      <c r="C372" s="274"/>
      <c r="D372" s="274"/>
      <c r="E372" s="274"/>
      <c r="F372" s="274"/>
      <c r="G372" s="26"/>
      <c r="H372" s="274"/>
      <c r="I372" s="26"/>
      <c r="J372" s="26"/>
      <c r="K372" s="26"/>
      <c r="L372" s="26"/>
      <c r="M372" s="26"/>
      <c r="N372" s="26"/>
      <c r="O372" s="26"/>
      <c r="P372" s="274"/>
      <c r="Q372" s="26"/>
      <c r="R372" s="26"/>
      <c r="S372" s="26"/>
      <c r="T372" s="26"/>
      <c r="U372" s="26"/>
      <c r="V372" s="26"/>
      <c r="W372" s="26"/>
      <c r="X372" s="26"/>
      <c r="Y372" s="26"/>
      <c r="Z372" s="26"/>
      <c r="AA372" s="26"/>
      <c r="AB372" s="26"/>
      <c r="AC372" s="26"/>
      <c r="AD372" s="26"/>
      <c r="AE372" s="26"/>
      <c r="AF372" s="26"/>
      <c r="AG372" s="26"/>
      <c r="AH372" s="26"/>
      <c r="AI372" s="26"/>
      <c r="AJ372" s="26"/>
      <c r="AK372" s="26"/>
      <c r="AL372" s="274"/>
      <c r="AM372" s="274"/>
      <c r="AN372" s="274"/>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row>
    <row r="373" spans="1:64" ht="13.5" customHeight="1">
      <c r="A373" s="274"/>
      <c r="B373" s="274"/>
      <c r="C373" s="274"/>
      <c r="D373" s="274"/>
      <c r="E373" s="274"/>
      <c r="F373" s="274"/>
      <c r="G373" s="26"/>
      <c r="H373" s="274"/>
      <c r="I373" s="26"/>
      <c r="J373" s="26"/>
      <c r="K373" s="26"/>
      <c r="L373" s="26"/>
      <c r="M373" s="26"/>
      <c r="N373" s="26"/>
      <c r="O373" s="26"/>
      <c r="P373" s="274"/>
      <c r="Q373" s="26"/>
      <c r="R373" s="26"/>
      <c r="S373" s="26"/>
      <c r="T373" s="26"/>
      <c r="U373" s="26"/>
      <c r="V373" s="26"/>
      <c r="W373" s="26"/>
      <c r="X373" s="26"/>
      <c r="Y373" s="26"/>
      <c r="Z373" s="26"/>
      <c r="AA373" s="26"/>
      <c r="AB373" s="26"/>
      <c r="AC373" s="26"/>
      <c r="AD373" s="26"/>
      <c r="AE373" s="26"/>
      <c r="AF373" s="26"/>
      <c r="AG373" s="26"/>
      <c r="AH373" s="26"/>
      <c r="AI373" s="26"/>
      <c r="AJ373" s="26"/>
      <c r="AK373" s="26"/>
      <c r="AL373" s="274"/>
      <c r="AM373" s="274"/>
      <c r="AN373" s="274"/>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row>
    <row r="374" spans="1:64" ht="13.5" customHeight="1">
      <c r="A374" s="274"/>
      <c r="B374" s="274"/>
      <c r="C374" s="274"/>
      <c r="D374" s="274"/>
      <c r="E374" s="274"/>
      <c r="F374" s="274"/>
      <c r="G374" s="26"/>
      <c r="H374" s="274"/>
      <c r="I374" s="26"/>
      <c r="J374" s="26"/>
      <c r="K374" s="26"/>
      <c r="L374" s="26"/>
      <c r="M374" s="26"/>
      <c r="N374" s="26"/>
      <c r="O374" s="26"/>
      <c r="P374" s="274"/>
      <c r="Q374" s="26"/>
      <c r="R374" s="26"/>
      <c r="S374" s="26"/>
      <c r="T374" s="26"/>
      <c r="U374" s="26"/>
      <c r="V374" s="26"/>
      <c r="W374" s="26"/>
      <c r="X374" s="26"/>
      <c r="Y374" s="26"/>
      <c r="Z374" s="26"/>
      <c r="AA374" s="26"/>
      <c r="AB374" s="26"/>
      <c r="AC374" s="26"/>
      <c r="AD374" s="26"/>
      <c r="AE374" s="26"/>
      <c r="AF374" s="26"/>
      <c r="AG374" s="26"/>
      <c r="AH374" s="26"/>
      <c r="AI374" s="26"/>
      <c r="AJ374" s="26"/>
      <c r="AK374" s="26"/>
      <c r="AL374" s="274"/>
      <c r="AM374" s="274"/>
      <c r="AN374" s="274"/>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row>
    <row r="375" spans="1:64" ht="13.5" customHeight="1">
      <c r="A375" s="274"/>
      <c r="B375" s="274"/>
      <c r="C375" s="274"/>
      <c r="D375" s="274"/>
      <c r="E375" s="274"/>
      <c r="F375" s="274"/>
      <c r="G375" s="26"/>
      <c r="H375" s="274"/>
      <c r="I375" s="26"/>
      <c r="J375" s="26"/>
      <c r="K375" s="26"/>
      <c r="L375" s="26"/>
      <c r="M375" s="26"/>
      <c r="N375" s="26"/>
      <c r="O375" s="26"/>
      <c r="P375" s="274"/>
      <c r="Q375" s="26"/>
      <c r="R375" s="26"/>
      <c r="S375" s="26"/>
      <c r="T375" s="26"/>
      <c r="U375" s="26"/>
      <c r="V375" s="26"/>
      <c r="W375" s="26"/>
      <c r="X375" s="26"/>
      <c r="Y375" s="26"/>
      <c r="Z375" s="26"/>
      <c r="AA375" s="26"/>
      <c r="AB375" s="26"/>
      <c r="AC375" s="26"/>
      <c r="AD375" s="26"/>
      <c r="AE375" s="26"/>
      <c r="AF375" s="26"/>
      <c r="AG375" s="26"/>
      <c r="AH375" s="26"/>
      <c r="AI375" s="26"/>
      <c r="AJ375" s="26"/>
      <c r="AK375" s="26"/>
      <c r="AL375" s="274"/>
      <c r="AM375" s="274"/>
      <c r="AN375" s="274"/>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row>
    <row r="376" spans="1:64" ht="13.5" customHeight="1">
      <c r="A376" s="274"/>
      <c r="B376" s="274"/>
      <c r="C376" s="274"/>
      <c r="D376" s="274"/>
      <c r="E376" s="274"/>
      <c r="F376" s="274"/>
      <c r="G376" s="26"/>
      <c r="H376" s="274"/>
      <c r="I376" s="26"/>
      <c r="J376" s="26"/>
      <c r="K376" s="26"/>
      <c r="L376" s="26"/>
      <c r="M376" s="26"/>
      <c r="N376" s="26"/>
      <c r="O376" s="26"/>
      <c r="P376" s="274"/>
      <c r="Q376" s="26"/>
      <c r="R376" s="26"/>
      <c r="S376" s="26"/>
      <c r="T376" s="26"/>
      <c r="U376" s="26"/>
      <c r="V376" s="26"/>
      <c r="W376" s="26"/>
      <c r="X376" s="26"/>
      <c r="Y376" s="26"/>
      <c r="Z376" s="26"/>
      <c r="AA376" s="26"/>
      <c r="AB376" s="26"/>
      <c r="AC376" s="26"/>
      <c r="AD376" s="26"/>
      <c r="AE376" s="26"/>
      <c r="AF376" s="26"/>
      <c r="AG376" s="26"/>
      <c r="AH376" s="26"/>
      <c r="AI376" s="26"/>
      <c r="AJ376" s="26"/>
      <c r="AK376" s="26"/>
      <c r="AL376" s="274"/>
      <c r="AM376" s="274"/>
      <c r="AN376" s="274"/>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row>
    <row r="377" spans="1:64" ht="13.5" customHeight="1">
      <c r="A377" s="274"/>
      <c r="B377" s="274"/>
      <c r="C377" s="274"/>
      <c r="D377" s="274"/>
      <c r="E377" s="274"/>
      <c r="F377" s="274"/>
      <c r="G377" s="26"/>
      <c r="H377" s="274"/>
      <c r="I377" s="26"/>
      <c r="J377" s="26"/>
      <c r="K377" s="26"/>
      <c r="L377" s="26"/>
      <c r="M377" s="26"/>
      <c r="N377" s="26"/>
      <c r="O377" s="26"/>
      <c r="P377" s="274"/>
      <c r="Q377" s="26"/>
      <c r="R377" s="26"/>
      <c r="S377" s="26"/>
      <c r="T377" s="26"/>
      <c r="U377" s="26"/>
      <c r="V377" s="26"/>
      <c r="W377" s="26"/>
      <c r="X377" s="26"/>
      <c r="Y377" s="26"/>
      <c r="Z377" s="26"/>
      <c r="AA377" s="26"/>
      <c r="AB377" s="26"/>
      <c r="AC377" s="26"/>
      <c r="AD377" s="26"/>
      <c r="AE377" s="26"/>
      <c r="AF377" s="26"/>
      <c r="AG377" s="26"/>
      <c r="AH377" s="26"/>
      <c r="AI377" s="26"/>
      <c r="AJ377" s="26"/>
      <c r="AK377" s="26"/>
      <c r="AL377" s="274"/>
      <c r="AM377" s="274"/>
      <c r="AN377" s="274"/>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row>
    <row r="378" spans="1:64" ht="13.5" customHeight="1">
      <c r="A378" s="274"/>
      <c r="B378" s="274"/>
      <c r="C378" s="274"/>
      <c r="D378" s="274"/>
      <c r="E378" s="274"/>
      <c r="F378" s="274"/>
      <c r="G378" s="26"/>
      <c r="H378" s="274"/>
      <c r="I378" s="26"/>
      <c r="J378" s="26"/>
      <c r="K378" s="26"/>
      <c r="L378" s="26"/>
      <c r="M378" s="26"/>
      <c r="N378" s="26"/>
      <c r="O378" s="26"/>
      <c r="P378" s="274"/>
      <c r="Q378" s="26"/>
      <c r="R378" s="26"/>
      <c r="S378" s="26"/>
      <c r="T378" s="26"/>
      <c r="U378" s="26"/>
      <c r="V378" s="26"/>
      <c r="W378" s="26"/>
      <c r="X378" s="26"/>
      <c r="Y378" s="26"/>
      <c r="Z378" s="26"/>
      <c r="AA378" s="26"/>
      <c r="AB378" s="26"/>
      <c r="AC378" s="26"/>
      <c r="AD378" s="26"/>
      <c r="AE378" s="26"/>
      <c r="AF378" s="26"/>
      <c r="AG378" s="26"/>
      <c r="AH378" s="26"/>
      <c r="AI378" s="26"/>
      <c r="AJ378" s="26"/>
      <c r="AK378" s="26"/>
      <c r="AL378" s="274"/>
      <c r="AM378" s="274"/>
      <c r="AN378" s="274"/>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row>
    <row r="379" spans="1:64" ht="13.5" customHeight="1">
      <c r="A379" s="274"/>
      <c r="B379" s="274"/>
      <c r="C379" s="274"/>
      <c r="D379" s="274"/>
      <c r="E379" s="274"/>
      <c r="F379" s="274"/>
      <c r="G379" s="26"/>
      <c r="H379" s="274"/>
      <c r="I379" s="26"/>
      <c r="J379" s="26"/>
      <c r="K379" s="26"/>
      <c r="L379" s="26"/>
      <c r="M379" s="26"/>
      <c r="N379" s="26"/>
      <c r="O379" s="26"/>
      <c r="P379" s="274"/>
      <c r="Q379" s="26"/>
      <c r="R379" s="26"/>
      <c r="S379" s="26"/>
      <c r="T379" s="26"/>
      <c r="U379" s="26"/>
      <c r="V379" s="26"/>
      <c r="W379" s="26"/>
      <c r="X379" s="26"/>
      <c r="Y379" s="26"/>
      <c r="Z379" s="26"/>
      <c r="AA379" s="26"/>
      <c r="AB379" s="26"/>
      <c r="AC379" s="26"/>
      <c r="AD379" s="26"/>
      <c r="AE379" s="26"/>
      <c r="AF379" s="26"/>
      <c r="AG379" s="26"/>
      <c r="AH379" s="26"/>
      <c r="AI379" s="26"/>
      <c r="AJ379" s="26"/>
      <c r="AK379" s="26"/>
      <c r="AL379" s="274"/>
      <c r="AM379" s="274"/>
      <c r="AN379" s="274"/>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row>
    <row r="380" spans="1:64" ht="13.5" customHeight="1">
      <c r="A380" s="274"/>
      <c r="B380" s="274"/>
      <c r="C380" s="274"/>
      <c r="D380" s="274"/>
      <c r="E380" s="274"/>
      <c r="F380" s="274"/>
      <c r="G380" s="26"/>
      <c r="H380" s="274"/>
      <c r="I380" s="26"/>
      <c r="J380" s="26"/>
      <c r="K380" s="26"/>
      <c r="L380" s="26"/>
      <c r="M380" s="26"/>
      <c r="N380" s="26"/>
      <c r="O380" s="26"/>
      <c r="P380" s="274"/>
      <c r="Q380" s="26"/>
      <c r="R380" s="26"/>
      <c r="S380" s="26"/>
      <c r="T380" s="26"/>
      <c r="U380" s="26"/>
      <c r="V380" s="26"/>
      <c r="W380" s="26"/>
      <c r="X380" s="26"/>
      <c r="Y380" s="26"/>
      <c r="Z380" s="26"/>
      <c r="AA380" s="26"/>
      <c r="AB380" s="26"/>
      <c r="AC380" s="26"/>
      <c r="AD380" s="26"/>
      <c r="AE380" s="26"/>
      <c r="AF380" s="26"/>
      <c r="AG380" s="26"/>
      <c r="AH380" s="26"/>
      <c r="AI380" s="26"/>
      <c r="AJ380" s="26"/>
      <c r="AK380" s="26"/>
      <c r="AL380" s="274"/>
      <c r="AM380" s="274"/>
      <c r="AN380" s="274"/>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row>
    <row r="381" spans="1:64" ht="13.5" customHeight="1">
      <c r="A381" s="274"/>
      <c r="B381" s="274"/>
      <c r="C381" s="274"/>
      <c r="D381" s="274"/>
      <c r="E381" s="274"/>
      <c r="F381" s="274"/>
      <c r="G381" s="26"/>
      <c r="H381" s="274"/>
      <c r="I381" s="26"/>
      <c r="J381" s="26"/>
      <c r="K381" s="26"/>
      <c r="L381" s="26"/>
      <c r="M381" s="26"/>
      <c r="N381" s="26"/>
      <c r="O381" s="26"/>
      <c r="P381" s="274"/>
      <c r="Q381" s="26"/>
      <c r="R381" s="26"/>
      <c r="S381" s="26"/>
      <c r="T381" s="26"/>
      <c r="U381" s="26"/>
      <c r="V381" s="26"/>
      <c r="W381" s="26"/>
      <c r="X381" s="26"/>
      <c r="Y381" s="26"/>
      <c r="Z381" s="26"/>
      <c r="AA381" s="26"/>
      <c r="AB381" s="26"/>
      <c r="AC381" s="26"/>
      <c r="AD381" s="26"/>
      <c r="AE381" s="26"/>
      <c r="AF381" s="26"/>
      <c r="AG381" s="26"/>
      <c r="AH381" s="26"/>
      <c r="AI381" s="26"/>
      <c r="AJ381" s="26"/>
      <c r="AK381" s="26"/>
      <c r="AL381" s="274"/>
      <c r="AM381" s="274"/>
      <c r="AN381" s="274"/>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row>
    <row r="382" spans="1:64" ht="13.5" customHeight="1">
      <c r="A382" s="274"/>
      <c r="B382" s="274"/>
      <c r="C382" s="274"/>
      <c r="D382" s="274"/>
      <c r="E382" s="274"/>
      <c r="F382" s="274"/>
      <c r="G382" s="26"/>
      <c r="H382" s="274"/>
      <c r="I382" s="26"/>
      <c r="J382" s="26"/>
      <c r="K382" s="26"/>
      <c r="L382" s="26"/>
      <c r="M382" s="26"/>
      <c r="N382" s="26"/>
      <c r="O382" s="26"/>
      <c r="P382" s="274"/>
      <c r="Q382" s="26"/>
      <c r="R382" s="26"/>
      <c r="S382" s="26"/>
      <c r="T382" s="26"/>
      <c r="U382" s="26"/>
      <c r="V382" s="26"/>
      <c r="W382" s="26"/>
      <c r="X382" s="26"/>
      <c r="Y382" s="26"/>
      <c r="Z382" s="26"/>
      <c r="AA382" s="26"/>
      <c r="AB382" s="26"/>
      <c r="AC382" s="26"/>
      <c r="AD382" s="26"/>
      <c r="AE382" s="26"/>
      <c r="AF382" s="26"/>
      <c r="AG382" s="26"/>
      <c r="AH382" s="26"/>
      <c r="AI382" s="26"/>
      <c r="AJ382" s="26"/>
      <c r="AK382" s="26"/>
      <c r="AL382" s="274"/>
      <c r="AM382" s="274"/>
      <c r="AN382" s="274"/>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row>
    <row r="383" spans="1:64" ht="13.5" customHeight="1">
      <c r="A383" s="274"/>
      <c r="B383" s="274"/>
      <c r="C383" s="274"/>
      <c r="D383" s="274"/>
      <c r="E383" s="274"/>
      <c r="F383" s="274"/>
      <c r="G383" s="26"/>
      <c r="H383" s="274"/>
      <c r="I383" s="26"/>
      <c r="J383" s="26"/>
      <c r="K383" s="26"/>
      <c r="L383" s="26"/>
      <c r="M383" s="26"/>
      <c r="N383" s="26"/>
      <c r="O383" s="26"/>
      <c r="P383" s="274"/>
      <c r="Q383" s="26"/>
      <c r="R383" s="26"/>
      <c r="S383" s="26"/>
      <c r="T383" s="26"/>
      <c r="U383" s="26"/>
      <c r="V383" s="26"/>
      <c r="W383" s="26"/>
      <c r="X383" s="26"/>
      <c r="Y383" s="26"/>
      <c r="Z383" s="26"/>
      <c r="AA383" s="26"/>
      <c r="AB383" s="26"/>
      <c r="AC383" s="26"/>
      <c r="AD383" s="26"/>
      <c r="AE383" s="26"/>
      <c r="AF383" s="26"/>
      <c r="AG383" s="26"/>
      <c r="AH383" s="26"/>
      <c r="AI383" s="26"/>
      <c r="AJ383" s="26"/>
      <c r="AK383" s="26"/>
      <c r="AL383" s="274"/>
      <c r="AM383" s="274"/>
      <c r="AN383" s="274"/>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row>
    <row r="384" spans="1:64" ht="13.5" customHeight="1">
      <c r="A384" s="274"/>
      <c r="B384" s="274"/>
      <c r="C384" s="274"/>
      <c r="D384" s="274"/>
      <c r="E384" s="274"/>
      <c r="F384" s="274"/>
      <c r="G384" s="26"/>
      <c r="H384" s="274"/>
      <c r="I384" s="26"/>
      <c r="J384" s="26"/>
      <c r="K384" s="26"/>
      <c r="L384" s="26"/>
      <c r="M384" s="26"/>
      <c r="N384" s="26"/>
      <c r="O384" s="26"/>
      <c r="P384" s="274"/>
      <c r="Q384" s="26"/>
      <c r="R384" s="26"/>
      <c r="S384" s="26"/>
      <c r="T384" s="26"/>
      <c r="U384" s="26"/>
      <c r="V384" s="26"/>
      <c r="W384" s="26"/>
      <c r="X384" s="26"/>
      <c r="Y384" s="26"/>
      <c r="Z384" s="26"/>
      <c r="AA384" s="26"/>
      <c r="AB384" s="26"/>
      <c r="AC384" s="26"/>
      <c r="AD384" s="26"/>
      <c r="AE384" s="26"/>
      <c r="AF384" s="26"/>
      <c r="AG384" s="26"/>
      <c r="AH384" s="26"/>
      <c r="AI384" s="26"/>
      <c r="AJ384" s="26"/>
      <c r="AK384" s="26"/>
      <c r="AL384" s="274"/>
      <c r="AM384" s="274"/>
      <c r="AN384" s="274"/>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row>
    <row r="385" spans="1:64" ht="13.5" customHeight="1">
      <c r="A385" s="274"/>
      <c r="B385" s="274"/>
      <c r="C385" s="274"/>
      <c r="D385" s="274"/>
      <c r="E385" s="274"/>
      <c r="F385" s="274"/>
      <c r="G385" s="26"/>
      <c r="H385" s="274"/>
      <c r="I385" s="26"/>
      <c r="J385" s="26"/>
      <c r="K385" s="26"/>
      <c r="L385" s="26"/>
      <c r="M385" s="26"/>
      <c r="N385" s="26"/>
      <c r="O385" s="26"/>
      <c r="P385" s="274"/>
      <c r="Q385" s="26"/>
      <c r="R385" s="26"/>
      <c r="S385" s="26"/>
      <c r="T385" s="26"/>
      <c r="U385" s="26"/>
      <c r="V385" s="26"/>
      <c r="W385" s="26"/>
      <c r="X385" s="26"/>
      <c r="Y385" s="26"/>
      <c r="Z385" s="26"/>
      <c r="AA385" s="26"/>
      <c r="AB385" s="26"/>
      <c r="AC385" s="26"/>
      <c r="AD385" s="26"/>
      <c r="AE385" s="26"/>
      <c r="AF385" s="26"/>
      <c r="AG385" s="26"/>
      <c r="AH385" s="26"/>
      <c r="AI385" s="26"/>
      <c r="AJ385" s="26"/>
      <c r="AK385" s="26"/>
      <c r="AL385" s="274"/>
      <c r="AM385" s="274"/>
      <c r="AN385" s="274"/>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row>
    <row r="386" spans="1:64" ht="13.5" customHeight="1">
      <c r="A386" s="274"/>
      <c r="B386" s="274"/>
      <c r="C386" s="274"/>
      <c r="D386" s="274"/>
      <c r="E386" s="274"/>
      <c r="F386" s="274"/>
      <c r="G386" s="26"/>
      <c r="H386" s="274"/>
      <c r="I386" s="26"/>
      <c r="J386" s="26"/>
      <c r="K386" s="26"/>
      <c r="L386" s="26"/>
      <c r="M386" s="26"/>
      <c r="N386" s="26"/>
      <c r="O386" s="26"/>
      <c r="P386" s="274"/>
      <c r="Q386" s="26"/>
      <c r="R386" s="26"/>
      <c r="S386" s="26"/>
      <c r="T386" s="26"/>
      <c r="U386" s="26"/>
      <c r="V386" s="26"/>
      <c r="W386" s="26"/>
      <c r="X386" s="26"/>
      <c r="Y386" s="26"/>
      <c r="Z386" s="26"/>
      <c r="AA386" s="26"/>
      <c r="AB386" s="26"/>
      <c r="AC386" s="26"/>
      <c r="AD386" s="26"/>
      <c r="AE386" s="26"/>
      <c r="AF386" s="26"/>
      <c r="AG386" s="26"/>
      <c r="AH386" s="26"/>
      <c r="AI386" s="26"/>
      <c r="AJ386" s="26"/>
      <c r="AK386" s="26"/>
      <c r="AL386" s="274"/>
      <c r="AM386" s="274"/>
      <c r="AN386" s="274"/>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row>
    <row r="387" spans="1:64" ht="13.5" customHeight="1">
      <c r="A387" s="274"/>
      <c r="B387" s="274"/>
      <c r="C387" s="274"/>
      <c r="D387" s="274"/>
      <c r="E387" s="274"/>
      <c r="F387" s="274"/>
      <c r="G387" s="26"/>
      <c r="H387" s="274"/>
      <c r="I387" s="26"/>
      <c r="J387" s="26"/>
      <c r="K387" s="26"/>
      <c r="L387" s="26"/>
      <c r="M387" s="26"/>
      <c r="N387" s="26"/>
      <c r="O387" s="26"/>
      <c r="P387" s="274"/>
      <c r="Q387" s="26"/>
      <c r="R387" s="26"/>
      <c r="S387" s="26"/>
      <c r="T387" s="26"/>
      <c r="U387" s="26"/>
      <c r="V387" s="26"/>
      <c r="W387" s="26"/>
      <c r="X387" s="26"/>
      <c r="Y387" s="26"/>
      <c r="Z387" s="26"/>
      <c r="AA387" s="26"/>
      <c r="AB387" s="26"/>
      <c r="AC387" s="26"/>
      <c r="AD387" s="26"/>
      <c r="AE387" s="26"/>
      <c r="AF387" s="26"/>
      <c r="AG387" s="26"/>
      <c r="AH387" s="26"/>
      <c r="AI387" s="26"/>
      <c r="AJ387" s="26"/>
      <c r="AK387" s="26"/>
      <c r="AL387" s="274"/>
      <c r="AM387" s="274"/>
      <c r="AN387" s="274"/>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row>
    <row r="388" spans="1:64" ht="13.5" customHeight="1">
      <c r="A388" s="274"/>
      <c r="B388" s="274"/>
      <c r="C388" s="274"/>
      <c r="D388" s="274"/>
      <c r="E388" s="274"/>
      <c r="F388" s="274"/>
      <c r="G388" s="26"/>
      <c r="H388" s="274"/>
      <c r="I388" s="26"/>
      <c r="J388" s="26"/>
      <c r="K388" s="26"/>
      <c r="L388" s="26"/>
      <c r="M388" s="26"/>
      <c r="N388" s="26"/>
      <c r="O388" s="26"/>
      <c r="P388" s="274"/>
      <c r="Q388" s="26"/>
      <c r="R388" s="26"/>
      <c r="S388" s="26"/>
      <c r="T388" s="26"/>
      <c r="U388" s="26"/>
      <c r="V388" s="26"/>
      <c r="W388" s="26"/>
      <c r="X388" s="26"/>
      <c r="Y388" s="26"/>
      <c r="Z388" s="26"/>
      <c r="AA388" s="26"/>
      <c r="AB388" s="26"/>
      <c r="AC388" s="26"/>
      <c r="AD388" s="26"/>
      <c r="AE388" s="26"/>
      <c r="AF388" s="26"/>
      <c r="AG388" s="26"/>
      <c r="AH388" s="26"/>
      <c r="AI388" s="26"/>
      <c r="AJ388" s="26"/>
      <c r="AK388" s="26"/>
      <c r="AL388" s="274"/>
      <c r="AM388" s="274"/>
      <c r="AN388" s="274"/>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row>
    <row r="389" spans="1:64" ht="13.5" customHeight="1">
      <c r="A389" s="274"/>
      <c r="B389" s="274"/>
      <c r="C389" s="274"/>
      <c r="D389" s="274"/>
      <c r="E389" s="274"/>
      <c r="F389" s="274"/>
      <c r="G389" s="26"/>
      <c r="H389" s="274"/>
      <c r="I389" s="26"/>
      <c r="J389" s="26"/>
      <c r="K389" s="26"/>
      <c r="L389" s="26"/>
      <c r="M389" s="26"/>
      <c r="N389" s="26"/>
      <c r="O389" s="26"/>
      <c r="P389" s="274"/>
      <c r="Q389" s="26"/>
      <c r="R389" s="26"/>
      <c r="S389" s="26"/>
      <c r="T389" s="26"/>
      <c r="U389" s="26"/>
      <c r="V389" s="26"/>
      <c r="W389" s="26"/>
      <c r="X389" s="26"/>
      <c r="Y389" s="26"/>
      <c r="Z389" s="26"/>
      <c r="AA389" s="26"/>
      <c r="AB389" s="26"/>
      <c r="AC389" s="26"/>
      <c r="AD389" s="26"/>
      <c r="AE389" s="26"/>
      <c r="AF389" s="26"/>
      <c r="AG389" s="26"/>
      <c r="AH389" s="26"/>
      <c r="AI389" s="26"/>
      <c r="AJ389" s="26"/>
      <c r="AK389" s="26"/>
      <c r="AL389" s="274"/>
      <c r="AM389" s="274"/>
      <c r="AN389" s="274"/>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row>
    <row r="390" spans="1:64" ht="13.5" customHeight="1">
      <c r="A390" s="274"/>
      <c r="B390" s="274"/>
      <c r="C390" s="274"/>
      <c r="D390" s="274"/>
      <c r="E390" s="274"/>
      <c r="F390" s="274"/>
      <c r="G390" s="26"/>
      <c r="H390" s="274"/>
      <c r="I390" s="26"/>
      <c r="J390" s="26"/>
      <c r="K390" s="26"/>
      <c r="L390" s="26"/>
      <c r="M390" s="26"/>
      <c r="N390" s="26"/>
      <c r="O390" s="26"/>
      <c r="P390" s="274"/>
      <c r="Q390" s="26"/>
      <c r="R390" s="26"/>
      <c r="S390" s="26"/>
      <c r="T390" s="26"/>
      <c r="U390" s="26"/>
      <c r="V390" s="26"/>
      <c r="W390" s="26"/>
      <c r="X390" s="26"/>
      <c r="Y390" s="26"/>
      <c r="Z390" s="26"/>
      <c r="AA390" s="26"/>
      <c r="AB390" s="26"/>
      <c r="AC390" s="26"/>
      <c r="AD390" s="26"/>
      <c r="AE390" s="26"/>
      <c r="AF390" s="26"/>
      <c r="AG390" s="26"/>
      <c r="AH390" s="26"/>
      <c r="AI390" s="26"/>
      <c r="AJ390" s="26"/>
      <c r="AK390" s="26"/>
      <c r="AL390" s="274"/>
      <c r="AM390" s="274"/>
      <c r="AN390" s="274"/>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row>
    <row r="391" spans="1:64" ht="13.5" customHeight="1">
      <c r="A391" s="274"/>
      <c r="B391" s="274"/>
      <c r="C391" s="274"/>
      <c r="D391" s="274"/>
      <c r="E391" s="274"/>
      <c r="F391" s="274"/>
      <c r="G391" s="26"/>
      <c r="H391" s="274"/>
      <c r="I391" s="26"/>
      <c r="J391" s="26"/>
      <c r="K391" s="26"/>
      <c r="L391" s="26"/>
      <c r="M391" s="26"/>
      <c r="N391" s="26"/>
      <c r="O391" s="26"/>
      <c r="P391" s="274"/>
      <c r="Q391" s="26"/>
      <c r="R391" s="26"/>
      <c r="S391" s="26"/>
      <c r="T391" s="26"/>
      <c r="U391" s="26"/>
      <c r="V391" s="26"/>
      <c r="W391" s="26"/>
      <c r="X391" s="26"/>
      <c r="Y391" s="26"/>
      <c r="Z391" s="26"/>
      <c r="AA391" s="26"/>
      <c r="AB391" s="26"/>
      <c r="AC391" s="26"/>
      <c r="AD391" s="26"/>
      <c r="AE391" s="26"/>
      <c r="AF391" s="26"/>
      <c r="AG391" s="26"/>
      <c r="AH391" s="26"/>
      <c r="AI391" s="26"/>
      <c r="AJ391" s="26"/>
      <c r="AK391" s="26"/>
      <c r="AL391" s="274"/>
      <c r="AM391" s="274"/>
      <c r="AN391" s="274"/>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row>
    <row r="392" spans="1:64" ht="13.5" customHeight="1">
      <c r="A392" s="274"/>
      <c r="B392" s="274"/>
      <c r="C392" s="274"/>
      <c r="D392" s="274"/>
      <c r="E392" s="274"/>
      <c r="F392" s="274"/>
      <c r="G392" s="26"/>
      <c r="H392" s="274"/>
      <c r="I392" s="26"/>
      <c r="J392" s="26"/>
      <c r="K392" s="26"/>
      <c r="L392" s="26"/>
      <c r="M392" s="26"/>
      <c r="N392" s="26"/>
      <c r="O392" s="26"/>
      <c r="P392" s="274"/>
      <c r="Q392" s="26"/>
      <c r="R392" s="26"/>
      <c r="S392" s="26"/>
      <c r="T392" s="26"/>
      <c r="U392" s="26"/>
      <c r="V392" s="26"/>
      <c r="W392" s="26"/>
      <c r="X392" s="26"/>
      <c r="Y392" s="26"/>
      <c r="Z392" s="26"/>
      <c r="AA392" s="26"/>
      <c r="AB392" s="26"/>
      <c r="AC392" s="26"/>
      <c r="AD392" s="26"/>
      <c r="AE392" s="26"/>
      <c r="AF392" s="26"/>
      <c r="AG392" s="26"/>
      <c r="AH392" s="26"/>
      <c r="AI392" s="26"/>
      <c r="AJ392" s="26"/>
      <c r="AK392" s="26"/>
      <c r="AL392" s="274"/>
      <c r="AM392" s="274"/>
      <c r="AN392" s="274"/>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row>
    <row r="393" spans="1:64" ht="13.5" customHeight="1">
      <c r="A393" s="274"/>
      <c r="B393" s="274"/>
      <c r="C393" s="274"/>
      <c r="D393" s="274"/>
      <c r="E393" s="274"/>
      <c r="F393" s="274"/>
      <c r="G393" s="26"/>
      <c r="H393" s="274"/>
      <c r="I393" s="26"/>
      <c r="J393" s="26"/>
      <c r="K393" s="26"/>
      <c r="L393" s="26"/>
      <c r="M393" s="26"/>
      <c r="N393" s="26"/>
      <c r="O393" s="26"/>
      <c r="P393" s="274"/>
      <c r="Q393" s="26"/>
      <c r="R393" s="26"/>
      <c r="S393" s="26"/>
      <c r="T393" s="26"/>
      <c r="U393" s="26"/>
      <c r="V393" s="26"/>
      <c r="W393" s="26"/>
      <c r="X393" s="26"/>
      <c r="Y393" s="26"/>
      <c r="Z393" s="26"/>
      <c r="AA393" s="26"/>
      <c r="AB393" s="26"/>
      <c r="AC393" s="26"/>
      <c r="AD393" s="26"/>
      <c r="AE393" s="26"/>
      <c r="AF393" s="26"/>
      <c r="AG393" s="26"/>
      <c r="AH393" s="26"/>
      <c r="AI393" s="26"/>
      <c r="AJ393" s="26"/>
      <c r="AK393" s="26"/>
      <c r="AL393" s="274"/>
      <c r="AM393" s="274"/>
      <c r="AN393" s="274"/>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row>
    <row r="394" spans="1:64" ht="13.5" customHeight="1">
      <c r="A394" s="274"/>
      <c r="B394" s="274"/>
      <c r="C394" s="274"/>
      <c r="D394" s="274"/>
      <c r="E394" s="274"/>
      <c r="F394" s="274"/>
      <c r="G394" s="26"/>
      <c r="H394" s="274"/>
      <c r="I394" s="26"/>
      <c r="J394" s="26"/>
      <c r="K394" s="26"/>
      <c r="L394" s="26"/>
      <c r="M394" s="26"/>
      <c r="N394" s="26"/>
      <c r="O394" s="26"/>
      <c r="P394" s="274"/>
      <c r="Q394" s="26"/>
      <c r="R394" s="26"/>
      <c r="S394" s="26"/>
      <c r="T394" s="26"/>
      <c r="U394" s="26"/>
      <c r="V394" s="26"/>
      <c r="W394" s="26"/>
      <c r="X394" s="26"/>
      <c r="Y394" s="26"/>
      <c r="Z394" s="26"/>
      <c r="AA394" s="26"/>
      <c r="AB394" s="26"/>
      <c r="AC394" s="26"/>
      <c r="AD394" s="26"/>
      <c r="AE394" s="26"/>
      <c r="AF394" s="26"/>
      <c r="AG394" s="26"/>
      <c r="AH394" s="26"/>
      <c r="AI394" s="26"/>
      <c r="AJ394" s="26"/>
      <c r="AK394" s="26"/>
      <c r="AL394" s="274"/>
      <c r="AM394" s="274"/>
      <c r="AN394" s="274"/>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row>
    <row r="395" spans="1:64" ht="13.5" customHeight="1">
      <c r="A395" s="274"/>
      <c r="B395" s="274"/>
      <c r="C395" s="274"/>
      <c r="D395" s="274"/>
      <c r="E395" s="274"/>
      <c r="F395" s="274"/>
      <c r="G395" s="26"/>
      <c r="H395" s="274"/>
      <c r="I395" s="26"/>
      <c r="J395" s="26"/>
      <c r="K395" s="26"/>
      <c r="L395" s="26"/>
      <c r="M395" s="26"/>
      <c r="N395" s="26"/>
      <c r="O395" s="26"/>
      <c r="P395" s="274"/>
      <c r="Q395" s="26"/>
      <c r="R395" s="26"/>
      <c r="S395" s="26"/>
      <c r="T395" s="26"/>
      <c r="U395" s="26"/>
      <c r="V395" s="26"/>
      <c r="W395" s="26"/>
      <c r="X395" s="26"/>
      <c r="Y395" s="26"/>
      <c r="Z395" s="26"/>
      <c r="AA395" s="26"/>
      <c r="AB395" s="26"/>
      <c r="AC395" s="26"/>
      <c r="AD395" s="26"/>
      <c r="AE395" s="26"/>
      <c r="AF395" s="26"/>
      <c r="AG395" s="26"/>
      <c r="AH395" s="26"/>
      <c r="AI395" s="26"/>
      <c r="AJ395" s="26"/>
      <c r="AK395" s="26"/>
      <c r="AL395" s="274"/>
      <c r="AM395" s="274"/>
      <c r="AN395" s="274"/>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row>
    <row r="396" spans="1:64" ht="13.5" customHeight="1">
      <c r="A396" s="274"/>
      <c r="B396" s="274"/>
      <c r="C396" s="274"/>
      <c r="D396" s="274"/>
      <c r="E396" s="274"/>
      <c r="F396" s="274"/>
      <c r="G396" s="26"/>
      <c r="H396" s="274"/>
      <c r="I396" s="26"/>
      <c r="J396" s="26"/>
      <c r="K396" s="26"/>
      <c r="L396" s="26"/>
      <c r="M396" s="26"/>
      <c r="N396" s="26"/>
      <c r="O396" s="26"/>
      <c r="P396" s="274"/>
      <c r="Q396" s="26"/>
      <c r="R396" s="26"/>
      <c r="S396" s="26"/>
      <c r="T396" s="26"/>
      <c r="U396" s="26"/>
      <c r="V396" s="26"/>
      <c r="W396" s="26"/>
      <c r="X396" s="26"/>
      <c r="Y396" s="26"/>
      <c r="Z396" s="26"/>
      <c r="AA396" s="26"/>
      <c r="AB396" s="26"/>
      <c r="AC396" s="26"/>
      <c r="AD396" s="26"/>
      <c r="AE396" s="26"/>
      <c r="AF396" s="26"/>
      <c r="AG396" s="26"/>
      <c r="AH396" s="26"/>
      <c r="AI396" s="26"/>
      <c r="AJ396" s="26"/>
      <c r="AK396" s="26"/>
      <c r="AL396" s="274"/>
      <c r="AM396" s="274"/>
      <c r="AN396" s="274"/>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row>
    <row r="397" spans="1:64" ht="13.5" customHeight="1">
      <c r="A397" s="274"/>
      <c r="B397" s="274"/>
      <c r="C397" s="274"/>
      <c r="D397" s="274"/>
      <c r="E397" s="274"/>
      <c r="F397" s="274"/>
      <c r="G397" s="26"/>
      <c r="H397" s="274"/>
      <c r="I397" s="26"/>
      <c r="J397" s="26"/>
      <c r="K397" s="26"/>
      <c r="L397" s="26"/>
      <c r="M397" s="26"/>
      <c r="N397" s="26"/>
      <c r="O397" s="26"/>
      <c r="P397" s="274"/>
      <c r="Q397" s="26"/>
      <c r="R397" s="26"/>
      <c r="S397" s="26"/>
      <c r="T397" s="26"/>
      <c r="U397" s="26"/>
      <c r="V397" s="26"/>
      <c r="W397" s="26"/>
      <c r="X397" s="26"/>
      <c r="Y397" s="26"/>
      <c r="Z397" s="26"/>
      <c r="AA397" s="26"/>
      <c r="AB397" s="26"/>
      <c r="AC397" s="26"/>
      <c r="AD397" s="26"/>
      <c r="AE397" s="26"/>
      <c r="AF397" s="26"/>
      <c r="AG397" s="26"/>
      <c r="AH397" s="26"/>
      <c r="AI397" s="26"/>
      <c r="AJ397" s="26"/>
      <c r="AK397" s="26"/>
      <c r="AL397" s="274"/>
      <c r="AM397" s="274"/>
      <c r="AN397" s="274"/>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row>
    <row r="398" spans="1:64" ht="13.5" customHeight="1">
      <c r="A398" s="274"/>
      <c r="B398" s="274"/>
      <c r="C398" s="274"/>
      <c r="D398" s="274"/>
      <c r="E398" s="274"/>
      <c r="F398" s="274"/>
      <c r="G398" s="26"/>
      <c r="H398" s="274"/>
      <c r="I398" s="26"/>
      <c r="J398" s="26"/>
      <c r="K398" s="26"/>
      <c r="L398" s="26"/>
      <c r="M398" s="26"/>
      <c r="N398" s="26"/>
      <c r="O398" s="26"/>
      <c r="P398" s="274"/>
      <c r="Q398" s="26"/>
      <c r="R398" s="26"/>
      <c r="S398" s="26"/>
      <c r="T398" s="26"/>
      <c r="U398" s="26"/>
      <c r="V398" s="26"/>
      <c r="W398" s="26"/>
      <c r="X398" s="26"/>
      <c r="Y398" s="26"/>
      <c r="Z398" s="26"/>
      <c r="AA398" s="26"/>
      <c r="AB398" s="26"/>
      <c r="AC398" s="26"/>
      <c r="AD398" s="26"/>
      <c r="AE398" s="26"/>
      <c r="AF398" s="26"/>
      <c r="AG398" s="26"/>
      <c r="AH398" s="26"/>
      <c r="AI398" s="26"/>
      <c r="AJ398" s="26"/>
      <c r="AK398" s="26"/>
      <c r="AL398" s="274"/>
      <c r="AM398" s="274"/>
      <c r="AN398" s="274"/>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row>
    <row r="399" spans="1:64" ht="13.5" customHeight="1">
      <c r="A399" s="274"/>
      <c r="B399" s="274"/>
      <c r="C399" s="274"/>
      <c r="D399" s="274"/>
      <c r="E399" s="274"/>
      <c r="F399" s="274"/>
      <c r="G399" s="26"/>
      <c r="H399" s="274"/>
      <c r="I399" s="26"/>
      <c r="J399" s="26"/>
      <c r="K399" s="26"/>
      <c r="L399" s="26"/>
      <c r="M399" s="26"/>
      <c r="N399" s="26"/>
      <c r="O399" s="26"/>
      <c r="P399" s="274"/>
      <c r="Q399" s="26"/>
      <c r="R399" s="26"/>
      <c r="S399" s="26"/>
      <c r="T399" s="26"/>
      <c r="U399" s="26"/>
      <c r="V399" s="26"/>
      <c r="W399" s="26"/>
      <c r="X399" s="26"/>
      <c r="Y399" s="26"/>
      <c r="Z399" s="26"/>
      <c r="AA399" s="26"/>
      <c r="AB399" s="26"/>
      <c r="AC399" s="26"/>
      <c r="AD399" s="26"/>
      <c r="AE399" s="26"/>
      <c r="AF399" s="26"/>
      <c r="AG399" s="26"/>
      <c r="AH399" s="26"/>
      <c r="AI399" s="26"/>
      <c r="AJ399" s="26"/>
      <c r="AK399" s="26"/>
      <c r="AL399" s="274"/>
      <c r="AM399" s="274"/>
      <c r="AN399" s="274"/>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row>
    <row r="400" spans="1:64" ht="13.5" customHeight="1">
      <c r="A400" s="274"/>
      <c r="B400" s="274"/>
      <c r="C400" s="274"/>
      <c r="D400" s="274"/>
      <c r="E400" s="274"/>
      <c r="F400" s="274"/>
      <c r="G400" s="26"/>
      <c r="H400" s="274"/>
      <c r="I400" s="26"/>
      <c r="J400" s="26"/>
      <c r="K400" s="26"/>
      <c r="L400" s="26"/>
      <c r="M400" s="26"/>
      <c r="N400" s="26"/>
      <c r="O400" s="26"/>
      <c r="P400" s="274"/>
      <c r="Q400" s="26"/>
      <c r="R400" s="26"/>
      <c r="S400" s="26"/>
      <c r="T400" s="26"/>
      <c r="U400" s="26"/>
      <c r="V400" s="26"/>
      <c r="W400" s="26"/>
      <c r="X400" s="26"/>
      <c r="Y400" s="26"/>
      <c r="Z400" s="26"/>
      <c r="AA400" s="26"/>
      <c r="AB400" s="26"/>
      <c r="AC400" s="26"/>
      <c r="AD400" s="26"/>
      <c r="AE400" s="26"/>
      <c r="AF400" s="26"/>
      <c r="AG400" s="26"/>
      <c r="AH400" s="26"/>
      <c r="AI400" s="26"/>
      <c r="AJ400" s="26"/>
      <c r="AK400" s="26"/>
      <c r="AL400" s="274"/>
      <c r="AM400" s="274"/>
      <c r="AN400" s="274"/>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row>
    <row r="401" spans="1:64" ht="13.5" customHeight="1">
      <c r="A401" s="274"/>
      <c r="B401" s="274"/>
      <c r="C401" s="274"/>
      <c r="D401" s="274"/>
      <c r="E401" s="274"/>
      <c r="F401" s="274"/>
      <c r="G401" s="26"/>
      <c r="H401" s="274"/>
      <c r="I401" s="26"/>
      <c r="J401" s="26"/>
      <c r="K401" s="26"/>
      <c r="L401" s="26"/>
      <c r="M401" s="26"/>
      <c r="N401" s="26"/>
      <c r="O401" s="26"/>
      <c r="P401" s="274"/>
      <c r="Q401" s="26"/>
      <c r="R401" s="26"/>
      <c r="S401" s="26"/>
      <c r="T401" s="26"/>
      <c r="U401" s="26"/>
      <c r="V401" s="26"/>
      <c r="W401" s="26"/>
      <c r="X401" s="26"/>
      <c r="Y401" s="26"/>
      <c r="Z401" s="26"/>
      <c r="AA401" s="26"/>
      <c r="AB401" s="26"/>
      <c r="AC401" s="26"/>
      <c r="AD401" s="26"/>
      <c r="AE401" s="26"/>
      <c r="AF401" s="26"/>
      <c r="AG401" s="26"/>
      <c r="AH401" s="26"/>
      <c r="AI401" s="26"/>
      <c r="AJ401" s="26"/>
      <c r="AK401" s="26"/>
      <c r="AL401" s="274"/>
      <c r="AM401" s="274"/>
      <c r="AN401" s="274"/>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row>
    <row r="402" spans="1:64" ht="13.5" customHeight="1">
      <c r="A402" s="274"/>
      <c r="B402" s="274"/>
      <c r="C402" s="274"/>
      <c r="D402" s="274"/>
      <c r="E402" s="274"/>
      <c r="F402" s="274"/>
      <c r="G402" s="26"/>
      <c r="H402" s="274"/>
      <c r="I402" s="26"/>
      <c r="J402" s="26"/>
      <c r="K402" s="26"/>
      <c r="L402" s="26"/>
      <c r="M402" s="26"/>
      <c r="N402" s="26"/>
      <c r="O402" s="26"/>
      <c r="P402" s="274"/>
      <c r="Q402" s="26"/>
      <c r="R402" s="26"/>
      <c r="S402" s="26"/>
      <c r="T402" s="26"/>
      <c r="U402" s="26"/>
      <c r="V402" s="26"/>
      <c r="W402" s="26"/>
      <c r="X402" s="26"/>
      <c r="Y402" s="26"/>
      <c r="Z402" s="26"/>
      <c r="AA402" s="26"/>
      <c r="AB402" s="26"/>
      <c r="AC402" s="26"/>
      <c r="AD402" s="26"/>
      <c r="AE402" s="26"/>
      <c r="AF402" s="26"/>
      <c r="AG402" s="26"/>
      <c r="AH402" s="26"/>
      <c r="AI402" s="26"/>
      <c r="AJ402" s="26"/>
      <c r="AK402" s="26"/>
      <c r="AL402" s="274"/>
      <c r="AM402" s="274"/>
      <c r="AN402" s="274"/>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row>
    <row r="403" spans="1:64" ht="13.5" customHeight="1">
      <c r="A403" s="274"/>
      <c r="B403" s="274"/>
      <c r="C403" s="274"/>
      <c r="D403" s="274"/>
      <c r="E403" s="274"/>
      <c r="F403" s="274"/>
      <c r="G403" s="26"/>
      <c r="H403" s="274"/>
      <c r="I403" s="26"/>
      <c r="J403" s="26"/>
      <c r="K403" s="26"/>
      <c r="L403" s="26"/>
      <c r="M403" s="26"/>
      <c r="N403" s="26"/>
      <c r="O403" s="26"/>
      <c r="P403" s="274"/>
      <c r="Q403" s="26"/>
      <c r="R403" s="26"/>
      <c r="S403" s="26"/>
      <c r="T403" s="26"/>
      <c r="U403" s="26"/>
      <c r="V403" s="26"/>
      <c r="W403" s="26"/>
      <c r="X403" s="26"/>
      <c r="Y403" s="26"/>
      <c r="Z403" s="26"/>
      <c r="AA403" s="26"/>
      <c r="AB403" s="26"/>
      <c r="AC403" s="26"/>
      <c r="AD403" s="26"/>
      <c r="AE403" s="26"/>
      <c r="AF403" s="26"/>
      <c r="AG403" s="26"/>
      <c r="AH403" s="26"/>
      <c r="AI403" s="26"/>
      <c r="AJ403" s="26"/>
      <c r="AK403" s="26"/>
      <c r="AL403" s="274"/>
      <c r="AM403" s="274"/>
      <c r="AN403" s="274"/>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row>
    <row r="404" spans="1:64" ht="13.5" customHeight="1">
      <c r="A404" s="274"/>
      <c r="B404" s="274"/>
      <c r="C404" s="274"/>
      <c r="D404" s="274"/>
      <c r="E404" s="274"/>
      <c r="F404" s="274"/>
      <c r="G404" s="26"/>
      <c r="H404" s="274"/>
      <c r="I404" s="26"/>
      <c r="J404" s="26"/>
      <c r="K404" s="26"/>
      <c r="L404" s="26"/>
      <c r="M404" s="26"/>
      <c r="N404" s="26"/>
      <c r="O404" s="26"/>
      <c r="P404" s="274"/>
      <c r="Q404" s="26"/>
      <c r="R404" s="26"/>
      <c r="S404" s="26"/>
      <c r="T404" s="26"/>
      <c r="U404" s="26"/>
      <c r="V404" s="26"/>
      <c r="W404" s="26"/>
      <c r="X404" s="26"/>
      <c r="Y404" s="26"/>
      <c r="Z404" s="26"/>
      <c r="AA404" s="26"/>
      <c r="AB404" s="26"/>
      <c r="AC404" s="26"/>
      <c r="AD404" s="26"/>
      <c r="AE404" s="26"/>
      <c r="AF404" s="26"/>
      <c r="AG404" s="26"/>
      <c r="AH404" s="26"/>
      <c r="AI404" s="26"/>
      <c r="AJ404" s="26"/>
      <c r="AK404" s="26"/>
      <c r="AL404" s="274"/>
      <c r="AM404" s="274"/>
      <c r="AN404" s="274"/>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row>
    <row r="405" spans="1:64" ht="13.5" customHeight="1">
      <c r="A405" s="274"/>
      <c r="B405" s="274"/>
      <c r="C405" s="274"/>
      <c r="D405" s="274"/>
      <c r="E405" s="274"/>
      <c r="F405" s="274"/>
      <c r="G405" s="26"/>
      <c r="H405" s="274"/>
      <c r="I405" s="26"/>
      <c r="J405" s="26"/>
      <c r="K405" s="26"/>
      <c r="L405" s="26"/>
      <c r="M405" s="26"/>
      <c r="N405" s="26"/>
      <c r="O405" s="26"/>
      <c r="P405" s="274"/>
      <c r="Q405" s="26"/>
      <c r="R405" s="26"/>
      <c r="S405" s="26"/>
      <c r="T405" s="26"/>
      <c r="U405" s="26"/>
      <c r="V405" s="26"/>
      <c r="W405" s="26"/>
      <c r="X405" s="26"/>
      <c r="Y405" s="26"/>
      <c r="Z405" s="26"/>
      <c r="AA405" s="26"/>
      <c r="AB405" s="26"/>
      <c r="AC405" s="26"/>
      <c r="AD405" s="26"/>
      <c r="AE405" s="26"/>
      <c r="AF405" s="26"/>
      <c r="AG405" s="26"/>
      <c r="AH405" s="26"/>
      <c r="AI405" s="26"/>
      <c r="AJ405" s="26"/>
      <c r="AK405" s="26"/>
      <c r="AL405" s="274"/>
      <c r="AM405" s="274"/>
      <c r="AN405" s="274"/>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row>
    <row r="406" spans="1:64" ht="13.5" customHeight="1">
      <c r="A406" s="274"/>
      <c r="B406" s="274"/>
      <c r="C406" s="274"/>
      <c r="D406" s="274"/>
      <c r="E406" s="274"/>
      <c r="F406" s="274"/>
      <c r="G406" s="26"/>
      <c r="H406" s="274"/>
      <c r="I406" s="26"/>
      <c r="J406" s="26"/>
      <c r="K406" s="26"/>
      <c r="L406" s="26"/>
      <c r="M406" s="26"/>
      <c r="N406" s="26"/>
      <c r="O406" s="26"/>
      <c r="P406" s="274"/>
      <c r="Q406" s="26"/>
      <c r="R406" s="26"/>
      <c r="S406" s="26"/>
      <c r="T406" s="26"/>
      <c r="U406" s="26"/>
      <c r="V406" s="26"/>
      <c r="W406" s="26"/>
      <c r="X406" s="26"/>
      <c r="Y406" s="26"/>
      <c r="Z406" s="26"/>
      <c r="AA406" s="26"/>
      <c r="AB406" s="26"/>
      <c r="AC406" s="26"/>
      <c r="AD406" s="26"/>
      <c r="AE406" s="26"/>
      <c r="AF406" s="26"/>
      <c r="AG406" s="26"/>
      <c r="AH406" s="26"/>
      <c r="AI406" s="26"/>
      <c r="AJ406" s="26"/>
      <c r="AK406" s="26"/>
      <c r="AL406" s="274"/>
      <c r="AM406" s="274"/>
      <c r="AN406" s="274"/>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row>
    <row r="407" spans="1:64" ht="13.5" customHeight="1">
      <c r="A407" s="274"/>
      <c r="B407" s="274"/>
      <c r="C407" s="274"/>
      <c r="D407" s="274"/>
      <c r="E407" s="274"/>
      <c r="F407" s="274"/>
      <c r="G407" s="26"/>
      <c r="H407" s="274"/>
      <c r="I407" s="26"/>
      <c r="J407" s="26"/>
      <c r="K407" s="26"/>
      <c r="L407" s="26"/>
      <c r="M407" s="26"/>
      <c r="N407" s="26"/>
      <c r="O407" s="26"/>
      <c r="P407" s="274"/>
      <c r="Q407" s="26"/>
      <c r="R407" s="26"/>
      <c r="S407" s="26"/>
      <c r="T407" s="26"/>
      <c r="U407" s="26"/>
      <c r="V407" s="26"/>
      <c r="W407" s="26"/>
      <c r="X407" s="26"/>
      <c r="Y407" s="26"/>
      <c r="Z407" s="26"/>
      <c r="AA407" s="26"/>
      <c r="AB407" s="26"/>
      <c r="AC407" s="26"/>
      <c r="AD407" s="26"/>
      <c r="AE407" s="26"/>
      <c r="AF407" s="26"/>
      <c r="AG407" s="26"/>
      <c r="AH407" s="26"/>
      <c r="AI407" s="26"/>
      <c r="AJ407" s="26"/>
      <c r="AK407" s="26"/>
      <c r="AL407" s="274"/>
      <c r="AM407" s="274"/>
      <c r="AN407" s="274"/>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row>
    <row r="408" spans="1:64" ht="13.5" customHeight="1">
      <c r="A408" s="274"/>
      <c r="B408" s="274"/>
      <c r="C408" s="274"/>
      <c r="D408" s="274"/>
      <c r="E408" s="274"/>
      <c r="F408" s="274"/>
      <c r="G408" s="26"/>
      <c r="H408" s="274"/>
      <c r="I408" s="26"/>
      <c r="J408" s="26"/>
      <c r="K408" s="26"/>
      <c r="L408" s="26"/>
      <c r="M408" s="26"/>
      <c r="N408" s="26"/>
      <c r="O408" s="26"/>
      <c r="P408" s="274"/>
      <c r="Q408" s="26"/>
      <c r="R408" s="26"/>
      <c r="S408" s="26"/>
      <c r="T408" s="26"/>
      <c r="U408" s="26"/>
      <c r="V408" s="26"/>
      <c r="W408" s="26"/>
      <c r="X408" s="26"/>
      <c r="Y408" s="26"/>
      <c r="Z408" s="26"/>
      <c r="AA408" s="26"/>
      <c r="AB408" s="26"/>
      <c r="AC408" s="26"/>
      <c r="AD408" s="26"/>
      <c r="AE408" s="26"/>
      <c r="AF408" s="26"/>
      <c r="AG408" s="26"/>
      <c r="AH408" s="26"/>
      <c r="AI408" s="26"/>
      <c r="AJ408" s="26"/>
      <c r="AK408" s="26"/>
      <c r="AL408" s="274"/>
      <c r="AM408" s="274"/>
      <c r="AN408" s="274"/>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row>
    <row r="409" spans="1:64" ht="13.5" customHeight="1">
      <c r="A409" s="274"/>
      <c r="B409" s="274"/>
      <c r="C409" s="274"/>
      <c r="D409" s="274"/>
      <c r="E409" s="274"/>
      <c r="F409" s="274"/>
      <c r="G409" s="26"/>
      <c r="H409" s="274"/>
      <c r="I409" s="26"/>
      <c r="J409" s="26"/>
      <c r="K409" s="26"/>
      <c r="L409" s="26"/>
      <c r="M409" s="26"/>
      <c r="N409" s="26"/>
      <c r="O409" s="26"/>
      <c r="P409" s="274"/>
      <c r="Q409" s="26"/>
      <c r="R409" s="26"/>
      <c r="S409" s="26"/>
      <c r="T409" s="26"/>
      <c r="U409" s="26"/>
      <c r="V409" s="26"/>
      <c r="W409" s="26"/>
      <c r="X409" s="26"/>
      <c r="Y409" s="26"/>
      <c r="Z409" s="26"/>
      <c r="AA409" s="26"/>
      <c r="AB409" s="26"/>
      <c r="AC409" s="26"/>
      <c r="AD409" s="26"/>
      <c r="AE409" s="26"/>
      <c r="AF409" s="26"/>
      <c r="AG409" s="26"/>
      <c r="AH409" s="26"/>
      <c r="AI409" s="26"/>
      <c r="AJ409" s="26"/>
      <c r="AK409" s="26"/>
      <c r="AL409" s="274"/>
      <c r="AM409" s="274"/>
      <c r="AN409" s="274"/>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row>
    <row r="410" spans="1:64" ht="13.5" customHeight="1">
      <c r="A410" s="274"/>
      <c r="B410" s="274"/>
      <c r="C410" s="274"/>
      <c r="D410" s="274"/>
      <c r="E410" s="274"/>
      <c r="F410" s="274"/>
      <c r="G410" s="26"/>
      <c r="H410" s="274"/>
      <c r="I410" s="26"/>
      <c r="J410" s="26"/>
      <c r="K410" s="26"/>
      <c r="L410" s="26"/>
      <c r="M410" s="26"/>
      <c r="N410" s="26"/>
      <c r="O410" s="26"/>
      <c r="P410" s="274"/>
      <c r="Q410" s="26"/>
      <c r="R410" s="26"/>
      <c r="S410" s="26"/>
      <c r="T410" s="26"/>
      <c r="U410" s="26"/>
      <c r="V410" s="26"/>
      <c r="W410" s="26"/>
      <c r="X410" s="26"/>
      <c r="Y410" s="26"/>
      <c r="Z410" s="26"/>
      <c r="AA410" s="26"/>
      <c r="AB410" s="26"/>
      <c r="AC410" s="26"/>
      <c r="AD410" s="26"/>
      <c r="AE410" s="26"/>
      <c r="AF410" s="26"/>
      <c r="AG410" s="26"/>
      <c r="AH410" s="26"/>
      <c r="AI410" s="26"/>
      <c r="AJ410" s="26"/>
      <c r="AK410" s="26"/>
      <c r="AL410" s="274"/>
      <c r="AM410" s="274"/>
      <c r="AN410" s="274"/>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row>
    <row r="411" spans="1:64" ht="13.5" customHeight="1">
      <c r="A411" s="274"/>
      <c r="B411" s="274"/>
      <c r="C411" s="274"/>
      <c r="D411" s="274"/>
      <c r="E411" s="274"/>
      <c r="F411" s="274"/>
      <c r="G411" s="26"/>
      <c r="H411" s="274"/>
      <c r="I411" s="26"/>
      <c r="J411" s="26"/>
      <c r="K411" s="26"/>
      <c r="L411" s="26"/>
      <c r="M411" s="26"/>
      <c r="N411" s="26"/>
      <c r="O411" s="26"/>
      <c r="P411" s="274"/>
      <c r="Q411" s="26"/>
      <c r="R411" s="26"/>
      <c r="S411" s="26"/>
      <c r="T411" s="26"/>
      <c r="U411" s="26"/>
      <c r="V411" s="26"/>
      <c r="W411" s="26"/>
      <c r="X411" s="26"/>
      <c r="Y411" s="26"/>
      <c r="Z411" s="26"/>
      <c r="AA411" s="26"/>
      <c r="AB411" s="26"/>
      <c r="AC411" s="26"/>
      <c r="AD411" s="26"/>
      <c r="AE411" s="26"/>
      <c r="AF411" s="26"/>
      <c r="AG411" s="26"/>
      <c r="AH411" s="26"/>
      <c r="AI411" s="26"/>
      <c r="AJ411" s="26"/>
      <c r="AK411" s="26"/>
      <c r="AL411" s="274"/>
      <c r="AM411" s="274"/>
      <c r="AN411" s="274"/>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row>
    <row r="412" spans="1:64" ht="13.5" customHeight="1">
      <c r="A412" s="274"/>
      <c r="B412" s="274"/>
      <c r="C412" s="274"/>
      <c r="D412" s="274"/>
      <c r="E412" s="274"/>
      <c r="F412" s="274"/>
      <c r="G412" s="26"/>
      <c r="H412" s="274"/>
      <c r="I412" s="26"/>
      <c r="J412" s="26"/>
      <c r="K412" s="26"/>
      <c r="L412" s="26"/>
      <c r="M412" s="26"/>
      <c r="N412" s="26"/>
      <c r="O412" s="26"/>
      <c r="P412" s="274"/>
      <c r="Q412" s="26"/>
      <c r="R412" s="26"/>
      <c r="S412" s="26"/>
      <c r="T412" s="26"/>
      <c r="U412" s="26"/>
      <c r="V412" s="26"/>
      <c r="W412" s="26"/>
      <c r="X412" s="26"/>
      <c r="Y412" s="26"/>
      <c r="Z412" s="26"/>
      <c r="AA412" s="26"/>
      <c r="AB412" s="26"/>
      <c r="AC412" s="26"/>
      <c r="AD412" s="26"/>
      <c r="AE412" s="26"/>
      <c r="AF412" s="26"/>
      <c r="AG412" s="26"/>
      <c r="AH412" s="26"/>
      <c r="AI412" s="26"/>
      <c r="AJ412" s="26"/>
      <c r="AK412" s="26"/>
      <c r="AL412" s="274"/>
      <c r="AM412" s="274"/>
      <c r="AN412" s="274"/>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row>
    <row r="413" spans="1:64" ht="13.5" customHeight="1">
      <c r="A413" s="274"/>
      <c r="B413" s="274"/>
      <c r="C413" s="274"/>
      <c r="D413" s="274"/>
      <c r="E413" s="274"/>
      <c r="F413" s="274"/>
      <c r="G413" s="26"/>
      <c r="H413" s="274"/>
      <c r="I413" s="26"/>
      <c r="J413" s="26"/>
      <c r="K413" s="26"/>
      <c r="L413" s="26"/>
      <c r="M413" s="26"/>
      <c r="N413" s="26"/>
      <c r="O413" s="26"/>
      <c r="P413" s="274"/>
      <c r="Q413" s="26"/>
      <c r="R413" s="26"/>
      <c r="S413" s="26"/>
      <c r="T413" s="26"/>
      <c r="U413" s="26"/>
      <c r="V413" s="26"/>
      <c r="W413" s="26"/>
      <c r="X413" s="26"/>
      <c r="Y413" s="26"/>
      <c r="Z413" s="26"/>
      <c r="AA413" s="26"/>
      <c r="AB413" s="26"/>
      <c r="AC413" s="26"/>
      <c r="AD413" s="26"/>
      <c r="AE413" s="26"/>
      <c r="AF413" s="26"/>
      <c r="AG413" s="26"/>
      <c r="AH413" s="26"/>
      <c r="AI413" s="26"/>
      <c r="AJ413" s="26"/>
      <c r="AK413" s="26"/>
      <c r="AL413" s="274"/>
      <c r="AM413" s="274"/>
      <c r="AN413" s="274"/>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row>
    <row r="414" spans="1:64" ht="13.5" customHeight="1">
      <c r="A414" s="274"/>
      <c r="B414" s="274"/>
      <c r="C414" s="274"/>
      <c r="D414" s="274"/>
      <c r="E414" s="274"/>
      <c r="F414" s="274"/>
      <c r="G414" s="26"/>
      <c r="H414" s="274"/>
      <c r="I414" s="26"/>
      <c r="J414" s="26"/>
      <c r="K414" s="26"/>
      <c r="L414" s="26"/>
      <c r="M414" s="26"/>
      <c r="N414" s="26"/>
      <c r="O414" s="26"/>
      <c r="P414" s="274"/>
      <c r="Q414" s="26"/>
      <c r="R414" s="26"/>
      <c r="S414" s="26"/>
      <c r="T414" s="26"/>
      <c r="U414" s="26"/>
      <c r="V414" s="26"/>
      <c r="W414" s="26"/>
      <c r="X414" s="26"/>
      <c r="Y414" s="26"/>
      <c r="Z414" s="26"/>
      <c r="AA414" s="26"/>
      <c r="AB414" s="26"/>
      <c r="AC414" s="26"/>
      <c r="AD414" s="26"/>
      <c r="AE414" s="26"/>
      <c r="AF414" s="26"/>
      <c r="AG414" s="26"/>
      <c r="AH414" s="26"/>
      <c r="AI414" s="26"/>
      <c r="AJ414" s="26"/>
      <c r="AK414" s="26"/>
      <c r="AL414" s="274"/>
      <c r="AM414" s="274"/>
      <c r="AN414" s="274"/>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c r="BL414" s="26"/>
    </row>
    <row r="415" spans="1:64" ht="13.5" customHeight="1">
      <c r="A415" s="274"/>
      <c r="B415" s="274"/>
      <c r="C415" s="274"/>
      <c r="D415" s="274"/>
      <c r="E415" s="274"/>
      <c r="F415" s="274"/>
      <c r="G415" s="26"/>
      <c r="H415" s="274"/>
      <c r="I415" s="26"/>
      <c r="J415" s="26"/>
      <c r="K415" s="26"/>
      <c r="L415" s="26"/>
      <c r="M415" s="26"/>
      <c r="N415" s="26"/>
      <c r="O415" s="26"/>
      <c r="P415" s="274"/>
      <c r="Q415" s="26"/>
      <c r="R415" s="26"/>
      <c r="S415" s="26"/>
      <c r="T415" s="26"/>
      <c r="U415" s="26"/>
      <c r="V415" s="26"/>
      <c r="W415" s="26"/>
      <c r="X415" s="26"/>
      <c r="Y415" s="26"/>
      <c r="Z415" s="26"/>
      <c r="AA415" s="26"/>
      <c r="AB415" s="26"/>
      <c r="AC415" s="26"/>
      <c r="AD415" s="26"/>
      <c r="AE415" s="26"/>
      <c r="AF415" s="26"/>
      <c r="AG415" s="26"/>
      <c r="AH415" s="26"/>
      <c r="AI415" s="26"/>
      <c r="AJ415" s="26"/>
      <c r="AK415" s="26"/>
      <c r="AL415" s="274"/>
      <c r="AM415" s="274"/>
      <c r="AN415" s="274"/>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c r="BL415" s="26"/>
    </row>
    <row r="416" spans="1:64" ht="13.5" customHeight="1">
      <c r="A416" s="274"/>
      <c r="B416" s="274"/>
      <c r="C416" s="274"/>
      <c r="D416" s="274"/>
      <c r="E416" s="274"/>
      <c r="F416" s="274"/>
      <c r="G416" s="26"/>
      <c r="H416" s="274"/>
      <c r="I416" s="26"/>
      <c r="J416" s="26"/>
      <c r="K416" s="26"/>
      <c r="L416" s="26"/>
      <c r="M416" s="26"/>
      <c r="N416" s="26"/>
      <c r="O416" s="26"/>
      <c r="P416" s="274"/>
      <c r="Q416" s="26"/>
      <c r="R416" s="26"/>
      <c r="S416" s="26"/>
      <c r="T416" s="26"/>
      <c r="U416" s="26"/>
      <c r="V416" s="26"/>
      <c r="W416" s="26"/>
      <c r="X416" s="26"/>
      <c r="Y416" s="26"/>
      <c r="Z416" s="26"/>
      <c r="AA416" s="26"/>
      <c r="AB416" s="26"/>
      <c r="AC416" s="26"/>
      <c r="AD416" s="26"/>
      <c r="AE416" s="26"/>
      <c r="AF416" s="26"/>
      <c r="AG416" s="26"/>
      <c r="AH416" s="26"/>
      <c r="AI416" s="26"/>
      <c r="AJ416" s="26"/>
      <c r="AK416" s="26"/>
      <c r="AL416" s="274"/>
      <c r="AM416" s="274"/>
      <c r="AN416" s="274"/>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row>
    <row r="417" spans="1:64" ht="13.5" customHeight="1">
      <c r="A417" s="274"/>
      <c r="B417" s="274"/>
      <c r="C417" s="274"/>
      <c r="D417" s="274"/>
      <c r="E417" s="274"/>
      <c r="F417" s="274"/>
      <c r="G417" s="26"/>
      <c r="H417" s="274"/>
      <c r="I417" s="26"/>
      <c r="J417" s="26"/>
      <c r="K417" s="26"/>
      <c r="L417" s="26"/>
      <c r="M417" s="26"/>
      <c r="N417" s="26"/>
      <c r="O417" s="26"/>
      <c r="P417" s="274"/>
      <c r="Q417" s="26"/>
      <c r="R417" s="26"/>
      <c r="S417" s="26"/>
      <c r="T417" s="26"/>
      <c r="U417" s="26"/>
      <c r="V417" s="26"/>
      <c r="W417" s="26"/>
      <c r="X417" s="26"/>
      <c r="Y417" s="26"/>
      <c r="Z417" s="26"/>
      <c r="AA417" s="26"/>
      <c r="AB417" s="26"/>
      <c r="AC417" s="26"/>
      <c r="AD417" s="26"/>
      <c r="AE417" s="26"/>
      <c r="AF417" s="26"/>
      <c r="AG417" s="26"/>
      <c r="AH417" s="26"/>
      <c r="AI417" s="26"/>
      <c r="AJ417" s="26"/>
      <c r="AK417" s="26"/>
      <c r="AL417" s="274"/>
      <c r="AM417" s="274"/>
      <c r="AN417" s="274"/>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row>
    <row r="418" spans="1:64" ht="13.5" customHeight="1">
      <c r="A418" s="274"/>
      <c r="B418" s="274"/>
      <c r="C418" s="274"/>
      <c r="D418" s="274"/>
      <c r="E418" s="274"/>
      <c r="F418" s="274"/>
      <c r="G418" s="26"/>
      <c r="H418" s="274"/>
      <c r="I418" s="26"/>
      <c r="J418" s="26"/>
      <c r="K418" s="26"/>
      <c r="L418" s="26"/>
      <c r="M418" s="26"/>
      <c r="N418" s="26"/>
      <c r="O418" s="26"/>
      <c r="P418" s="274"/>
      <c r="Q418" s="26"/>
      <c r="R418" s="26"/>
      <c r="S418" s="26"/>
      <c r="T418" s="26"/>
      <c r="U418" s="26"/>
      <c r="V418" s="26"/>
      <c r="W418" s="26"/>
      <c r="X418" s="26"/>
      <c r="Y418" s="26"/>
      <c r="Z418" s="26"/>
      <c r="AA418" s="26"/>
      <c r="AB418" s="26"/>
      <c r="AC418" s="26"/>
      <c r="AD418" s="26"/>
      <c r="AE418" s="26"/>
      <c r="AF418" s="26"/>
      <c r="AG418" s="26"/>
      <c r="AH418" s="26"/>
      <c r="AI418" s="26"/>
      <c r="AJ418" s="26"/>
      <c r="AK418" s="26"/>
      <c r="AL418" s="274"/>
      <c r="AM418" s="274"/>
      <c r="AN418" s="274"/>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row>
    <row r="419" spans="1:64" ht="13.5" customHeight="1">
      <c r="A419" s="274"/>
      <c r="B419" s="274"/>
      <c r="C419" s="274"/>
      <c r="D419" s="274"/>
      <c r="E419" s="274"/>
      <c r="F419" s="274"/>
      <c r="G419" s="26"/>
      <c r="H419" s="274"/>
      <c r="I419" s="26"/>
      <c r="J419" s="26"/>
      <c r="K419" s="26"/>
      <c r="L419" s="26"/>
      <c r="M419" s="26"/>
      <c r="N419" s="26"/>
      <c r="O419" s="26"/>
      <c r="P419" s="274"/>
      <c r="Q419" s="26"/>
      <c r="R419" s="26"/>
      <c r="S419" s="26"/>
      <c r="T419" s="26"/>
      <c r="U419" s="26"/>
      <c r="V419" s="26"/>
      <c r="W419" s="26"/>
      <c r="X419" s="26"/>
      <c r="Y419" s="26"/>
      <c r="Z419" s="26"/>
      <c r="AA419" s="26"/>
      <c r="AB419" s="26"/>
      <c r="AC419" s="26"/>
      <c r="AD419" s="26"/>
      <c r="AE419" s="26"/>
      <c r="AF419" s="26"/>
      <c r="AG419" s="26"/>
      <c r="AH419" s="26"/>
      <c r="AI419" s="26"/>
      <c r="AJ419" s="26"/>
      <c r="AK419" s="26"/>
      <c r="AL419" s="274"/>
      <c r="AM419" s="274"/>
      <c r="AN419" s="274"/>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row>
    <row r="420" spans="1:64" ht="13.5" customHeight="1">
      <c r="A420" s="274"/>
      <c r="B420" s="274"/>
      <c r="C420" s="274"/>
      <c r="D420" s="274"/>
      <c r="E420" s="274"/>
      <c r="F420" s="274"/>
      <c r="G420" s="26"/>
      <c r="H420" s="274"/>
      <c r="I420" s="26"/>
      <c r="J420" s="26"/>
      <c r="K420" s="26"/>
      <c r="L420" s="26"/>
      <c r="M420" s="26"/>
      <c r="N420" s="26"/>
      <c r="O420" s="26"/>
      <c r="P420" s="274"/>
      <c r="Q420" s="26"/>
      <c r="R420" s="26"/>
      <c r="S420" s="26"/>
      <c r="T420" s="26"/>
      <c r="U420" s="26"/>
      <c r="V420" s="26"/>
      <c r="W420" s="26"/>
      <c r="X420" s="26"/>
      <c r="Y420" s="26"/>
      <c r="Z420" s="26"/>
      <c r="AA420" s="26"/>
      <c r="AB420" s="26"/>
      <c r="AC420" s="26"/>
      <c r="AD420" s="26"/>
      <c r="AE420" s="26"/>
      <c r="AF420" s="26"/>
      <c r="AG420" s="26"/>
      <c r="AH420" s="26"/>
      <c r="AI420" s="26"/>
      <c r="AJ420" s="26"/>
      <c r="AK420" s="26"/>
      <c r="AL420" s="274"/>
      <c r="AM420" s="274"/>
      <c r="AN420" s="274"/>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row>
    <row r="421" spans="1:64" ht="13.5" customHeight="1">
      <c r="A421" s="274"/>
      <c r="B421" s="274"/>
      <c r="C421" s="274"/>
      <c r="D421" s="274"/>
      <c r="E421" s="274"/>
      <c r="F421" s="274"/>
      <c r="G421" s="26"/>
      <c r="H421" s="274"/>
      <c r="I421" s="26"/>
      <c r="J421" s="26"/>
      <c r="K421" s="26"/>
      <c r="L421" s="26"/>
      <c r="M421" s="26"/>
      <c r="N421" s="26"/>
      <c r="O421" s="26"/>
      <c r="P421" s="274"/>
      <c r="Q421" s="26"/>
      <c r="R421" s="26"/>
      <c r="S421" s="26"/>
      <c r="T421" s="26"/>
      <c r="U421" s="26"/>
      <c r="V421" s="26"/>
      <c r="W421" s="26"/>
      <c r="X421" s="26"/>
      <c r="Y421" s="26"/>
      <c r="Z421" s="26"/>
      <c r="AA421" s="26"/>
      <c r="AB421" s="26"/>
      <c r="AC421" s="26"/>
      <c r="AD421" s="26"/>
      <c r="AE421" s="26"/>
      <c r="AF421" s="26"/>
      <c r="AG421" s="26"/>
      <c r="AH421" s="26"/>
      <c r="AI421" s="26"/>
      <c r="AJ421" s="26"/>
      <c r="AK421" s="26"/>
      <c r="AL421" s="274"/>
      <c r="AM421" s="274"/>
      <c r="AN421" s="274"/>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row>
    <row r="422" spans="1:64" ht="13.5" customHeight="1">
      <c r="A422" s="274"/>
      <c r="B422" s="274"/>
      <c r="C422" s="274"/>
      <c r="D422" s="274"/>
      <c r="E422" s="274"/>
      <c r="F422" s="274"/>
      <c r="G422" s="26"/>
      <c r="H422" s="274"/>
      <c r="I422" s="26"/>
      <c r="J422" s="26"/>
      <c r="K422" s="26"/>
      <c r="L422" s="26"/>
      <c r="M422" s="26"/>
      <c r="N422" s="26"/>
      <c r="O422" s="26"/>
      <c r="P422" s="274"/>
      <c r="Q422" s="26"/>
      <c r="R422" s="26"/>
      <c r="S422" s="26"/>
      <c r="T422" s="26"/>
      <c r="U422" s="26"/>
      <c r="V422" s="26"/>
      <c r="W422" s="26"/>
      <c r="X422" s="26"/>
      <c r="Y422" s="26"/>
      <c r="Z422" s="26"/>
      <c r="AA422" s="26"/>
      <c r="AB422" s="26"/>
      <c r="AC422" s="26"/>
      <c r="AD422" s="26"/>
      <c r="AE422" s="26"/>
      <c r="AF422" s="26"/>
      <c r="AG422" s="26"/>
      <c r="AH422" s="26"/>
      <c r="AI422" s="26"/>
      <c r="AJ422" s="26"/>
      <c r="AK422" s="26"/>
      <c r="AL422" s="274"/>
      <c r="AM422" s="274"/>
      <c r="AN422" s="274"/>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row>
    <row r="423" spans="1:64" ht="13.5" customHeight="1">
      <c r="A423" s="274"/>
      <c r="B423" s="274"/>
      <c r="C423" s="274"/>
      <c r="D423" s="274"/>
      <c r="E423" s="274"/>
      <c r="F423" s="274"/>
      <c r="G423" s="26"/>
      <c r="H423" s="274"/>
      <c r="I423" s="26"/>
      <c r="J423" s="26"/>
      <c r="K423" s="26"/>
      <c r="L423" s="26"/>
      <c r="M423" s="26"/>
      <c r="N423" s="26"/>
      <c r="O423" s="26"/>
      <c r="P423" s="274"/>
      <c r="Q423" s="26"/>
      <c r="R423" s="26"/>
      <c r="S423" s="26"/>
      <c r="T423" s="26"/>
      <c r="U423" s="26"/>
      <c r="V423" s="26"/>
      <c r="W423" s="26"/>
      <c r="X423" s="26"/>
      <c r="Y423" s="26"/>
      <c r="Z423" s="26"/>
      <c r="AA423" s="26"/>
      <c r="AB423" s="26"/>
      <c r="AC423" s="26"/>
      <c r="AD423" s="26"/>
      <c r="AE423" s="26"/>
      <c r="AF423" s="26"/>
      <c r="AG423" s="26"/>
      <c r="AH423" s="26"/>
      <c r="AI423" s="26"/>
      <c r="AJ423" s="26"/>
      <c r="AK423" s="26"/>
      <c r="AL423" s="274"/>
      <c r="AM423" s="274"/>
      <c r="AN423" s="274"/>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row>
    <row r="424" spans="1:64" ht="13.5" customHeight="1">
      <c r="A424" s="274"/>
      <c r="B424" s="274"/>
      <c r="C424" s="274"/>
      <c r="D424" s="274"/>
      <c r="E424" s="274"/>
      <c r="F424" s="274"/>
      <c r="G424" s="26"/>
      <c r="H424" s="274"/>
      <c r="I424" s="26"/>
      <c r="J424" s="26"/>
      <c r="K424" s="26"/>
      <c r="L424" s="26"/>
      <c r="M424" s="26"/>
      <c r="N424" s="26"/>
      <c r="O424" s="26"/>
      <c r="P424" s="274"/>
      <c r="Q424" s="26"/>
      <c r="R424" s="26"/>
      <c r="S424" s="26"/>
      <c r="T424" s="26"/>
      <c r="U424" s="26"/>
      <c r="V424" s="26"/>
      <c r="W424" s="26"/>
      <c r="X424" s="26"/>
      <c r="Y424" s="26"/>
      <c r="Z424" s="26"/>
      <c r="AA424" s="26"/>
      <c r="AB424" s="26"/>
      <c r="AC424" s="26"/>
      <c r="AD424" s="26"/>
      <c r="AE424" s="26"/>
      <c r="AF424" s="26"/>
      <c r="AG424" s="26"/>
      <c r="AH424" s="26"/>
      <c r="AI424" s="26"/>
      <c r="AJ424" s="26"/>
      <c r="AK424" s="26"/>
      <c r="AL424" s="274"/>
      <c r="AM424" s="274"/>
      <c r="AN424" s="274"/>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row>
    <row r="425" spans="1:64" ht="13.5" customHeight="1">
      <c r="A425" s="274"/>
      <c r="B425" s="274"/>
      <c r="C425" s="274"/>
      <c r="D425" s="274"/>
      <c r="E425" s="274"/>
      <c r="F425" s="274"/>
      <c r="G425" s="26"/>
      <c r="H425" s="274"/>
      <c r="I425" s="26"/>
      <c r="J425" s="26"/>
      <c r="K425" s="26"/>
      <c r="L425" s="26"/>
      <c r="M425" s="26"/>
      <c r="N425" s="26"/>
      <c r="O425" s="26"/>
      <c r="P425" s="274"/>
      <c r="Q425" s="26"/>
      <c r="R425" s="26"/>
      <c r="S425" s="26"/>
      <c r="T425" s="26"/>
      <c r="U425" s="26"/>
      <c r="V425" s="26"/>
      <c r="W425" s="26"/>
      <c r="X425" s="26"/>
      <c r="Y425" s="26"/>
      <c r="Z425" s="26"/>
      <c r="AA425" s="26"/>
      <c r="AB425" s="26"/>
      <c r="AC425" s="26"/>
      <c r="AD425" s="26"/>
      <c r="AE425" s="26"/>
      <c r="AF425" s="26"/>
      <c r="AG425" s="26"/>
      <c r="AH425" s="26"/>
      <c r="AI425" s="26"/>
      <c r="AJ425" s="26"/>
      <c r="AK425" s="26"/>
      <c r="AL425" s="274"/>
      <c r="AM425" s="274"/>
      <c r="AN425" s="274"/>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row>
    <row r="426" spans="1:64" ht="13.5" customHeight="1">
      <c r="A426" s="274"/>
      <c r="B426" s="274"/>
      <c r="C426" s="274"/>
      <c r="D426" s="274"/>
      <c r="E426" s="274"/>
      <c r="F426" s="274"/>
      <c r="G426" s="26"/>
      <c r="H426" s="274"/>
      <c r="I426" s="26"/>
      <c r="J426" s="26"/>
      <c r="K426" s="26"/>
      <c r="L426" s="26"/>
      <c r="M426" s="26"/>
      <c r="N426" s="26"/>
      <c r="O426" s="26"/>
      <c r="P426" s="274"/>
      <c r="Q426" s="26"/>
      <c r="R426" s="26"/>
      <c r="S426" s="26"/>
      <c r="T426" s="26"/>
      <c r="U426" s="26"/>
      <c r="V426" s="26"/>
      <c r="W426" s="26"/>
      <c r="X426" s="26"/>
      <c r="Y426" s="26"/>
      <c r="Z426" s="26"/>
      <c r="AA426" s="26"/>
      <c r="AB426" s="26"/>
      <c r="AC426" s="26"/>
      <c r="AD426" s="26"/>
      <c r="AE426" s="26"/>
      <c r="AF426" s="26"/>
      <c r="AG426" s="26"/>
      <c r="AH426" s="26"/>
      <c r="AI426" s="26"/>
      <c r="AJ426" s="26"/>
      <c r="AK426" s="26"/>
      <c r="AL426" s="274"/>
      <c r="AM426" s="274"/>
      <c r="AN426" s="274"/>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row>
    <row r="427" spans="1:64" ht="13.5" customHeight="1">
      <c r="A427" s="274"/>
      <c r="B427" s="274"/>
      <c r="C427" s="274"/>
      <c r="D427" s="274"/>
      <c r="E427" s="274"/>
      <c r="F427" s="274"/>
      <c r="G427" s="26"/>
      <c r="H427" s="274"/>
      <c r="I427" s="26"/>
      <c r="J427" s="26"/>
      <c r="K427" s="26"/>
      <c r="L427" s="26"/>
      <c r="M427" s="26"/>
      <c r="N427" s="26"/>
      <c r="O427" s="26"/>
      <c r="P427" s="274"/>
      <c r="Q427" s="26"/>
      <c r="R427" s="26"/>
      <c r="S427" s="26"/>
      <c r="T427" s="26"/>
      <c r="U427" s="26"/>
      <c r="V427" s="26"/>
      <c r="W427" s="26"/>
      <c r="X427" s="26"/>
      <c r="Y427" s="26"/>
      <c r="Z427" s="26"/>
      <c r="AA427" s="26"/>
      <c r="AB427" s="26"/>
      <c r="AC427" s="26"/>
      <c r="AD427" s="26"/>
      <c r="AE427" s="26"/>
      <c r="AF427" s="26"/>
      <c r="AG427" s="26"/>
      <c r="AH427" s="26"/>
      <c r="AI427" s="26"/>
      <c r="AJ427" s="26"/>
      <c r="AK427" s="26"/>
      <c r="AL427" s="274"/>
      <c r="AM427" s="274"/>
      <c r="AN427" s="274"/>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row>
    <row r="428" spans="1:64" ht="13.5" customHeight="1">
      <c r="A428" s="274"/>
      <c r="B428" s="274"/>
      <c r="C428" s="274"/>
      <c r="D428" s="274"/>
      <c r="E428" s="274"/>
      <c r="F428" s="274"/>
      <c r="G428" s="26"/>
      <c r="H428" s="274"/>
      <c r="I428" s="26"/>
      <c r="J428" s="26"/>
      <c r="K428" s="26"/>
      <c r="L428" s="26"/>
      <c r="M428" s="26"/>
      <c r="N428" s="26"/>
      <c r="O428" s="26"/>
      <c r="P428" s="274"/>
      <c r="Q428" s="26"/>
      <c r="R428" s="26"/>
      <c r="S428" s="26"/>
      <c r="T428" s="26"/>
      <c r="U428" s="26"/>
      <c r="V428" s="26"/>
      <c r="W428" s="26"/>
      <c r="X428" s="26"/>
      <c r="Y428" s="26"/>
      <c r="Z428" s="26"/>
      <c r="AA428" s="26"/>
      <c r="AB428" s="26"/>
      <c r="AC428" s="26"/>
      <c r="AD428" s="26"/>
      <c r="AE428" s="26"/>
      <c r="AF428" s="26"/>
      <c r="AG428" s="26"/>
      <c r="AH428" s="26"/>
      <c r="AI428" s="26"/>
      <c r="AJ428" s="26"/>
      <c r="AK428" s="26"/>
      <c r="AL428" s="274"/>
      <c r="AM428" s="274"/>
      <c r="AN428" s="274"/>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row>
    <row r="429" spans="1:64" ht="13.5" customHeight="1">
      <c r="A429" s="274"/>
      <c r="B429" s="274"/>
      <c r="C429" s="274"/>
      <c r="D429" s="274"/>
      <c r="E429" s="274"/>
      <c r="F429" s="274"/>
      <c r="G429" s="26"/>
      <c r="H429" s="274"/>
      <c r="I429" s="26"/>
      <c r="J429" s="26"/>
      <c r="K429" s="26"/>
      <c r="L429" s="26"/>
      <c r="M429" s="26"/>
      <c r="N429" s="26"/>
      <c r="O429" s="26"/>
      <c r="P429" s="274"/>
      <c r="Q429" s="26"/>
      <c r="R429" s="26"/>
      <c r="S429" s="26"/>
      <c r="T429" s="26"/>
      <c r="U429" s="26"/>
      <c r="V429" s="26"/>
      <c r="W429" s="26"/>
      <c r="X429" s="26"/>
      <c r="Y429" s="26"/>
      <c r="Z429" s="26"/>
      <c r="AA429" s="26"/>
      <c r="AB429" s="26"/>
      <c r="AC429" s="26"/>
      <c r="AD429" s="26"/>
      <c r="AE429" s="26"/>
      <c r="AF429" s="26"/>
      <c r="AG429" s="26"/>
      <c r="AH429" s="26"/>
      <c r="AI429" s="26"/>
      <c r="AJ429" s="26"/>
      <c r="AK429" s="26"/>
      <c r="AL429" s="274"/>
      <c r="AM429" s="274"/>
      <c r="AN429" s="274"/>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row>
    <row r="430" spans="1:64" ht="13.5" customHeight="1">
      <c r="A430" s="274"/>
      <c r="B430" s="274"/>
      <c r="C430" s="274"/>
      <c r="D430" s="274"/>
      <c r="E430" s="274"/>
      <c r="F430" s="274"/>
      <c r="G430" s="26"/>
      <c r="H430" s="274"/>
      <c r="I430" s="26"/>
      <c r="J430" s="26"/>
      <c r="K430" s="26"/>
      <c r="L430" s="26"/>
      <c r="M430" s="26"/>
      <c r="N430" s="26"/>
      <c r="O430" s="26"/>
      <c r="P430" s="274"/>
      <c r="Q430" s="26"/>
      <c r="R430" s="26"/>
      <c r="S430" s="26"/>
      <c r="T430" s="26"/>
      <c r="U430" s="26"/>
      <c r="V430" s="26"/>
      <c r="W430" s="26"/>
      <c r="X430" s="26"/>
      <c r="Y430" s="26"/>
      <c r="Z430" s="26"/>
      <c r="AA430" s="26"/>
      <c r="AB430" s="26"/>
      <c r="AC430" s="26"/>
      <c r="AD430" s="26"/>
      <c r="AE430" s="26"/>
      <c r="AF430" s="26"/>
      <c r="AG430" s="26"/>
      <c r="AH430" s="26"/>
      <c r="AI430" s="26"/>
      <c r="AJ430" s="26"/>
      <c r="AK430" s="26"/>
      <c r="AL430" s="274"/>
      <c r="AM430" s="274"/>
      <c r="AN430" s="274"/>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row>
    <row r="431" spans="1:64" ht="13.5" customHeight="1">
      <c r="A431" s="274"/>
      <c r="B431" s="274"/>
      <c r="C431" s="274"/>
      <c r="D431" s="274"/>
      <c r="E431" s="274"/>
      <c r="F431" s="274"/>
      <c r="G431" s="26"/>
      <c r="H431" s="274"/>
      <c r="I431" s="26"/>
      <c r="J431" s="26"/>
      <c r="K431" s="26"/>
      <c r="L431" s="26"/>
      <c r="M431" s="26"/>
      <c r="N431" s="26"/>
      <c r="O431" s="26"/>
      <c r="P431" s="274"/>
      <c r="Q431" s="26"/>
      <c r="R431" s="26"/>
      <c r="S431" s="26"/>
      <c r="T431" s="26"/>
      <c r="U431" s="26"/>
      <c r="V431" s="26"/>
      <c r="W431" s="26"/>
      <c r="X431" s="26"/>
      <c r="Y431" s="26"/>
      <c r="Z431" s="26"/>
      <c r="AA431" s="26"/>
      <c r="AB431" s="26"/>
      <c r="AC431" s="26"/>
      <c r="AD431" s="26"/>
      <c r="AE431" s="26"/>
      <c r="AF431" s="26"/>
      <c r="AG431" s="26"/>
      <c r="AH431" s="26"/>
      <c r="AI431" s="26"/>
      <c r="AJ431" s="26"/>
      <c r="AK431" s="26"/>
      <c r="AL431" s="274"/>
      <c r="AM431" s="274"/>
      <c r="AN431" s="274"/>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row>
    <row r="432" spans="1:64" ht="13.5" customHeight="1">
      <c r="A432" s="274"/>
      <c r="B432" s="274"/>
      <c r="C432" s="274"/>
      <c r="D432" s="274"/>
      <c r="E432" s="274"/>
      <c r="F432" s="274"/>
      <c r="G432" s="26"/>
      <c r="H432" s="274"/>
      <c r="I432" s="26"/>
      <c r="J432" s="26"/>
      <c r="K432" s="26"/>
      <c r="L432" s="26"/>
      <c r="M432" s="26"/>
      <c r="N432" s="26"/>
      <c r="O432" s="26"/>
      <c r="P432" s="274"/>
      <c r="Q432" s="26"/>
      <c r="R432" s="26"/>
      <c r="S432" s="26"/>
      <c r="T432" s="26"/>
      <c r="U432" s="26"/>
      <c r="V432" s="26"/>
      <c r="W432" s="26"/>
      <c r="X432" s="26"/>
      <c r="Y432" s="26"/>
      <c r="Z432" s="26"/>
      <c r="AA432" s="26"/>
      <c r="AB432" s="26"/>
      <c r="AC432" s="26"/>
      <c r="AD432" s="26"/>
      <c r="AE432" s="26"/>
      <c r="AF432" s="26"/>
      <c r="AG432" s="26"/>
      <c r="AH432" s="26"/>
      <c r="AI432" s="26"/>
      <c r="AJ432" s="26"/>
      <c r="AK432" s="26"/>
      <c r="AL432" s="274"/>
      <c r="AM432" s="274"/>
      <c r="AN432" s="274"/>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row>
    <row r="433" spans="1:64" ht="13.5" customHeight="1">
      <c r="A433" s="274"/>
      <c r="B433" s="274"/>
      <c r="C433" s="274"/>
      <c r="D433" s="274"/>
      <c r="E433" s="274"/>
      <c r="F433" s="274"/>
      <c r="G433" s="26"/>
      <c r="H433" s="274"/>
      <c r="I433" s="26"/>
      <c r="J433" s="26"/>
      <c r="K433" s="26"/>
      <c r="L433" s="26"/>
      <c r="M433" s="26"/>
      <c r="N433" s="26"/>
      <c r="O433" s="26"/>
      <c r="P433" s="274"/>
      <c r="Q433" s="26"/>
      <c r="R433" s="26"/>
      <c r="S433" s="26"/>
      <c r="T433" s="26"/>
      <c r="U433" s="26"/>
      <c r="V433" s="26"/>
      <c r="W433" s="26"/>
      <c r="X433" s="26"/>
      <c r="Y433" s="26"/>
      <c r="Z433" s="26"/>
      <c r="AA433" s="26"/>
      <c r="AB433" s="26"/>
      <c r="AC433" s="26"/>
      <c r="AD433" s="26"/>
      <c r="AE433" s="26"/>
      <c r="AF433" s="26"/>
      <c r="AG433" s="26"/>
      <c r="AH433" s="26"/>
      <c r="AI433" s="26"/>
      <c r="AJ433" s="26"/>
      <c r="AK433" s="26"/>
      <c r="AL433" s="274"/>
      <c r="AM433" s="274"/>
      <c r="AN433" s="274"/>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row>
    <row r="434" spans="1:64" ht="13.5" customHeight="1">
      <c r="A434" s="274"/>
      <c r="B434" s="274"/>
      <c r="C434" s="274"/>
      <c r="D434" s="274"/>
      <c r="E434" s="274"/>
      <c r="F434" s="274"/>
      <c r="G434" s="26"/>
      <c r="H434" s="274"/>
      <c r="I434" s="26"/>
      <c r="J434" s="26"/>
      <c r="K434" s="26"/>
      <c r="L434" s="26"/>
      <c r="M434" s="26"/>
      <c r="N434" s="26"/>
      <c r="O434" s="26"/>
      <c r="P434" s="274"/>
      <c r="Q434" s="26"/>
      <c r="R434" s="26"/>
      <c r="S434" s="26"/>
      <c r="T434" s="26"/>
      <c r="U434" s="26"/>
      <c r="V434" s="26"/>
      <c r="W434" s="26"/>
      <c r="X434" s="26"/>
      <c r="Y434" s="26"/>
      <c r="Z434" s="26"/>
      <c r="AA434" s="26"/>
      <c r="AB434" s="26"/>
      <c r="AC434" s="26"/>
      <c r="AD434" s="26"/>
      <c r="AE434" s="26"/>
      <c r="AF434" s="26"/>
      <c r="AG434" s="26"/>
      <c r="AH434" s="26"/>
      <c r="AI434" s="26"/>
      <c r="AJ434" s="26"/>
      <c r="AK434" s="26"/>
      <c r="AL434" s="274"/>
      <c r="AM434" s="274"/>
      <c r="AN434" s="274"/>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row>
    <row r="435" spans="1:64" ht="13.5" customHeight="1">
      <c r="A435" s="274"/>
      <c r="B435" s="274"/>
      <c r="C435" s="274"/>
      <c r="D435" s="274"/>
      <c r="E435" s="274"/>
      <c r="F435" s="274"/>
      <c r="G435" s="26"/>
      <c r="H435" s="274"/>
      <c r="I435" s="26"/>
      <c r="J435" s="26"/>
      <c r="K435" s="26"/>
      <c r="L435" s="26"/>
      <c r="M435" s="26"/>
      <c r="N435" s="26"/>
      <c r="O435" s="26"/>
      <c r="P435" s="274"/>
      <c r="Q435" s="26"/>
      <c r="R435" s="26"/>
      <c r="S435" s="26"/>
      <c r="T435" s="26"/>
      <c r="U435" s="26"/>
      <c r="V435" s="26"/>
      <c r="W435" s="26"/>
      <c r="X435" s="26"/>
      <c r="Y435" s="26"/>
      <c r="Z435" s="26"/>
      <c r="AA435" s="26"/>
      <c r="AB435" s="26"/>
      <c r="AC435" s="26"/>
      <c r="AD435" s="26"/>
      <c r="AE435" s="26"/>
      <c r="AF435" s="26"/>
      <c r="AG435" s="26"/>
      <c r="AH435" s="26"/>
      <c r="AI435" s="26"/>
      <c r="AJ435" s="26"/>
      <c r="AK435" s="26"/>
      <c r="AL435" s="274"/>
      <c r="AM435" s="274"/>
      <c r="AN435" s="274"/>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row>
    <row r="436" spans="1:64" ht="13.5" customHeight="1">
      <c r="A436" s="274"/>
      <c r="B436" s="274"/>
      <c r="C436" s="274"/>
      <c r="D436" s="274"/>
      <c r="E436" s="274"/>
      <c r="F436" s="274"/>
      <c r="G436" s="26"/>
      <c r="H436" s="274"/>
      <c r="I436" s="26"/>
      <c r="J436" s="26"/>
      <c r="K436" s="26"/>
      <c r="L436" s="26"/>
      <c r="M436" s="26"/>
      <c r="N436" s="26"/>
      <c r="O436" s="26"/>
      <c r="P436" s="274"/>
      <c r="Q436" s="26"/>
      <c r="R436" s="26"/>
      <c r="S436" s="26"/>
      <c r="T436" s="26"/>
      <c r="U436" s="26"/>
      <c r="V436" s="26"/>
      <c r="W436" s="26"/>
      <c r="X436" s="26"/>
      <c r="Y436" s="26"/>
      <c r="Z436" s="26"/>
      <c r="AA436" s="26"/>
      <c r="AB436" s="26"/>
      <c r="AC436" s="26"/>
      <c r="AD436" s="26"/>
      <c r="AE436" s="26"/>
      <c r="AF436" s="26"/>
      <c r="AG436" s="26"/>
      <c r="AH436" s="26"/>
      <c r="AI436" s="26"/>
      <c r="AJ436" s="26"/>
      <c r="AK436" s="26"/>
      <c r="AL436" s="274"/>
      <c r="AM436" s="274"/>
      <c r="AN436" s="274"/>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row>
    <row r="437" spans="1:64" ht="13.5" customHeight="1">
      <c r="A437" s="274"/>
      <c r="B437" s="274"/>
      <c r="C437" s="274"/>
      <c r="D437" s="274"/>
      <c r="E437" s="274"/>
      <c r="F437" s="274"/>
      <c r="G437" s="26"/>
      <c r="H437" s="274"/>
      <c r="I437" s="26"/>
      <c r="J437" s="26"/>
      <c r="K437" s="26"/>
      <c r="L437" s="26"/>
      <c r="M437" s="26"/>
      <c r="N437" s="26"/>
      <c r="O437" s="26"/>
      <c r="P437" s="274"/>
      <c r="Q437" s="26"/>
      <c r="R437" s="26"/>
      <c r="S437" s="26"/>
      <c r="T437" s="26"/>
      <c r="U437" s="26"/>
      <c r="V437" s="26"/>
      <c r="W437" s="26"/>
      <c r="X437" s="26"/>
      <c r="Y437" s="26"/>
      <c r="Z437" s="26"/>
      <c r="AA437" s="26"/>
      <c r="AB437" s="26"/>
      <c r="AC437" s="26"/>
      <c r="AD437" s="26"/>
      <c r="AE437" s="26"/>
      <c r="AF437" s="26"/>
      <c r="AG437" s="26"/>
      <c r="AH437" s="26"/>
      <c r="AI437" s="26"/>
      <c r="AJ437" s="26"/>
      <c r="AK437" s="26"/>
      <c r="AL437" s="274"/>
      <c r="AM437" s="274"/>
      <c r="AN437" s="274"/>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row>
    <row r="438" spans="1:64" ht="13.5" customHeight="1">
      <c r="A438" s="274"/>
      <c r="B438" s="274"/>
      <c r="C438" s="274"/>
      <c r="D438" s="274"/>
      <c r="E438" s="274"/>
      <c r="F438" s="274"/>
      <c r="G438" s="26"/>
      <c r="H438" s="274"/>
      <c r="I438" s="26"/>
      <c r="J438" s="26"/>
      <c r="K438" s="26"/>
      <c r="L438" s="26"/>
      <c r="M438" s="26"/>
      <c r="N438" s="26"/>
      <c r="O438" s="26"/>
      <c r="P438" s="274"/>
      <c r="Q438" s="26"/>
      <c r="R438" s="26"/>
      <c r="S438" s="26"/>
      <c r="T438" s="26"/>
      <c r="U438" s="26"/>
      <c r="V438" s="26"/>
      <c r="W438" s="26"/>
      <c r="X438" s="26"/>
      <c r="Y438" s="26"/>
      <c r="Z438" s="26"/>
      <c r="AA438" s="26"/>
      <c r="AB438" s="26"/>
      <c r="AC438" s="26"/>
      <c r="AD438" s="26"/>
      <c r="AE438" s="26"/>
      <c r="AF438" s="26"/>
      <c r="AG438" s="26"/>
      <c r="AH438" s="26"/>
      <c r="AI438" s="26"/>
      <c r="AJ438" s="26"/>
      <c r="AK438" s="26"/>
      <c r="AL438" s="274"/>
      <c r="AM438" s="274"/>
      <c r="AN438" s="274"/>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row>
    <row r="439" spans="1:64" ht="13.5" customHeight="1">
      <c r="A439" s="274"/>
      <c r="B439" s="274"/>
      <c r="C439" s="274"/>
      <c r="D439" s="274"/>
      <c r="E439" s="274"/>
      <c r="F439" s="274"/>
      <c r="G439" s="26"/>
      <c r="H439" s="274"/>
      <c r="I439" s="26"/>
      <c r="J439" s="26"/>
      <c r="K439" s="26"/>
      <c r="L439" s="26"/>
      <c r="M439" s="26"/>
      <c r="N439" s="26"/>
      <c r="O439" s="26"/>
      <c r="P439" s="274"/>
      <c r="Q439" s="26"/>
      <c r="R439" s="26"/>
      <c r="S439" s="26"/>
      <c r="T439" s="26"/>
      <c r="U439" s="26"/>
      <c r="V439" s="26"/>
      <c r="W439" s="26"/>
      <c r="X439" s="26"/>
      <c r="Y439" s="26"/>
      <c r="Z439" s="26"/>
      <c r="AA439" s="26"/>
      <c r="AB439" s="26"/>
      <c r="AC439" s="26"/>
      <c r="AD439" s="26"/>
      <c r="AE439" s="26"/>
      <c r="AF439" s="26"/>
      <c r="AG439" s="26"/>
      <c r="AH439" s="26"/>
      <c r="AI439" s="26"/>
      <c r="AJ439" s="26"/>
      <c r="AK439" s="26"/>
      <c r="AL439" s="274"/>
      <c r="AM439" s="274"/>
      <c r="AN439" s="274"/>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row>
    <row r="440" spans="1:64" ht="13.5" customHeight="1">
      <c r="A440" s="274"/>
      <c r="B440" s="274"/>
      <c r="C440" s="274"/>
      <c r="D440" s="274"/>
      <c r="E440" s="274"/>
      <c r="F440" s="274"/>
      <c r="G440" s="26"/>
      <c r="H440" s="274"/>
      <c r="I440" s="26"/>
      <c r="J440" s="26"/>
      <c r="K440" s="26"/>
      <c r="L440" s="26"/>
      <c r="M440" s="26"/>
      <c r="N440" s="26"/>
      <c r="O440" s="26"/>
      <c r="P440" s="274"/>
      <c r="Q440" s="26"/>
      <c r="R440" s="26"/>
      <c r="S440" s="26"/>
      <c r="T440" s="26"/>
      <c r="U440" s="26"/>
      <c r="V440" s="26"/>
      <c r="W440" s="26"/>
      <c r="X440" s="26"/>
      <c r="Y440" s="26"/>
      <c r="Z440" s="26"/>
      <c r="AA440" s="26"/>
      <c r="AB440" s="26"/>
      <c r="AC440" s="26"/>
      <c r="AD440" s="26"/>
      <c r="AE440" s="26"/>
      <c r="AF440" s="26"/>
      <c r="AG440" s="26"/>
      <c r="AH440" s="26"/>
      <c r="AI440" s="26"/>
      <c r="AJ440" s="26"/>
      <c r="AK440" s="26"/>
      <c r="AL440" s="274"/>
      <c r="AM440" s="274"/>
      <c r="AN440" s="274"/>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row>
    <row r="441" spans="1:64" ht="13.5" customHeight="1">
      <c r="A441" s="274"/>
      <c r="B441" s="274"/>
      <c r="C441" s="274"/>
      <c r="D441" s="274"/>
      <c r="E441" s="274"/>
      <c r="F441" s="274"/>
      <c r="G441" s="26"/>
      <c r="H441" s="274"/>
      <c r="I441" s="26"/>
      <c r="J441" s="26"/>
      <c r="K441" s="26"/>
      <c r="L441" s="26"/>
      <c r="M441" s="26"/>
      <c r="N441" s="26"/>
      <c r="O441" s="26"/>
      <c r="P441" s="274"/>
      <c r="Q441" s="26"/>
      <c r="R441" s="26"/>
      <c r="S441" s="26"/>
      <c r="T441" s="26"/>
      <c r="U441" s="26"/>
      <c r="V441" s="26"/>
      <c r="W441" s="26"/>
      <c r="X441" s="26"/>
      <c r="Y441" s="26"/>
      <c r="Z441" s="26"/>
      <c r="AA441" s="26"/>
      <c r="AB441" s="26"/>
      <c r="AC441" s="26"/>
      <c r="AD441" s="26"/>
      <c r="AE441" s="26"/>
      <c r="AF441" s="26"/>
      <c r="AG441" s="26"/>
      <c r="AH441" s="26"/>
      <c r="AI441" s="26"/>
      <c r="AJ441" s="26"/>
      <c r="AK441" s="26"/>
      <c r="AL441" s="274"/>
      <c r="AM441" s="274"/>
      <c r="AN441" s="274"/>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row>
    <row r="442" spans="1:64" ht="13.5" customHeight="1">
      <c r="A442" s="274"/>
      <c r="B442" s="274"/>
      <c r="C442" s="274"/>
      <c r="D442" s="274"/>
      <c r="E442" s="274"/>
      <c r="F442" s="274"/>
      <c r="G442" s="26"/>
      <c r="H442" s="274"/>
      <c r="I442" s="26"/>
      <c r="J442" s="26"/>
      <c r="K442" s="26"/>
      <c r="L442" s="26"/>
      <c r="M442" s="26"/>
      <c r="N442" s="26"/>
      <c r="O442" s="26"/>
      <c r="P442" s="274"/>
      <c r="Q442" s="26"/>
      <c r="R442" s="26"/>
      <c r="S442" s="26"/>
      <c r="T442" s="26"/>
      <c r="U442" s="26"/>
      <c r="V442" s="26"/>
      <c r="W442" s="26"/>
      <c r="X442" s="26"/>
      <c r="Y442" s="26"/>
      <c r="Z442" s="26"/>
      <c r="AA442" s="26"/>
      <c r="AB442" s="26"/>
      <c r="AC442" s="26"/>
      <c r="AD442" s="26"/>
      <c r="AE442" s="26"/>
      <c r="AF442" s="26"/>
      <c r="AG442" s="26"/>
      <c r="AH442" s="26"/>
      <c r="AI442" s="26"/>
      <c r="AJ442" s="26"/>
      <c r="AK442" s="26"/>
      <c r="AL442" s="274"/>
      <c r="AM442" s="274"/>
      <c r="AN442" s="274"/>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row>
    <row r="443" spans="1:64" ht="13.5" customHeight="1">
      <c r="A443" s="274"/>
      <c r="B443" s="274"/>
      <c r="C443" s="274"/>
      <c r="D443" s="274"/>
      <c r="E443" s="274"/>
      <c r="F443" s="274"/>
      <c r="G443" s="26"/>
      <c r="H443" s="274"/>
      <c r="I443" s="26"/>
      <c r="J443" s="26"/>
      <c r="K443" s="26"/>
      <c r="L443" s="26"/>
      <c r="M443" s="26"/>
      <c r="N443" s="26"/>
      <c r="O443" s="26"/>
      <c r="P443" s="274"/>
      <c r="Q443" s="26"/>
      <c r="R443" s="26"/>
      <c r="S443" s="26"/>
      <c r="T443" s="26"/>
      <c r="U443" s="26"/>
      <c r="V443" s="26"/>
      <c r="W443" s="26"/>
      <c r="X443" s="26"/>
      <c r="Y443" s="26"/>
      <c r="Z443" s="26"/>
      <c r="AA443" s="26"/>
      <c r="AB443" s="26"/>
      <c r="AC443" s="26"/>
      <c r="AD443" s="26"/>
      <c r="AE443" s="26"/>
      <c r="AF443" s="26"/>
      <c r="AG443" s="26"/>
      <c r="AH443" s="26"/>
      <c r="AI443" s="26"/>
      <c r="AJ443" s="26"/>
      <c r="AK443" s="26"/>
      <c r="AL443" s="274"/>
      <c r="AM443" s="274"/>
      <c r="AN443" s="274"/>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row>
    <row r="444" spans="1:64" ht="13.5" customHeight="1">
      <c r="A444" s="274"/>
      <c r="B444" s="274"/>
      <c r="C444" s="274"/>
      <c r="D444" s="274"/>
      <c r="E444" s="274"/>
      <c r="F444" s="274"/>
      <c r="G444" s="26"/>
      <c r="H444" s="274"/>
      <c r="I444" s="26"/>
      <c r="J444" s="26"/>
      <c r="K444" s="26"/>
      <c r="L444" s="26"/>
      <c r="M444" s="26"/>
      <c r="N444" s="26"/>
      <c r="O444" s="26"/>
      <c r="P444" s="274"/>
      <c r="Q444" s="26"/>
      <c r="R444" s="26"/>
      <c r="S444" s="26"/>
      <c r="T444" s="26"/>
      <c r="U444" s="26"/>
      <c r="V444" s="26"/>
      <c r="W444" s="26"/>
      <c r="X444" s="26"/>
      <c r="Y444" s="26"/>
      <c r="Z444" s="26"/>
      <c r="AA444" s="26"/>
      <c r="AB444" s="26"/>
      <c r="AC444" s="26"/>
      <c r="AD444" s="26"/>
      <c r="AE444" s="26"/>
      <c r="AF444" s="26"/>
      <c r="AG444" s="26"/>
      <c r="AH444" s="26"/>
      <c r="AI444" s="26"/>
      <c r="AJ444" s="26"/>
      <c r="AK444" s="26"/>
      <c r="AL444" s="274"/>
      <c r="AM444" s="274"/>
      <c r="AN444" s="274"/>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row>
    <row r="445" spans="1:64" ht="13.5" customHeight="1">
      <c r="A445" s="274"/>
      <c r="B445" s="274"/>
      <c r="C445" s="274"/>
      <c r="D445" s="274"/>
      <c r="E445" s="274"/>
      <c r="F445" s="274"/>
      <c r="G445" s="26"/>
      <c r="H445" s="274"/>
      <c r="I445" s="26"/>
      <c r="J445" s="26"/>
      <c r="K445" s="26"/>
      <c r="L445" s="26"/>
      <c r="M445" s="26"/>
      <c r="N445" s="26"/>
      <c r="O445" s="26"/>
      <c r="P445" s="274"/>
      <c r="Q445" s="26"/>
      <c r="R445" s="26"/>
      <c r="S445" s="26"/>
      <c r="T445" s="26"/>
      <c r="U445" s="26"/>
      <c r="V445" s="26"/>
      <c r="W445" s="26"/>
      <c r="X445" s="26"/>
      <c r="Y445" s="26"/>
      <c r="Z445" s="26"/>
      <c r="AA445" s="26"/>
      <c r="AB445" s="26"/>
      <c r="AC445" s="26"/>
      <c r="AD445" s="26"/>
      <c r="AE445" s="26"/>
      <c r="AF445" s="26"/>
      <c r="AG445" s="26"/>
      <c r="AH445" s="26"/>
      <c r="AI445" s="26"/>
      <c r="AJ445" s="26"/>
      <c r="AK445" s="26"/>
      <c r="AL445" s="274"/>
      <c r="AM445" s="274"/>
      <c r="AN445" s="274"/>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row>
    <row r="446" spans="1:64" ht="13.5" customHeight="1">
      <c r="A446" s="274"/>
      <c r="B446" s="274"/>
      <c r="C446" s="274"/>
      <c r="D446" s="274"/>
      <c r="E446" s="274"/>
      <c r="F446" s="274"/>
      <c r="G446" s="26"/>
      <c r="H446" s="274"/>
      <c r="I446" s="26"/>
      <c r="J446" s="26"/>
      <c r="K446" s="26"/>
      <c r="L446" s="26"/>
      <c r="M446" s="26"/>
      <c r="N446" s="26"/>
      <c r="O446" s="26"/>
      <c r="P446" s="274"/>
      <c r="Q446" s="26"/>
      <c r="R446" s="26"/>
      <c r="S446" s="26"/>
      <c r="T446" s="26"/>
      <c r="U446" s="26"/>
      <c r="V446" s="26"/>
      <c r="W446" s="26"/>
      <c r="X446" s="26"/>
      <c r="Y446" s="26"/>
      <c r="Z446" s="26"/>
      <c r="AA446" s="26"/>
      <c r="AB446" s="26"/>
      <c r="AC446" s="26"/>
      <c r="AD446" s="26"/>
      <c r="AE446" s="26"/>
      <c r="AF446" s="26"/>
      <c r="AG446" s="26"/>
      <c r="AH446" s="26"/>
      <c r="AI446" s="26"/>
      <c r="AJ446" s="26"/>
      <c r="AK446" s="26"/>
      <c r="AL446" s="274"/>
      <c r="AM446" s="274"/>
      <c r="AN446" s="274"/>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row>
    <row r="447" spans="1:64" ht="13.5" customHeight="1">
      <c r="A447" s="274"/>
      <c r="B447" s="274"/>
      <c r="C447" s="274"/>
      <c r="D447" s="274"/>
      <c r="E447" s="274"/>
      <c r="F447" s="274"/>
      <c r="G447" s="26"/>
      <c r="H447" s="274"/>
      <c r="I447" s="26"/>
      <c r="J447" s="26"/>
      <c r="K447" s="26"/>
      <c r="L447" s="26"/>
      <c r="M447" s="26"/>
      <c r="N447" s="26"/>
      <c r="O447" s="26"/>
      <c r="P447" s="274"/>
      <c r="Q447" s="26"/>
      <c r="R447" s="26"/>
      <c r="S447" s="26"/>
      <c r="T447" s="26"/>
      <c r="U447" s="26"/>
      <c r="V447" s="26"/>
      <c r="W447" s="26"/>
      <c r="X447" s="26"/>
      <c r="Y447" s="26"/>
      <c r="Z447" s="26"/>
      <c r="AA447" s="26"/>
      <c r="AB447" s="26"/>
      <c r="AC447" s="26"/>
      <c r="AD447" s="26"/>
      <c r="AE447" s="26"/>
      <c r="AF447" s="26"/>
      <c r="AG447" s="26"/>
      <c r="AH447" s="26"/>
      <c r="AI447" s="26"/>
      <c r="AJ447" s="26"/>
      <c r="AK447" s="26"/>
      <c r="AL447" s="274"/>
      <c r="AM447" s="274"/>
      <c r="AN447" s="274"/>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row>
    <row r="448" spans="1:64" ht="13.5" customHeight="1">
      <c r="A448" s="274"/>
      <c r="B448" s="274"/>
      <c r="C448" s="274"/>
      <c r="D448" s="274"/>
      <c r="E448" s="274"/>
      <c r="F448" s="274"/>
      <c r="G448" s="26"/>
      <c r="H448" s="274"/>
      <c r="I448" s="26"/>
      <c r="J448" s="26"/>
      <c r="K448" s="26"/>
      <c r="L448" s="26"/>
      <c r="M448" s="26"/>
      <c r="N448" s="26"/>
      <c r="O448" s="26"/>
      <c r="P448" s="274"/>
      <c r="Q448" s="26"/>
      <c r="R448" s="26"/>
      <c r="S448" s="26"/>
      <c r="T448" s="26"/>
      <c r="U448" s="26"/>
      <c r="V448" s="26"/>
      <c r="W448" s="26"/>
      <c r="X448" s="26"/>
      <c r="Y448" s="26"/>
      <c r="Z448" s="26"/>
      <c r="AA448" s="26"/>
      <c r="AB448" s="26"/>
      <c r="AC448" s="26"/>
      <c r="AD448" s="26"/>
      <c r="AE448" s="26"/>
      <c r="AF448" s="26"/>
      <c r="AG448" s="26"/>
      <c r="AH448" s="26"/>
      <c r="AI448" s="26"/>
      <c r="AJ448" s="26"/>
      <c r="AK448" s="26"/>
      <c r="AL448" s="274"/>
      <c r="AM448" s="274"/>
      <c r="AN448" s="274"/>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row>
    <row r="449" spans="1:64" ht="13.5" customHeight="1">
      <c r="A449" s="274"/>
      <c r="B449" s="274"/>
      <c r="C449" s="274"/>
      <c r="D449" s="274"/>
      <c r="E449" s="274"/>
      <c r="F449" s="274"/>
      <c r="G449" s="26"/>
      <c r="H449" s="274"/>
      <c r="I449" s="26"/>
      <c r="J449" s="26"/>
      <c r="K449" s="26"/>
      <c r="L449" s="26"/>
      <c r="M449" s="26"/>
      <c r="N449" s="26"/>
      <c r="O449" s="26"/>
      <c r="P449" s="274"/>
      <c r="Q449" s="26"/>
      <c r="R449" s="26"/>
      <c r="S449" s="26"/>
      <c r="T449" s="26"/>
      <c r="U449" s="26"/>
      <c r="V449" s="26"/>
      <c r="W449" s="26"/>
      <c r="X449" s="26"/>
      <c r="Y449" s="26"/>
      <c r="Z449" s="26"/>
      <c r="AA449" s="26"/>
      <c r="AB449" s="26"/>
      <c r="AC449" s="26"/>
      <c r="AD449" s="26"/>
      <c r="AE449" s="26"/>
      <c r="AF449" s="26"/>
      <c r="AG449" s="26"/>
      <c r="AH449" s="26"/>
      <c r="AI449" s="26"/>
      <c r="AJ449" s="26"/>
      <c r="AK449" s="26"/>
      <c r="AL449" s="274"/>
      <c r="AM449" s="274"/>
      <c r="AN449" s="274"/>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row>
    <row r="450" spans="1:64" ht="13.5" customHeight="1">
      <c r="A450" s="274"/>
      <c r="B450" s="274"/>
      <c r="C450" s="274"/>
      <c r="D450" s="274"/>
      <c r="E450" s="274"/>
      <c r="F450" s="274"/>
      <c r="G450" s="26"/>
      <c r="H450" s="274"/>
      <c r="I450" s="26"/>
      <c r="J450" s="26"/>
      <c r="K450" s="26"/>
      <c r="L450" s="26"/>
      <c r="M450" s="26"/>
      <c r="N450" s="26"/>
      <c r="O450" s="26"/>
      <c r="P450" s="274"/>
      <c r="Q450" s="26"/>
      <c r="R450" s="26"/>
      <c r="S450" s="26"/>
      <c r="T450" s="26"/>
      <c r="U450" s="26"/>
      <c r="V450" s="26"/>
      <c r="W450" s="26"/>
      <c r="X450" s="26"/>
      <c r="Y450" s="26"/>
      <c r="Z450" s="26"/>
      <c r="AA450" s="26"/>
      <c r="AB450" s="26"/>
      <c r="AC450" s="26"/>
      <c r="AD450" s="26"/>
      <c r="AE450" s="26"/>
      <c r="AF450" s="26"/>
      <c r="AG450" s="26"/>
      <c r="AH450" s="26"/>
      <c r="AI450" s="26"/>
      <c r="AJ450" s="26"/>
      <c r="AK450" s="26"/>
      <c r="AL450" s="274"/>
      <c r="AM450" s="274"/>
      <c r="AN450" s="274"/>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row>
    <row r="451" spans="1:64" ht="13.5" customHeight="1">
      <c r="A451" s="274"/>
      <c r="B451" s="274"/>
      <c r="C451" s="274"/>
      <c r="D451" s="274"/>
      <c r="E451" s="274"/>
      <c r="F451" s="274"/>
      <c r="G451" s="26"/>
      <c r="H451" s="274"/>
      <c r="I451" s="26"/>
      <c r="J451" s="26"/>
      <c r="K451" s="26"/>
      <c r="L451" s="26"/>
      <c r="M451" s="26"/>
      <c r="N451" s="26"/>
      <c r="O451" s="26"/>
      <c r="P451" s="274"/>
      <c r="Q451" s="26"/>
      <c r="R451" s="26"/>
      <c r="S451" s="26"/>
      <c r="T451" s="26"/>
      <c r="U451" s="26"/>
      <c r="V451" s="26"/>
      <c r="W451" s="26"/>
      <c r="X451" s="26"/>
      <c r="Y451" s="26"/>
      <c r="Z451" s="26"/>
      <c r="AA451" s="26"/>
      <c r="AB451" s="26"/>
      <c r="AC451" s="26"/>
      <c r="AD451" s="26"/>
      <c r="AE451" s="26"/>
      <c r="AF451" s="26"/>
      <c r="AG451" s="26"/>
      <c r="AH451" s="26"/>
      <c r="AI451" s="26"/>
      <c r="AJ451" s="26"/>
      <c r="AK451" s="26"/>
      <c r="AL451" s="274"/>
      <c r="AM451" s="274"/>
      <c r="AN451" s="274"/>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row>
    <row r="452" spans="1:64" ht="13.5" customHeight="1">
      <c r="A452" s="274"/>
      <c r="B452" s="274"/>
      <c r="C452" s="274"/>
      <c r="D452" s="274"/>
      <c r="E452" s="274"/>
      <c r="F452" s="274"/>
      <c r="G452" s="26"/>
      <c r="H452" s="274"/>
      <c r="I452" s="26"/>
      <c r="J452" s="26"/>
      <c r="K452" s="26"/>
      <c r="L452" s="26"/>
      <c r="M452" s="26"/>
      <c r="N452" s="26"/>
      <c r="O452" s="26"/>
      <c r="P452" s="274"/>
      <c r="Q452" s="26"/>
      <c r="R452" s="26"/>
      <c r="S452" s="26"/>
      <c r="T452" s="26"/>
      <c r="U452" s="26"/>
      <c r="V452" s="26"/>
      <c r="W452" s="26"/>
      <c r="X452" s="26"/>
      <c r="Y452" s="26"/>
      <c r="Z452" s="26"/>
      <c r="AA452" s="26"/>
      <c r="AB452" s="26"/>
      <c r="AC452" s="26"/>
      <c r="AD452" s="26"/>
      <c r="AE452" s="26"/>
      <c r="AF452" s="26"/>
      <c r="AG452" s="26"/>
      <c r="AH452" s="26"/>
      <c r="AI452" s="26"/>
      <c r="AJ452" s="26"/>
      <c r="AK452" s="26"/>
      <c r="AL452" s="274"/>
      <c r="AM452" s="274"/>
      <c r="AN452" s="274"/>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row>
    <row r="453" spans="1:64" ht="13.5" customHeight="1">
      <c r="A453" s="274"/>
      <c r="B453" s="274"/>
      <c r="C453" s="274"/>
      <c r="D453" s="274"/>
      <c r="E453" s="274"/>
      <c r="F453" s="274"/>
      <c r="G453" s="26"/>
      <c r="H453" s="274"/>
      <c r="I453" s="26"/>
      <c r="J453" s="26"/>
      <c r="K453" s="26"/>
      <c r="L453" s="26"/>
      <c r="M453" s="26"/>
      <c r="N453" s="26"/>
      <c r="O453" s="26"/>
      <c r="P453" s="274"/>
      <c r="Q453" s="26"/>
      <c r="R453" s="26"/>
      <c r="S453" s="26"/>
      <c r="T453" s="26"/>
      <c r="U453" s="26"/>
      <c r="V453" s="26"/>
      <c r="W453" s="26"/>
      <c r="X453" s="26"/>
      <c r="Y453" s="26"/>
      <c r="Z453" s="26"/>
      <c r="AA453" s="26"/>
      <c r="AB453" s="26"/>
      <c r="AC453" s="26"/>
      <c r="AD453" s="26"/>
      <c r="AE453" s="26"/>
      <c r="AF453" s="26"/>
      <c r="AG453" s="26"/>
      <c r="AH453" s="26"/>
      <c r="AI453" s="26"/>
      <c r="AJ453" s="26"/>
      <c r="AK453" s="26"/>
      <c r="AL453" s="274"/>
      <c r="AM453" s="274"/>
      <c r="AN453" s="274"/>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row>
    <row r="454" spans="1:64" ht="13.5" customHeight="1">
      <c r="A454" s="274"/>
      <c r="B454" s="274"/>
      <c r="C454" s="274"/>
      <c r="D454" s="274"/>
      <c r="E454" s="274"/>
      <c r="F454" s="274"/>
      <c r="G454" s="26"/>
      <c r="H454" s="274"/>
      <c r="I454" s="26"/>
      <c r="J454" s="26"/>
      <c r="K454" s="26"/>
      <c r="L454" s="26"/>
      <c r="M454" s="26"/>
      <c r="N454" s="26"/>
      <c r="O454" s="26"/>
      <c r="P454" s="274"/>
      <c r="Q454" s="26"/>
      <c r="R454" s="26"/>
      <c r="S454" s="26"/>
      <c r="T454" s="26"/>
      <c r="U454" s="26"/>
      <c r="V454" s="26"/>
      <c r="W454" s="26"/>
      <c r="X454" s="26"/>
      <c r="Y454" s="26"/>
      <c r="Z454" s="26"/>
      <c r="AA454" s="26"/>
      <c r="AB454" s="26"/>
      <c r="AC454" s="26"/>
      <c r="AD454" s="26"/>
      <c r="AE454" s="26"/>
      <c r="AF454" s="26"/>
      <c r="AG454" s="26"/>
      <c r="AH454" s="26"/>
      <c r="AI454" s="26"/>
      <c r="AJ454" s="26"/>
      <c r="AK454" s="26"/>
      <c r="AL454" s="274"/>
      <c r="AM454" s="274"/>
      <c r="AN454" s="274"/>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row>
    <row r="455" spans="1:64" ht="13.5" customHeight="1">
      <c r="A455" s="274"/>
      <c r="B455" s="274"/>
      <c r="C455" s="274"/>
      <c r="D455" s="274"/>
      <c r="E455" s="274"/>
      <c r="F455" s="274"/>
      <c r="G455" s="26"/>
      <c r="H455" s="274"/>
      <c r="I455" s="26"/>
      <c r="J455" s="26"/>
      <c r="K455" s="26"/>
      <c r="L455" s="26"/>
      <c r="M455" s="26"/>
      <c r="N455" s="26"/>
      <c r="O455" s="26"/>
      <c r="P455" s="274"/>
      <c r="Q455" s="26"/>
      <c r="R455" s="26"/>
      <c r="S455" s="26"/>
      <c r="T455" s="26"/>
      <c r="U455" s="26"/>
      <c r="V455" s="26"/>
      <c r="W455" s="26"/>
      <c r="X455" s="26"/>
      <c r="Y455" s="26"/>
      <c r="Z455" s="26"/>
      <c r="AA455" s="26"/>
      <c r="AB455" s="26"/>
      <c r="AC455" s="26"/>
      <c r="AD455" s="26"/>
      <c r="AE455" s="26"/>
      <c r="AF455" s="26"/>
      <c r="AG455" s="26"/>
      <c r="AH455" s="26"/>
      <c r="AI455" s="26"/>
      <c r="AJ455" s="26"/>
      <c r="AK455" s="26"/>
      <c r="AL455" s="274"/>
      <c r="AM455" s="274"/>
      <c r="AN455" s="274"/>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row>
    <row r="456" spans="1:64" ht="13.5" customHeight="1">
      <c r="A456" s="274"/>
      <c r="B456" s="274"/>
      <c r="C456" s="274"/>
      <c r="D456" s="274"/>
      <c r="E456" s="274"/>
      <c r="F456" s="274"/>
      <c r="G456" s="26"/>
      <c r="H456" s="274"/>
      <c r="I456" s="26"/>
      <c r="J456" s="26"/>
      <c r="K456" s="26"/>
      <c r="L456" s="26"/>
      <c r="M456" s="26"/>
      <c r="N456" s="26"/>
      <c r="O456" s="26"/>
      <c r="P456" s="274"/>
      <c r="Q456" s="26"/>
      <c r="R456" s="26"/>
      <c r="S456" s="26"/>
      <c r="T456" s="26"/>
      <c r="U456" s="26"/>
      <c r="V456" s="26"/>
      <c r="W456" s="26"/>
      <c r="X456" s="26"/>
      <c r="Y456" s="26"/>
      <c r="Z456" s="26"/>
      <c r="AA456" s="26"/>
      <c r="AB456" s="26"/>
      <c r="AC456" s="26"/>
      <c r="AD456" s="26"/>
      <c r="AE456" s="26"/>
      <c r="AF456" s="26"/>
      <c r="AG456" s="26"/>
      <c r="AH456" s="26"/>
      <c r="AI456" s="26"/>
      <c r="AJ456" s="26"/>
      <c r="AK456" s="26"/>
      <c r="AL456" s="274"/>
      <c r="AM456" s="274"/>
      <c r="AN456" s="274"/>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row>
    <row r="457" spans="1:64" ht="13.5" customHeight="1">
      <c r="A457" s="274"/>
      <c r="B457" s="274"/>
      <c r="C457" s="274"/>
      <c r="D457" s="274"/>
      <c r="E457" s="274"/>
      <c r="F457" s="274"/>
      <c r="G457" s="26"/>
      <c r="H457" s="274"/>
      <c r="I457" s="26"/>
      <c r="J457" s="26"/>
      <c r="K457" s="26"/>
      <c r="L457" s="26"/>
      <c r="M457" s="26"/>
      <c r="N457" s="26"/>
      <c r="O457" s="26"/>
      <c r="P457" s="274"/>
      <c r="Q457" s="26"/>
      <c r="R457" s="26"/>
      <c r="S457" s="26"/>
      <c r="T457" s="26"/>
      <c r="U457" s="26"/>
      <c r="V457" s="26"/>
      <c r="W457" s="26"/>
      <c r="X457" s="26"/>
      <c r="Y457" s="26"/>
      <c r="Z457" s="26"/>
      <c r="AA457" s="26"/>
      <c r="AB457" s="26"/>
      <c r="AC457" s="26"/>
      <c r="AD457" s="26"/>
      <c r="AE457" s="26"/>
      <c r="AF457" s="26"/>
      <c r="AG457" s="26"/>
      <c r="AH457" s="26"/>
      <c r="AI457" s="26"/>
      <c r="AJ457" s="26"/>
      <c r="AK457" s="26"/>
      <c r="AL457" s="274"/>
      <c r="AM457" s="274"/>
      <c r="AN457" s="274"/>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row>
    <row r="458" spans="1:64" ht="13.5" customHeight="1">
      <c r="A458" s="274"/>
      <c r="B458" s="274"/>
      <c r="C458" s="274"/>
      <c r="D458" s="274"/>
      <c r="E458" s="274"/>
      <c r="F458" s="274"/>
      <c r="G458" s="26"/>
      <c r="H458" s="274"/>
      <c r="I458" s="26"/>
      <c r="J458" s="26"/>
      <c r="K458" s="26"/>
      <c r="L458" s="26"/>
      <c r="M458" s="26"/>
      <c r="N458" s="26"/>
      <c r="O458" s="26"/>
      <c r="P458" s="274"/>
      <c r="Q458" s="26"/>
      <c r="R458" s="26"/>
      <c r="S458" s="26"/>
      <c r="T458" s="26"/>
      <c r="U458" s="26"/>
      <c r="V458" s="26"/>
      <c r="W458" s="26"/>
      <c r="X458" s="26"/>
      <c r="Y458" s="26"/>
      <c r="Z458" s="26"/>
      <c r="AA458" s="26"/>
      <c r="AB458" s="26"/>
      <c r="AC458" s="26"/>
      <c r="AD458" s="26"/>
      <c r="AE458" s="26"/>
      <c r="AF458" s="26"/>
      <c r="AG458" s="26"/>
      <c r="AH458" s="26"/>
      <c r="AI458" s="26"/>
      <c r="AJ458" s="26"/>
      <c r="AK458" s="26"/>
      <c r="AL458" s="274"/>
      <c r="AM458" s="274"/>
      <c r="AN458" s="274"/>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row>
    <row r="459" spans="1:64" ht="13.5" customHeight="1">
      <c r="A459" s="274"/>
      <c r="B459" s="274"/>
      <c r="C459" s="274"/>
      <c r="D459" s="274"/>
      <c r="E459" s="274"/>
      <c r="F459" s="274"/>
      <c r="G459" s="26"/>
      <c r="H459" s="274"/>
      <c r="I459" s="26"/>
      <c r="J459" s="26"/>
      <c r="K459" s="26"/>
      <c r="L459" s="26"/>
      <c r="M459" s="26"/>
      <c r="N459" s="26"/>
      <c r="O459" s="26"/>
      <c r="P459" s="274"/>
      <c r="Q459" s="26"/>
      <c r="R459" s="26"/>
      <c r="S459" s="26"/>
      <c r="T459" s="26"/>
      <c r="U459" s="26"/>
      <c r="V459" s="26"/>
      <c r="W459" s="26"/>
      <c r="X459" s="26"/>
      <c r="Y459" s="26"/>
      <c r="Z459" s="26"/>
      <c r="AA459" s="26"/>
      <c r="AB459" s="26"/>
      <c r="AC459" s="26"/>
      <c r="AD459" s="26"/>
      <c r="AE459" s="26"/>
      <c r="AF459" s="26"/>
      <c r="AG459" s="26"/>
      <c r="AH459" s="26"/>
      <c r="AI459" s="26"/>
      <c r="AJ459" s="26"/>
      <c r="AK459" s="26"/>
      <c r="AL459" s="274"/>
      <c r="AM459" s="274"/>
      <c r="AN459" s="274"/>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row>
    <row r="460" spans="1:64" ht="13.5" customHeight="1">
      <c r="A460" s="274"/>
      <c r="B460" s="274"/>
      <c r="C460" s="274"/>
      <c r="D460" s="274"/>
      <c r="E460" s="274"/>
      <c r="F460" s="274"/>
      <c r="G460" s="26"/>
      <c r="H460" s="274"/>
      <c r="I460" s="26"/>
      <c r="J460" s="26"/>
      <c r="K460" s="26"/>
      <c r="L460" s="26"/>
      <c r="M460" s="26"/>
      <c r="N460" s="26"/>
      <c r="O460" s="26"/>
      <c r="P460" s="274"/>
      <c r="Q460" s="26"/>
      <c r="R460" s="26"/>
      <c r="S460" s="26"/>
      <c r="T460" s="26"/>
      <c r="U460" s="26"/>
      <c r="V460" s="26"/>
      <c r="W460" s="26"/>
      <c r="X460" s="26"/>
      <c r="Y460" s="26"/>
      <c r="Z460" s="26"/>
      <c r="AA460" s="26"/>
      <c r="AB460" s="26"/>
      <c r="AC460" s="26"/>
      <c r="AD460" s="26"/>
      <c r="AE460" s="26"/>
      <c r="AF460" s="26"/>
      <c r="AG460" s="26"/>
      <c r="AH460" s="26"/>
      <c r="AI460" s="26"/>
      <c r="AJ460" s="26"/>
      <c r="AK460" s="26"/>
      <c r="AL460" s="274"/>
      <c r="AM460" s="274"/>
      <c r="AN460" s="274"/>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row>
    <row r="461" spans="1:64" ht="13.5" customHeight="1">
      <c r="A461" s="274"/>
      <c r="B461" s="274"/>
      <c r="C461" s="274"/>
      <c r="D461" s="274"/>
      <c r="E461" s="274"/>
      <c r="F461" s="274"/>
      <c r="G461" s="26"/>
      <c r="H461" s="274"/>
      <c r="I461" s="26"/>
      <c r="J461" s="26"/>
      <c r="K461" s="26"/>
      <c r="L461" s="26"/>
      <c r="M461" s="26"/>
      <c r="N461" s="26"/>
      <c r="O461" s="26"/>
      <c r="P461" s="274"/>
      <c r="Q461" s="26"/>
      <c r="R461" s="26"/>
      <c r="S461" s="26"/>
      <c r="T461" s="26"/>
      <c r="U461" s="26"/>
      <c r="V461" s="26"/>
      <c r="W461" s="26"/>
      <c r="X461" s="26"/>
      <c r="Y461" s="26"/>
      <c r="Z461" s="26"/>
      <c r="AA461" s="26"/>
      <c r="AB461" s="26"/>
      <c r="AC461" s="26"/>
      <c r="AD461" s="26"/>
      <c r="AE461" s="26"/>
      <c r="AF461" s="26"/>
      <c r="AG461" s="26"/>
      <c r="AH461" s="26"/>
      <c r="AI461" s="26"/>
      <c r="AJ461" s="26"/>
      <c r="AK461" s="26"/>
      <c r="AL461" s="274"/>
      <c r="AM461" s="274"/>
      <c r="AN461" s="274"/>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c r="BL461" s="26"/>
    </row>
    <row r="462" spans="1:64" ht="13.5" customHeight="1">
      <c r="A462" s="274"/>
      <c r="B462" s="274"/>
      <c r="C462" s="274"/>
      <c r="D462" s="274"/>
      <c r="E462" s="274"/>
      <c r="F462" s="274"/>
      <c r="G462" s="26"/>
      <c r="H462" s="274"/>
      <c r="I462" s="26"/>
      <c r="J462" s="26"/>
      <c r="K462" s="26"/>
      <c r="L462" s="26"/>
      <c r="M462" s="26"/>
      <c r="N462" s="26"/>
      <c r="O462" s="26"/>
      <c r="P462" s="274"/>
      <c r="Q462" s="26"/>
      <c r="R462" s="26"/>
      <c r="S462" s="26"/>
      <c r="T462" s="26"/>
      <c r="U462" s="26"/>
      <c r="V462" s="26"/>
      <c r="W462" s="26"/>
      <c r="X462" s="26"/>
      <c r="Y462" s="26"/>
      <c r="Z462" s="26"/>
      <c r="AA462" s="26"/>
      <c r="AB462" s="26"/>
      <c r="AC462" s="26"/>
      <c r="AD462" s="26"/>
      <c r="AE462" s="26"/>
      <c r="AF462" s="26"/>
      <c r="AG462" s="26"/>
      <c r="AH462" s="26"/>
      <c r="AI462" s="26"/>
      <c r="AJ462" s="26"/>
      <c r="AK462" s="26"/>
      <c r="AL462" s="274"/>
      <c r="AM462" s="274"/>
      <c r="AN462" s="274"/>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row>
    <row r="463" spans="1:64" ht="13.5" customHeight="1">
      <c r="A463" s="274"/>
      <c r="B463" s="274"/>
      <c r="C463" s="274"/>
      <c r="D463" s="274"/>
      <c r="E463" s="274"/>
      <c r="F463" s="274"/>
      <c r="G463" s="26"/>
      <c r="H463" s="274"/>
      <c r="I463" s="26"/>
      <c r="J463" s="26"/>
      <c r="K463" s="26"/>
      <c r="L463" s="26"/>
      <c r="M463" s="26"/>
      <c r="N463" s="26"/>
      <c r="O463" s="26"/>
      <c r="P463" s="274"/>
      <c r="Q463" s="26"/>
      <c r="R463" s="26"/>
      <c r="S463" s="26"/>
      <c r="T463" s="26"/>
      <c r="U463" s="26"/>
      <c r="V463" s="26"/>
      <c r="W463" s="26"/>
      <c r="X463" s="26"/>
      <c r="Y463" s="26"/>
      <c r="Z463" s="26"/>
      <c r="AA463" s="26"/>
      <c r="AB463" s="26"/>
      <c r="AC463" s="26"/>
      <c r="AD463" s="26"/>
      <c r="AE463" s="26"/>
      <c r="AF463" s="26"/>
      <c r="AG463" s="26"/>
      <c r="AH463" s="26"/>
      <c r="AI463" s="26"/>
      <c r="AJ463" s="26"/>
      <c r="AK463" s="26"/>
      <c r="AL463" s="274"/>
      <c r="AM463" s="274"/>
      <c r="AN463" s="274"/>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c r="BL463" s="26"/>
    </row>
    <row r="464" spans="1:64" ht="13.5" customHeight="1">
      <c r="A464" s="274"/>
      <c r="B464" s="274"/>
      <c r="C464" s="274"/>
      <c r="D464" s="274"/>
      <c r="E464" s="274"/>
      <c r="F464" s="274"/>
      <c r="G464" s="26"/>
      <c r="H464" s="274"/>
      <c r="I464" s="26"/>
      <c r="J464" s="26"/>
      <c r="K464" s="26"/>
      <c r="L464" s="26"/>
      <c r="M464" s="26"/>
      <c r="N464" s="26"/>
      <c r="O464" s="26"/>
      <c r="P464" s="274"/>
      <c r="Q464" s="26"/>
      <c r="R464" s="26"/>
      <c r="S464" s="26"/>
      <c r="T464" s="26"/>
      <c r="U464" s="26"/>
      <c r="V464" s="26"/>
      <c r="W464" s="26"/>
      <c r="X464" s="26"/>
      <c r="Y464" s="26"/>
      <c r="Z464" s="26"/>
      <c r="AA464" s="26"/>
      <c r="AB464" s="26"/>
      <c r="AC464" s="26"/>
      <c r="AD464" s="26"/>
      <c r="AE464" s="26"/>
      <c r="AF464" s="26"/>
      <c r="AG464" s="26"/>
      <c r="AH464" s="26"/>
      <c r="AI464" s="26"/>
      <c r="AJ464" s="26"/>
      <c r="AK464" s="26"/>
      <c r="AL464" s="274"/>
      <c r="AM464" s="274"/>
      <c r="AN464" s="274"/>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row>
    <row r="465" spans="1:64" ht="13.5" customHeight="1">
      <c r="A465" s="274"/>
      <c r="B465" s="274"/>
      <c r="C465" s="274"/>
      <c r="D465" s="274"/>
      <c r="E465" s="274"/>
      <c r="F465" s="274"/>
      <c r="G465" s="26"/>
      <c r="H465" s="274"/>
      <c r="I465" s="26"/>
      <c r="J465" s="26"/>
      <c r="K465" s="26"/>
      <c r="L465" s="26"/>
      <c r="M465" s="26"/>
      <c r="N465" s="26"/>
      <c r="O465" s="26"/>
      <c r="P465" s="274"/>
      <c r="Q465" s="26"/>
      <c r="R465" s="26"/>
      <c r="S465" s="26"/>
      <c r="T465" s="26"/>
      <c r="U465" s="26"/>
      <c r="V465" s="26"/>
      <c r="W465" s="26"/>
      <c r="X465" s="26"/>
      <c r="Y465" s="26"/>
      <c r="Z465" s="26"/>
      <c r="AA465" s="26"/>
      <c r="AB465" s="26"/>
      <c r="AC465" s="26"/>
      <c r="AD465" s="26"/>
      <c r="AE465" s="26"/>
      <c r="AF465" s="26"/>
      <c r="AG465" s="26"/>
      <c r="AH465" s="26"/>
      <c r="AI465" s="26"/>
      <c r="AJ465" s="26"/>
      <c r="AK465" s="26"/>
      <c r="AL465" s="274"/>
      <c r="AM465" s="274"/>
      <c r="AN465" s="274"/>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row>
    <row r="466" spans="1:64" ht="13.5" customHeight="1">
      <c r="A466" s="274"/>
      <c r="B466" s="274"/>
      <c r="C466" s="274"/>
      <c r="D466" s="274"/>
      <c r="E466" s="274"/>
      <c r="F466" s="274"/>
      <c r="G466" s="26"/>
      <c r="H466" s="274"/>
      <c r="I466" s="26"/>
      <c r="J466" s="26"/>
      <c r="K466" s="26"/>
      <c r="L466" s="26"/>
      <c r="M466" s="26"/>
      <c r="N466" s="26"/>
      <c r="O466" s="26"/>
      <c r="P466" s="274"/>
      <c r="Q466" s="26"/>
      <c r="R466" s="26"/>
      <c r="S466" s="26"/>
      <c r="T466" s="26"/>
      <c r="U466" s="26"/>
      <c r="V466" s="26"/>
      <c r="W466" s="26"/>
      <c r="X466" s="26"/>
      <c r="Y466" s="26"/>
      <c r="Z466" s="26"/>
      <c r="AA466" s="26"/>
      <c r="AB466" s="26"/>
      <c r="AC466" s="26"/>
      <c r="AD466" s="26"/>
      <c r="AE466" s="26"/>
      <c r="AF466" s="26"/>
      <c r="AG466" s="26"/>
      <c r="AH466" s="26"/>
      <c r="AI466" s="26"/>
      <c r="AJ466" s="26"/>
      <c r="AK466" s="26"/>
      <c r="AL466" s="274"/>
      <c r="AM466" s="274"/>
      <c r="AN466" s="274"/>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row>
    <row r="467" spans="1:64" ht="13.5" customHeight="1">
      <c r="A467" s="274"/>
      <c r="B467" s="274"/>
      <c r="C467" s="274"/>
      <c r="D467" s="274"/>
      <c r="E467" s="274"/>
      <c r="F467" s="274"/>
      <c r="G467" s="26"/>
      <c r="H467" s="274"/>
      <c r="I467" s="26"/>
      <c r="J467" s="26"/>
      <c r="K467" s="26"/>
      <c r="L467" s="26"/>
      <c r="M467" s="26"/>
      <c r="N467" s="26"/>
      <c r="O467" s="26"/>
      <c r="P467" s="274"/>
      <c r="Q467" s="26"/>
      <c r="R467" s="26"/>
      <c r="S467" s="26"/>
      <c r="T467" s="26"/>
      <c r="U467" s="26"/>
      <c r="V467" s="26"/>
      <c r="W467" s="26"/>
      <c r="X467" s="26"/>
      <c r="Y467" s="26"/>
      <c r="Z467" s="26"/>
      <c r="AA467" s="26"/>
      <c r="AB467" s="26"/>
      <c r="AC467" s="26"/>
      <c r="AD467" s="26"/>
      <c r="AE467" s="26"/>
      <c r="AF467" s="26"/>
      <c r="AG467" s="26"/>
      <c r="AH467" s="26"/>
      <c r="AI467" s="26"/>
      <c r="AJ467" s="26"/>
      <c r="AK467" s="26"/>
      <c r="AL467" s="274"/>
      <c r="AM467" s="274"/>
      <c r="AN467" s="274"/>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row>
    <row r="468" spans="1:64" ht="13.5" customHeight="1">
      <c r="A468" s="274"/>
      <c r="B468" s="274"/>
      <c r="C468" s="274"/>
      <c r="D468" s="274"/>
      <c r="E468" s="274"/>
      <c r="F468" s="274"/>
      <c r="G468" s="26"/>
      <c r="H468" s="274"/>
      <c r="I468" s="26"/>
      <c r="J468" s="26"/>
      <c r="K468" s="26"/>
      <c r="L468" s="26"/>
      <c r="M468" s="26"/>
      <c r="N468" s="26"/>
      <c r="O468" s="26"/>
      <c r="P468" s="274"/>
      <c r="Q468" s="26"/>
      <c r="R468" s="26"/>
      <c r="S468" s="26"/>
      <c r="T468" s="26"/>
      <c r="U468" s="26"/>
      <c r="V468" s="26"/>
      <c r="W468" s="26"/>
      <c r="X468" s="26"/>
      <c r="Y468" s="26"/>
      <c r="Z468" s="26"/>
      <c r="AA468" s="26"/>
      <c r="AB468" s="26"/>
      <c r="AC468" s="26"/>
      <c r="AD468" s="26"/>
      <c r="AE468" s="26"/>
      <c r="AF468" s="26"/>
      <c r="AG468" s="26"/>
      <c r="AH468" s="26"/>
      <c r="AI468" s="26"/>
      <c r="AJ468" s="26"/>
      <c r="AK468" s="26"/>
      <c r="AL468" s="274"/>
      <c r="AM468" s="274"/>
      <c r="AN468" s="274"/>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row>
    <row r="469" spans="1:64" ht="13.5" customHeight="1">
      <c r="A469" s="274"/>
      <c r="B469" s="274"/>
      <c r="C469" s="274"/>
      <c r="D469" s="274"/>
      <c r="E469" s="274"/>
      <c r="F469" s="274"/>
      <c r="G469" s="26"/>
      <c r="H469" s="274"/>
      <c r="I469" s="26"/>
      <c r="J469" s="26"/>
      <c r="K469" s="26"/>
      <c r="L469" s="26"/>
      <c r="M469" s="26"/>
      <c r="N469" s="26"/>
      <c r="O469" s="26"/>
      <c r="P469" s="274"/>
      <c r="Q469" s="26"/>
      <c r="R469" s="26"/>
      <c r="S469" s="26"/>
      <c r="T469" s="26"/>
      <c r="U469" s="26"/>
      <c r="V469" s="26"/>
      <c r="W469" s="26"/>
      <c r="X469" s="26"/>
      <c r="Y469" s="26"/>
      <c r="Z469" s="26"/>
      <c r="AA469" s="26"/>
      <c r="AB469" s="26"/>
      <c r="AC469" s="26"/>
      <c r="AD469" s="26"/>
      <c r="AE469" s="26"/>
      <c r="AF469" s="26"/>
      <c r="AG469" s="26"/>
      <c r="AH469" s="26"/>
      <c r="AI469" s="26"/>
      <c r="AJ469" s="26"/>
      <c r="AK469" s="26"/>
      <c r="AL469" s="274"/>
      <c r="AM469" s="274"/>
      <c r="AN469" s="274"/>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row>
    <row r="470" spans="1:64" ht="13.5" customHeight="1">
      <c r="A470" s="274"/>
      <c r="B470" s="274"/>
      <c r="C470" s="274"/>
      <c r="D470" s="274"/>
      <c r="E470" s="274"/>
      <c r="F470" s="274"/>
      <c r="G470" s="26"/>
      <c r="H470" s="274"/>
      <c r="I470" s="26"/>
      <c r="J470" s="26"/>
      <c r="K470" s="26"/>
      <c r="L470" s="26"/>
      <c r="M470" s="26"/>
      <c r="N470" s="26"/>
      <c r="O470" s="26"/>
      <c r="P470" s="274"/>
      <c r="Q470" s="26"/>
      <c r="R470" s="26"/>
      <c r="S470" s="26"/>
      <c r="T470" s="26"/>
      <c r="U470" s="26"/>
      <c r="V470" s="26"/>
      <c r="W470" s="26"/>
      <c r="X470" s="26"/>
      <c r="Y470" s="26"/>
      <c r="Z470" s="26"/>
      <c r="AA470" s="26"/>
      <c r="AB470" s="26"/>
      <c r="AC470" s="26"/>
      <c r="AD470" s="26"/>
      <c r="AE470" s="26"/>
      <c r="AF470" s="26"/>
      <c r="AG470" s="26"/>
      <c r="AH470" s="26"/>
      <c r="AI470" s="26"/>
      <c r="AJ470" s="26"/>
      <c r="AK470" s="26"/>
      <c r="AL470" s="274"/>
      <c r="AM470" s="274"/>
      <c r="AN470" s="274"/>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c r="BL470" s="26"/>
    </row>
    <row r="471" spans="1:64" ht="13.5" customHeight="1">
      <c r="A471" s="274"/>
      <c r="B471" s="274"/>
      <c r="C471" s="274"/>
      <c r="D471" s="274"/>
      <c r="E471" s="274"/>
      <c r="F471" s="274"/>
      <c r="G471" s="26"/>
      <c r="H471" s="274"/>
      <c r="I471" s="26"/>
      <c r="J471" s="26"/>
      <c r="K471" s="26"/>
      <c r="L471" s="26"/>
      <c r="M471" s="26"/>
      <c r="N471" s="26"/>
      <c r="O471" s="26"/>
      <c r="P471" s="274"/>
      <c r="Q471" s="26"/>
      <c r="R471" s="26"/>
      <c r="S471" s="26"/>
      <c r="T471" s="26"/>
      <c r="U471" s="26"/>
      <c r="V471" s="26"/>
      <c r="W471" s="26"/>
      <c r="X471" s="26"/>
      <c r="Y471" s="26"/>
      <c r="Z471" s="26"/>
      <c r="AA471" s="26"/>
      <c r="AB471" s="26"/>
      <c r="AC471" s="26"/>
      <c r="AD471" s="26"/>
      <c r="AE471" s="26"/>
      <c r="AF471" s="26"/>
      <c r="AG471" s="26"/>
      <c r="AH471" s="26"/>
      <c r="AI471" s="26"/>
      <c r="AJ471" s="26"/>
      <c r="AK471" s="26"/>
      <c r="AL471" s="274"/>
      <c r="AM471" s="274"/>
      <c r="AN471" s="274"/>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row>
    <row r="472" spans="1:64" ht="13.5" customHeight="1">
      <c r="A472" s="274"/>
      <c r="B472" s="274"/>
      <c r="C472" s="274"/>
      <c r="D472" s="274"/>
      <c r="E472" s="274"/>
      <c r="F472" s="274"/>
      <c r="G472" s="26"/>
      <c r="H472" s="274"/>
      <c r="I472" s="26"/>
      <c r="J472" s="26"/>
      <c r="K472" s="26"/>
      <c r="L472" s="26"/>
      <c r="M472" s="26"/>
      <c r="N472" s="26"/>
      <c r="O472" s="26"/>
      <c r="P472" s="274"/>
      <c r="Q472" s="26"/>
      <c r="R472" s="26"/>
      <c r="S472" s="26"/>
      <c r="T472" s="26"/>
      <c r="U472" s="26"/>
      <c r="V472" s="26"/>
      <c r="W472" s="26"/>
      <c r="X472" s="26"/>
      <c r="Y472" s="26"/>
      <c r="Z472" s="26"/>
      <c r="AA472" s="26"/>
      <c r="AB472" s="26"/>
      <c r="AC472" s="26"/>
      <c r="AD472" s="26"/>
      <c r="AE472" s="26"/>
      <c r="AF472" s="26"/>
      <c r="AG472" s="26"/>
      <c r="AH472" s="26"/>
      <c r="AI472" s="26"/>
      <c r="AJ472" s="26"/>
      <c r="AK472" s="26"/>
      <c r="AL472" s="274"/>
      <c r="AM472" s="274"/>
      <c r="AN472" s="274"/>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row>
    <row r="473" spans="1:64" ht="13.5" customHeight="1">
      <c r="A473" s="274"/>
      <c r="B473" s="274"/>
      <c r="C473" s="274"/>
      <c r="D473" s="274"/>
      <c r="E473" s="274"/>
      <c r="F473" s="274"/>
      <c r="G473" s="26"/>
      <c r="H473" s="274"/>
      <c r="I473" s="26"/>
      <c r="J473" s="26"/>
      <c r="K473" s="26"/>
      <c r="L473" s="26"/>
      <c r="M473" s="26"/>
      <c r="N473" s="26"/>
      <c r="O473" s="26"/>
      <c r="P473" s="274"/>
      <c r="Q473" s="26"/>
      <c r="R473" s="26"/>
      <c r="S473" s="26"/>
      <c r="T473" s="26"/>
      <c r="U473" s="26"/>
      <c r="V473" s="26"/>
      <c r="W473" s="26"/>
      <c r="X473" s="26"/>
      <c r="Y473" s="26"/>
      <c r="Z473" s="26"/>
      <c r="AA473" s="26"/>
      <c r="AB473" s="26"/>
      <c r="AC473" s="26"/>
      <c r="AD473" s="26"/>
      <c r="AE473" s="26"/>
      <c r="AF473" s="26"/>
      <c r="AG473" s="26"/>
      <c r="AH473" s="26"/>
      <c r="AI473" s="26"/>
      <c r="AJ473" s="26"/>
      <c r="AK473" s="26"/>
      <c r="AL473" s="274"/>
      <c r="AM473" s="274"/>
      <c r="AN473" s="274"/>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row>
    <row r="474" spans="1:64" ht="13.5" customHeight="1">
      <c r="A474" s="274"/>
      <c r="B474" s="274"/>
      <c r="C474" s="274"/>
      <c r="D474" s="274"/>
      <c r="E474" s="274"/>
      <c r="F474" s="274"/>
      <c r="G474" s="26"/>
      <c r="H474" s="274"/>
      <c r="I474" s="26"/>
      <c r="J474" s="26"/>
      <c r="K474" s="26"/>
      <c r="L474" s="26"/>
      <c r="M474" s="26"/>
      <c r="N474" s="26"/>
      <c r="O474" s="26"/>
      <c r="P474" s="274"/>
      <c r="Q474" s="26"/>
      <c r="R474" s="26"/>
      <c r="S474" s="26"/>
      <c r="T474" s="26"/>
      <c r="U474" s="26"/>
      <c r="V474" s="26"/>
      <c r="W474" s="26"/>
      <c r="X474" s="26"/>
      <c r="Y474" s="26"/>
      <c r="Z474" s="26"/>
      <c r="AA474" s="26"/>
      <c r="AB474" s="26"/>
      <c r="AC474" s="26"/>
      <c r="AD474" s="26"/>
      <c r="AE474" s="26"/>
      <c r="AF474" s="26"/>
      <c r="AG474" s="26"/>
      <c r="AH474" s="26"/>
      <c r="AI474" s="26"/>
      <c r="AJ474" s="26"/>
      <c r="AK474" s="26"/>
      <c r="AL474" s="274"/>
      <c r="AM474" s="274"/>
      <c r="AN474" s="274"/>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row>
    <row r="475" spans="1:64" ht="13.5" customHeight="1">
      <c r="A475" s="274"/>
      <c r="B475" s="274"/>
      <c r="C475" s="274"/>
      <c r="D475" s="274"/>
      <c r="E475" s="274"/>
      <c r="F475" s="274"/>
      <c r="G475" s="26"/>
      <c r="H475" s="274"/>
      <c r="I475" s="26"/>
      <c r="J475" s="26"/>
      <c r="K475" s="26"/>
      <c r="L475" s="26"/>
      <c r="M475" s="26"/>
      <c r="N475" s="26"/>
      <c r="O475" s="26"/>
      <c r="P475" s="274"/>
      <c r="Q475" s="26"/>
      <c r="R475" s="26"/>
      <c r="S475" s="26"/>
      <c r="T475" s="26"/>
      <c r="U475" s="26"/>
      <c r="V475" s="26"/>
      <c r="W475" s="26"/>
      <c r="X475" s="26"/>
      <c r="Y475" s="26"/>
      <c r="Z475" s="26"/>
      <c r="AA475" s="26"/>
      <c r="AB475" s="26"/>
      <c r="AC475" s="26"/>
      <c r="AD475" s="26"/>
      <c r="AE475" s="26"/>
      <c r="AF475" s="26"/>
      <c r="AG475" s="26"/>
      <c r="AH475" s="26"/>
      <c r="AI475" s="26"/>
      <c r="AJ475" s="26"/>
      <c r="AK475" s="26"/>
      <c r="AL475" s="274"/>
      <c r="AM475" s="274"/>
      <c r="AN475" s="274"/>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row>
    <row r="476" spans="1:64" ht="13.5" customHeight="1">
      <c r="A476" s="274"/>
      <c r="B476" s="274"/>
      <c r="C476" s="274"/>
      <c r="D476" s="274"/>
      <c r="E476" s="274"/>
      <c r="F476" s="274"/>
      <c r="G476" s="26"/>
      <c r="H476" s="274"/>
      <c r="I476" s="26"/>
      <c r="J476" s="26"/>
      <c r="K476" s="26"/>
      <c r="L476" s="26"/>
      <c r="M476" s="26"/>
      <c r="N476" s="26"/>
      <c r="O476" s="26"/>
      <c r="P476" s="274"/>
      <c r="Q476" s="26"/>
      <c r="R476" s="26"/>
      <c r="S476" s="26"/>
      <c r="T476" s="26"/>
      <c r="U476" s="26"/>
      <c r="V476" s="26"/>
      <c r="W476" s="26"/>
      <c r="X476" s="26"/>
      <c r="Y476" s="26"/>
      <c r="Z476" s="26"/>
      <c r="AA476" s="26"/>
      <c r="AB476" s="26"/>
      <c r="AC476" s="26"/>
      <c r="AD476" s="26"/>
      <c r="AE476" s="26"/>
      <c r="AF476" s="26"/>
      <c r="AG476" s="26"/>
      <c r="AH476" s="26"/>
      <c r="AI476" s="26"/>
      <c r="AJ476" s="26"/>
      <c r="AK476" s="26"/>
      <c r="AL476" s="274"/>
      <c r="AM476" s="274"/>
      <c r="AN476" s="274"/>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row>
    <row r="477" spans="1:64" ht="13.5" customHeight="1">
      <c r="A477" s="274"/>
      <c r="B477" s="274"/>
      <c r="C477" s="274"/>
      <c r="D477" s="274"/>
      <c r="E477" s="274"/>
      <c r="F477" s="274"/>
      <c r="G477" s="26"/>
      <c r="H477" s="274"/>
      <c r="I477" s="26"/>
      <c r="J477" s="26"/>
      <c r="K477" s="26"/>
      <c r="L477" s="26"/>
      <c r="M477" s="26"/>
      <c r="N477" s="26"/>
      <c r="O477" s="26"/>
      <c r="P477" s="274"/>
      <c r="Q477" s="26"/>
      <c r="R477" s="26"/>
      <c r="S477" s="26"/>
      <c r="T477" s="26"/>
      <c r="U477" s="26"/>
      <c r="V477" s="26"/>
      <c r="W477" s="26"/>
      <c r="X477" s="26"/>
      <c r="Y477" s="26"/>
      <c r="Z477" s="26"/>
      <c r="AA477" s="26"/>
      <c r="AB477" s="26"/>
      <c r="AC477" s="26"/>
      <c r="AD477" s="26"/>
      <c r="AE477" s="26"/>
      <c r="AF477" s="26"/>
      <c r="AG477" s="26"/>
      <c r="AH477" s="26"/>
      <c r="AI477" s="26"/>
      <c r="AJ477" s="26"/>
      <c r="AK477" s="26"/>
      <c r="AL477" s="274"/>
      <c r="AM477" s="274"/>
      <c r="AN477" s="274"/>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row>
    <row r="478" spans="1:64" ht="13.5" customHeight="1">
      <c r="A478" s="274"/>
      <c r="B478" s="274"/>
      <c r="C478" s="274"/>
      <c r="D478" s="274"/>
      <c r="E478" s="274"/>
      <c r="F478" s="274"/>
      <c r="G478" s="26"/>
      <c r="H478" s="274"/>
      <c r="I478" s="26"/>
      <c r="J478" s="26"/>
      <c r="K478" s="26"/>
      <c r="L478" s="26"/>
      <c r="M478" s="26"/>
      <c r="N478" s="26"/>
      <c r="O478" s="26"/>
      <c r="P478" s="274"/>
      <c r="Q478" s="26"/>
      <c r="R478" s="26"/>
      <c r="S478" s="26"/>
      <c r="T478" s="26"/>
      <c r="U478" s="26"/>
      <c r="V478" s="26"/>
      <c r="W478" s="26"/>
      <c r="X478" s="26"/>
      <c r="Y478" s="26"/>
      <c r="Z478" s="26"/>
      <c r="AA478" s="26"/>
      <c r="AB478" s="26"/>
      <c r="AC478" s="26"/>
      <c r="AD478" s="26"/>
      <c r="AE478" s="26"/>
      <c r="AF478" s="26"/>
      <c r="AG478" s="26"/>
      <c r="AH478" s="26"/>
      <c r="AI478" s="26"/>
      <c r="AJ478" s="26"/>
      <c r="AK478" s="26"/>
      <c r="AL478" s="274"/>
      <c r="AM478" s="274"/>
      <c r="AN478" s="274"/>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row>
    <row r="479" spans="1:64" ht="13.5" customHeight="1">
      <c r="A479" s="274"/>
      <c r="B479" s="274"/>
      <c r="C479" s="274"/>
      <c r="D479" s="274"/>
      <c r="E479" s="274"/>
      <c r="F479" s="274"/>
      <c r="G479" s="26"/>
      <c r="H479" s="274"/>
      <c r="I479" s="26"/>
      <c r="J479" s="26"/>
      <c r="K479" s="26"/>
      <c r="L479" s="26"/>
      <c r="M479" s="26"/>
      <c r="N479" s="26"/>
      <c r="O479" s="26"/>
      <c r="P479" s="274"/>
      <c r="Q479" s="26"/>
      <c r="R479" s="26"/>
      <c r="S479" s="26"/>
      <c r="T479" s="26"/>
      <c r="U479" s="26"/>
      <c r="V479" s="26"/>
      <c r="W479" s="26"/>
      <c r="X479" s="26"/>
      <c r="Y479" s="26"/>
      <c r="Z479" s="26"/>
      <c r="AA479" s="26"/>
      <c r="AB479" s="26"/>
      <c r="AC479" s="26"/>
      <c r="AD479" s="26"/>
      <c r="AE479" s="26"/>
      <c r="AF479" s="26"/>
      <c r="AG479" s="26"/>
      <c r="AH479" s="26"/>
      <c r="AI479" s="26"/>
      <c r="AJ479" s="26"/>
      <c r="AK479" s="26"/>
      <c r="AL479" s="274"/>
      <c r="AM479" s="274"/>
      <c r="AN479" s="274"/>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row>
    <row r="480" spans="1:64" ht="13.5" customHeight="1">
      <c r="A480" s="274"/>
      <c r="B480" s="274"/>
      <c r="C480" s="274"/>
      <c r="D480" s="274"/>
      <c r="E480" s="274"/>
      <c r="F480" s="274"/>
      <c r="G480" s="26"/>
      <c r="H480" s="274"/>
      <c r="I480" s="26"/>
      <c r="J480" s="26"/>
      <c r="K480" s="26"/>
      <c r="L480" s="26"/>
      <c r="M480" s="26"/>
      <c r="N480" s="26"/>
      <c r="O480" s="26"/>
      <c r="P480" s="274"/>
      <c r="Q480" s="26"/>
      <c r="R480" s="26"/>
      <c r="S480" s="26"/>
      <c r="T480" s="26"/>
      <c r="U480" s="26"/>
      <c r="V480" s="26"/>
      <c r="W480" s="26"/>
      <c r="X480" s="26"/>
      <c r="Y480" s="26"/>
      <c r="Z480" s="26"/>
      <c r="AA480" s="26"/>
      <c r="AB480" s="26"/>
      <c r="AC480" s="26"/>
      <c r="AD480" s="26"/>
      <c r="AE480" s="26"/>
      <c r="AF480" s="26"/>
      <c r="AG480" s="26"/>
      <c r="AH480" s="26"/>
      <c r="AI480" s="26"/>
      <c r="AJ480" s="26"/>
      <c r="AK480" s="26"/>
      <c r="AL480" s="274"/>
      <c r="AM480" s="274"/>
      <c r="AN480" s="274"/>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row>
    <row r="481" spans="1:64" ht="13.5" customHeight="1">
      <c r="A481" s="274"/>
      <c r="B481" s="274"/>
      <c r="C481" s="274"/>
      <c r="D481" s="274"/>
      <c r="E481" s="274"/>
      <c r="F481" s="274"/>
      <c r="G481" s="26"/>
      <c r="H481" s="274"/>
      <c r="I481" s="26"/>
      <c r="J481" s="26"/>
      <c r="K481" s="26"/>
      <c r="L481" s="26"/>
      <c r="M481" s="26"/>
      <c r="N481" s="26"/>
      <c r="O481" s="26"/>
      <c r="P481" s="274"/>
      <c r="Q481" s="26"/>
      <c r="R481" s="26"/>
      <c r="S481" s="26"/>
      <c r="T481" s="26"/>
      <c r="U481" s="26"/>
      <c r="V481" s="26"/>
      <c r="W481" s="26"/>
      <c r="X481" s="26"/>
      <c r="Y481" s="26"/>
      <c r="Z481" s="26"/>
      <c r="AA481" s="26"/>
      <c r="AB481" s="26"/>
      <c r="AC481" s="26"/>
      <c r="AD481" s="26"/>
      <c r="AE481" s="26"/>
      <c r="AF481" s="26"/>
      <c r="AG481" s="26"/>
      <c r="AH481" s="26"/>
      <c r="AI481" s="26"/>
      <c r="AJ481" s="26"/>
      <c r="AK481" s="26"/>
      <c r="AL481" s="274"/>
      <c r="AM481" s="274"/>
      <c r="AN481" s="274"/>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row>
    <row r="482" spans="1:64" ht="13.5" customHeight="1">
      <c r="A482" s="274"/>
      <c r="B482" s="274"/>
      <c r="C482" s="274"/>
      <c r="D482" s="274"/>
      <c r="E482" s="274"/>
      <c r="F482" s="274"/>
      <c r="G482" s="26"/>
      <c r="H482" s="274"/>
      <c r="I482" s="26"/>
      <c r="J482" s="26"/>
      <c r="K482" s="26"/>
      <c r="L482" s="26"/>
      <c r="M482" s="26"/>
      <c r="N482" s="26"/>
      <c r="O482" s="26"/>
      <c r="P482" s="274"/>
      <c r="Q482" s="26"/>
      <c r="R482" s="26"/>
      <c r="S482" s="26"/>
      <c r="T482" s="26"/>
      <c r="U482" s="26"/>
      <c r="V482" s="26"/>
      <c r="W482" s="26"/>
      <c r="X482" s="26"/>
      <c r="Y482" s="26"/>
      <c r="Z482" s="26"/>
      <c r="AA482" s="26"/>
      <c r="AB482" s="26"/>
      <c r="AC482" s="26"/>
      <c r="AD482" s="26"/>
      <c r="AE482" s="26"/>
      <c r="AF482" s="26"/>
      <c r="AG482" s="26"/>
      <c r="AH482" s="26"/>
      <c r="AI482" s="26"/>
      <c r="AJ482" s="26"/>
      <c r="AK482" s="26"/>
      <c r="AL482" s="274"/>
      <c r="AM482" s="274"/>
      <c r="AN482" s="274"/>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row>
    <row r="483" spans="1:64" ht="13.5" customHeight="1">
      <c r="A483" s="274"/>
      <c r="B483" s="274"/>
      <c r="C483" s="274"/>
      <c r="D483" s="274"/>
      <c r="E483" s="274"/>
      <c r="F483" s="274"/>
      <c r="G483" s="26"/>
      <c r="H483" s="274"/>
      <c r="I483" s="26"/>
      <c r="J483" s="26"/>
      <c r="K483" s="26"/>
      <c r="L483" s="26"/>
      <c r="M483" s="26"/>
      <c r="N483" s="26"/>
      <c r="O483" s="26"/>
      <c r="P483" s="274"/>
      <c r="Q483" s="26"/>
      <c r="R483" s="26"/>
      <c r="S483" s="26"/>
      <c r="T483" s="26"/>
      <c r="U483" s="26"/>
      <c r="V483" s="26"/>
      <c r="W483" s="26"/>
      <c r="X483" s="26"/>
      <c r="Y483" s="26"/>
      <c r="Z483" s="26"/>
      <c r="AA483" s="26"/>
      <c r="AB483" s="26"/>
      <c r="AC483" s="26"/>
      <c r="AD483" s="26"/>
      <c r="AE483" s="26"/>
      <c r="AF483" s="26"/>
      <c r="AG483" s="26"/>
      <c r="AH483" s="26"/>
      <c r="AI483" s="26"/>
      <c r="AJ483" s="26"/>
      <c r="AK483" s="26"/>
      <c r="AL483" s="274"/>
      <c r="AM483" s="274"/>
      <c r="AN483" s="274"/>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row>
    <row r="484" spans="1:64" ht="13.5" customHeight="1">
      <c r="A484" s="274"/>
      <c r="B484" s="274"/>
      <c r="C484" s="274"/>
      <c r="D484" s="274"/>
      <c r="E484" s="274"/>
      <c r="F484" s="274"/>
      <c r="G484" s="26"/>
      <c r="H484" s="274"/>
      <c r="I484" s="26"/>
      <c r="J484" s="26"/>
      <c r="K484" s="26"/>
      <c r="L484" s="26"/>
      <c r="M484" s="26"/>
      <c r="N484" s="26"/>
      <c r="O484" s="26"/>
      <c r="P484" s="274"/>
      <c r="Q484" s="26"/>
      <c r="R484" s="26"/>
      <c r="S484" s="26"/>
      <c r="T484" s="26"/>
      <c r="U484" s="26"/>
      <c r="V484" s="26"/>
      <c r="W484" s="26"/>
      <c r="X484" s="26"/>
      <c r="Y484" s="26"/>
      <c r="Z484" s="26"/>
      <c r="AA484" s="26"/>
      <c r="AB484" s="26"/>
      <c r="AC484" s="26"/>
      <c r="AD484" s="26"/>
      <c r="AE484" s="26"/>
      <c r="AF484" s="26"/>
      <c r="AG484" s="26"/>
      <c r="AH484" s="26"/>
      <c r="AI484" s="26"/>
      <c r="AJ484" s="26"/>
      <c r="AK484" s="26"/>
      <c r="AL484" s="274"/>
      <c r="AM484" s="274"/>
      <c r="AN484" s="274"/>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row>
    <row r="485" spans="1:64" ht="13.5" customHeight="1">
      <c r="A485" s="274"/>
      <c r="B485" s="274"/>
      <c r="C485" s="274"/>
      <c r="D485" s="274"/>
      <c r="E485" s="274"/>
      <c r="F485" s="274"/>
      <c r="G485" s="26"/>
      <c r="H485" s="274"/>
      <c r="I485" s="26"/>
      <c r="J485" s="26"/>
      <c r="K485" s="26"/>
      <c r="L485" s="26"/>
      <c r="M485" s="26"/>
      <c r="N485" s="26"/>
      <c r="O485" s="26"/>
      <c r="P485" s="274"/>
      <c r="Q485" s="26"/>
      <c r="R485" s="26"/>
      <c r="S485" s="26"/>
      <c r="T485" s="26"/>
      <c r="U485" s="26"/>
      <c r="V485" s="26"/>
      <c r="W485" s="26"/>
      <c r="X485" s="26"/>
      <c r="Y485" s="26"/>
      <c r="Z485" s="26"/>
      <c r="AA485" s="26"/>
      <c r="AB485" s="26"/>
      <c r="AC485" s="26"/>
      <c r="AD485" s="26"/>
      <c r="AE485" s="26"/>
      <c r="AF485" s="26"/>
      <c r="AG485" s="26"/>
      <c r="AH485" s="26"/>
      <c r="AI485" s="26"/>
      <c r="AJ485" s="26"/>
      <c r="AK485" s="26"/>
      <c r="AL485" s="274"/>
      <c r="AM485" s="274"/>
      <c r="AN485" s="274"/>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row>
    <row r="486" spans="1:64" ht="13.5" customHeight="1">
      <c r="A486" s="274"/>
      <c r="B486" s="274"/>
      <c r="C486" s="274"/>
      <c r="D486" s="274"/>
      <c r="E486" s="274"/>
      <c r="F486" s="274"/>
      <c r="G486" s="26"/>
      <c r="H486" s="274"/>
      <c r="I486" s="26"/>
      <c r="J486" s="26"/>
      <c r="K486" s="26"/>
      <c r="L486" s="26"/>
      <c r="M486" s="26"/>
      <c r="N486" s="26"/>
      <c r="O486" s="26"/>
      <c r="P486" s="274"/>
      <c r="Q486" s="26"/>
      <c r="R486" s="26"/>
      <c r="S486" s="26"/>
      <c r="T486" s="26"/>
      <c r="U486" s="26"/>
      <c r="V486" s="26"/>
      <c r="W486" s="26"/>
      <c r="X486" s="26"/>
      <c r="Y486" s="26"/>
      <c r="Z486" s="26"/>
      <c r="AA486" s="26"/>
      <c r="AB486" s="26"/>
      <c r="AC486" s="26"/>
      <c r="AD486" s="26"/>
      <c r="AE486" s="26"/>
      <c r="AF486" s="26"/>
      <c r="AG486" s="26"/>
      <c r="AH486" s="26"/>
      <c r="AI486" s="26"/>
      <c r="AJ486" s="26"/>
      <c r="AK486" s="26"/>
      <c r="AL486" s="274"/>
      <c r="AM486" s="274"/>
      <c r="AN486" s="274"/>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row>
    <row r="487" spans="1:64" ht="13.5" customHeight="1">
      <c r="A487" s="274"/>
      <c r="B487" s="274"/>
      <c r="C487" s="274"/>
      <c r="D487" s="274"/>
      <c r="E487" s="274"/>
      <c r="F487" s="274"/>
      <c r="G487" s="26"/>
      <c r="H487" s="274"/>
      <c r="I487" s="26"/>
      <c r="J487" s="26"/>
      <c r="K487" s="26"/>
      <c r="L487" s="26"/>
      <c r="M487" s="26"/>
      <c r="N487" s="26"/>
      <c r="O487" s="26"/>
      <c r="P487" s="274"/>
      <c r="Q487" s="26"/>
      <c r="R487" s="26"/>
      <c r="S487" s="26"/>
      <c r="T487" s="26"/>
      <c r="U487" s="26"/>
      <c r="V487" s="26"/>
      <c r="W487" s="26"/>
      <c r="X487" s="26"/>
      <c r="Y487" s="26"/>
      <c r="Z487" s="26"/>
      <c r="AA487" s="26"/>
      <c r="AB487" s="26"/>
      <c r="AC487" s="26"/>
      <c r="AD487" s="26"/>
      <c r="AE487" s="26"/>
      <c r="AF487" s="26"/>
      <c r="AG487" s="26"/>
      <c r="AH487" s="26"/>
      <c r="AI487" s="26"/>
      <c r="AJ487" s="26"/>
      <c r="AK487" s="26"/>
      <c r="AL487" s="274"/>
      <c r="AM487" s="274"/>
      <c r="AN487" s="274"/>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row>
    <row r="488" spans="1:64" ht="13.5" customHeight="1">
      <c r="A488" s="274"/>
      <c r="B488" s="274"/>
      <c r="C488" s="274"/>
      <c r="D488" s="274"/>
      <c r="E488" s="274"/>
      <c r="F488" s="274"/>
      <c r="G488" s="26"/>
      <c r="H488" s="274"/>
      <c r="I488" s="26"/>
      <c r="J488" s="26"/>
      <c r="K488" s="26"/>
      <c r="L488" s="26"/>
      <c r="M488" s="26"/>
      <c r="N488" s="26"/>
      <c r="O488" s="26"/>
      <c r="P488" s="274"/>
      <c r="Q488" s="26"/>
      <c r="R488" s="26"/>
      <c r="S488" s="26"/>
      <c r="T488" s="26"/>
      <c r="U488" s="26"/>
      <c r="V488" s="26"/>
      <c r="W488" s="26"/>
      <c r="X488" s="26"/>
      <c r="Y488" s="26"/>
      <c r="Z488" s="26"/>
      <c r="AA488" s="26"/>
      <c r="AB488" s="26"/>
      <c r="AC488" s="26"/>
      <c r="AD488" s="26"/>
      <c r="AE488" s="26"/>
      <c r="AF488" s="26"/>
      <c r="AG488" s="26"/>
      <c r="AH488" s="26"/>
      <c r="AI488" s="26"/>
      <c r="AJ488" s="26"/>
      <c r="AK488" s="26"/>
      <c r="AL488" s="274"/>
      <c r="AM488" s="274"/>
      <c r="AN488" s="274"/>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row>
    <row r="489" spans="1:64" ht="13.5" customHeight="1">
      <c r="A489" s="274"/>
      <c r="B489" s="274"/>
      <c r="C489" s="274"/>
      <c r="D489" s="274"/>
      <c r="E489" s="274"/>
      <c r="F489" s="274"/>
      <c r="G489" s="26"/>
      <c r="H489" s="274"/>
      <c r="I489" s="26"/>
      <c r="J489" s="26"/>
      <c r="K489" s="26"/>
      <c r="L489" s="26"/>
      <c r="M489" s="26"/>
      <c r="N489" s="26"/>
      <c r="O489" s="26"/>
      <c r="P489" s="274"/>
      <c r="Q489" s="26"/>
      <c r="R489" s="26"/>
      <c r="S489" s="26"/>
      <c r="T489" s="26"/>
      <c r="U489" s="26"/>
      <c r="V489" s="26"/>
      <c r="W489" s="26"/>
      <c r="X489" s="26"/>
      <c r="Y489" s="26"/>
      <c r="Z489" s="26"/>
      <c r="AA489" s="26"/>
      <c r="AB489" s="26"/>
      <c r="AC489" s="26"/>
      <c r="AD489" s="26"/>
      <c r="AE489" s="26"/>
      <c r="AF489" s="26"/>
      <c r="AG489" s="26"/>
      <c r="AH489" s="26"/>
      <c r="AI489" s="26"/>
      <c r="AJ489" s="26"/>
      <c r="AK489" s="26"/>
      <c r="AL489" s="274"/>
      <c r="AM489" s="274"/>
      <c r="AN489" s="274"/>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row>
    <row r="490" spans="1:64" ht="13.5" customHeight="1">
      <c r="A490" s="274"/>
      <c r="B490" s="274"/>
      <c r="C490" s="274"/>
      <c r="D490" s="274"/>
      <c r="E490" s="274"/>
      <c r="F490" s="274"/>
      <c r="G490" s="26"/>
      <c r="H490" s="274"/>
      <c r="I490" s="26"/>
      <c r="J490" s="26"/>
      <c r="K490" s="26"/>
      <c r="L490" s="26"/>
      <c r="M490" s="26"/>
      <c r="N490" s="26"/>
      <c r="O490" s="26"/>
      <c r="P490" s="274"/>
      <c r="Q490" s="26"/>
      <c r="R490" s="26"/>
      <c r="S490" s="26"/>
      <c r="T490" s="26"/>
      <c r="U490" s="26"/>
      <c r="V490" s="26"/>
      <c r="W490" s="26"/>
      <c r="X490" s="26"/>
      <c r="Y490" s="26"/>
      <c r="Z490" s="26"/>
      <c r="AA490" s="26"/>
      <c r="AB490" s="26"/>
      <c r="AC490" s="26"/>
      <c r="AD490" s="26"/>
      <c r="AE490" s="26"/>
      <c r="AF490" s="26"/>
      <c r="AG490" s="26"/>
      <c r="AH490" s="26"/>
      <c r="AI490" s="26"/>
      <c r="AJ490" s="26"/>
      <c r="AK490" s="26"/>
      <c r="AL490" s="274"/>
      <c r="AM490" s="274"/>
      <c r="AN490" s="274"/>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row>
    <row r="491" spans="1:64" ht="13.5" customHeight="1">
      <c r="A491" s="274"/>
      <c r="B491" s="274"/>
      <c r="C491" s="274"/>
      <c r="D491" s="274"/>
      <c r="E491" s="274"/>
      <c r="F491" s="274"/>
      <c r="G491" s="26"/>
      <c r="H491" s="274"/>
      <c r="I491" s="26"/>
      <c r="J491" s="26"/>
      <c r="K491" s="26"/>
      <c r="L491" s="26"/>
      <c r="M491" s="26"/>
      <c r="N491" s="26"/>
      <c r="O491" s="26"/>
      <c r="P491" s="274"/>
      <c r="Q491" s="26"/>
      <c r="R491" s="26"/>
      <c r="S491" s="26"/>
      <c r="T491" s="26"/>
      <c r="U491" s="26"/>
      <c r="V491" s="26"/>
      <c r="W491" s="26"/>
      <c r="X491" s="26"/>
      <c r="Y491" s="26"/>
      <c r="Z491" s="26"/>
      <c r="AA491" s="26"/>
      <c r="AB491" s="26"/>
      <c r="AC491" s="26"/>
      <c r="AD491" s="26"/>
      <c r="AE491" s="26"/>
      <c r="AF491" s="26"/>
      <c r="AG491" s="26"/>
      <c r="AH491" s="26"/>
      <c r="AI491" s="26"/>
      <c r="AJ491" s="26"/>
      <c r="AK491" s="26"/>
      <c r="AL491" s="274"/>
      <c r="AM491" s="274"/>
      <c r="AN491" s="274"/>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row>
    <row r="492" spans="1:64" ht="13.5" customHeight="1">
      <c r="A492" s="274"/>
      <c r="B492" s="274"/>
      <c r="C492" s="274"/>
      <c r="D492" s="274"/>
      <c r="E492" s="274"/>
      <c r="F492" s="274"/>
      <c r="G492" s="26"/>
      <c r="H492" s="274"/>
      <c r="I492" s="26"/>
      <c r="J492" s="26"/>
      <c r="K492" s="26"/>
      <c r="L492" s="26"/>
      <c r="M492" s="26"/>
      <c r="N492" s="26"/>
      <c r="O492" s="26"/>
      <c r="P492" s="274"/>
      <c r="Q492" s="26"/>
      <c r="R492" s="26"/>
      <c r="S492" s="26"/>
      <c r="T492" s="26"/>
      <c r="U492" s="26"/>
      <c r="V492" s="26"/>
      <c r="W492" s="26"/>
      <c r="X492" s="26"/>
      <c r="Y492" s="26"/>
      <c r="Z492" s="26"/>
      <c r="AA492" s="26"/>
      <c r="AB492" s="26"/>
      <c r="AC492" s="26"/>
      <c r="AD492" s="26"/>
      <c r="AE492" s="26"/>
      <c r="AF492" s="26"/>
      <c r="AG492" s="26"/>
      <c r="AH492" s="26"/>
      <c r="AI492" s="26"/>
      <c r="AJ492" s="26"/>
      <c r="AK492" s="26"/>
      <c r="AL492" s="274"/>
      <c r="AM492" s="274"/>
      <c r="AN492" s="274"/>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row>
    <row r="493" spans="1:64" ht="13.5" customHeight="1">
      <c r="A493" s="274"/>
      <c r="B493" s="274"/>
      <c r="C493" s="274"/>
      <c r="D493" s="274"/>
      <c r="E493" s="274"/>
      <c r="F493" s="274"/>
      <c r="G493" s="26"/>
      <c r="H493" s="274"/>
      <c r="I493" s="26"/>
      <c r="J493" s="26"/>
      <c r="K493" s="26"/>
      <c r="L493" s="26"/>
      <c r="M493" s="26"/>
      <c r="N493" s="26"/>
      <c r="O493" s="26"/>
      <c r="P493" s="274"/>
      <c r="Q493" s="26"/>
      <c r="R493" s="26"/>
      <c r="S493" s="26"/>
      <c r="T493" s="26"/>
      <c r="U493" s="26"/>
      <c r="V493" s="26"/>
      <c r="W493" s="26"/>
      <c r="X493" s="26"/>
      <c r="Y493" s="26"/>
      <c r="Z493" s="26"/>
      <c r="AA493" s="26"/>
      <c r="AB493" s="26"/>
      <c r="AC493" s="26"/>
      <c r="AD493" s="26"/>
      <c r="AE493" s="26"/>
      <c r="AF493" s="26"/>
      <c r="AG493" s="26"/>
      <c r="AH493" s="26"/>
      <c r="AI493" s="26"/>
      <c r="AJ493" s="26"/>
      <c r="AK493" s="26"/>
      <c r="AL493" s="274"/>
      <c r="AM493" s="274"/>
      <c r="AN493" s="274"/>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row>
    <row r="494" spans="1:64" ht="13.5" customHeight="1">
      <c r="A494" s="274"/>
      <c r="B494" s="274"/>
      <c r="C494" s="274"/>
      <c r="D494" s="274"/>
      <c r="E494" s="274"/>
      <c r="F494" s="274"/>
      <c r="G494" s="26"/>
      <c r="H494" s="274"/>
      <c r="I494" s="26"/>
      <c r="J494" s="26"/>
      <c r="K494" s="26"/>
      <c r="L494" s="26"/>
      <c r="M494" s="26"/>
      <c r="N494" s="26"/>
      <c r="O494" s="26"/>
      <c r="P494" s="274"/>
      <c r="Q494" s="26"/>
      <c r="R494" s="26"/>
      <c r="S494" s="26"/>
      <c r="T494" s="26"/>
      <c r="U494" s="26"/>
      <c r="V494" s="26"/>
      <c r="W494" s="26"/>
      <c r="X494" s="26"/>
      <c r="Y494" s="26"/>
      <c r="Z494" s="26"/>
      <c r="AA494" s="26"/>
      <c r="AB494" s="26"/>
      <c r="AC494" s="26"/>
      <c r="AD494" s="26"/>
      <c r="AE494" s="26"/>
      <c r="AF494" s="26"/>
      <c r="AG494" s="26"/>
      <c r="AH494" s="26"/>
      <c r="AI494" s="26"/>
      <c r="AJ494" s="26"/>
      <c r="AK494" s="26"/>
      <c r="AL494" s="274"/>
      <c r="AM494" s="274"/>
      <c r="AN494" s="274"/>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row>
    <row r="495" spans="1:64" ht="13.5" customHeight="1">
      <c r="A495" s="274"/>
      <c r="B495" s="274"/>
      <c r="C495" s="274"/>
      <c r="D495" s="274"/>
      <c r="E495" s="274"/>
      <c r="F495" s="274"/>
      <c r="G495" s="26"/>
      <c r="H495" s="274"/>
      <c r="I495" s="26"/>
      <c r="J495" s="26"/>
      <c r="K495" s="26"/>
      <c r="L495" s="26"/>
      <c r="M495" s="26"/>
      <c r="N495" s="26"/>
      <c r="O495" s="26"/>
      <c r="P495" s="274"/>
      <c r="Q495" s="26"/>
      <c r="R495" s="26"/>
      <c r="S495" s="26"/>
      <c r="T495" s="26"/>
      <c r="U495" s="26"/>
      <c r="V495" s="26"/>
      <c r="W495" s="26"/>
      <c r="X495" s="26"/>
      <c r="Y495" s="26"/>
      <c r="Z495" s="26"/>
      <c r="AA495" s="26"/>
      <c r="AB495" s="26"/>
      <c r="AC495" s="26"/>
      <c r="AD495" s="26"/>
      <c r="AE495" s="26"/>
      <c r="AF495" s="26"/>
      <c r="AG495" s="26"/>
      <c r="AH495" s="26"/>
      <c r="AI495" s="26"/>
      <c r="AJ495" s="26"/>
      <c r="AK495" s="26"/>
      <c r="AL495" s="274"/>
      <c r="AM495" s="274"/>
      <c r="AN495" s="274"/>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row>
    <row r="496" spans="1:64" ht="13.5" customHeight="1">
      <c r="A496" s="274"/>
      <c r="B496" s="274"/>
      <c r="C496" s="274"/>
      <c r="D496" s="274"/>
      <c r="E496" s="274"/>
      <c r="F496" s="274"/>
      <c r="G496" s="26"/>
      <c r="H496" s="274"/>
      <c r="I496" s="26"/>
      <c r="J496" s="26"/>
      <c r="K496" s="26"/>
      <c r="L496" s="26"/>
      <c r="M496" s="26"/>
      <c r="N496" s="26"/>
      <c r="O496" s="26"/>
      <c r="P496" s="274"/>
      <c r="Q496" s="26"/>
      <c r="R496" s="26"/>
      <c r="S496" s="26"/>
      <c r="T496" s="26"/>
      <c r="U496" s="26"/>
      <c r="V496" s="26"/>
      <c r="W496" s="26"/>
      <c r="X496" s="26"/>
      <c r="Y496" s="26"/>
      <c r="Z496" s="26"/>
      <c r="AA496" s="26"/>
      <c r="AB496" s="26"/>
      <c r="AC496" s="26"/>
      <c r="AD496" s="26"/>
      <c r="AE496" s="26"/>
      <c r="AF496" s="26"/>
      <c r="AG496" s="26"/>
      <c r="AH496" s="26"/>
      <c r="AI496" s="26"/>
      <c r="AJ496" s="26"/>
      <c r="AK496" s="26"/>
      <c r="AL496" s="274"/>
      <c r="AM496" s="274"/>
      <c r="AN496" s="274"/>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row>
    <row r="497" spans="1:64" ht="13.5" customHeight="1">
      <c r="A497" s="274"/>
      <c r="B497" s="274"/>
      <c r="C497" s="274"/>
      <c r="D497" s="274"/>
      <c r="E497" s="274"/>
      <c r="F497" s="274"/>
      <c r="G497" s="26"/>
      <c r="H497" s="274"/>
      <c r="I497" s="26"/>
      <c r="J497" s="26"/>
      <c r="K497" s="26"/>
      <c r="L497" s="26"/>
      <c r="M497" s="26"/>
      <c r="N497" s="26"/>
      <c r="O497" s="26"/>
      <c r="P497" s="274"/>
      <c r="Q497" s="26"/>
      <c r="R497" s="26"/>
      <c r="S497" s="26"/>
      <c r="T497" s="26"/>
      <c r="U497" s="26"/>
      <c r="V497" s="26"/>
      <c r="W497" s="26"/>
      <c r="X497" s="26"/>
      <c r="Y497" s="26"/>
      <c r="Z497" s="26"/>
      <c r="AA497" s="26"/>
      <c r="AB497" s="26"/>
      <c r="AC497" s="26"/>
      <c r="AD497" s="26"/>
      <c r="AE497" s="26"/>
      <c r="AF497" s="26"/>
      <c r="AG497" s="26"/>
      <c r="AH497" s="26"/>
      <c r="AI497" s="26"/>
      <c r="AJ497" s="26"/>
      <c r="AK497" s="26"/>
      <c r="AL497" s="274"/>
      <c r="AM497" s="274"/>
      <c r="AN497" s="274"/>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row>
    <row r="498" spans="1:64" ht="13.5" customHeight="1">
      <c r="A498" s="274"/>
      <c r="B498" s="274"/>
      <c r="C498" s="274"/>
      <c r="D498" s="274"/>
      <c r="E498" s="274"/>
      <c r="F498" s="274"/>
      <c r="G498" s="26"/>
      <c r="H498" s="274"/>
      <c r="I498" s="26"/>
      <c r="J498" s="26"/>
      <c r="K498" s="26"/>
      <c r="L498" s="26"/>
      <c r="M498" s="26"/>
      <c r="N498" s="26"/>
      <c r="O498" s="26"/>
      <c r="P498" s="274"/>
      <c r="Q498" s="26"/>
      <c r="R498" s="26"/>
      <c r="S498" s="26"/>
      <c r="T498" s="26"/>
      <c r="U498" s="26"/>
      <c r="V498" s="26"/>
      <c r="W498" s="26"/>
      <c r="X498" s="26"/>
      <c r="Y498" s="26"/>
      <c r="Z498" s="26"/>
      <c r="AA498" s="26"/>
      <c r="AB498" s="26"/>
      <c r="AC498" s="26"/>
      <c r="AD498" s="26"/>
      <c r="AE498" s="26"/>
      <c r="AF498" s="26"/>
      <c r="AG498" s="26"/>
      <c r="AH498" s="26"/>
      <c r="AI498" s="26"/>
      <c r="AJ498" s="26"/>
      <c r="AK498" s="26"/>
      <c r="AL498" s="274"/>
      <c r="AM498" s="274"/>
      <c r="AN498" s="274"/>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row>
    <row r="499" spans="1:64" ht="13.5" customHeight="1">
      <c r="A499" s="274"/>
      <c r="B499" s="274"/>
      <c r="C499" s="274"/>
      <c r="D499" s="274"/>
      <c r="E499" s="274"/>
      <c r="F499" s="274"/>
      <c r="G499" s="26"/>
      <c r="H499" s="274"/>
      <c r="I499" s="26"/>
      <c r="J499" s="26"/>
      <c r="K499" s="26"/>
      <c r="L499" s="26"/>
      <c r="M499" s="26"/>
      <c r="N499" s="26"/>
      <c r="O499" s="26"/>
      <c r="P499" s="274"/>
      <c r="Q499" s="26"/>
      <c r="R499" s="26"/>
      <c r="S499" s="26"/>
      <c r="T499" s="26"/>
      <c r="U499" s="26"/>
      <c r="V499" s="26"/>
      <c r="W499" s="26"/>
      <c r="X499" s="26"/>
      <c r="Y499" s="26"/>
      <c r="Z499" s="26"/>
      <c r="AA499" s="26"/>
      <c r="AB499" s="26"/>
      <c r="AC499" s="26"/>
      <c r="AD499" s="26"/>
      <c r="AE499" s="26"/>
      <c r="AF499" s="26"/>
      <c r="AG499" s="26"/>
      <c r="AH499" s="26"/>
      <c r="AI499" s="26"/>
      <c r="AJ499" s="26"/>
      <c r="AK499" s="26"/>
      <c r="AL499" s="274"/>
      <c r="AM499" s="274"/>
      <c r="AN499" s="274"/>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row>
    <row r="500" spans="1:64" ht="13.5" customHeight="1">
      <c r="A500" s="274"/>
      <c r="B500" s="274"/>
      <c r="C500" s="274"/>
      <c r="D500" s="274"/>
      <c r="E500" s="274"/>
      <c r="F500" s="274"/>
      <c r="G500" s="26"/>
      <c r="H500" s="274"/>
      <c r="I500" s="26"/>
      <c r="J500" s="26"/>
      <c r="K500" s="26"/>
      <c r="L500" s="26"/>
      <c r="M500" s="26"/>
      <c r="N500" s="26"/>
      <c r="O500" s="26"/>
      <c r="P500" s="274"/>
      <c r="Q500" s="26"/>
      <c r="R500" s="26"/>
      <c r="S500" s="26"/>
      <c r="T500" s="26"/>
      <c r="U500" s="26"/>
      <c r="V500" s="26"/>
      <c r="W500" s="26"/>
      <c r="X500" s="26"/>
      <c r="Y500" s="26"/>
      <c r="Z500" s="26"/>
      <c r="AA500" s="26"/>
      <c r="AB500" s="26"/>
      <c r="AC500" s="26"/>
      <c r="AD500" s="26"/>
      <c r="AE500" s="26"/>
      <c r="AF500" s="26"/>
      <c r="AG500" s="26"/>
      <c r="AH500" s="26"/>
      <c r="AI500" s="26"/>
      <c r="AJ500" s="26"/>
      <c r="AK500" s="26"/>
      <c r="AL500" s="274"/>
      <c r="AM500" s="274"/>
      <c r="AN500" s="274"/>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row>
    <row r="501" spans="1:64" ht="13.5" customHeight="1">
      <c r="A501" s="274"/>
      <c r="B501" s="274"/>
      <c r="C501" s="274"/>
      <c r="D501" s="274"/>
      <c r="E501" s="274"/>
      <c r="F501" s="274"/>
      <c r="G501" s="26"/>
      <c r="H501" s="274"/>
      <c r="I501" s="26"/>
      <c r="J501" s="26"/>
      <c r="K501" s="26"/>
      <c r="L501" s="26"/>
      <c r="M501" s="26"/>
      <c r="N501" s="26"/>
      <c r="O501" s="26"/>
      <c r="P501" s="274"/>
      <c r="Q501" s="26"/>
      <c r="R501" s="26"/>
      <c r="S501" s="26"/>
      <c r="T501" s="26"/>
      <c r="U501" s="26"/>
      <c r="V501" s="26"/>
      <c r="W501" s="26"/>
      <c r="X501" s="26"/>
      <c r="Y501" s="26"/>
      <c r="Z501" s="26"/>
      <c r="AA501" s="26"/>
      <c r="AB501" s="26"/>
      <c r="AC501" s="26"/>
      <c r="AD501" s="26"/>
      <c r="AE501" s="26"/>
      <c r="AF501" s="26"/>
      <c r="AG501" s="26"/>
      <c r="AH501" s="26"/>
      <c r="AI501" s="26"/>
      <c r="AJ501" s="26"/>
      <c r="AK501" s="26"/>
      <c r="AL501" s="274"/>
      <c r="AM501" s="274"/>
      <c r="AN501" s="274"/>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row>
    <row r="502" spans="1:64" ht="13.5" customHeight="1">
      <c r="A502" s="274"/>
      <c r="B502" s="274"/>
      <c r="C502" s="274"/>
      <c r="D502" s="274"/>
      <c r="E502" s="274"/>
      <c r="F502" s="274"/>
      <c r="G502" s="26"/>
      <c r="H502" s="274"/>
      <c r="I502" s="26"/>
      <c r="J502" s="26"/>
      <c r="K502" s="26"/>
      <c r="L502" s="26"/>
      <c r="M502" s="26"/>
      <c r="N502" s="26"/>
      <c r="O502" s="26"/>
      <c r="P502" s="274"/>
      <c r="Q502" s="26"/>
      <c r="R502" s="26"/>
      <c r="S502" s="26"/>
      <c r="T502" s="26"/>
      <c r="U502" s="26"/>
      <c r="V502" s="26"/>
      <c r="W502" s="26"/>
      <c r="X502" s="26"/>
      <c r="Y502" s="26"/>
      <c r="Z502" s="26"/>
      <c r="AA502" s="26"/>
      <c r="AB502" s="26"/>
      <c r="AC502" s="26"/>
      <c r="AD502" s="26"/>
      <c r="AE502" s="26"/>
      <c r="AF502" s="26"/>
      <c r="AG502" s="26"/>
      <c r="AH502" s="26"/>
      <c r="AI502" s="26"/>
      <c r="AJ502" s="26"/>
      <c r="AK502" s="26"/>
      <c r="AL502" s="274"/>
      <c r="AM502" s="274"/>
      <c r="AN502" s="274"/>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row>
    <row r="503" spans="1:64" ht="13.5" customHeight="1">
      <c r="A503" s="274"/>
      <c r="B503" s="274"/>
      <c r="C503" s="274"/>
      <c r="D503" s="274"/>
      <c r="E503" s="274"/>
      <c r="F503" s="274"/>
      <c r="G503" s="26"/>
      <c r="H503" s="274"/>
      <c r="I503" s="26"/>
      <c r="J503" s="26"/>
      <c r="K503" s="26"/>
      <c r="L503" s="26"/>
      <c r="M503" s="26"/>
      <c r="N503" s="26"/>
      <c r="O503" s="26"/>
      <c r="P503" s="274"/>
      <c r="Q503" s="26"/>
      <c r="R503" s="26"/>
      <c r="S503" s="26"/>
      <c r="T503" s="26"/>
      <c r="U503" s="26"/>
      <c r="V503" s="26"/>
      <c r="W503" s="26"/>
      <c r="X503" s="26"/>
      <c r="Y503" s="26"/>
      <c r="Z503" s="26"/>
      <c r="AA503" s="26"/>
      <c r="AB503" s="26"/>
      <c r="AC503" s="26"/>
      <c r="AD503" s="26"/>
      <c r="AE503" s="26"/>
      <c r="AF503" s="26"/>
      <c r="AG503" s="26"/>
      <c r="AH503" s="26"/>
      <c r="AI503" s="26"/>
      <c r="AJ503" s="26"/>
      <c r="AK503" s="26"/>
      <c r="AL503" s="274"/>
      <c r="AM503" s="274"/>
      <c r="AN503" s="274"/>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row>
    <row r="504" spans="1:64" ht="13.5" customHeight="1">
      <c r="A504" s="274"/>
      <c r="B504" s="274"/>
      <c r="C504" s="274"/>
      <c r="D504" s="274"/>
      <c r="E504" s="274"/>
      <c r="F504" s="274"/>
      <c r="G504" s="26"/>
      <c r="H504" s="274"/>
      <c r="I504" s="26"/>
      <c r="J504" s="26"/>
      <c r="K504" s="26"/>
      <c r="L504" s="26"/>
      <c r="M504" s="26"/>
      <c r="N504" s="26"/>
      <c r="O504" s="26"/>
      <c r="P504" s="274"/>
      <c r="Q504" s="26"/>
      <c r="R504" s="26"/>
      <c r="S504" s="26"/>
      <c r="T504" s="26"/>
      <c r="U504" s="26"/>
      <c r="V504" s="26"/>
      <c r="W504" s="26"/>
      <c r="X504" s="26"/>
      <c r="Y504" s="26"/>
      <c r="Z504" s="26"/>
      <c r="AA504" s="26"/>
      <c r="AB504" s="26"/>
      <c r="AC504" s="26"/>
      <c r="AD504" s="26"/>
      <c r="AE504" s="26"/>
      <c r="AF504" s="26"/>
      <c r="AG504" s="26"/>
      <c r="AH504" s="26"/>
      <c r="AI504" s="26"/>
      <c r="AJ504" s="26"/>
      <c r="AK504" s="26"/>
      <c r="AL504" s="274"/>
      <c r="AM504" s="274"/>
      <c r="AN504" s="274"/>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row>
    <row r="505" spans="1:64" ht="13.5" customHeight="1">
      <c r="A505" s="274"/>
      <c r="B505" s="274"/>
      <c r="C505" s="274"/>
      <c r="D505" s="274"/>
      <c r="E505" s="274"/>
      <c r="F505" s="274"/>
      <c r="G505" s="26"/>
      <c r="H505" s="274"/>
      <c r="I505" s="26"/>
      <c r="J505" s="26"/>
      <c r="K505" s="26"/>
      <c r="L505" s="26"/>
      <c r="M505" s="26"/>
      <c r="N505" s="26"/>
      <c r="O505" s="26"/>
      <c r="P505" s="274"/>
      <c r="Q505" s="26"/>
      <c r="R505" s="26"/>
      <c r="S505" s="26"/>
      <c r="T505" s="26"/>
      <c r="U505" s="26"/>
      <c r="V505" s="26"/>
      <c r="W505" s="26"/>
      <c r="X505" s="26"/>
      <c r="Y505" s="26"/>
      <c r="Z505" s="26"/>
      <c r="AA505" s="26"/>
      <c r="AB505" s="26"/>
      <c r="AC505" s="26"/>
      <c r="AD505" s="26"/>
      <c r="AE505" s="26"/>
      <c r="AF505" s="26"/>
      <c r="AG505" s="26"/>
      <c r="AH505" s="26"/>
      <c r="AI505" s="26"/>
      <c r="AJ505" s="26"/>
      <c r="AK505" s="26"/>
      <c r="AL505" s="274"/>
      <c r="AM505" s="274"/>
      <c r="AN505" s="274"/>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c r="BL505" s="26"/>
    </row>
    <row r="506" spans="1:64" ht="13.5" customHeight="1">
      <c r="A506" s="274"/>
      <c r="B506" s="274"/>
      <c r="C506" s="274"/>
      <c r="D506" s="274"/>
      <c r="E506" s="274"/>
      <c r="F506" s="274"/>
      <c r="G506" s="26"/>
      <c r="H506" s="274"/>
      <c r="I506" s="26"/>
      <c r="J506" s="26"/>
      <c r="K506" s="26"/>
      <c r="L506" s="26"/>
      <c r="M506" s="26"/>
      <c r="N506" s="26"/>
      <c r="O506" s="26"/>
      <c r="P506" s="274"/>
      <c r="Q506" s="26"/>
      <c r="R506" s="26"/>
      <c r="S506" s="26"/>
      <c r="T506" s="26"/>
      <c r="U506" s="26"/>
      <c r="V506" s="26"/>
      <c r="W506" s="26"/>
      <c r="X506" s="26"/>
      <c r="Y506" s="26"/>
      <c r="Z506" s="26"/>
      <c r="AA506" s="26"/>
      <c r="AB506" s="26"/>
      <c r="AC506" s="26"/>
      <c r="AD506" s="26"/>
      <c r="AE506" s="26"/>
      <c r="AF506" s="26"/>
      <c r="AG506" s="26"/>
      <c r="AH506" s="26"/>
      <c r="AI506" s="26"/>
      <c r="AJ506" s="26"/>
      <c r="AK506" s="26"/>
      <c r="AL506" s="274"/>
      <c r="AM506" s="274"/>
      <c r="AN506" s="274"/>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row>
    <row r="507" spans="1:64" ht="13.5" customHeight="1">
      <c r="A507" s="274"/>
      <c r="B507" s="274"/>
      <c r="C507" s="274"/>
      <c r="D507" s="274"/>
      <c r="E507" s="274"/>
      <c r="F507" s="274"/>
      <c r="G507" s="26"/>
      <c r="H507" s="274"/>
      <c r="I507" s="26"/>
      <c r="J507" s="26"/>
      <c r="K507" s="26"/>
      <c r="L507" s="26"/>
      <c r="M507" s="26"/>
      <c r="N507" s="26"/>
      <c r="O507" s="26"/>
      <c r="P507" s="274"/>
      <c r="Q507" s="26"/>
      <c r="R507" s="26"/>
      <c r="S507" s="26"/>
      <c r="T507" s="26"/>
      <c r="U507" s="26"/>
      <c r="V507" s="26"/>
      <c r="W507" s="26"/>
      <c r="X507" s="26"/>
      <c r="Y507" s="26"/>
      <c r="Z507" s="26"/>
      <c r="AA507" s="26"/>
      <c r="AB507" s="26"/>
      <c r="AC507" s="26"/>
      <c r="AD507" s="26"/>
      <c r="AE507" s="26"/>
      <c r="AF507" s="26"/>
      <c r="AG507" s="26"/>
      <c r="AH507" s="26"/>
      <c r="AI507" s="26"/>
      <c r="AJ507" s="26"/>
      <c r="AK507" s="26"/>
      <c r="AL507" s="274"/>
      <c r="AM507" s="274"/>
      <c r="AN507" s="274"/>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c r="BL507" s="26"/>
    </row>
    <row r="508" spans="1:64" ht="13.5" customHeight="1">
      <c r="A508" s="274"/>
      <c r="B508" s="274"/>
      <c r="C508" s="274"/>
      <c r="D508" s="274"/>
      <c r="E508" s="274"/>
      <c r="F508" s="274"/>
      <c r="G508" s="26"/>
      <c r="H508" s="274"/>
      <c r="I508" s="26"/>
      <c r="J508" s="26"/>
      <c r="K508" s="26"/>
      <c r="L508" s="26"/>
      <c r="M508" s="26"/>
      <c r="N508" s="26"/>
      <c r="O508" s="26"/>
      <c r="P508" s="274"/>
      <c r="Q508" s="26"/>
      <c r="R508" s="26"/>
      <c r="S508" s="26"/>
      <c r="T508" s="26"/>
      <c r="U508" s="26"/>
      <c r="V508" s="26"/>
      <c r="W508" s="26"/>
      <c r="X508" s="26"/>
      <c r="Y508" s="26"/>
      <c r="Z508" s="26"/>
      <c r="AA508" s="26"/>
      <c r="AB508" s="26"/>
      <c r="AC508" s="26"/>
      <c r="AD508" s="26"/>
      <c r="AE508" s="26"/>
      <c r="AF508" s="26"/>
      <c r="AG508" s="26"/>
      <c r="AH508" s="26"/>
      <c r="AI508" s="26"/>
      <c r="AJ508" s="26"/>
      <c r="AK508" s="26"/>
      <c r="AL508" s="274"/>
      <c r="AM508" s="274"/>
      <c r="AN508" s="274"/>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c r="BL508" s="26"/>
    </row>
    <row r="509" spans="1:64" ht="13.5" customHeight="1">
      <c r="A509" s="274"/>
      <c r="B509" s="274"/>
      <c r="C509" s="274"/>
      <c r="D509" s="274"/>
      <c r="E509" s="274"/>
      <c r="F509" s="274"/>
      <c r="G509" s="26"/>
      <c r="H509" s="274"/>
      <c r="I509" s="26"/>
      <c r="J509" s="26"/>
      <c r="K509" s="26"/>
      <c r="L509" s="26"/>
      <c r="M509" s="26"/>
      <c r="N509" s="26"/>
      <c r="O509" s="26"/>
      <c r="P509" s="274"/>
      <c r="Q509" s="26"/>
      <c r="R509" s="26"/>
      <c r="S509" s="26"/>
      <c r="T509" s="26"/>
      <c r="U509" s="26"/>
      <c r="V509" s="26"/>
      <c r="W509" s="26"/>
      <c r="X509" s="26"/>
      <c r="Y509" s="26"/>
      <c r="Z509" s="26"/>
      <c r="AA509" s="26"/>
      <c r="AB509" s="26"/>
      <c r="AC509" s="26"/>
      <c r="AD509" s="26"/>
      <c r="AE509" s="26"/>
      <c r="AF509" s="26"/>
      <c r="AG509" s="26"/>
      <c r="AH509" s="26"/>
      <c r="AI509" s="26"/>
      <c r="AJ509" s="26"/>
      <c r="AK509" s="26"/>
      <c r="AL509" s="274"/>
      <c r="AM509" s="274"/>
      <c r="AN509" s="274"/>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row>
    <row r="510" spans="1:64" ht="13.5" customHeight="1">
      <c r="A510" s="274"/>
      <c r="B510" s="274"/>
      <c r="C510" s="274"/>
      <c r="D510" s="274"/>
      <c r="E510" s="274"/>
      <c r="F510" s="274"/>
      <c r="G510" s="26"/>
      <c r="H510" s="274"/>
      <c r="I510" s="26"/>
      <c r="J510" s="26"/>
      <c r="K510" s="26"/>
      <c r="L510" s="26"/>
      <c r="M510" s="26"/>
      <c r="N510" s="26"/>
      <c r="O510" s="26"/>
      <c r="P510" s="274"/>
      <c r="Q510" s="26"/>
      <c r="R510" s="26"/>
      <c r="S510" s="26"/>
      <c r="T510" s="26"/>
      <c r="U510" s="26"/>
      <c r="V510" s="26"/>
      <c r="W510" s="26"/>
      <c r="X510" s="26"/>
      <c r="Y510" s="26"/>
      <c r="Z510" s="26"/>
      <c r="AA510" s="26"/>
      <c r="AB510" s="26"/>
      <c r="AC510" s="26"/>
      <c r="AD510" s="26"/>
      <c r="AE510" s="26"/>
      <c r="AF510" s="26"/>
      <c r="AG510" s="26"/>
      <c r="AH510" s="26"/>
      <c r="AI510" s="26"/>
      <c r="AJ510" s="26"/>
      <c r="AK510" s="26"/>
      <c r="AL510" s="274"/>
      <c r="AM510" s="274"/>
      <c r="AN510" s="274"/>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row>
    <row r="511" spans="1:64" ht="13.5" customHeight="1">
      <c r="A511" s="274"/>
      <c r="B511" s="274"/>
      <c r="C511" s="274"/>
      <c r="D511" s="274"/>
      <c r="E511" s="274"/>
      <c r="F511" s="274"/>
      <c r="G511" s="26"/>
      <c r="H511" s="274"/>
      <c r="I511" s="26"/>
      <c r="J511" s="26"/>
      <c r="K511" s="26"/>
      <c r="L511" s="26"/>
      <c r="M511" s="26"/>
      <c r="N511" s="26"/>
      <c r="O511" s="26"/>
      <c r="P511" s="274"/>
      <c r="Q511" s="26"/>
      <c r="R511" s="26"/>
      <c r="S511" s="26"/>
      <c r="T511" s="26"/>
      <c r="U511" s="26"/>
      <c r="V511" s="26"/>
      <c r="W511" s="26"/>
      <c r="X511" s="26"/>
      <c r="Y511" s="26"/>
      <c r="Z511" s="26"/>
      <c r="AA511" s="26"/>
      <c r="AB511" s="26"/>
      <c r="AC511" s="26"/>
      <c r="AD511" s="26"/>
      <c r="AE511" s="26"/>
      <c r="AF511" s="26"/>
      <c r="AG511" s="26"/>
      <c r="AH511" s="26"/>
      <c r="AI511" s="26"/>
      <c r="AJ511" s="26"/>
      <c r="AK511" s="26"/>
      <c r="AL511" s="274"/>
      <c r="AM511" s="274"/>
      <c r="AN511" s="274"/>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row>
    <row r="512" spans="1:64" ht="13.5" customHeight="1">
      <c r="A512" s="274"/>
      <c r="B512" s="274"/>
      <c r="C512" s="274"/>
      <c r="D512" s="274"/>
      <c r="E512" s="274"/>
      <c r="F512" s="274"/>
      <c r="G512" s="26"/>
      <c r="H512" s="274"/>
      <c r="I512" s="26"/>
      <c r="J512" s="26"/>
      <c r="K512" s="26"/>
      <c r="L512" s="26"/>
      <c r="M512" s="26"/>
      <c r="N512" s="26"/>
      <c r="O512" s="26"/>
      <c r="P512" s="274"/>
      <c r="Q512" s="26"/>
      <c r="R512" s="26"/>
      <c r="S512" s="26"/>
      <c r="T512" s="26"/>
      <c r="U512" s="26"/>
      <c r="V512" s="26"/>
      <c r="W512" s="26"/>
      <c r="X512" s="26"/>
      <c r="Y512" s="26"/>
      <c r="Z512" s="26"/>
      <c r="AA512" s="26"/>
      <c r="AB512" s="26"/>
      <c r="AC512" s="26"/>
      <c r="AD512" s="26"/>
      <c r="AE512" s="26"/>
      <c r="AF512" s="26"/>
      <c r="AG512" s="26"/>
      <c r="AH512" s="26"/>
      <c r="AI512" s="26"/>
      <c r="AJ512" s="26"/>
      <c r="AK512" s="26"/>
      <c r="AL512" s="274"/>
      <c r="AM512" s="274"/>
      <c r="AN512" s="274"/>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row>
    <row r="513" spans="1:64" ht="13.5" customHeight="1">
      <c r="A513" s="274"/>
      <c r="B513" s="274"/>
      <c r="C513" s="274"/>
      <c r="D513" s="274"/>
      <c r="E513" s="274"/>
      <c r="F513" s="274"/>
      <c r="G513" s="26"/>
      <c r="H513" s="274"/>
      <c r="I513" s="26"/>
      <c r="J513" s="26"/>
      <c r="K513" s="26"/>
      <c r="L513" s="26"/>
      <c r="M513" s="26"/>
      <c r="N513" s="26"/>
      <c r="O513" s="26"/>
      <c r="P513" s="274"/>
      <c r="Q513" s="26"/>
      <c r="R513" s="26"/>
      <c r="S513" s="26"/>
      <c r="T513" s="26"/>
      <c r="U513" s="26"/>
      <c r="V513" s="26"/>
      <c r="W513" s="26"/>
      <c r="X513" s="26"/>
      <c r="Y513" s="26"/>
      <c r="Z513" s="26"/>
      <c r="AA513" s="26"/>
      <c r="AB513" s="26"/>
      <c r="AC513" s="26"/>
      <c r="AD513" s="26"/>
      <c r="AE513" s="26"/>
      <c r="AF513" s="26"/>
      <c r="AG513" s="26"/>
      <c r="AH513" s="26"/>
      <c r="AI513" s="26"/>
      <c r="AJ513" s="26"/>
      <c r="AK513" s="26"/>
      <c r="AL513" s="274"/>
      <c r="AM513" s="274"/>
      <c r="AN513" s="274"/>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row>
    <row r="514" spans="1:64" ht="13.5" customHeight="1">
      <c r="A514" s="274"/>
      <c r="B514" s="274"/>
      <c r="C514" s="274"/>
      <c r="D514" s="274"/>
      <c r="E514" s="274"/>
      <c r="F514" s="274"/>
      <c r="G514" s="26"/>
      <c r="H514" s="274"/>
      <c r="I514" s="26"/>
      <c r="J514" s="26"/>
      <c r="K514" s="26"/>
      <c r="L514" s="26"/>
      <c r="M514" s="26"/>
      <c r="N514" s="26"/>
      <c r="O514" s="26"/>
      <c r="P514" s="274"/>
      <c r="Q514" s="26"/>
      <c r="R514" s="26"/>
      <c r="S514" s="26"/>
      <c r="T514" s="26"/>
      <c r="U514" s="26"/>
      <c r="V514" s="26"/>
      <c r="W514" s="26"/>
      <c r="X514" s="26"/>
      <c r="Y514" s="26"/>
      <c r="Z514" s="26"/>
      <c r="AA514" s="26"/>
      <c r="AB514" s="26"/>
      <c r="AC514" s="26"/>
      <c r="AD514" s="26"/>
      <c r="AE514" s="26"/>
      <c r="AF514" s="26"/>
      <c r="AG514" s="26"/>
      <c r="AH514" s="26"/>
      <c r="AI514" s="26"/>
      <c r="AJ514" s="26"/>
      <c r="AK514" s="26"/>
      <c r="AL514" s="274"/>
      <c r="AM514" s="274"/>
      <c r="AN514" s="274"/>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row>
    <row r="515" spans="1:64" ht="13.5" customHeight="1">
      <c r="A515" s="274"/>
      <c r="B515" s="274"/>
      <c r="C515" s="274"/>
      <c r="D515" s="274"/>
      <c r="E515" s="274"/>
      <c r="F515" s="274"/>
      <c r="G515" s="26"/>
      <c r="H515" s="274"/>
      <c r="I515" s="26"/>
      <c r="J515" s="26"/>
      <c r="K515" s="26"/>
      <c r="L515" s="26"/>
      <c r="M515" s="26"/>
      <c r="N515" s="26"/>
      <c r="O515" s="26"/>
      <c r="P515" s="274"/>
      <c r="Q515" s="26"/>
      <c r="R515" s="26"/>
      <c r="S515" s="26"/>
      <c r="T515" s="26"/>
      <c r="U515" s="26"/>
      <c r="V515" s="26"/>
      <c r="W515" s="26"/>
      <c r="X515" s="26"/>
      <c r="Y515" s="26"/>
      <c r="Z515" s="26"/>
      <c r="AA515" s="26"/>
      <c r="AB515" s="26"/>
      <c r="AC515" s="26"/>
      <c r="AD515" s="26"/>
      <c r="AE515" s="26"/>
      <c r="AF515" s="26"/>
      <c r="AG515" s="26"/>
      <c r="AH515" s="26"/>
      <c r="AI515" s="26"/>
      <c r="AJ515" s="26"/>
      <c r="AK515" s="26"/>
      <c r="AL515" s="274"/>
      <c r="AM515" s="274"/>
      <c r="AN515" s="274"/>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c r="BL515" s="26"/>
    </row>
    <row r="516" spans="1:64" ht="13.5" customHeight="1">
      <c r="A516" s="274"/>
      <c r="B516" s="274"/>
      <c r="C516" s="274"/>
      <c r="D516" s="274"/>
      <c r="E516" s="274"/>
      <c r="F516" s="274"/>
      <c r="G516" s="26"/>
      <c r="H516" s="274"/>
      <c r="I516" s="26"/>
      <c r="J516" s="26"/>
      <c r="K516" s="26"/>
      <c r="L516" s="26"/>
      <c r="M516" s="26"/>
      <c r="N516" s="26"/>
      <c r="O516" s="26"/>
      <c r="P516" s="274"/>
      <c r="Q516" s="26"/>
      <c r="R516" s="26"/>
      <c r="S516" s="26"/>
      <c r="T516" s="26"/>
      <c r="U516" s="26"/>
      <c r="V516" s="26"/>
      <c r="W516" s="26"/>
      <c r="X516" s="26"/>
      <c r="Y516" s="26"/>
      <c r="Z516" s="26"/>
      <c r="AA516" s="26"/>
      <c r="AB516" s="26"/>
      <c r="AC516" s="26"/>
      <c r="AD516" s="26"/>
      <c r="AE516" s="26"/>
      <c r="AF516" s="26"/>
      <c r="AG516" s="26"/>
      <c r="AH516" s="26"/>
      <c r="AI516" s="26"/>
      <c r="AJ516" s="26"/>
      <c r="AK516" s="26"/>
      <c r="AL516" s="274"/>
      <c r="AM516" s="274"/>
      <c r="AN516" s="274"/>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row>
    <row r="517" spans="1:64" ht="13.5" customHeight="1">
      <c r="A517" s="274"/>
      <c r="B517" s="274"/>
      <c r="C517" s="274"/>
      <c r="D517" s="274"/>
      <c r="E517" s="274"/>
      <c r="F517" s="274"/>
      <c r="G517" s="26"/>
      <c r="H517" s="274"/>
      <c r="I517" s="26"/>
      <c r="J517" s="26"/>
      <c r="K517" s="26"/>
      <c r="L517" s="26"/>
      <c r="M517" s="26"/>
      <c r="N517" s="26"/>
      <c r="O517" s="26"/>
      <c r="P517" s="274"/>
      <c r="Q517" s="26"/>
      <c r="R517" s="26"/>
      <c r="S517" s="26"/>
      <c r="T517" s="26"/>
      <c r="U517" s="26"/>
      <c r="V517" s="26"/>
      <c r="W517" s="26"/>
      <c r="X517" s="26"/>
      <c r="Y517" s="26"/>
      <c r="Z517" s="26"/>
      <c r="AA517" s="26"/>
      <c r="AB517" s="26"/>
      <c r="AC517" s="26"/>
      <c r="AD517" s="26"/>
      <c r="AE517" s="26"/>
      <c r="AF517" s="26"/>
      <c r="AG517" s="26"/>
      <c r="AH517" s="26"/>
      <c r="AI517" s="26"/>
      <c r="AJ517" s="26"/>
      <c r="AK517" s="26"/>
      <c r="AL517" s="274"/>
      <c r="AM517" s="274"/>
      <c r="AN517" s="274"/>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row>
    <row r="518" spans="1:64" ht="13.5" customHeight="1">
      <c r="A518" s="274"/>
      <c r="B518" s="274"/>
      <c r="C518" s="274"/>
      <c r="D518" s="274"/>
      <c r="E518" s="274"/>
      <c r="F518" s="274"/>
      <c r="G518" s="26"/>
      <c r="H518" s="274"/>
      <c r="I518" s="26"/>
      <c r="J518" s="26"/>
      <c r="K518" s="26"/>
      <c r="L518" s="26"/>
      <c r="M518" s="26"/>
      <c r="N518" s="26"/>
      <c r="O518" s="26"/>
      <c r="P518" s="274"/>
      <c r="Q518" s="26"/>
      <c r="R518" s="26"/>
      <c r="S518" s="26"/>
      <c r="T518" s="26"/>
      <c r="U518" s="26"/>
      <c r="V518" s="26"/>
      <c r="W518" s="26"/>
      <c r="X518" s="26"/>
      <c r="Y518" s="26"/>
      <c r="Z518" s="26"/>
      <c r="AA518" s="26"/>
      <c r="AB518" s="26"/>
      <c r="AC518" s="26"/>
      <c r="AD518" s="26"/>
      <c r="AE518" s="26"/>
      <c r="AF518" s="26"/>
      <c r="AG518" s="26"/>
      <c r="AH518" s="26"/>
      <c r="AI518" s="26"/>
      <c r="AJ518" s="26"/>
      <c r="AK518" s="26"/>
      <c r="AL518" s="274"/>
      <c r="AM518" s="274"/>
      <c r="AN518" s="274"/>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row>
    <row r="519" spans="1:64" ht="13.5" customHeight="1">
      <c r="A519" s="274"/>
      <c r="B519" s="274"/>
      <c r="C519" s="274"/>
      <c r="D519" s="274"/>
      <c r="E519" s="274"/>
      <c r="F519" s="274"/>
      <c r="G519" s="26"/>
      <c r="H519" s="274"/>
      <c r="I519" s="26"/>
      <c r="J519" s="26"/>
      <c r="K519" s="26"/>
      <c r="L519" s="26"/>
      <c r="M519" s="26"/>
      <c r="N519" s="26"/>
      <c r="O519" s="26"/>
      <c r="P519" s="274"/>
      <c r="Q519" s="26"/>
      <c r="R519" s="26"/>
      <c r="S519" s="26"/>
      <c r="T519" s="26"/>
      <c r="U519" s="26"/>
      <c r="V519" s="26"/>
      <c r="W519" s="26"/>
      <c r="X519" s="26"/>
      <c r="Y519" s="26"/>
      <c r="Z519" s="26"/>
      <c r="AA519" s="26"/>
      <c r="AB519" s="26"/>
      <c r="AC519" s="26"/>
      <c r="AD519" s="26"/>
      <c r="AE519" s="26"/>
      <c r="AF519" s="26"/>
      <c r="AG519" s="26"/>
      <c r="AH519" s="26"/>
      <c r="AI519" s="26"/>
      <c r="AJ519" s="26"/>
      <c r="AK519" s="26"/>
      <c r="AL519" s="274"/>
      <c r="AM519" s="274"/>
      <c r="AN519" s="274"/>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row>
    <row r="520" spans="1:64" ht="13.5" customHeight="1">
      <c r="A520" s="274"/>
      <c r="B520" s="274"/>
      <c r="C520" s="274"/>
      <c r="D520" s="274"/>
      <c r="E520" s="274"/>
      <c r="F520" s="274"/>
      <c r="G520" s="26"/>
      <c r="H520" s="274"/>
      <c r="I520" s="26"/>
      <c r="J520" s="26"/>
      <c r="K520" s="26"/>
      <c r="L520" s="26"/>
      <c r="M520" s="26"/>
      <c r="N520" s="26"/>
      <c r="O520" s="26"/>
      <c r="P520" s="274"/>
      <c r="Q520" s="26"/>
      <c r="R520" s="26"/>
      <c r="S520" s="26"/>
      <c r="T520" s="26"/>
      <c r="U520" s="26"/>
      <c r="V520" s="26"/>
      <c r="W520" s="26"/>
      <c r="X520" s="26"/>
      <c r="Y520" s="26"/>
      <c r="Z520" s="26"/>
      <c r="AA520" s="26"/>
      <c r="AB520" s="26"/>
      <c r="AC520" s="26"/>
      <c r="AD520" s="26"/>
      <c r="AE520" s="26"/>
      <c r="AF520" s="26"/>
      <c r="AG520" s="26"/>
      <c r="AH520" s="26"/>
      <c r="AI520" s="26"/>
      <c r="AJ520" s="26"/>
      <c r="AK520" s="26"/>
      <c r="AL520" s="274"/>
      <c r="AM520" s="274"/>
      <c r="AN520" s="274"/>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row>
    <row r="521" spans="1:64" ht="13.5" customHeight="1">
      <c r="A521" s="274"/>
      <c r="B521" s="274"/>
      <c r="C521" s="274"/>
      <c r="D521" s="274"/>
      <c r="E521" s="274"/>
      <c r="F521" s="274"/>
      <c r="G521" s="26"/>
      <c r="H521" s="274"/>
      <c r="I521" s="26"/>
      <c r="J521" s="26"/>
      <c r="K521" s="26"/>
      <c r="L521" s="26"/>
      <c r="M521" s="26"/>
      <c r="N521" s="26"/>
      <c r="O521" s="26"/>
      <c r="P521" s="274"/>
      <c r="Q521" s="26"/>
      <c r="R521" s="26"/>
      <c r="S521" s="26"/>
      <c r="T521" s="26"/>
      <c r="U521" s="26"/>
      <c r="V521" s="26"/>
      <c r="W521" s="26"/>
      <c r="X521" s="26"/>
      <c r="Y521" s="26"/>
      <c r="Z521" s="26"/>
      <c r="AA521" s="26"/>
      <c r="AB521" s="26"/>
      <c r="AC521" s="26"/>
      <c r="AD521" s="26"/>
      <c r="AE521" s="26"/>
      <c r="AF521" s="26"/>
      <c r="AG521" s="26"/>
      <c r="AH521" s="26"/>
      <c r="AI521" s="26"/>
      <c r="AJ521" s="26"/>
      <c r="AK521" s="26"/>
      <c r="AL521" s="274"/>
      <c r="AM521" s="274"/>
      <c r="AN521" s="274"/>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row>
    <row r="522" spans="1:64" ht="13.5" customHeight="1">
      <c r="A522" s="274"/>
      <c r="B522" s="274"/>
      <c r="C522" s="274"/>
      <c r="D522" s="274"/>
      <c r="E522" s="274"/>
      <c r="F522" s="274"/>
      <c r="G522" s="26"/>
      <c r="H522" s="274"/>
      <c r="I522" s="26"/>
      <c r="J522" s="26"/>
      <c r="K522" s="26"/>
      <c r="L522" s="26"/>
      <c r="M522" s="26"/>
      <c r="N522" s="26"/>
      <c r="O522" s="26"/>
      <c r="P522" s="274"/>
      <c r="Q522" s="26"/>
      <c r="R522" s="26"/>
      <c r="S522" s="26"/>
      <c r="T522" s="26"/>
      <c r="U522" s="26"/>
      <c r="V522" s="26"/>
      <c r="W522" s="26"/>
      <c r="X522" s="26"/>
      <c r="Y522" s="26"/>
      <c r="Z522" s="26"/>
      <c r="AA522" s="26"/>
      <c r="AB522" s="26"/>
      <c r="AC522" s="26"/>
      <c r="AD522" s="26"/>
      <c r="AE522" s="26"/>
      <c r="AF522" s="26"/>
      <c r="AG522" s="26"/>
      <c r="AH522" s="26"/>
      <c r="AI522" s="26"/>
      <c r="AJ522" s="26"/>
      <c r="AK522" s="26"/>
      <c r="AL522" s="274"/>
      <c r="AM522" s="274"/>
      <c r="AN522" s="274"/>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row>
    <row r="523" spans="1:64" ht="13.5" customHeight="1">
      <c r="A523" s="274"/>
      <c r="B523" s="274"/>
      <c r="C523" s="274"/>
      <c r="D523" s="274"/>
      <c r="E523" s="274"/>
      <c r="F523" s="274"/>
      <c r="G523" s="26"/>
      <c r="H523" s="274"/>
      <c r="I523" s="26"/>
      <c r="J523" s="26"/>
      <c r="K523" s="26"/>
      <c r="L523" s="26"/>
      <c r="M523" s="26"/>
      <c r="N523" s="26"/>
      <c r="O523" s="26"/>
      <c r="P523" s="274"/>
      <c r="Q523" s="26"/>
      <c r="R523" s="26"/>
      <c r="S523" s="26"/>
      <c r="T523" s="26"/>
      <c r="U523" s="26"/>
      <c r="V523" s="26"/>
      <c r="W523" s="26"/>
      <c r="X523" s="26"/>
      <c r="Y523" s="26"/>
      <c r="Z523" s="26"/>
      <c r="AA523" s="26"/>
      <c r="AB523" s="26"/>
      <c r="AC523" s="26"/>
      <c r="AD523" s="26"/>
      <c r="AE523" s="26"/>
      <c r="AF523" s="26"/>
      <c r="AG523" s="26"/>
      <c r="AH523" s="26"/>
      <c r="AI523" s="26"/>
      <c r="AJ523" s="26"/>
      <c r="AK523" s="26"/>
      <c r="AL523" s="274"/>
      <c r="AM523" s="274"/>
      <c r="AN523" s="274"/>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row>
    <row r="524" spans="1:64" ht="13.5" customHeight="1">
      <c r="A524" s="274"/>
      <c r="B524" s="274"/>
      <c r="C524" s="274"/>
      <c r="D524" s="274"/>
      <c r="E524" s="274"/>
      <c r="F524" s="274"/>
      <c r="G524" s="26"/>
      <c r="H524" s="274"/>
      <c r="I524" s="26"/>
      <c r="J524" s="26"/>
      <c r="K524" s="26"/>
      <c r="L524" s="26"/>
      <c r="M524" s="26"/>
      <c r="N524" s="26"/>
      <c r="O524" s="26"/>
      <c r="P524" s="274"/>
      <c r="Q524" s="26"/>
      <c r="R524" s="26"/>
      <c r="S524" s="26"/>
      <c r="T524" s="26"/>
      <c r="U524" s="26"/>
      <c r="V524" s="26"/>
      <c r="W524" s="26"/>
      <c r="X524" s="26"/>
      <c r="Y524" s="26"/>
      <c r="Z524" s="26"/>
      <c r="AA524" s="26"/>
      <c r="AB524" s="26"/>
      <c r="AC524" s="26"/>
      <c r="AD524" s="26"/>
      <c r="AE524" s="26"/>
      <c r="AF524" s="26"/>
      <c r="AG524" s="26"/>
      <c r="AH524" s="26"/>
      <c r="AI524" s="26"/>
      <c r="AJ524" s="26"/>
      <c r="AK524" s="26"/>
      <c r="AL524" s="274"/>
      <c r="AM524" s="274"/>
      <c r="AN524" s="274"/>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row>
    <row r="525" spans="1:64" ht="13.5" customHeight="1">
      <c r="A525" s="274"/>
      <c r="B525" s="274"/>
      <c r="C525" s="274"/>
      <c r="D525" s="274"/>
      <c r="E525" s="274"/>
      <c r="F525" s="274"/>
      <c r="G525" s="26"/>
      <c r="H525" s="274"/>
      <c r="I525" s="26"/>
      <c r="J525" s="26"/>
      <c r="K525" s="26"/>
      <c r="L525" s="26"/>
      <c r="M525" s="26"/>
      <c r="N525" s="26"/>
      <c r="O525" s="26"/>
      <c r="P525" s="274"/>
      <c r="Q525" s="26"/>
      <c r="R525" s="26"/>
      <c r="S525" s="26"/>
      <c r="T525" s="26"/>
      <c r="U525" s="26"/>
      <c r="V525" s="26"/>
      <c r="W525" s="26"/>
      <c r="X525" s="26"/>
      <c r="Y525" s="26"/>
      <c r="Z525" s="26"/>
      <c r="AA525" s="26"/>
      <c r="AB525" s="26"/>
      <c r="AC525" s="26"/>
      <c r="AD525" s="26"/>
      <c r="AE525" s="26"/>
      <c r="AF525" s="26"/>
      <c r="AG525" s="26"/>
      <c r="AH525" s="26"/>
      <c r="AI525" s="26"/>
      <c r="AJ525" s="26"/>
      <c r="AK525" s="26"/>
      <c r="AL525" s="274"/>
      <c r="AM525" s="274"/>
      <c r="AN525" s="274"/>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row>
    <row r="526" spans="1:64" ht="13.5" customHeight="1">
      <c r="A526" s="274"/>
      <c r="B526" s="274"/>
      <c r="C526" s="274"/>
      <c r="D526" s="274"/>
      <c r="E526" s="274"/>
      <c r="F526" s="274"/>
      <c r="G526" s="26"/>
      <c r="H526" s="274"/>
      <c r="I526" s="26"/>
      <c r="J526" s="26"/>
      <c r="K526" s="26"/>
      <c r="L526" s="26"/>
      <c r="M526" s="26"/>
      <c r="N526" s="26"/>
      <c r="O526" s="26"/>
      <c r="P526" s="274"/>
      <c r="Q526" s="26"/>
      <c r="R526" s="26"/>
      <c r="S526" s="26"/>
      <c r="T526" s="26"/>
      <c r="U526" s="26"/>
      <c r="V526" s="26"/>
      <c r="W526" s="26"/>
      <c r="X526" s="26"/>
      <c r="Y526" s="26"/>
      <c r="Z526" s="26"/>
      <c r="AA526" s="26"/>
      <c r="AB526" s="26"/>
      <c r="AC526" s="26"/>
      <c r="AD526" s="26"/>
      <c r="AE526" s="26"/>
      <c r="AF526" s="26"/>
      <c r="AG526" s="26"/>
      <c r="AH526" s="26"/>
      <c r="AI526" s="26"/>
      <c r="AJ526" s="26"/>
      <c r="AK526" s="26"/>
      <c r="AL526" s="274"/>
      <c r="AM526" s="274"/>
      <c r="AN526" s="274"/>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row>
    <row r="527" spans="1:64" ht="13.5" customHeight="1">
      <c r="A527" s="274"/>
      <c r="B527" s="274"/>
      <c r="C527" s="274"/>
      <c r="D527" s="274"/>
      <c r="E527" s="274"/>
      <c r="F527" s="274"/>
      <c r="G527" s="26"/>
      <c r="H527" s="274"/>
      <c r="I527" s="26"/>
      <c r="J527" s="26"/>
      <c r="K527" s="26"/>
      <c r="L527" s="26"/>
      <c r="M527" s="26"/>
      <c r="N527" s="26"/>
      <c r="O527" s="26"/>
      <c r="P527" s="274"/>
      <c r="Q527" s="26"/>
      <c r="R527" s="26"/>
      <c r="S527" s="26"/>
      <c r="T527" s="26"/>
      <c r="U527" s="26"/>
      <c r="V527" s="26"/>
      <c r="W527" s="26"/>
      <c r="X527" s="26"/>
      <c r="Y527" s="26"/>
      <c r="Z527" s="26"/>
      <c r="AA527" s="26"/>
      <c r="AB527" s="26"/>
      <c r="AC527" s="26"/>
      <c r="AD527" s="26"/>
      <c r="AE527" s="26"/>
      <c r="AF527" s="26"/>
      <c r="AG527" s="26"/>
      <c r="AH527" s="26"/>
      <c r="AI527" s="26"/>
      <c r="AJ527" s="26"/>
      <c r="AK527" s="26"/>
      <c r="AL527" s="274"/>
      <c r="AM527" s="274"/>
      <c r="AN527" s="274"/>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row>
    <row r="528" spans="1:64" ht="13.5" customHeight="1">
      <c r="A528" s="274"/>
      <c r="B528" s="274"/>
      <c r="C528" s="274"/>
      <c r="D528" s="274"/>
      <c r="E528" s="274"/>
      <c r="F528" s="274"/>
      <c r="G528" s="26"/>
      <c r="H528" s="274"/>
      <c r="I528" s="26"/>
      <c r="J528" s="26"/>
      <c r="K528" s="26"/>
      <c r="L528" s="26"/>
      <c r="M528" s="26"/>
      <c r="N528" s="26"/>
      <c r="O528" s="26"/>
      <c r="P528" s="274"/>
      <c r="Q528" s="26"/>
      <c r="R528" s="26"/>
      <c r="S528" s="26"/>
      <c r="T528" s="26"/>
      <c r="U528" s="26"/>
      <c r="V528" s="26"/>
      <c r="W528" s="26"/>
      <c r="X528" s="26"/>
      <c r="Y528" s="26"/>
      <c r="Z528" s="26"/>
      <c r="AA528" s="26"/>
      <c r="AB528" s="26"/>
      <c r="AC528" s="26"/>
      <c r="AD528" s="26"/>
      <c r="AE528" s="26"/>
      <c r="AF528" s="26"/>
      <c r="AG528" s="26"/>
      <c r="AH528" s="26"/>
      <c r="AI528" s="26"/>
      <c r="AJ528" s="26"/>
      <c r="AK528" s="26"/>
      <c r="AL528" s="274"/>
      <c r="AM528" s="274"/>
      <c r="AN528" s="274"/>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row>
    <row r="529" spans="1:64" ht="13.5" customHeight="1">
      <c r="A529" s="274"/>
      <c r="B529" s="274"/>
      <c r="C529" s="274"/>
      <c r="D529" s="274"/>
      <c r="E529" s="274"/>
      <c r="F529" s="274"/>
      <c r="G529" s="26"/>
      <c r="H529" s="274"/>
      <c r="I529" s="26"/>
      <c r="J529" s="26"/>
      <c r="K529" s="26"/>
      <c r="L529" s="26"/>
      <c r="M529" s="26"/>
      <c r="N529" s="26"/>
      <c r="O529" s="26"/>
      <c r="P529" s="274"/>
      <c r="Q529" s="26"/>
      <c r="R529" s="26"/>
      <c r="S529" s="26"/>
      <c r="T529" s="26"/>
      <c r="U529" s="26"/>
      <c r="V529" s="26"/>
      <c r="W529" s="26"/>
      <c r="X529" s="26"/>
      <c r="Y529" s="26"/>
      <c r="Z529" s="26"/>
      <c r="AA529" s="26"/>
      <c r="AB529" s="26"/>
      <c r="AC529" s="26"/>
      <c r="AD529" s="26"/>
      <c r="AE529" s="26"/>
      <c r="AF529" s="26"/>
      <c r="AG529" s="26"/>
      <c r="AH529" s="26"/>
      <c r="AI529" s="26"/>
      <c r="AJ529" s="26"/>
      <c r="AK529" s="26"/>
      <c r="AL529" s="274"/>
      <c r="AM529" s="274"/>
      <c r="AN529" s="274"/>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row>
    <row r="530" spans="1:64" ht="13.5" customHeight="1">
      <c r="A530" s="274"/>
      <c r="B530" s="274"/>
      <c r="C530" s="274"/>
      <c r="D530" s="274"/>
      <c r="E530" s="274"/>
      <c r="F530" s="274"/>
      <c r="G530" s="26"/>
      <c r="H530" s="274"/>
      <c r="I530" s="26"/>
      <c r="J530" s="26"/>
      <c r="K530" s="26"/>
      <c r="L530" s="26"/>
      <c r="M530" s="26"/>
      <c r="N530" s="26"/>
      <c r="O530" s="26"/>
      <c r="P530" s="274"/>
      <c r="Q530" s="26"/>
      <c r="R530" s="26"/>
      <c r="S530" s="26"/>
      <c r="T530" s="26"/>
      <c r="U530" s="26"/>
      <c r="V530" s="26"/>
      <c r="W530" s="26"/>
      <c r="X530" s="26"/>
      <c r="Y530" s="26"/>
      <c r="Z530" s="26"/>
      <c r="AA530" s="26"/>
      <c r="AB530" s="26"/>
      <c r="AC530" s="26"/>
      <c r="AD530" s="26"/>
      <c r="AE530" s="26"/>
      <c r="AF530" s="26"/>
      <c r="AG530" s="26"/>
      <c r="AH530" s="26"/>
      <c r="AI530" s="26"/>
      <c r="AJ530" s="26"/>
      <c r="AK530" s="26"/>
      <c r="AL530" s="274"/>
      <c r="AM530" s="274"/>
      <c r="AN530" s="274"/>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row>
    <row r="531" spans="1:64" ht="13.5" customHeight="1">
      <c r="A531" s="274"/>
      <c r="B531" s="274"/>
      <c r="C531" s="274"/>
      <c r="D531" s="274"/>
      <c r="E531" s="274"/>
      <c r="F531" s="274"/>
      <c r="G531" s="26"/>
      <c r="H531" s="274"/>
      <c r="I531" s="26"/>
      <c r="J531" s="26"/>
      <c r="K531" s="26"/>
      <c r="L531" s="26"/>
      <c r="M531" s="26"/>
      <c r="N531" s="26"/>
      <c r="O531" s="26"/>
      <c r="P531" s="274"/>
      <c r="Q531" s="26"/>
      <c r="R531" s="26"/>
      <c r="S531" s="26"/>
      <c r="T531" s="26"/>
      <c r="U531" s="26"/>
      <c r="V531" s="26"/>
      <c r="W531" s="26"/>
      <c r="X531" s="26"/>
      <c r="Y531" s="26"/>
      <c r="Z531" s="26"/>
      <c r="AA531" s="26"/>
      <c r="AB531" s="26"/>
      <c r="AC531" s="26"/>
      <c r="AD531" s="26"/>
      <c r="AE531" s="26"/>
      <c r="AF531" s="26"/>
      <c r="AG531" s="26"/>
      <c r="AH531" s="26"/>
      <c r="AI531" s="26"/>
      <c r="AJ531" s="26"/>
      <c r="AK531" s="26"/>
      <c r="AL531" s="274"/>
      <c r="AM531" s="274"/>
      <c r="AN531" s="274"/>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row>
    <row r="532" spans="1:64" ht="13.5" customHeight="1">
      <c r="A532" s="274"/>
      <c r="B532" s="274"/>
      <c r="C532" s="274"/>
      <c r="D532" s="274"/>
      <c r="E532" s="274"/>
      <c r="F532" s="274"/>
      <c r="G532" s="26"/>
      <c r="H532" s="274"/>
      <c r="I532" s="26"/>
      <c r="J532" s="26"/>
      <c r="K532" s="26"/>
      <c r="L532" s="26"/>
      <c r="M532" s="26"/>
      <c r="N532" s="26"/>
      <c r="O532" s="26"/>
      <c r="P532" s="274"/>
      <c r="Q532" s="26"/>
      <c r="R532" s="26"/>
      <c r="S532" s="26"/>
      <c r="T532" s="26"/>
      <c r="U532" s="26"/>
      <c r="V532" s="26"/>
      <c r="W532" s="26"/>
      <c r="X532" s="26"/>
      <c r="Y532" s="26"/>
      <c r="Z532" s="26"/>
      <c r="AA532" s="26"/>
      <c r="AB532" s="26"/>
      <c r="AC532" s="26"/>
      <c r="AD532" s="26"/>
      <c r="AE532" s="26"/>
      <c r="AF532" s="26"/>
      <c r="AG532" s="26"/>
      <c r="AH532" s="26"/>
      <c r="AI532" s="26"/>
      <c r="AJ532" s="26"/>
      <c r="AK532" s="26"/>
      <c r="AL532" s="274"/>
      <c r="AM532" s="274"/>
      <c r="AN532" s="274"/>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row>
    <row r="533" spans="1:64" ht="13.5" customHeight="1">
      <c r="A533" s="274"/>
      <c r="B533" s="274"/>
      <c r="C533" s="274"/>
      <c r="D533" s="274"/>
      <c r="E533" s="274"/>
      <c r="F533" s="274"/>
      <c r="G533" s="26"/>
      <c r="H533" s="274"/>
      <c r="I533" s="26"/>
      <c r="J533" s="26"/>
      <c r="K533" s="26"/>
      <c r="L533" s="26"/>
      <c r="M533" s="26"/>
      <c r="N533" s="26"/>
      <c r="O533" s="26"/>
      <c r="P533" s="274"/>
      <c r="Q533" s="26"/>
      <c r="R533" s="26"/>
      <c r="S533" s="26"/>
      <c r="T533" s="26"/>
      <c r="U533" s="26"/>
      <c r="V533" s="26"/>
      <c r="W533" s="26"/>
      <c r="X533" s="26"/>
      <c r="Y533" s="26"/>
      <c r="Z533" s="26"/>
      <c r="AA533" s="26"/>
      <c r="AB533" s="26"/>
      <c r="AC533" s="26"/>
      <c r="AD533" s="26"/>
      <c r="AE533" s="26"/>
      <c r="AF533" s="26"/>
      <c r="AG533" s="26"/>
      <c r="AH533" s="26"/>
      <c r="AI533" s="26"/>
      <c r="AJ533" s="26"/>
      <c r="AK533" s="26"/>
      <c r="AL533" s="274"/>
      <c r="AM533" s="274"/>
      <c r="AN533" s="274"/>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row>
    <row r="534" spans="1:64" ht="13.5" customHeight="1">
      <c r="A534" s="274"/>
      <c r="B534" s="274"/>
      <c r="C534" s="274"/>
      <c r="D534" s="274"/>
      <c r="E534" s="274"/>
      <c r="F534" s="274"/>
      <c r="G534" s="26"/>
      <c r="H534" s="274"/>
      <c r="I534" s="26"/>
      <c r="J534" s="26"/>
      <c r="K534" s="26"/>
      <c r="L534" s="26"/>
      <c r="M534" s="26"/>
      <c r="N534" s="26"/>
      <c r="O534" s="26"/>
      <c r="P534" s="274"/>
      <c r="Q534" s="26"/>
      <c r="R534" s="26"/>
      <c r="S534" s="26"/>
      <c r="T534" s="26"/>
      <c r="U534" s="26"/>
      <c r="V534" s="26"/>
      <c r="W534" s="26"/>
      <c r="X534" s="26"/>
      <c r="Y534" s="26"/>
      <c r="Z534" s="26"/>
      <c r="AA534" s="26"/>
      <c r="AB534" s="26"/>
      <c r="AC534" s="26"/>
      <c r="AD534" s="26"/>
      <c r="AE534" s="26"/>
      <c r="AF534" s="26"/>
      <c r="AG534" s="26"/>
      <c r="AH534" s="26"/>
      <c r="AI534" s="26"/>
      <c r="AJ534" s="26"/>
      <c r="AK534" s="26"/>
      <c r="AL534" s="274"/>
      <c r="AM534" s="274"/>
      <c r="AN534" s="274"/>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row>
    <row r="535" spans="1:64" ht="13.5" customHeight="1">
      <c r="A535" s="274"/>
      <c r="B535" s="274"/>
      <c r="C535" s="274"/>
      <c r="D535" s="274"/>
      <c r="E535" s="274"/>
      <c r="F535" s="274"/>
      <c r="G535" s="26"/>
      <c r="H535" s="274"/>
      <c r="I535" s="26"/>
      <c r="J535" s="26"/>
      <c r="K535" s="26"/>
      <c r="L535" s="26"/>
      <c r="M535" s="26"/>
      <c r="N535" s="26"/>
      <c r="O535" s="26"/>
      <c r="P535" s="274"/>
      <c r="Q535" s="26"/>
      <c r="R535" s="26"/>
      <c r="S535" s="26"/>
      <c r="T535" s="26"/>
      <c r="U535" s="26"/>
      <c r="V535" s="26"/>
      <c r="W535" s="26"/>
      <c r="X535" s="26"/>
      <c r="Y535" s="26"/>
      <c r="Z535" s="26"/>
      <c r="AA535" s="26"/>
      <c r="AB535" s="26"/>
      <c r="AC535" s="26"/>
      <c r="AD535" s="26"/>
      <c r="AE535" s="26"/>
      <c r="AF535" s="26"/>
      <c r="AG535" s="26"/>
      <c r="AH535" s="26"/>
      <c r="AI535" s="26"/>
      <c r="AJ535" s="26"/>
      <c r="AK535" s="26"/>
      <c r="AL535" s="274"/>
      <c r="AM535" s="274"/>
      <c r="AN535" s="274"/>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row>
    <row r="536" spans="1:64" ht="13.5" customHeight="1">
      <c r="A536" s="274"/>
      <c r="B536" s="274"/>
      <c r="C536" s="274"/>
      <c r="D536" s="274"/>
      <c r="E536" s="274"/>
      <c r="F536" s="274"/>
      <c r="G536" s="26"/>
      <c r="H536" s="274"/>
      <c r="I536" s="26"/>
      <c r="J536" s="26"/>
      <c r="K536" s="26"/>
      <c r="L536" s="26"/>
      <c r="M536" s="26"/>
      <c r="N536" s="26"/>
      <c r="O536" s="26"/>
      <c r="P536" s="274"/>
      <c r="Q536" s="26"/>
      <c r="R536" s="26"/>
      <c r="S536" s="26"/>
      <c r="T536" s="26"/>
      <c r="U536" s="26"/>
      <c r="V536" s="26"/>
      <c r="W536" s="26"/>
      <c r="X536" s="26"/>
      <c r="Y536" s="26"/>
      <c r="Z536" s="26"/>
      <c r="AA536" s="26"/>
      <c r="AB536" s="26"/>
      <c r="AC536" s="26"/>
      <c r="AD536" s="26"/>
      <c r="AE536" s="26"/>
      <c r="AF536" s="26"/>
      <c r="AG536" s="26"/>
      <c r="AH536" s="26"/>
      <c r="AI536" s="26"/>
      <c r="AJ536" s="26"/>
      <c r="AK536" s="26"/>
      <c r="AL536" s="274"/>
      <c r="AM536" s="274"/>
      <c r="AN536" s="274"/>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row>
    <row r="537" spans="1:64" ht="13.5" customHeight="1">
      <c r="A537" s="274"/>
      <c r="B537" s="274"/>
      <c r="C537" s="274"/>
      <c r="D537" s="274"/>
      <c r="E537" s="274"/>
      <c r="F537" s="274"/>
      <c r="G537" s="26"/>
      <c r="H537" s="274"/>
      <c r="I537" s="26"/>
      <c r="J537" s="26"/>
      <c r="K537" s="26"/>
      <c r="L537" s="26"/>
      <c r="M537" s="26"/>
      <c r="N537" s="26"/>
      <c r="O537" s="26"/>
      <c r="P537" s="274"/>
      <c r="Q537" s="26"/>
      <c r="R537" s="26"/>
      <c r="S537" s="26"/>
      <c r="T537" s="26"/>
      <c r="U537" s="26"/>
      <c r="V537" s="26"/>
      <c r="W537" s="26"/>
      <c r="X537" s="26"/>
      <c r="Y537" s="26"/>
      <c r="Z537" s="26"/>
      <c r="AA537" s="26"/>
      <c r="AB537" s="26"/>
      <c r="AC537" s="26"/>
      <c r="AD537" s="26"/>
      <c r="AE537" s="26"/>
      <c r="AF537" s="26"/>
      <c r="AG537" s="26"/>
      <c r="AH537" s="26"/>
      <c r="AI537" s="26"/>
      <c r="AJ537" s="26"/>
      <c r="AK537" s="26"/>
      <c r="AL537" s="274"/>
      <c r="AM537" s="274"/>
      <c r="AN537" s="274"/>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row>
    <row r="538" spans="1:64" ht="13.5" customHeight="1">
      <c r="A538" s="274"/>
      <c r="B538" s="274"/>
      <c r="C538" s="274"/>
      <c r="D538" s="274"/>
      <c r="E538" s="274"/>
      <c r="F538" s="274"/>
      <c r="G538" s="26"/>
      <c r="H538" s="274"/>
      <c r="I538" s="26"/>
      <c r="J538" s="26"/>
      <c r="K538" s="26"/>
      <c r="L538" s="26"/>
      <c r="M538" s="26"/>
      <c r="N538" s="26"/>
      <c r="O538" s="26"/>
      <c r="P538" s="274"/>
      <c r="Q538" s="26"/>
      <c r="R538" s="26"/>
      <c r="S538" s="26"/>
      <c r="T538" s="26"/>
      <c r="U538" s="26"/>
      <c r="V538" s="26"/>
      <c r="W538" s="26"/>
      <c r="X538" s="26"/>
      <c r="Y538" s="26"/>
      <c r="Z538" s="26"/>
      <c r="AA538" s="26"/>
      <c r="AB538" s="26"/>
      <c r="AC538" s="26"/>
      <c r="AD538" s="26"/>
      <c r="AE538" s="26"/>
      <c r="AF538" s="26"/>
      <c r="AG538" s="26"/>
      <c r="AH538" s="26"/>
      <c r="AI538" s="26"/>
      <c r="AJ538" s="26"/>
      <c r="AK538" s="26"/>
      <c r="AL538" s="274"/>
      <c r="AM538" s="274"/>
      <c r="AN538" s="274"/>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c r="BL538" s="26"/>
    </row>
    <row r="539" spans="1:64" ht="13.5" customHeight="1">
      <c r="A539" s="274"/>
      <c r="B539" s="274"/>
      <c r="C539" s="274"/>
      <c r="D539" s="274"/>
      <c r="E539" s="274"/>
      <c r="F539" s="274"/>
      <c r="G539" s="26"/>
      <c r="H539" s="274"/>
      <c r="I539" s="26"/>
      <c r="J539" s="26"/>
      <c r="K539" s="26"/>
      <c r="L539" s="26"/>
      <c r="M539" s="26"/>
      <c r="N539" s="26"/>
      <c r="O539" s="26"/>
      <c r="P539" s="274"/>
      <c r="Q539" s="26"/>
      <c r="R539" s="26"/>
      <c r="S539" s="26"/>
      <c r="T539" s="26"/>
      <c r="U539" s="26"/>
      <c r="V539" s="26"/>
      <c r="W539" s="26"/>
      <c r="X539" s="26"/>
      <c r="Y539" s="26"/>
      <c r="Z539" s="26"/>
      <c r="AA539" s="26"/>
      <c r="AB539" s="26"/>
      <c r="AC539" s="26"/>
      <c r="AD539" s="26"/>
      <c r="AE539" s="26"/>
      <c r="AF539" s="26"/>
      <c r="AG539" s="26"/>
      <c r="AH539" s="26"/>
      <c r="AI539" s="26"/>
      <c r="AJ539" s="26"/>
      <c r="AK539" s="26"/>
      <c r="AL539" s="274"/>
      <c r="AM539" s="274"/>
      <c r="AN539" s="274"/>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row>
    <row r="540" spans="1:64" ht="13.5" customHeight="1">
      <c r="A540" s="274"/>
      <c r="B540" s="274"/>
      <c r="C540" s="274"/>
      <c r="D540" s="274"/>
      <c r="E540" s="274"/>
      <c r="F540" s="274"/>
      <c r="G540" s="26"/>
      <c r="H540" s="274"/>
      <c r="I540" s="26"/>
      <c r="J540" s="26"/>
      <c r="K540" s="26"/>
      <c r="L540" s="26"/>
      <c r="M540" s="26"/>
      <c r="N540" s="26"/>
      <c r="O540" s="26"/>
      <c r="P540" s="274"/>
      <c r="Q540" s="26"/>
      <c r="R540" s="26"/>
      <c r="S540" s="26"/>
      <c r="T540" s="26"/>
      <c r="U540" s="26"/>
      <c r="V540" s="26"/>
      <c r="W540" s="26"/>
      <c r="X540" s="26"/>
      <c r="Y540" s="26"/>
      <c r="Z540" s="26"/>
      <c r="AA540" s="26"/>
      <c r="AB540" s="26"/>
      <c r="AC540" s="26"/>
      <c r="AD540" s="26"/>
      <c r="AE540" s="26"/>
      <c r="AF540" s="26"/>
      <c r="AG540" s="26"/>
      <c r="AH540" s="26"/>
      <c r="AI540" s="26"/>
      <c r="AJ540" s="26"/>
      <c r="AK540" s="26"/>
      <c r="AL540" s="274"/>
      <c r="AM540" s="274"/>
      <c r="AN540" s="274"/>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c r="BL540" s="26"/>
    </row>
    <row r="541" spans="1:64" ht="13.5" customHeight="1">
      <c r="A541" s="274"/>
      <c r="B541" s="274"/>
      <c r="C541" s="274"/>
      <c r="D541" s="274"/>
      <c r="E541" s="274"/>
      <c r="F541" s="274"/>
      <c r="G541" s="26"/>
      <c r="H541" s="274"/>
      <c r="I541" s="26"/>
      <c r="J541" s="26"/>
      <c r="K541" s="26"/>
      <c r="L541" s="26"/>
      <c r="M541" s="26"/>
      <c r="N541" s="26"/>
      <c r="O541" s="26"/>
      <c r="P541" s="274"/>
      <c r="Q541" s="26"/>
      <c r="R541" s="26"/>
      <c r="S541" s="26"/>
      <c r="T541" s="26"/>
      <c r="U541" s="26"/>
      <c r="V541" s="26"/>
      <c r="W541" s="26"/>
      <c r="X541" s="26"/>
      <c r="Y541" s="26"/>
      <c r="Z541" s="26"/>
      <c r="AA541" s="26"/>
      <c r="AB541" s="26"/>
      <c r="AC541" s="26"/>
      <c r="AD541" s="26"/>
      <c r="AE541" s="26"/>
      <c r="AF541" s="26"/>
      <c r="AG541" s="26"/>
      <c r="AH541" s="26"/>
      <c r="AI541" s="26"/>
      <c r="AJ541" s="26"/>
      <c r="AK541" s="26"/>
      <c r="AL541" s="274"/>
      <c r="AM541" s="274"/>
      <c r="AN541" s="274"/>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row>
    <row r="542" spans="1:64" ht="13.5" customHeight="1">
      <c r="A542" s="274"/>
      <c r="B542" s="274"/>
      <c r="C542" s="274"/>
      <c r="D542" s="274"/>
      <c r="E542" s="274"/>
      <c r="F542" s="274"/>
      <c r="G542" s="26"/>
      <c r="H542" s="274"/>
      <c r="I542" s="26"/>
      <c r="J542" s="26"/>
      <c r="K542" s="26"/>
      <c r="L542" s="26"/>
      <c r="M542" s="26"/>
      <c r="N542" s="26"/>
      <c r="O542" s="26"/>
      <c r="P542" s="274"/>
      <c r="Q542" s="26"/>
      <c r="R542" s="26"/>
      <c r="S542" s="26"/>
      <c r="T542" s="26"/>
      <c r="U542" s="26"/>
      <c r="V542" s="26"/>
      <c r="W542" s="26"/>
      <c r="X542" s="26"/>
      <c r="Y542" s="26"/>
      <c r="Z542" s="26"/>
      <c r="AA542" s="26"/>
      <c r="AB542" s="26"/>
      <c r="AC542" s="26"/>
      <c r="AD542" s="26"/>
      <c r="AE542" s="26"/>
      <c r="AF542" s="26"/>
      <c r="AG542" s="26"/>
      <c r="AH542" s="26"/>
      <c r="AI542" s="26"/>
      <c r="AJ542" s="26"/>
      <c r="AK542" s="26"/>
      <c r="AL542" s="274"/>
      <c r="AM542" s="274"/>
      <c r="AN542" s="274"/>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row>
    <row r="543" spans="1:64" ht="13.5" customHeight="1">
      <c r="A543" s="274"/>
      <c r="B543" s="274"/>
      <c r="C543" s="274"/>
      <c r="D543" s="274"/>
      <c r="E543" s="274"/>
      <c r="F543" s="274"/>
      <c r="G543" s="26"/>
      <c r="H543" s="274"/>
      <c r="I543" s="26"/>
      <c r="J543" s="26"/>
      <c r="K543" s="26"/>
      <c r="L543" s="26"/>
      <c r="M543" s="26"/>
      <c r="N543" s="26"/>
      <c r="O543" s="26"/>
      <c r="P543" s="274"/>
      <c r="Q543" s="26"/>
      <c r="R543" s="26"/>
      <c r="S543" s="26"/>
      <c r="T543" s="26"/>
      <c r="U543" s="26"/>
      <c r="V543" s="26"/>
      <c r="W543" s="26"/>
      <c r="X543" s="26"/>
      <c r="Y543" s="26"/>
      <c r="Z543" s="26"/>
      <c r="AA543" s="26"/>
      <c r="AB543" s="26"/>
      <c r="AC543" s="26"/>
      <c r="AD543" s="26"/>
      <c r="AE543" s="26"/>
      <c r="AF543" s="26"/>
      <c r="AG543" s="26"/>
      <c r="AH543" s="26"/>
      <c r="AI543" s="26"/>
      <c r="AJ543" s="26"/>
      <c r="AK543" s="26"/>
      <c r="AL543" s="274"/>
      <c r="AM543" s="274"/>
      <c r="AN543" s="274"/>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row>
    <row r="544" spans="1:64" ht="13.5" customHeight="1">
      <c r="A544" s="274"/>
      <c r="B544" s="274"/>
      <c r="C544" s="274"/>
      <c r="D544" s="274"/>
      <c r="E544" s="274"/>
      <c r="F544" s="274"/>
      <c r="G544" s="26"/>
      <c r="H544" s="274"/>
      <c r="I544" s="26"/>
      <c r="J544" s="26"/>
      <c r="K544" s="26"/>
      <c r="L544" s="26"/>
      <c r="M544" s="26"/>
      <c r="N544" s="26"/>
      <c r="O544" s="26"/>
      <c r="P544" s="274"/>
      <c r="Q544" s="26"/>
      <c r="R544" s="26"/>
      <c r="S544" s="26"/>
      <c r="T544" s="26"/>
      <c r="U544" s="26"/>
      <c r="V544" s="26"/>
      <c r="W544" s="26"/>
      <c r="X544" s="26"/>
      <c r="Y544" s="26"/>
      <c r="Z544" s="26"/>
      <c r="AA544" s="26"/>
      <c r="AB544" s="26"/>
      <c r="AC544" s="26"/>
      <c r="AD544" s="26"/>
      <c r="AE544" s="26"/>
      <c r="AF544" s="26"/>
      <c r="AG544" s="26"/>
      <c r="AH544" s="26"/>
      <c r="AI544" s="26"/>
      <c r="AJ544" s="26"/>
      <c r="AK544" s="26"/>
      <c r="AL544" s="274"/>
      <c r="AM544" s="274"/>
      <c r="AN544" s="274"/>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row>
    <row r="545" spans="1:64" ht="13.5" customHeight="1">
      <c r="A545" s="274"/>
      <c r="B545" s="274"/>
      <c r="C545" s="274"/>
      <c r="D545" s="274"/>
      <c r="E545" s="274"/>
      <c r="F545" s="274"/>
      <c r="G545" s="26"/>
      <c r="H545" s="274"/>
      <c r="I545" s="26"/>
      <c r="J545" s="26"/>
      <c r="K545" s="26"/>
      <c r="L545" s="26"/>
      <c r="M545" s="26"/>
      <c r="N545" s="26"/>
      <c r="O545" s="26"/>
      <c r="P545" s="274"/>
      <c r="Q545" s="26"/>
      <c r="R545" s="26"/>
      <c r="S545" s="26"/>
      <c r="T545" s="26"/>
      <c r="U545" s="26"/>
      <c r="V545" s="26"/>
      <c r="W545" s="26"/>
      <c r="X545" s="26"/>
      <c r="Y545" s="26"/>
      <c r="Z545" s="26"/>
      <c r="AA545" s="26"/>
      <c r="AB545" s="26"/>
      <c r="AC545" s="26"/>
      <c r="AD545" s="26"/>
      <c r="AE545" s="26"/>
      <c r="AF545" s="26"/>
      <c r="AG545" s="26"/>
      <c r="AH545" s="26"/>
      <c r="AI545" s="26"/>
      <c r="AJ545" s="26"/>
      <c r="AK545" s="26"/>
      <c r="AL545" s="274"/>
      <c r="AM545" s="274"/>
      <c r="AN545" s="274"/>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c r="BL545" s="26"/>
    </row>
    <row r="546" spans="1:64" ht="13.5" customHeight="1">
      <c r="A546" s="274"/>
      <c r="B546" s="274"/>
      <c r="C546" s="274"/>
      <c r="D546" s="274"/>
      <c r="E546" s="274"/>
      <c r="F546" s="274"/>
      <c r="G546" s="26"/>
      <c r="H546" s="274"/>
      <c r="I546" s="26"/>
      <c r="J546" s="26"/>
      <c r="K546" s="26"/>
      <c r="L546" s="26"/>
      <c r="M546" s="26"/>
      <c r="N546" s="26"/>
      <c r="O546" s="26"/>
      <c r="P546" s="274"/>
      <c r="Q546" s="26"/>
      <c r="R546" s="26"/>
      <c r="S546" s="26"/>
      <c r="T546" s="26"/>
      <c r="U546" s="26"/>
      <c r="V546" s="26"/>
      <c r="W546" s="26"/>
      <c r="X546" s="26"/>
      <c r="Y546" s="26"/>
      <c r="Z546" s="26"/>
      <c r="AA546" s="26"/>
      <c r="AB546" s="26"/>
      <c r="AC546" s="26"/>
      <c r="AD546" s="26"/>
      <c r="AE546" s="26"/>
      <c r="AF546" s="26"/>
      <c r="AG546" s="26"/>
      <c r="AH546" s="26"/>
      <c r="AI546" s="26"/>
      <c r="AJ546" s="26"/>
      <c r="AK546" s="26"/>
      <c r="AL546" s="274"/>
      <c r="AM546" s="274"/>
      <c r="AN546" s="274"/>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row>
    <row r="547" spans="1:64" ht="13.5" customHeight="1">
      <c r="A547" s="274"/>
      <c r="B547" s="274"/>
      <c r="C547" s="274"/>
      <c r="D547" s="274"/>
      <c r="E547" s="274"/>
      <c r="F547" s="274"/>
      <c r="G547" s="26"/>
      <c r="H547" s="274"/>
      <c r="I547" s="26"/>
      <c r="J547" s="26"/>
      <c r="K547" s="26"/>
      <c r="L547" s="26"/>
      <c r="M547" s="26"/>
      <c r="N547" s="26"/>
      <c r="O547" s="26"/>
      <c r="P547" s="274"/>
      <c r="Q547" s="26"/>
      <c r="R547" s="26"/>
      <c r="S547" s="26"/>
      <c r="T547" s="26"/>
      <c r="U547" s="26"/>
      <c r="V547" s="26"/>
      <c r="W547" s="26"/>
      <c r="X547" s="26"/>
      <c r="Y547" s="26"/>
      <c r="Z547" s="26"/>
      <c r="AA547" s="26"/>
      <c r="AB547" s="26"/>
      <c r="AC547" s="26"/>
      <c r="AD547" s="26"/>
      <c r="AE547" s="26"/>
      <c r="AF547" s="26"/>
      <c r="AG547" s="26"/>
      <c r="AH547" s="26"/>
      <c r="AI547" s="26"/>
      <c r="AJ547" s="26"/>
      <c r="AK547" s="26"/>
      <c r="AL547" s="274"/>
      <c r="AM547" s="274"/>
      <c r="AN547" s="274"/>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row>
    <row r="548" spans="1:64" ht="13.5" customHeight="1">
      <c r="A548" s="274"/>
      <c r="B548" s="274"/>
      <c r="C548" s="274"/>
      <c r="D548" s="274"/>
      <c r="E548" s="274"/>
      <c r="F548" s="274"/>
      <c r="G548" s="26"/>
      <c r="H548" s="274"/>
      <c r="I548" s="26"/>
      <c r="J548" s="26"/>
      <c r="K548" s="26"/>
      <c r="L548" s="26"/>
      <c r="M548" s="26"/>
      <c r="N548" s="26"/>
      <c r="O548" s="26"/>
      <c r="P548" s="274"/>
      <c r="Q548" s="26"/>
      <c r="R548" s="26"/>
      <c r="S548" s="26"/>
      <c r="T548" s="26"/>
      <c r="U548" s="26"/>
      <c r="V548" s="26"/>
      <c r="W548" s="26"/>
      <c r="X548" s="26"/>
      <c r="Y548" s="26"/>
      <c r="Z548" s="26"/>
      <c r="AA548" s="26"/>
      <c r="AB548" s="26"/>
      <c r="AC548" s="26"/>
      <c r="AD548" s="26"/>
      <c r="AE548" s="26"/>
      <c r="AF548" s="26"/>
      <c r="AG548" s="26"/>
      <c r="AH548" s="26"/>
      <c r="AI548" s="26"/>
      <c r="AJ548" s="26"/>
      <c r="AK548" s="26"/>
      <c r="AL548" s="274"/>
      <c r="AM548" s="274"/>
      <c r="AN548" s="274"/>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row>
    <row r="549" spans="1:64" ht="13.5" customHeight="1">
      <c r="A549" s="274"/>
      <c r="B549" s="274"/>
      <c r="C549" s="274"/>
      <c r="D549" s="274"/>
      <c r="E549" s="274"/>
      <c r="F549" s="274"/>
      <c r="G549" s="26"/>
      <c r="H549" s="274"/>
      <c r="I549" s="26"/>
      <c r="J549" s="26"/>
      <c r="K549" s="26"/>
      <c r="L549" s="26"/>
      <c r="M549" s="26"/>
      <c r="N549" s="26"/>
      <c r="O549" s="26"/>
      <c r="P549" s="274"/>
      <c r="Q549" s="26"/>
      <c r="R549" s="26"/>
      <c r="S549" s="26"/>
      <c r="T549" s="26"/>
      <c r="U549" s="26"/>
      <c r="V549" s="26"/>
      <c r="W549" s="26"/>
      <c r="X549" s="26"/>
      <c r="Y549" s="26"/>
      <c r="Z549" s="26"/>
      <c r="AA549" s="26"/>
      <c r="AB549" s="26"/>
      <c r="AC549" s="26"/>
      <c r="AD549" s="26"/>
      <c r="AE549" s="26"/>
      <c r="AF549" s="26"/>
      <c r="AG549" s="26"/>
      <c r="AH549" s="26"/>
      <c r="AI549" s="26"/>
      <c r="AJ549" s="26"/>
      <c r="AK549" s="26"/>
      <c r="AL549" s="274"/>
      <c r="AM549" s="274"/>
      <c r="AN549" s="274"/>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row>
    <row r="550" spans="1:64" ht="13.5" customHeight="1">
      <c r="A550" s="274"/>
      <c r="B550" s="274"/>
      <c r="C550" s="274"/>
      <c r="D550" s="274"/>
      <c r="E550" s="274"/>
      <c r="F550" s="274"/>
      <c r="G550" s="26"/>
      <c r="H550" s="274"/>
      <c r="I550" s="26"/>
      <c r="J550" s="26"/>
      <c r="K550" s="26"/>
      <c r="L550" s="26"/>
      <c r="M550" s="26"/>
      <c r="N550" s="26"/>
      <c r="O550" s="26"/>
      <c r="P550" s="274"/>
      <c r="Q550" s="26"/>
      <c r="R550" s="26"/>
      <c r="S550" s="26"/>
      <c r="T550" s="26"/>
      <c r="U550" s="26"/>
      <c r="V550" s="26"/>
      <c r="W550" s="26"/>
      <c r="X550" s="26"/>
      <c r="Y550" s="26"/>
      <c r="Z550" s="26"/>
      <c r="AA550" s="26"/>
      <c r="AB550" s="26"/>
      <c r="AC550" s="26"/>
      <c r="AD550" s="26"/>
      <c r="AE550" s="26"/>
      <c r="AF550" s="26"/>
      <c r="AG550" s="26"/>
      <c r="AH550" s="26"/>
      <c r="AI550" s="26"/>
      <c r="AJ550" s="26"/>
      <c r="AK550" s="26"/>
      <c r="AL550" s="274"/>
      <c r="AM550" s="274"/>
      <c r="AN550" s="274"/>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row>
    <row r="551" spans="1:64" ht="13.5" customHeight="1">
      <c r="A551" s="274"/>
      <c r="B551" s="274"/>
      <c r="C551" s="274"/>
      <c r="D551" s="274"/>
      <c r="E551" s="274"/>
      <c r="F551" s="274"/>
      <c r="G551" s="26"/>
      <c r="H551" s="274"/>
      <c r="I551" s="26"/>
      <c r="J551" s="26"/>
      <c r="K551" s="26"/>
      <c r="L551" s="26"/>
      <c r="M551" s="26"/>
      <c r="N551" s="26"/>
      <c r="O551" s="26"/>
      <c r="P551" s="274"/>
      <c r="Q551" s="26"/>
      <c r="R551" s="26"/>
      <c r="S551" s="26"/>
      <c r="T551" s="26"/>
      <c r="U551" s="26"/>
      <c r="V551" s="26"/>
      <c r="W551" s="26"/>
      <c r="X551" s="26"/>
      <c r="Y551" s="26"/>
      <c r="Z551" s="26"/>
      <c r="AA551" s="26"/>
      <c r="AB551" s="26"/>
      <c r="AC551" s="26"/>
      <c r="AD551" s="26"/>
      <c r="AE551" s="26"/>
      <c r="AF551" s="26"/>
      <c r="AG551" s="26"/>
      <c r="AH551" s="26"/>
      <c r="AI551" s="26"/>
      <c r="AJ551" s="26"/>
      <c r="AK551" s="26"/>
      <c r="AL551" s="274"/>
      <c r="AM551" s="274"/>
      <c r="AN551" s="274"/>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row>
    <row r="552" spans="1:64" ht="13.5" customHeight="1">
      <c r="A552" s="274"/>
      <c r="B552" s="274"/>
      <c r="C552" s="274"/>
      <c r="D552" s="274"/>
      <c r="E552" s="274"/>
      <c r="F552" s="274"/>
      <c r="G552" s="26"/>
      <c r="H552" s="274"/>
      <c r="I552" s="26"/>
      <c r="J552" s="26"/>
      <c r="K552" s="26"/>
      <c r="L552" s="26"/>
      <c r="M552" s="26"/>
      <c r="N552" s="26"/>
      <c r="O552" s="26"/>
      <c r="P552" s="274"/>
      <c r="Q552" s="26"/>
      <c r="R552" s="26"/>
      <c r="S552" s="26"/>
      <c r="T552" s="26"/>
      <c r="U552" s="26"/>
      <c r="V552" s="26"/>
      <c r="W552" s="26"/>
      <c r="X552" s="26"/>
      <c r="Y552" s="26"/>
      <c r="Z552" s="26"/>
      <c r="AA552" s="26"/>
      <c r="AB552" s="26"/>
      <c r="AC552" s="26"/>
      <c r="AD552" s="26"/>
      <c r="AE552" s="26"/>
      <c r="AF552" s="26"/>
      <c r="AG552" s="26"/>
      <c r="AH552" s="26"/>
      <c r="AI552" s="26"/>
      <c r="AJ552" s="26"/>
      <c r="AK552" s="26"/>
      <c r="AL552" s="274"/>
      <c r="AM552" s="274"/>
      <c r="AN552" s="274"/>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row>
    <row r="553" spans="1:64" ht="13.5" customHeight="1">
      <c r="A553" s="274"/>
      <c r="B553" s="274"/>
      <c r="C553" s="274"/>
      <c r="D553" s="274"/>
      <c r="E553" s="274"/>
      <c r="F553" s="274"/>
      <c r="G553" s="26"/>
      <c r="H553" s="274"/>
      <c r="I553" s="26"/>
      <c r="J553" s="26"/>
      <c r="K553" s="26"/>
      <c r="L553" s="26"/>
      <c r="M553" s="26"/>
      <c r="N553" s="26"/>
      <c r="O553" s="26"/>
      <c r="P553" s="274"/>
      <c r="Q553" s="26"/>
      <c r="R553" s="26"/>
      <c r="S553" s="26"/>
      <c r="T553" s="26"/>
      <c r="U553" s="26"/>
      <c r="V553" s="26"/>
      <c r="W553" s="26"/>
      <c r="X553" s="26"/>
      <c r="Y553" s="26"/>
      <c r="Z553" s="26"/>
      <c r="AA553" s="26"/>
      <c r="AB553" s="26"/>
      <c r="AC553" s="26"/>
      <c r="AD553" s="26"/>
      <c r="AE553" s="26"/>
      <c r="AF553" s="26"/>
      <c r="AG553" s="26"/>
      <c r="AH553" s="26"/>
      <c r="AI553" s="26"/>
      <c r="AJ553" s="26"/>
      <c r="AK553" s="26"/>
      <c r="AL553" s="274"/>
      <c r="AM553" s="274"/>
      <c r="AN553" s="274"/>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row>
    <row r="554" spans="1:64" ht="13.5" customHeight="1">
      <c r="A554" s="274"/>
      <c r="B554" s="274"/>
      <c r="C554" s="274"/>
      <c r="D554" s="274"/>
      <c r="E554" s="274"/>
      <c r="F554" s="274"/>
      <c r="G554" s="26"/>
      <c r="H554" s="274"/>
      <c r="I554" s="26"/>
      <c r="J554" s="26"/>
      <c r="K554" s="26"/>
      <c r="L554" s="26"/>
      <c r="M554" s="26"/>
      <c r="N554" s="26"/>
      <c r="O554" s="26"/>
      <c r="P554" s="274"/>
      <c r="Q554" s="26"/>
      <c r="R554" s="26"/>
      <c r="S554" s="26"/>
      <c r="T554" s="26"/>
      <c r="U554" s="26"/>
      <c r="V554" s="26"/>
      <c r="W554" s="26"/>
      <c r="X554" s="26"/>
      <c r="Y554" s="26"/>
      <c r="Z554" s="26"/>
      <c r="AA554" s="26"/>
      <c r="AB554" s="26"/>
      <c r="AC554" s="26"/>
      <c r="AD554" s="26"/>
      <c r="AE554" s="26"/>
      <c r="AF554" s="26"/>
      <c r="AG554" s="26"/>
      <c r="AH554" s="26"/>
      <c r="AI554" s="26"/>
      <c r="AJ554" s="26"/>
      <c r="AK554" s="26"/>
      <c r="AL554" s="274"/>
      <c r="AM554" s="274"/>
      <c r="AN554" s="274"/>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c r="BL554" s="26"/>
    </row>
    <row r="555" spans="1:64" ht="13.5" customHeight="1">
      <c r="A555" s="274"/>
      <c r="B555" s="274"/>
      <c r="C555" s="274"/>
      <c r="D555" s="274"/>
      <c r="E555" s="274"/>
      <c r="F555" s="274"/>
      <c r="G555" s="26"/>
      <c r="H555" s="274"/>
      <c r="I555" s="26"/>
      <c r="J555" s="26"/>
      <c r="K555" s="26"/>
      <c r="L555" s="26"/>
      <c r="M555" s="26"/>
      <c r="N555" s="26"/>
      <c r="O555" s="26"/>
      <c r="P555" s="274"/>
      <c r="Q555" s="26"/>
      <c r="R555" s="26"/>
      <c r="S555" s="26"/>
      <c r="T555" s="26"/>
      <c r="U555" s="26"/>
      <c r="V555" s="26"/>
      <c r="W555" s="26"/>
      <c r="X555" s="26"/>
      <c r="Y555" s="26"/>
      <c r="Z555" s="26"/>
      <c r="AA555" s="26"/>
      <c r="AB555" s="26"/>
      <c r="AC555" s="26"/>
      <c r="AD555" s="26"/>
      <c r="AE555" s="26"/>
      <c r="AF555" s="26"/>
      <c r="AG555" s="26"/>
      <c r="AH555" s="26"/>
      <c r="AI555" s="26"/>
      <c r="AJ555" s="26"/>
      <c r="AK555" s="26"/>
      <c r="AL555" s="274"/>
      <c r="AM555" s="274"/>
      <c r="AN555" s="274"/>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row>
    <row r="556" spans="1:64" ht="13.5" customHeight="1">
      <c r="A556" s="274"/>
      <c r="B556" s="274"/>
      <c r="C556" s="274"/>
      <c r="D556" s="274"/>
      <c r="E556" s="274"/>
      <c r="F556" s="274"/>
      <c r="G556" s="26"/>
      <c r="H556" s="274"/>
      <c r="I556" s="26"/>
      <c r="J556" s="26"/>
      <c r="K556" s="26"/>
      <c r="L556" s="26"/>
      <c r="M556" s="26"/>
      <c r="N556" s="26"/>
      <c r="O556" s="26"/>
      <c r="P556" s="274"/>
      <c r="Q556" s="26"/>
      <c r="R556" s="26"/>
      <c r="S556" s="26"/>
      <c r="T556" s="26"/>
      <c r="U556" s="26"/>
      <c r="V556" s="26"/>
      <c r="W556" s="26"/>
      <c r="X556" s="26"/>
      <c r="Y556" s="26"/>
      <c r="Z556" s="26"/>
      <c r="AA556" s="26"/>
      <c r="AB556" s="26"/>
      <c r="AC556" s="26"/>
      <c r="AD556" s="26"/>
      <c r="AE556" s="26"/>
      <c r="AF556" s="26"/>
      <c r="AG556" s="26"/>
      <c r="AH556" s="26"/>
      <c r="AI556" s="26"/>
      <c r="AJ556" s="26"/>
      <c r="AK556" s="26"/>
      <c r="AL556" s="274"/>
      <c r="AM556" s="274"/>
      <c r="AN556" s="274"/>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row>
    <row r="557" spans="1:64" ht="13.5" customHeight="1">
      <c r="A557" s="274"/>
      <c r="B557" s="274"/>
      <c r="C557" s="274"/>
      <c r="D557" s="274"/>
      <c r="E557" s="274"/>
      <c r="F557" s="274"/>
      <c r="G557" s="26"/>
      <c r="H557" s="274"/>
      <c r="I557" s="26"/>
      <c r="J557" s="26"/>
      <c r="K557" s="26"/>
      <c r="L557" s="26"/>
      <c r="M557" s="26"/>
      <c r="N557" s="26"/>
      <c r="O557" s="26"/>
      <c r="P557" s="274"/>
      <c r="Q557" s="26"/>
      <c r="R557" s="26"/>
      <c r="S557" s="26"/>
      <c r="T557" s="26"/>
      <c r="U557" s="26"/>
      <c r="V557" s="26"/>
      <c r="W557" s="26"/>
      <c r="X557" s="26"/>
      <c r="Y557" s="26"/>
      <c r="Z557" s="26"/>
      <c r="AA557" s="26"/>
      <c r="AB557" s="26"/>
      <c r="AC557" s="26"/>
      <c r="AD557" s="26"/>
      <c r="AE557" s="26"/>
      <c r="AF557" s="26"/>
      <c r="AG557" s="26"/>
      <c r="AH557" s="26"/>
      <c r="AI557" s="26"/>
      <c r="AJ557" s="26"/>
      <c r="AK557" s="26"/>
      <c r="AL557" s="274"/>
      <c r="AM557" s="274"/>
      <c r="AN557" s="274"/>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row>
    <row r="558" spans="1:64" ht="13.5" customHeight="1">
      <c r="A558" s="274"/>
      <c r="B558" s="274"/>
      <c r="C558" s="274"/>
      <c r="D558" s="274"/>
      <c r="E558" s="274"/>
      <c r="F558" s="274"/>
      <c r="G558" s="26"/>
      <c r="H558" s="274"/>
      <c r="I558" s="26"/>
      <c r="J558" s="26"/>
      <c r="K558" s="26"/>
      <c r="L558" s="26"/>
      <c r="M558" s="26"/>
      <c r="N558" s="26"/>
      <c r="O558" s="26"/>
      <c r="P558" s="274"/>
      <c r="Q558" s="26"/>
      <c r="R558" s="26"/>
      <c r="S558" s="26"/>
      <c r="T558" s="26"/>
      <c r="U558" s="26"/>
      <c r="V558" s="26"/>
      <c r="W558" s="26"/>
      <c r="X558" s="26"/>
      <c r="Y558" s="26"/>
      <c r="Z558" s="26"/>
      <c r="AA558" s="26"/>
      <c r="AB558" s="26"/>
      <c r="AC558" s="26"/>
      <c r="AD558" s="26"/>
      <c r="AE558" s="26"/>
      <c r="AF558" s="26"/>
      <c r="AG558" s="26"/>
      <c r="AH558" s="26"/>
      <c r="AI558" s="26"/>
      <c r="AJ558" s="26"/>
      <c r="AK558" s="26"/>
      <c r="AL558" s="274"/>
      <c r="AM558" s="274"/>
      <c r="AN558" s="274"/>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row>
    <row r="559" spans="1:64" ht="13.5" customHeight="1">
      <c r="A559" s="274"/>
      <c r="B559" s="274"/>
      <c r="C559" s="274"/>
      <c r="D559" s="274"/>
      <c r="E559" s="274"/>
      <c r="F559" s="274"/>
      <c r="G559" s="26"/>
      <c r="H559" s="274"/>
      <c r="I559" s="26"/>
      <c r="J559" s="26"/>
      <c r="K559" s="26"/>
      <c r="L559" s="26"/>
      <c r="M559" s="26"/>
      <c r="N559" s="26"/>
      <c r="O559" s="26"/>
      <c r="P559" s="274"/>
      <c r="Q559" s="26"/>
      <c r="R559" s="26"/>
      <c r="S559" s="26"/>
      <c r="T559" s="26"/>
      <c r="U559" s="26"/>
      <c r="V559" s="26"/>
      <c r="W559" s="26"/>
      <c r="X559" s="26"/>
      <c r="Y559" s="26"/>
      <c r="Z559" s="26"/>
      <c r="AA559" s="26"/>
      <c r="AB559" s="26"/>
      <c r="AC559" s="26"/>
      <c r="AD559" s="26"/>
      <c r="AE559" s="26"/>
      <c r="AF559" s="26"/>
      <c r="AG559" s="26"/>
      <c r="AH559" s="26"/>
      <c r="AI559" s="26"/>
      <c r="AJ559" s="26"/>
      <c r="AK559" s="26"/>
      <c r="AL559" s="274"/>
      <c r="AM559" s="274"/>
      <c r="AN559" s="274"/>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row>
    <row r="560" spans="1:64" ht="13.5" customHeight="1">
      <c r="A560" s="274"/>
      <c r="B560" s="274"/>
      <c r="C560" s="274"/>
      <c r="D560" s="274"/>
      <c r="E560" s="274"/>
      <c r="F560" s="274"/>
      <c r="G560" s="26"/>
      <c r="H560" s="274"/>
      <c r="I560" s="26"/>
      <c r="J560" s="26"/>
      <c r="K560" s="26"/>
      <c r="L560" s="26"/>
      <c r="M560" s="26"/>
      <c r="N560" s="26"/>
      <c r="O560" s="26"/>
      <c r="P560" s="274"/>
      <c r="Q560" s="26"/>
      <c r="R560" s="26"/>
      <c r="S560" s="26"/>
      <c r="T560" s="26"/>
      <c r="U560" s="26"/>
      <c r="V560" s="26"/>
      <c r="W560" s="26"/>
      <c r="X560" s="26"/>
      <c r="Y560" s="26"/>
      <c r="Z560" s="26"/>
      <c r="AA560" s="26"/>
      <c r="AB560" s="26"/>
      <c r="AC560" s="26"/>
      <c r="AD560" s="26"/>
      <c r="AE560" s="26"/>
      <c r="AF560" s="26"/>
      <c r="AG560" s="26"/>
      <c r="AH560" s="26"/>
      <c r="AI560" s="26"/>
      <c r="AJ560" s="26"/>
      <c r="AK560" s="26"/>
      <c r="AL560" s="274"/>
      <c r="AM560" s="274"/>
      <c r="AN560" s="274"/>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row>
    <row r="561" spans="1:64" ht="13.5" customHeight="1">
      <c r="A561" s="274"/>
      <c r="B561" s="274"/>
      <c r="C561" s="274"/>
      <c r="D561" s="274"/>
      <c r="E561" s="274"/>
      <c r="F561" s="274"/>
      <c r="G561" s="26"/>
      <c r="H561" s="274"/>
      <c r="I561" s="26"/>
      <c r="J561" s="26"/>
      <c r="K561" s="26"/>
      <c r="L561" s="26"/>
      <c r="M561" s="26"/>
      <c r="N561" s="26"/>
      <c r="O561" s="26"/>
      <c r="P561" s="274"/>
      <c r="Q561" s="26"/>
      <c r="R561" s="26"/>
      <c r="S561" s="26"/>
      <c r="T561" s="26"/>
      <c r="U561" s="26"/>
      <c r="V561" s="26"/>
      <c r="W561" s="26"/>
      <c r="X561" s="26"/>
      <c r="Y561" s="26"/>
      <c r="Z561" s="26"/>
      <c r="AA561" s="26"/>
      <c r="AB561" s="26"/>
      <c r="AC561" s="26"/>
      <c r="AD561" s="26"/>
      <c r="AE561" s="26"/>
      <c r="AF561" s="26"/>
      <c r="AG561" s="26"/>
      <c r="AH561" s="26"/>
      <c r="AI561" s="26"/>
      <c r="AJ561" s="26"/>
      <c r="AK561" s="26"/>
      <c r="AL561" s="274"/>
      <c r="AM561" s="274"/>
      <c r="AN561" s="274"/>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row>
    <row r="562" spans="1:64" ht="13.5" customHeight="1">
      <c r="A562" s="274"/>
      <c r="B562" s="274"/>
      <c r="C562" s="274"/>
      <c r="D562" s="274"/>
      <c r="E562" s="274"/>
      <c r="F562" s="274"/>
      <c r="G562" s="26"/>
      <c r="H562" s="274"/>
      <c r="I562" s="26"/>
      <c r="J562" s="26"/>
      <c r="K562" s="26"/>
      <c r="L562" s="26"/>
      <c r="M562" s="26"/>
      <c r="N562" s="26"/>
      <c r="O562" s="26"/>
      <c r="P562" s="274"/>
      <c r="Q562" s="26"/>
      <c r="R562" s="26"/>
      <c r="S562" s="26"/>
      <c r="T562" s="26"/>
      <c r="U562" s="26"/>
      <c r="V562" s="26"/>
      <c r="W562" s="26"/>
      <c r="X562" s="26"/>
      <c r="Y562" s="26"/>
      <c r="Z562" s="26"/>
      <c r="AA562" s="26"/>
      <c r="AB562" s="26"/>
      <c r="AC562" s="26"/>
      <c r="AD562" s="26"/>
      <c r="AE562" s="26"/>
      <c r="AF562" s="26"/>
      <c r="AG562" s="26"/>
      <c r="AH562" s="26"/>
      <c r="AI562" s="26"/>
      <c r="AJ562" s="26"/>
      <c r="AK562" s="26"/>
      <c r="AL562" s="274"/>
      <c r="AM562" s="274"/>
      <c r="AN562" s="274"/>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row>
    <row r="563" spans="1:64" ht="13.5" customHeight="1">
      <c r="A563" s="274"/>
      <c r="B563" s="274"/>
      <c r="C563" s="274"/>
      <c r="D563" s="274"/>
      <c r="E563" s="274"/>
      <c r="F563" s="274"/>
      <c r="G563" s="26"/>
      <c r="H563" s="274"/>
      <c r="I563" s="26"/>
      <c r="J563" s="26"/>
      <c r="K563" s="26"/>
      <c r="L563" s="26"/>
      <c r="M563" s="26"/>
      <c r="N563" s="26"/>
      <c r="O563" s="26"/>
      <c r="P563" s="274"/>
      <c r="Q563" s="26"/>
      <c r="R563" s="26"/>
      <c r="S563" s="26"/>
      <c r="T563" s="26"/>
      <c r="U563" s="26"/>
      <c r="V563" s="26"/>
      <c r="W563" s="26"/>
      <c r="X563" s="26"/>
      <c r="Y563" s="26"/>
      <c r="Z563" s="26"/>
      <c r="AA563" s="26"/>
      <c r="AB563" s="26"/>
      <c r="AC563" s="26"/>
      <c r="AD563" s="26"/>
      <c r="AE563" s="26"/>
      <c r="AF563" s="26"/>
      <c r="AG563" s="26"/>
      <c r="AH563" s="26"/>
      <c r="AI563" s="26"/>
      <c r="AJ563" s="26"/>
      <c r="AK563" s="26"/>
      <c r="AL563" s="274"/>
      <c r="AM563" s="274"/>
      <c r="AN563" s="274"/>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row>
    <row r="564" spans="1:64" ht="13.5" customHeight="1">
      <c r="A564" s="274"/>
      <c r="B564" s="274"/>
      <c r="C564" s="274"/>
      <c r="D564" s="274"/>
      <c r="E564" s="274"/>
      <c r="F564" s="274"/>
      <c r="G564" s="26"/>
      <c r="H564" s="274"/>
      <c r="I564" s="26"/>
      <c r="J564" s="26"/>
      <c r="K564" s="26"/>
      <c r="L564" s="26"/>
      <c r="M564" s="26"/>
      <c r="N564" s="26"/>
      <c r="O564" s="26"/>
      <c r="P564" s="274"/>
      <c r="Q564" s="26"/>
      <c r="R564" s="26"/>
      <c r="S564" s="26"/>
      <c r="T564" s="26"/>
      <c r="U564" s="26"/>
      <c r="V564" s="26"/>
      <c r="W564" s="26"/>
      <c r="X564" s="26"/>
      <c r="Y564" s="26"/>
      <c r="Z564" s="26"/>
      <c r="AA564" s="26"/>
      <c r="AB564" s="26"/>
      <c r="AC564" s="26"/>
      <c r="AD564" s="26"/>
      <c r="AE564" s="26"/>
      <c r="AF564" s="26"/>
      <c r="AG564" s="26"/>
      <c r="AH564" s="26"/>
      <c r="AI564" s="26"/>
      <c r="AJ564" s="26"/>
      <c r="AK564" s="26"/>
      <c r="AL564" s="274"/>
      <c r="AM564" s="274"/>
      <c r="AN564" s="274"/>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row>
    <row r="565" spans="1:64" ht="13.5" customHeight="1">
      <c r="A565" s="274"/>
      <c r="B565" s="274"/>
      <c r="C565" s="274"/>
      <c r="D565" s="274"/>
      <c r="E565" s="274"/>
      <c r="F565" s="274"/>
      <c r="G565" s="26"/>
      <c r="H565" s="274"/>
      <c r="I565" s="26"/>
      <c r="J565" s="26"/>
      <c r="K565" s="26"/>
      <c r="L565" s="26"/>
      <c r="M565" s="26"/>
      <c r="N565" s="26"/>
      <c r="O565" s="26"/>
      <c r="P565" s="274"/>
      <c r="Q565" s="26"/>
      <c r="R565" s="26"/>
      <c r="S565" s="26"/>
      <c r="T565" s="26"/>
      <c r="U565" s="26"/>
      <c r="V565" s="26"/>
      <c r="W565" s="26"/>
      <c r="X565" s="26"/>
      <c r="Y565" s="26"/>
      <c r="Z565" s="26"/>
      <c r="AA565" s="26"/>
      <c r="AB565" s="26"/>
      <c r="AC565" s="26"/>
      <c r="AD565" s="26"/>
      <c r="AE565" s="26"/>
      <c r="AF565" s="26"/>
      <c r="AG565" s="26"/>
      <c r="AH565" s="26"/>
      <c r="AI565" s="26"/>
      <c r="AJ565" s="26"/>
      <c r="AK565" s="26"/>
      <c r="AL565" s="274"/>
      <c r="AM565" s="274"/>
      <c r="AN565" s="274"/>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row>
    <row r="566" spans="1:64" ht="13.5" customHeight="1">
      <c r="A566" s="274"/>
      <c r="B566" s="274"/>
      <c r="C566" s="274"/>
      <c r="D566" s="274"/>
      <c r="E566" s="274"/>
      <c r="F566" s="274"/>
      <c r="G566" s="26"/>
      <c r="H566" s="274"/>
      <c r="I566" s="26"/>
      <c r="J566" s="26"/>
      <c r="K566" s="26"/>
      <c r="L566" s="26"/>
      <c r="M566" s="26"/>
      <c r="N566" s="26"/>
      <c r="O566" s="26"/>
      <c r="P566" s="274"/>
      <c r="Q566" s="26"/>
      <c r="R566" s="26"/>
      <c r="S566" s="26"/>
      <c r="T566" s="26"/>
      <c r="U566" s="26"/>
      <c r="V566" s="26"/>
      <c r="W566" s="26"/>
      <c r="X566" s="26"/>
      <c r="Y566" s="26"/>
      <c r="Z566" s="26"/>
      <c r="AA566" s="26"/>
      <c r="AB566" s="26"/>
      <c r="AC566" s="26"/>
      <c r="AD566" s="26"/>
      <c r="AE566" s="26"/>
      <c r="AF566" s="26"/>
      <c r="AG566" s="26"/>
      <c r="AH566" s="26"/>
      <c r="AI566" s="26"/>
      <c r="AJ566" s="26"/>
      <c r="AK566" s="26"/>
      <c r="AL566" s="274"/>
      <c r="AM566" s="274"/>
      <c r="AN566" s="274"/>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row>
    <row r="567" spans="1:64" ht="13.5" customHeight="1">
      <c r="A567" s="274"/>
      <c r="B567" s="274"/>
      <c r="C567" s="274"/>
      <c r="D567" s="274"/>
      <c r="E567" s="274"/>
      <c r="F567" s="274"/>
      <c r="G567" s="26"/>
      <c r="H567" s="274"/>
      <c r="I567" s="26"/>
      <c r="J567" s="26"/>
      <c r="K567" s="26"/>
      <c r="L567" s="26"/>
      <c r="M567" s="26"/>
      <c r="N567" s="26"/>
      <c r="O567" s="26"/>
      <c r="P567" s="274"/>
      <c r="Q567" s="26"/>
      <c r="R567" s="26"/>
      <c r="S567" s="26"/>
      <c r="T567" s="26"/>
      <c r="U567" s="26"/>
      <c r="V567" s="26"/>
      <c r="W567" s="26"/>
      <c r="X567" s="26"/>
      <c r="Y567" s="26"/>
      <c r="Z567" s="26"/>
      <c r="AA567" s="26"/>
      <c r="AB567" s="26"/>
      <c r="AC567" s="26"/>
      <c r="AD567" s="26"/>
      <c r="AE567" s="26"/>
      <c r="AF567" s="26"/>
      <c r="AG567" s="26"/>
      <c r="AH567" s="26"/>
      <c r="AI567" s="26"/>
      <c r="AJ567" s="26"/>
      <c r="AK567" s="26"/>
      <c r="AL567" s="274"/>
      <c r="AM567" s="274"/>
      <c r="AN567" s="274"/>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row>
    <row r="568" spans="1:64" ht="13.5" customHeight="1">
      <c r="A568" s="274"/>
      <c r="B568" s="274"/>
      <c r="C568" s="274"/>
      <c r="D568" s="274"/>
      <c r="E568" s="274"/>
      <c r="F568" s="274"/>
      <c r="G568" s="26"/>
      <c r="H568" s="274"/>
      <c r="I568" s="26"/>
      <c r="J568" s="26"/>
      <c r="K568" s="26"/>
      <c r="L568" s="26"/>
      <c r="M568" s="26"/>
      <c r="N568" s="26"/>
      <c r="O568" s="26"/>
      <c r="P568" s="274"/>
      <c r="Q568" s="26"/>
      <c r="R568" s="26"/>
      <c r="S568" s="26"/>
      <c r="T568" s="26"/>
      <c r="U568" s="26"/>
      <c r="V568" s="26"/>
      <c r="W568" s="26"/>
      <c r="X568" s="26"/>
      <c r="Y568" s="26"/>
      <c r="Z568" s="26"/>
      <c r="AA568" s="26"/>
      <c r="AB568" s="26"/>
      <c r="AC568" s="26"/>
      <c r="AD568" s="26"/>
      <c r="AE568" s="26"/>
      <c r="AF568" s="26"/>
      <c r="AG568" s="26"/>
      <c r="AH568" s="26"/>
      <c r="AI568" s="26"/>
      <c r="AJ568" s="26"/>
      <c r="AK568" s="26"/>
      <c r="AL568" s="274"/>
      <c r="AM568" s="274"/>
      <c r="AN568" s="274"/>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row>
    <row r="569" spans="1:64" ht="13.5" customHeight="1">
      <c r="A569" s="274"/>
      <c r="B569" s="274"/>
      <c r="C569" s="274"/>
      <c r="D569" s="274"/>
      <c r="E569" s="274"/>
      <c r="F569" s="274"/>
      <c r="G569" s="26"/>
      <c r="H569" s="274"/>
      <c r="I569" s="26"/>
      <c r="J569" s="26"/>
      <c r="K569" s="26"/>
      <c r="L569" s="26"/>
      <c r="M569" s="26"/>
      <c r="N569" s="26"/>
      <c r="O569" s="26"/>
      <c r="P569" s="274"/>
      <c r="Q569" s="26"/>
      <c r="R569" s="26"/>
      <c r="S569" s="26"/>
      <c r="T569" s="26"/>
      <c r="U569" s="26"/>
      <c r="V569" s="26"/>
      <c r="W569" s="26"/>
      <c r="X569" s="26"/>
      <c r="Y569" s="26"/>
      <c r="Z569" s="26"/>
      <c r="AA569" s="26"/>
      <c r="AB569" s="26"/>
      <c r="AC569" s="26"/>
      <c r="AD569" s="26"/>
      <c r="AE569" s="26"/>
      <c r="AF569" s="26"/>
      <c r="AG569" s="26"/>
      <c r="AH569" s="26"/>
      <c r="AI569" s="26"/>
      <c r="AJ569" s="26"/>
      <c r="AK569" s="26"/>
      <c r="AL569" s="274"/>
      <c r="AM569" s="274"/>
      <c r="AN569" s="274"/>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row>
    <row r="570" spans="1:64" ht="13.5" customHeight="1">
      <c r="A570" s="274"/>
      <c r="B570" s="274"/>
      <c r="C570" s="274"/>
      <c r="D570" s="274"/>
      <c r="E570" s="274"/>
      <c r="F570" s="274"/>
      <c r="G570" s="26"/>
      <c r="H570" s="274"/>
      <c r="I570" s="26"/>
      <c r="J570" s="26"/>
      <c r="K570" s="26"/>
      <c r="L570" s="26"/>
      <c r="M570" s="26"/>
      <c r="N570" s="26"/>
      <c r="O570" s="26"/>
      <c r="P570" s="274"/>
      <c r="Q570" s="26"/>
      <c r="R570" s="26"/>
      <c r="S570" s="26"/>
      <c r="T570" s="26"/>
      <c r="U570" s="26"/>
      <c r="V570" s="26"/>
      <c r="W570" s="26"/>
      <c r="X570" s="26"/>
      <c r="Y570" s="26"/>
      <c r="Z570" s="26"/>
      <c r="AA570" s="26"/>
      <c r="AB570" s="26"/>
      <c r="AC570" s="26"/>
      <c r="AD570" s="26"/>
      <c r="AE570" s="26"/>
      <c r="AF570" s="26"/>
      <c r="AG570" s="26"/>
      <c r="AH570" s="26"/>
      <c r="AI570" s="26"/>
      <c r="AJ570" s="26"/>
      <c r="AK570" s="26"/>
      <c r="AL570" s="274"/>
      <c r="AM570" s="274"/>
      <c r="AN570" s="274"/>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row>
    <row r="571" spans="1:64" ht="13.5" customHeight="1">
      <c r="A571" s="274"/>
      <c r="B571" s="274"/>
      <c r="C571" s="274"/>
      <c r="D571" s="274"/>
      <c r="E571" s="274"/>
      <c r="F571" s="274"/>
      <c r="G571" s="26"/>
      <c r="H571" s="274"/>
      <c r="I571" s="26"/>
      <c r="J571" s="26"/>
      <c r="K571" s="26"/>
      <c r="L571" s="26"/>
      <c r="M571" s="26"/>
      <c r="N571" s="26"/>
      <c r="O571" s="26"/>
      <c r="P571" s="274"/>
      <c r="Q571" s="26"/>
      <c r="R571" s="26"/>
      <c r="S571" s="26"/>
      <c r="T571" s="26"/>
      <c r="U571" s="26"/>
      <c r="V571" s="26"/>
      <c r="W571" s="26"/>
      <c r="X571" s="26"/>
      <c r="Y571" s="26"/>
      <c r="Z571" s="26"/>
      <c r="AA571" s="26"/>
      <c r="AB571" s="26"/>
      <c r="AC571" s="26"/>
      <c r="AD571" s="26"/>
      <c r="AE571" s="26"/>
      <c r="AF571" s="26"/>
      <c r="AG571" s="26"/>
      <c r="AH571" s="26"/>
      <c r="AI571" s="26"/>
      <c r="AJ571" s="26"/>
      <c r="AK571" s="26"/>
      <c r="AL571" s="274"/>
      <c r="AM571" s="274"/>
      <c r="AN571" s="274"/>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row>
    <row r="572" spans="1:64" ht="13.5" customHeight="1">
      <c r="A572" s="274"/>
      <c r="B572" s="274"/>
      <c r="C572" s="274"/>
      <c r="D572" s="274"/>
      <c r="E572" s="274"/>
      <c r="F572" s="274"/>
      <c r="G572" s="26"/>
      <c r="H572" s="274"/>
      <c r="I572" s="26"/>
      <c r="J572" s="26"/>
      <c r="K572" s="26"/>
      <c r="L572" s="26"/>
      <c r="M572" s="26"/>
      <c r="N572" s="26"/>
      <c r="O572" s="26"/>
      <c r="P572" s="274"/>
      <c r="Q572" s="26"/>
      <c r="R572" s="26"/>
      <c r="S572" s="26"/>
      <c r="T572" s="26"/>
      <c r="U572" s="26"/>
      <c r="V572" s="26"/>
      <c r="W572" s="26"/>
      <c r="X572" s="26"/>
      <c r="Y572" s="26"/>
      <c r="Z572" s="26"/>
      <c r="AA572" s="26"/>
      <c r="AB572" s="26"/>
      <c r="AC572" s="26"/>
      <c r="AD572" s="26"/>
      <c r="AE572" s="26"/>
      <c r="AF572" s="26"/>
      <c r="AG572" s="26"/>
      <c r="AH572" s="26"/>
      <c r="AI572" s="26"/>
      <c r="AJ572" s="26"/>
      <c r="AK572" s="26"/>
      <c r="AL572" s="274"/>
      <c r="AM572" s="274"/>
      <c r="AN572" s="274"/>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row>
    <row r="573" spans="1:64" ht="13.5" customHeight="1">
      <c r="A573" s="274"/>
      <c r="B573" s="274"/>
      <c r="C573" s="274"/>
      <c r="D573" s="274"/>
      <c r="E573" s="274"/>
      <c r="F573" s="274"/>
      <c r="G573" s="26"/>
      <c r="H573" s="274"/>
      <c r="I573" s="26"/>
      <c r="J573" s="26"/>
      <c r="K573" s="26"/>
      <c r="L573" s="26"/>
      <c r="M573" s="26"/>
      <c r="N573" s="26"/>
      <c r="O573" s="26"/>
      <c r="P573" s="274"/>
      <c r="Q573" s="26"/>
      <c r="R573" s="26"/>
      <c r="S573" s="26"/>
      <c r="T573" s="26"/>
      <c r="U573" s="26"/>
      <c r="V573" s="26"/>
      <c r="W573" s="26"/>
      <c r="X573" s="26"/>
      <c r="Y573" s="26"/>
      <c r="Z573" s="26"/>
      <c r="AA573" s="26"/>
      <c r="AB573" s="26"/>
      <c r="AC573" s="26"/>
      <c r="AD573" s="26"/>
      <c r="AE573" s="26"/>
      <c r="AF573" s="26"/>
      <c r="AG573" s="26"/>
      <c r="AH573" s="26"/>
      <c r="AI573" s="26"/>
      <c r="AJ573" s="26"/>
      <c r="AK573" s="26"/>
      <c r="AL573" s="274"/>
      <c r="AM573" s="274"/>
      <c r="AN573" s="274"/>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row>
    <row r="574" spans="1:64" ht="13.5" customHeight="1">
      <c r="A574" s="274"/>
      <c r="B574" s="274"/>
      <c r="C574" s="274"/>
      <c r="D574" s="274"/>
      <c r="E574" s="274"/>
      <c r="F574" s="274"/>
      <c r="G574" s="26"/>
      <c r="H574" s="274"/>
      <c r="I574" s="26"/>
      <c r="J574" s="26"/>
      <c r="K574" s="26"/>
      <c r="L574" s="26"/>
      <c r="M574" s="26"/>
      <c r="N574" s="26"/>
      <c r="O574" s="26"/>
      <c r="P574" s="274"/>
      <c r="Q574" s="26"/>
      <c r="R574" s="26"/>
      <c r="S574" s="26"/>
      <c r="T574" s="26"/>
      <c r="U574" s="26"/>
      <c r="V574" s="26"/>
      <c r="W574" s="26"/>
      <c r="X574" s="26"/>
      <c r="Y574" s="26"/>
      <c r="Z574" s="26"/>
      <c r="AA574" s="26"/>
      <c r="AB574" s="26"/>
      <c r="AC574" s="26"/>
      <c r="AD574" s="26"/>
      <c r="AE574" s="26"/>
      <c r="AF574" s="26"/>
      <c r="AG574" s="26"/>
      <c r="AH574" s="26"/>
      <c r="AI574" s="26"/>
      <c r="AJ574" s="26"/>
      <c r="AK574" s="26"/>
      <c r="AL574" s="274"/>
      <c r="AM574" s="274"/>
      <c r="AN574" s="274"/>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row>
    <row r="575" spans="1:64" ht="13.5" customHeight="1">
      <c r="A575" s="274"/>
      <c r="B575" s="274"/>
      <c r="C575" s="274"/>
      <c r="D575" s="274"/>
      <c r="E575" s="274"/>
      <c r="F575" s="274"/>
      <c r="G575" s="26"/>
      <c r="H575" s="274"/>
      <c r="I575" s="26"/>
      <c r="J575" s="26"/>
      <c r="K575" s="26"/>
      <c r="L575" s="26"/>
      <c r="M575" s="26"/>
      <c r="N575" s="26"/>
      <c r="O575" s="26"/>
      <c r="P575" s="274"/>
      <c r="Q575" s="26"/>
      <c r="R575" s="26"/>
      <c r="S575" s="26"/>
      <c r="T575" s="26"/>
      <c r="U575" s="26"/>
      <c r="V575" s="26"/>
      <c r="W575" s="26"/>
      <c r="X575" s="26"/>
      <c r="Y575" s="26"/>
      <c r="Z575" s="26"/>
      <c r="AA575" s="26"/>
      <c r="AB575" s="26"/>
      <c r="AC575" s="26"/>
      <c r="AD575" s="26"/>
      <c r="AE575" s="26"/>
      <c r="AF575" s="26"/>
      <c r="AG575" s="26"/>
      <c r="AH575" s="26"/>
      <c r="AI575" s="26"/>
      <c r="AJ575" s="26"/>
      <c r="AK575" s="26"/>
      <c r="AL575" s="274"/>
      <c r="AM575" s="274"/>
      <c r="AN575" s="274"/>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row>
    <row r="576" spans="1:64" ht="13.5" customHeight="1">
      <c r="A576" s="274"/>
      <c r="B576" s="274"/>
      <c r="C576" s="274"/>
      <c r="D576" s="274"/>
      <c r="E576" s="274"/>
      <c r="F576" s="274"/>
      <c r="G576" s="26"/>
      <c r="H576" s="274"/>
      <c r="I576" s="26"/>
      <c r="J576" s="26"/>
      <c r="K576" s="26"/>
      <c r="L576" s="26"/>
      <c r="M576" s="26"/>
      <c r="N576" s="26"/>
      <c r="O576" s="26"/>
      <c r="P576" s="274"/>
      <c r="Q576" s="26"/>
      <c r="R576" s="26"/>
      <c r="S576" s="26"/>
      <c r="T576" s="26"/>
      <c r="U576" s="26"/>
      <c r="V576" s="26"/>
      <c r="W576" s="26"/>
      <c r="X576" s="26"/>
      <c r="Y576" s="26"/>
      <c r="Z576" s="26"/>
      <c r="AA576" s="26"/>
      <c r="AB576" s="26"/>
      <c r="AC576" s="26"/>
      <c r="AD576" s="26"/>
      <c r="AE576" s="26"/>
      <c r="AF576" s="26"/>
      <c r="AG576" s="26"/>
      <c r="AH576" s="26"/>
      <c r="AI576" s="26"/>
      <c r="AJ576" s="26"/>
      <c r="AK576" s="26"/>
      <c r="AL576" s="274"/>
      <c r="AM576" s="274"/>
      <c r="AN576" s="274"/>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row>
    <row r="577" spans="1:64" ht="13.5" customHeight="1">
      <c r="A577" s="274"/>
      <c r="B577" s="274"/>
      <c r="C577" s="274"/>
      <c r="D577" s="274"/>
      <c r="E577" s="274"/>
      <c r="F577" s="274"/>
      <c r="G577" s="26"/>
      <c r="H577" s="274"/>
      <c r="I577" s="26"/>
      <c r="J577" s="26"/>
      <c r="K577" s="26"/>
      <c r="L577" s="26"/>
      <c r="M577" s="26"/>
      <c r="N577" s="26"/>
      <c r="O577" s="26"/>
      <c r="P577" s="274"/>
      <c r="Q577" s="26"/>
      <c r="R577" s="26"/>
      <c r="S577" s="26"/>
      <c r="T577" s="26"/>
      <c r="U577" s="26"/>
      <c r="V577" s="26"/>
      <c r="W577" s="26"/>
      <c r="X577" s="26"/>
      <c r="Y577" s="26"/>
      <c r="Z577" s="26"/>
      <c r="AA577" s="26"/>
      <c r="AB577" s="26"/>
      <c r="AC577" s="26"/>
      <c r="AD577" s="26"/>
      <c r="AE577" s="26"/>
      <c r="AF577" s="26"/>
      <c r="AG577" s="26"/>
      <c r="AH577" s="26"/>
      <c r="AI577" s="26"/>
      <c r="AJ577" s="26"/>
      <c r="AK577" s="26"/>
      <c r="AL577" s="274"/>
      <c r="AM577" s="274"/>
      <c r="AN577" s="274"/>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row>
    <row r="578" spans="1:64" ht="13.5" customHeight="1">
      <c r="A578" s="274"/>
      <c r="B578" s="274"/>
      <c r="C578" s="274"/>
      <c r="D578" s="274"/>
      <c r="E578" s="274"/>
      <c r="F578" s="274"/>
      <c r="G578" s="26"/>
      <c r="H578" s="274"/>
      <c r="I578" s="26"/>
      <c r="J578" s="26"/>
      <c r="K578" s="26"/>
      <c r="L578" s="26"/>
      <c r="M578" s="26"/>
      <c r="N578" s="26"/>
      <c r="O578" s="26"/>
      <c r="P578" s="274"/>
      <c r="Q578" s="26"/>
      <c r="R578" s="26"/>
      <c r="S578" s="26"/>
      <c r="T578" s="26"/>
      <c r="U578" s="26"/>
      <c r="V578" s="26"/>
      <c r="W578" s="26"/>
      <c r="X578" s="26"/>
      <c r="Y578" s="26"/>
      <c r="Z578" s="26"/>
      <c r="AA578" s="26"/>
      <c r="AB578" s="26"/>
      <c r="AC578" s="26"/>
      <c r="AD578" s="26"/>
      <c r="AE578" s="26"/>
      <c r="AF578" s="26"/>
      <c r="AG578" s="26"/>
      <c r="AH578" s="26"/>
      <c r="AI578" s="26"/>
      <c r="AJ578" s="26"/>
      <c r="AK578" s="26"/>
      <c r="AL578" s="274"/>
      <c r="AM578" s="274"/>
      <c r="AN578" s="274"/>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row>
    <row r="579" spans="1:64" ht="13.5" customHeight="1">
      <c r="A579" s="274"/>
      <c r="B579" s="274"/>
      <c r="C579" s="274"/>
      <c r="D579" s="274"/>
      <c r="E579" s="274"/>
      <c r="F579" s="274"/>
      <c r="G579" s="26"/>
      <c r="H579" s="274"/>
      <c r="I579" s="26"/>
      <c r="J579" s="26"/>
      <c r="K579" s="26"/>
      <c r="L579" s="26"/>
      <c r="M579" s="26"/>
      <c r="N579" s="26"/>
      <c r="O579" s="26"/>
      <c r="P579" s="274"/>
      <c r="Q579" s="26"/>
      <c r="R579" s="26"/>
      <c r="S579" s="26"/>
      <c r="T579" s="26"/>
      <c r="U579" s="26"/>
      <c r="V579" s="26"/>
      <c r="W579" s="26"/>
      <c r="X579" s="26"/>
      <c r="Y579" s="26"/>
      <c r="Z579" s="26"/>
      <c r="AA579" s="26"/>
      <c r="AB579" s="26"/>
      <c r="AC579" s="26"/>
      <c r="AD579" s="26"/>
      <c r="AE579" s="26"/>
      <c r="AF579" s="26"/>
      <c r="AG579" s="26"/>
      <c r="AH579" s="26"/>
      <c r="AI579" s="26"/>
      <c r="AJ579" s="26"/>
      <c r="AK579" s="26"/>
      <c r="AL579" s="274"/>
      <c r="AM579" s="274"/>
      <c r="AN579" s="274"/>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row>
    <row r="580" spans="1:64" ht="13.5" customHeight="1">
      <c r="A580" s="274"/>
      <c r="B580" s="274"/>
      <c r="C580" s="274"/>
      <c r="D580" s="274"/>
      <c r="E580" s="274"/>
      <c r="F580" s="274"/>
      <c r="G580" s="26"/>
      <c r="H580" s="274"/>
      <c r="I580" s="26"/>
      <c r="J580" s="26"/>
      <c r="K580" s="26"/>
      <c r="L580" s="26"/>
      <c r="M580" s="26"/>
      <c r="N580" s="26"/>
      <c r="O580" s="26"/>
      <c r="P580" s="274"/>
      <c r="Q580" s="26"/>
      <c r="R580" s="26"/>
      <c r="S580" s="26"/>
      <c r="T580" s="26"/>
      <c r="U580" s="26"/>
      <c r="V580" s="26"/>
      <c r="W580" s="26"/>
      <c r="X580" s="26"/>
      <c r="Y580" s="26"/>
      <c r="Z580" s="26"/>
      <c r="AA580" s="26"/>
      <c r="AB580" s="26"/>
      <c r="AC580" s="26"/>
      <c r="AD580" s="26"/>
      <c r="AE580" s="26"/>
      <c r="AF580" s="26"/>
      <c r="AG580" s="26"/>
      <c r="AH580" s="26"/>
      <c r="AI580" s="26"/>
      <c r="AJ580" s="26"/>
      <c r="AK580" s="26"/>
      <c r="AL580" s="274"/>
      <c r="AM580" s="274"/>
      <c r="AN580" s="274"/>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row>
    <row r="581" spans="1:64" ht="13.5" customHeight="1">
      <c r="A581" s="274"/>
      <c r="B581" s="274"/>
      <c r="C581" s="274"/>
      <c r="D581" s="274"/>
      <c r="E581" s="274"/>
      <c r="F581" s="274"/>
      <c r="G581" s="26"/>
      <c r="H581" s="274"/>
      <c r="I581" s="26"/>
      <c r="J581" s="26"/>
      <c r="K581" s="26"/>
      <c r="L581" s="26"/>
      <c r="M581" s="26"/>
      <c r="N581" s="26"/>
      <c r="O581" s="26"/>
      <c r="P581" s="274"/>
      <c r="Q581" s="26"/>
      <c r="R581" s="26"/>
      <c r="S581" s="26"/>
      <c r="T581" s="26"/>
      <c r="U581" s="26"/>
      <c r="V581" s="26"/>
      <c r="W581" s="26"/>
      <c r="X581" s="26"/>
      <c r="Y581" s="26"/>
      <c r="Z581" s="26"/>
      <c r="AA581" s="26"/>
      <c r="AB581" s="26"/>
      <c r="AC581" s="26"/>
      <c r="AD581" s="26"/>
      <c r="AE581" s="26"/>
      <c r="AF581" s="26"/>
      <c r="AG581" s="26"/>
      <c r="AH581" s="26"/>
      <c r="AI581" s="26"/>
      <c r="AJ581" s="26"/>
      <c r="AK581" s="26"/>
      <c r="AL581" s="274"/>
      <c r="AM581" s="274"/>
      <c r="AN581" s="274"/>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row>
    <row r="582" spans="1:64" ht="13.5" customHeight="1">
      <c r="A582" s="274"/>
      <c r="B582" s="274"/>
      <c r="C582" s="274"/>
      <c r="D582" s="274"/>
      <c r="E582" s="274"/>
      <c r="F582" s="274"/>
      <c r="G582" s="26"/>
      <c r="H582" s="274"/>
      <c r="I582" s="26"/>
      <c r="J582" s="26"/>
      <c r="K582" s="26"/>
      <c r="L582" s="26"/>
      <c r="M582" s="26"/>
      <c r="N582" s="26"/>
      <c r="O582" s="26"/>
      <c r="P582" s="274"/>
      <c r="Q582" s="26"/>
      <c r="R582" s="26"/>
      <c r="S582" s="26"/>
      <c r="T582" s="26"/>
      <c r="U582" s="26"/>
      <c r="V582" s="26"/>
      <c r="W582" s="26"/>
      <c r="X582" s="26"/>
      <c r="Y582" s="26"/>
      <c r="Z582" s="26"/>
      <c r="AA582" s="26"/>
      <c r="AB582" s="26"/>
      <c r="AC582" s="26"/>
      <c r="AD582" s="26"/>
      <c r="AE582" s="26"/>
      <c r="AF582" s="26"/>
      <c r="AG582" s="26"/>
      <c r="AH582" s="26"/>
      <c r="AI582" s="26"/>
      <c r="AJ582" s="26"/>
      <c r="AK582" s="26"/>
      <c r="AL582" s="274"/>
      <c r="AM582" s="274"/>
      <c r="AN582" s="274"/>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row>
    <row r="583" spans="1:64" ht="13.5" customHeight="1">
      <c r="A583" s="274"/>
      <c r="B583" s="274"/>
      <c r="C583" s="274"/>
      <c r="D583" s="274"/>
      <c r="E583" s="274"/>
      <c r="F583" s="274"/>
      <c r="G583" s="26"/>
      <c r="H583" s="274"/>
      <c r="I583" s="26"/>
      <c r="J583" s="26"/>
      <c r="K583" s="26"/>
      <c r="L583" s="26"/>
      <c r="M583" s="26"/>
      <c r="N583" s="26"/>
      <c r="O583" s="26"/>
      <c r="P583" s="274"/>
      <c r="Q583" s="26"/>
      <c r="R583" s="26"/>
      <c r="S583" s="26"/>
      <c r="T583" s="26"/>
      <c r="U583" s="26"/>
      <c r="V583" s="26"/>
      <c r="W583" s="26"/>
      <c r="X583" s="26"/>
      <c r="Y583" s="26"/>
      <c r="Z583" s="26"/>
      <c r="AA583" s="26"/>
      <c r="AB583" s="26"/>
      <c r="AC583" s="26"/>
      <c r="AD583" s="26"/>
      <c r="AE583" s="26"/>
      <c r="AF583" s="26"/>
      <c r="AG583" s="26"/>
      <c r="AH583" s="26"/>
      <c r="AI583" s="26"/>
      <c r="AJ583" s="26"/>
      <c r="AK583" s="26"/>
      <c r="AL583" s="274"/>
      <c r="AM583" s="274"/>
      <c r="AN583" s="274"/>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row>
    <row r="584" spans="1:64" ht="13.5" customHeight="1">
      <c r="A584" s="274"/>
      <c r="B584" s="274"/>
      <c r="C584" s="274"/>
      <c r="D584" s="274"/>
      <c r="E584" s="274"/>
      <c r="F584" s="274"/>
      <c r="G584" s="26"/>
      <c r="H584" s="274"/>
      <c r="I584" s="26"/>
      <c r="J584" s="26"/>
      <c r="K584" s="26"/>
      <c r="L584" s="26"/>
      <c r="M584" s="26"/>
      <c r="N584" s="26"/>
      <c r="O584" s="26"/>
      <c r="P584" s="274"/>
      <c r="Q584" s="26"/>
      <c r="R584" s="26"/>
      <c r="S584" s="26"/>
      <c r="T584" s="26"/>
      <c r="U584" s="26"/>
      <c r="V584" s="26"/>
      <c r="W584" s="26"/>
      <c r="X584" s="26"/>
      <c r="Y584" s="26"/>
      <c r="Z584" s="26"/>
      <c r="AA584" s="26"/>
      <c r="AB584" s="26"/>
      <c r="AC584" s="26"/>
      <c r="AD584" s="26"/>
      <c r="AE584" s="26"/>
      <c r="AF584" s="26"/>
      <c r="AG584" s="26"/>
      <c r="AH584" s="26"/>
      <c r="AI584" s="26"/>
      <c r="AJ584" s="26"/>
      <c r="AK584" s="26"/>
      <c r="AL584" s="274"/>
      <c r="AM584" s="274"/>
      <c r="AN584" s="274"/>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row>
    <row r="585" spans="1:64" ht="13.5" customHeight="1">
      <c r="A585" s="274"/>
      <c r="B585" s="274"/>
      <c r="C585" s="274"/>
      <c r="D585" s="274"/>
      <c r="E585" s="274"/>
      <c r="F585" s="274"/>
      <c r="G585" s="26"/>
      <c r="H585" s="274"/>
      <c r="I585" s="26"/>
      <c r="J585" s="26"/>
      <c r="K585" s="26"/>
      <c r="L585" s="26"/>
      <c r="M585" s="26"/>
      <c r="N585" s="26"/>
      <c r="O585" s="26"/>
      <c r="P585" s="274"/>
      <c r="Q585" s="26"/>
      <c r="R585" s="26"/>
      <c r="S585" s="26"/>
      <c r="T585" s="26"/>
      <c r="U585" s="26"/>
      <c r="V585" s="26"/>
      <c r="W585" s="26"/>
      <c r="X585" s="26"/>
      <c r="Y585" s="26"/>
      <c r="Z585" s="26"/>
      <c r="AA585" s="26"/>
      <c r="AB585" s="26"/>
      <c r="AC585" s="26"/>
      <c r="AD585" s="26"/>
      <c r="AE585" s="26"/>
      <c r="AF585" s="26"/>
      <c r="AG585" s="26"/>
      <c r="AH585" s="26"/>
      <c r="AI585" s="26"/>
      <c r="AJ585" s="26"/>
      <c r="AK585" s="26"/>
      <c r="AL585" s="274"/>
      <c r="AM585" s="274"/>
      <c r="AN585" s="274"/>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row>
    <row r="586" spans="1:64" ht="13.5" customHeight="1">
      <c r="A586" s="274"/>
      <c r="B586" s="274"/>
      <c r="C586" s="274"/>
      <c r="D586" s="274"/>
      <c r="E586" s="274"/>
      <c r="F586" s="274"/>
      <c r="G586" s="26"/>
      <c r="H586" s="274"/>
      <c r="I586" s="26"/>
      <c r="J586" s="26"/>
      <c r="K586" s="26"/>
      <c r="L586" s="26"/>
      <c r="M586" s="26"/>
      <c r="N586" s="26"/>
      <c r="O586" s="26"/>
      <c r="P586" s="274"/>
      <c r="Q586" s="26"/>
      <c r="R586" s="26"/>
      <c r="S586" s="26"/>
      <c r="T586" s="26"/>
      <c r="U586" s="26"/>
      <c r="V586" s="26"/>
      <c r="W586" s="26"/>
      <c r="X586" s="26"/>
      <c r="Y586" s="26"/>
      <c r="Z586" s="26"/>
      <c r="AA586" s="26"/>
      <c r="AB586" s="26"/>
      <c r="AC586" s="26"/>
      <c r="AD586" s="26"/>
      <c r="AE586" s="26"/>
      <c r="AF586" s="26"/>
      <c r="AG586" s="26"/>
      <c r="AH586" s="26"/>
      <c r="AI586" s="26"/>
      <c r="AJ586" s="26"/>
      <c r="AK586" s="26"/>
      <c r="AL586" s="274"/>
      <c r="AM586" s="274"/>
      <c r="AN586" s="274"/>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row>
    <row r="587" spans="1:64" ht="13.5" customHeight="1">
      <c r="A587" s="274"/>
      <c r="B587" s="274"/>
      <c r="C587" s="274"/>
      <c r="D587" s="274"/>
      <c r="E587" s="274"/>
      <c r="F587" s="274"/>
      <c r="G587" s="26"/>
      <c r="H587" s="274"/>
      <c r="I587" s="26"/>
      <c r="J587" s="26"/>
      <c r="K587" s="26"/>
      <c r="L587" s="26"/>
      <c r="M587" s="26"/>
      <c r="N587" s="26"/>
      <c r="O587" s="26"/>
      <c r="P587" s="274"/>
      <c r="Q587" s="26"/>
      <c r="R587" s="26"/>
      <c r="S587" s="26"/>
      <c r="T587" s="26"/>
      <c r="U587" s="26"/>
      <c r="V587" s="26"/>
      <c r="W587" s="26"/>
      <c r="X587" s="26"/>
      <c r="Y587" s="26"/>
      <c r="Z587" s="26"/>
      <c r="AA587" s="26"/>
      <c r="AB587" s="26"/>
      <c r="AC587" s="26"/>
      <c r="AD587" s="26"/>
      <c r="AE587" s="26"/>
      <c r="AF587" s="26"/>
      <c r="AG587" s="26"/>
      <c r="AH587" s="26"/>
      <c r="AI587" s="26"/>
      <c r="AJ587" s="26"/>
      <c r="AK587" s="26"/>
      <c r="AL587" s="274"/>
      <c r="AM587" s="274"/>
      <c r="AN587" s="274"/>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row>
    <row r="588" spans="1:64" ht="13.5" customHeight="1">
      <c r="A588" s="274"/>
      <c r="B588" s="274"/>
      <c r="C588" s="274"/>
      <c r="D588" s="274"/>
      <c r="E588" s="274"/>
      <c r="F588" s="274"/>
      <c r="G588" s="26"/>
      <c r="H588" s="274"/>
      <c r="I588" s="26"/>
      <c r="J588" s="26"/>
      <c r="K588" s="26"/>
      <c r="L588" s="26"/>
      <c r="M588" s="26"/>
      <c r="N588" s="26"/>
      <c r="O588" s="26"/>
      <c r="P588" s="274"/>
      <c r="Q588" s="26"/>
      <c r="R588" s="26"/>
      <c r="S588" s="26"/>
      <c r="T588" s="26"/>
      <c r="U588" s="26"/>
      <c r="V588" s="26"/>
      <c r="W588" s="26"/>
      <c r="X588" s="26"/>
      <c r="Y588" s="26"/>
      <c r="Z588" s="26"/>
      <c r="AA588" s="26"/>
      <c r="AB588" s="26"/>
      <c r="AC588" s="26"/>
      <c r="AD588" s="26"/>
      <c r="AE588" s="26"/>
      <c r="AF588" s="26"/>
      <c r="AG588" s="26"/>
      <c r="AH588" s="26"/>
      <c r="AI588" s="26"/>
      <c r="AJ588" s="26"/>
      <c r="AK588" s="26"/>
      <c r="AL588" s="274"/>
      <c r="AM588" s="274"/>
      <c r="AN588" s="274"/>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row>
    <row r="589" spans="1:64" ht="13.5" customHeight="1">
      <c r="A589" s="274"/>
      <c r="B589" s="274"/>
      <c r="C589" s="274"/>
      <c r="D589" s="274"/>
      <c r="E589" s="274"/>
      <c r="F589" s="274"/>
      <c r="G589" s="26"/>
      <c r="H589" s="274"/>
      <c r="I589" s="26"/>
      <c r="J589" s="26"/>
      <c r="K589" s="26"/>
      <c r="L589" s="26"/>
      <c r="M589" s="26"/>
      <c r="N589" s="26"/>
      <c r="O589" s="26"/>
      <c r="P589" s="274"/>
      <c r="Q589" s="26"/>
      <c r="R589" s="26"/>
      <c r="S589" s="26"/>
      <c r="T589" s="26"/>
      <c r="U589" s="26"/>
      <c r="V589" s="26"/>
      <c r="W589" s="26"/>
      <c r="X589" s="26"/>
      <c r="Y589" s="26"/>
      <c r="Z589" s="26"/>
      <c r="AA589" s="26"/>
      <c r="AB589" s="26"/>
      <c r="AC589" s="26"/>
      <c r="AD589" s="26"/>
      <c r="AE589" s="26"/>
      <c r="AF589" s="26"/>
      <c r="AG589" s="26"/>
      <c r="AH589" s="26"/>
      <c r="AI589" s="26"/>
      <c r="AJ589" s="26"/>
      <c r="AK589" s="26"/>
      <c r="AL589" s="274"/>
      <c r="AM589" s="274"/>
      <c r="AN589" s="274"/>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row>
    <row r="590" spans="1:64" ht="13.5" customHeight="1">
      <c r="A590" s="274"/>
      <c r="B590" s="274"/>
      <c r="C590" s="274"/>
      <c r="D590" s="274"/>
      <c r="E590" s="274"/>
      <c r="F590" s="274"/>
      <c r="G590" s="26"/>
      <c r="H590" s="274"/>
      <c r="I590" s="26"/>
      <c r="J590" s="26"/>
      <c r="K590" s="26"/>
      <c r="L590" s="26"/>
      <c r="M590" s="26"/>
      <c r="N590" s="26"/>
      <c r="O590" s="26"/>
      <c r="P590" s="274"/>
      <c r="Q590" s="26"/>
      <c r="R590" s="26"/>
      <c r="S590" s="26"/>
      <c r="T590" s="26"/>
      <c r="U590" s="26"/>
      <c r="V590" s="26"/>
      <c r="W590" s="26"/>
      <c r="X590" s="26"/>
      <c r="Y590" s="26"/>
      <c r="Z590" s="26"/>
      <c r="AA590" s="26"/>
      <c r="AB590" s="26"/>
      <c r="AC590" s="26"/>
      <c r="AD590" s="26"/>
      <c r="AE590" s="26"/>
      <c r="AF590" s="26"/>
      <c r="AG590" s="26"/>
      <c r="AH590" s="26"/>
      <c r="AI590" s="26"/>
      <c r="AJ590" s="26"/>
      <c r="AK590" s="26"/>
      <c r="AL590" s="274"/>
      <c r="AM590" s="274"/>
      <c r="AN590" s="274"/>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row>
    <row r="591" spans="1:64" ht="13.5" customHeight="1">
      <c r="A591" s="274"/>
      <c r="B591" s="274"/>
      <c r="C591" s="274"/>
      <c r="D591" s="274"/>
      <c r="E591" s="274"/>
      <c r="F591" s="274"/>
      <c r="G591" s="26"/>
      <c r="H591" s="274"/>
      <c r="I591" s="26"/>
      <c r="J591" s="26"/>
      <c r="K591" s="26"/>
      <c r="L591" s="26"/>
      <c r="M591" s="26"/>
      <c r="N591" s="26"/>
      <c r="O591" s="26"/>
      <c r="P591" s="274"/>
      <c r="Q591" s="26"/>
      <c r="R591" s="26"/>
      <c r="S591" s="26"/>
      <c r="T591" s="26"/>
      <c r="U591" s="26"/>
      <c r="V591" s="26"/>
      <c r="W591" s="26"/>
      <c r="X591" s="26"/>
      <c r="Y591" s="26"/>
      <c r="Z591" s="26"/>
      <c r="AA591" s="26"/>
      <c r="AB591" s="26"/>
      <c r="AC591" s="26"/>
      <c r="AD591" s="26"/>
      <c r="AE591" s="26"/>
      <c r="AF591" s="26"/>
      <c r="AG591" s="26"/>
      <c r="AH591" s="26"/>
      <c r="AI591" s="26"/>
      <c r="AJ591" s="26"/>
      <c r="AK591" s="26"/>
      <c r="AL591" s="274"/>
      <c r="AM591" s="274"/>
      <c r="AN591" s="274"/>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row>
    <row r="592" spans="1:64" ht="13.5" customHeight="1">
      <c r="A592" s="274"/>
      <c r="B592" s="274"/>
      <c r="C592" s="274"/>
      <c r="D592" s="274"/>
      <c r="E592" s="274"/>
      <c r="F592" s="274"/>
      <c r="G592" s="26"/>
      <c r="H592" s="274"/>
      <c r="I592" s="26"/>
      <c r="J592" s="26"/>
      <c r="K592" s="26"/>
      <c r="L592" s="26"/>
      <c r="M592" s="26"/>
      <c r="N592" s="26"/>
      <c r="O592" s="26"/>
      <c r="P592" s="274"/>
      <c r="Q592" s="26"/>
      <c r="R592" s="26"/>
      <c r="S592" s="26"/>
      <c r="T592" s="26"/>
      <c r="U592" s="26"/>
      <c r="V592" s="26"/>
      <c r="W592" s="26"/>
      <c r="X592" s="26"/>
      <c r="Y592" s="26"/>
      <c r="Z592" s="26"/>
      <c r="AA592" s="26"/>
      <c r="AB592" s="26"/>
      <c r="AC592" s="26"/>
      <c r="AD592" s="26"/>
      <c r="AE592" s="26"/>
      <c r="AF592" s="26"/>
      <c r="AG592" s="26"/>
      <c r="AH592" s="26"/>
      <c r="AI592" s="26"/>
      <c r="AJ592" s="26"/>
      <c r="AK592" s="26"/>
      <c r="AL592" s="274"/>
      <c r="AM592" s="274"/>
      <c r="AN592" s="274"/>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row>
    <row r="593" spans="1:64" ht="13.5" customHeight="1">
      <c r="A593" s="274"/>
      <c r="B593" s="274"/>
      <c r="C593" s="274"/>
      <c r="D593" s="274"/>
      <c r="E593" s="274"/>
      <c r="F593" s="274"/>
      <c r="G593" s="26"/>
      <c r="H593" s="274"/>
      <c r="I593" s="26"/>
      <c r="J593" s="26"/>
      <c r="K593" s="26"/>
      <c r="L593" s="26"/>
      <c r="M593" s="26"/>
      <c r="N593" s="26"/>
      <c r="O593" s="26"/>
      <c r="P593" s="274"/>
      <c r="Q593" s="26"/>
      <c r="R593" s="26"/>
      <c r="S593" s="26"/>
      <c r="T593" s="26"/>
      <c r="U593" s="26"/>
      <c r="V593" s="26"/>
      <c r="W593" s="26"/>
      <c r="X593" s="26"/>
      <c r="Y593" s="26"/>
      <c r="Z593" s="26"/>
      <c r="AA593" s="26"/>
      <c r="AB593" s="26"/>
      <c r="AC593" s="26"/>
      <c r="AD593" s="26"/>
      <c r="AE593" s="26"/>
      <c r="AF593" s="26"/>
      <c r="AG593" s="26"/>
      <c r="AH593" s="26"/>
      <c r="AI593" s="26"/>
      <c r="AJ593" s="26"/>
      <c r="AK593" s="26"/>
      <c r="AL593" s="274"/>
      <c r="AM593" s="274"/>
      <c r="AN593" s="274"/>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row>
    <row r="594" spans="1:64" ht="13.5" customHeight="1">
      <c r="A594" s="274"/>
      <c r="B594" s="274"/>
      <c r="C594" s="274"/>
      <c r="D594" s="274"/>
      <c r="E594" s="274"/>
      <c r="F594" s="274"/>
      <c r="G594" s="26"/>
      <c r="H594" s="274"/>
      <c r="I594" s="26"/>
      <c r="J594" s="26"/>
      <c r="K594" s="26"/>
      <c r="L594" s="26"/>
      <c r="M594" s="26"/>
      <c r="N594" s="26"/>
      <c r="O594" s="26"/>
      <c r="P594" s="274"/>
      <c r="Q594" s="26"/>
      <c r="R594" s="26"/>
      <c r="S594" s="26"/>
      <c r="T594" s="26"/>
      <c r="U594" s="26"/>
      <c r="V594" s="26"/>
      <c r="W594" s="26"/>
      <c r="X594" s="26"/>
      <c r="Y594" s="26"/>
      <c r="Z594" s="26"/>
      <c r="AA594" s="26"/>
      <c r="AB594" s="26"/>
      <c r="AC594" s="26"/>
      <c r="AD594" s="26"/>
      <c r="AE594" s="26"/>
      <c r="AF594" s="26"/>
      <c r="AG594" s="26"/>
      <c r="AH594" s="26"/>
      <c r="AI594" s="26"/>
      <c r="AJ594" s="26"/>
      <c r="AK594" s="26"/>
      <c r="AL594" s="274"/>
      <c r="AM594" s="274"/>
      <c r="AN594" s="274"/>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row>
    <row r="595" spans="1:64" ht="13.5" customHeight="1">
      <c r="A595" s="274"/>
      <c r="B595" s="274"/>
      <c r="C595" s="274"/>
      <c r="D595" s="274"/>
      <c r="E595" s="274"/>
      <c r="F595" s="274"/>
      <c r="G595" s="26"/>
      <c r="H595" s="274"/>
      <c r="I595" s="26"/>
      <c r="J595" s="26"/>
      <c r="K595" s="26"/>
      <c r="L595" s="26"/>
      <c r="M595" s="26"/>
      <c r="N595" s="26"/>
      <c r="O595" s="26"/>
      <c r="P595" s="274"/>
      <c r="Q595" s="26"/>
      <c r="R595" s="26"/>
      <c r="S595" s="26"/>
      <c r="T595" s="26"/>
      <c r="U595" s="26"/>
      <c r="V595" s="26"/>
      <c r="W595" s="26"/>
      <c r="X595" s="26"/>
      <c r="Y595" s="26"/>
      <c r="Z595" s="26"/>
      <c r="AA595" s="26"/>
      <c r="AB595" s="26"/>
      <c r="AC595" s="26"/>
      <c r="AD595" s="26"/>
      <c r="AE595" s="26"/>
      <c r="AF595" s="26"/>
      <c r="AG595" s="26"/>
      <c r="AH595" s="26"/>
      <c r="AI595" s="26"/>
      <c r="AJ595" s="26"/>
      <c r="AK595" s="26"/>
      <c r="AL595" s="274"/>
      <c r="AM595" s="274"/>
      <c r="AN595" s="274"/>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row>
    <row r="596" spans="1:64" ht="13.5" customHeight="1">
      <c r="A596" s="274"/>
      <c r="B596" s="274"/>
      <c r="C596" s="274"/>
      <c r="D596" s="274"/>
      <c r="E596" s="274"/>
      <c r="F596" s="274"/>
      <c r="G596" s="26"/>
      <c r="H596" s="274"/>
      <c r="I596" s="26"/>
      <c r="J596" s="26"/>
      <c r="K596" s="26"/>
      <c r="L596" s="26"/>
      <c r="M596" s="26"/>
      <c r="N596" s="26"/>
      <c r="O596" s="26"/>
      <c r="P596" s="274"/>
      <c r="Q596" s="26"/>
      <c r="R596" s="26"/>
      <c r="S596" s="26"/>
      <c r="T596" s="26"/>
      <c r="U596" s="26"/>
      <c r="V596" s="26"/>
      <c r="W596" s="26"/>
      <c r="X596" s="26"/>
      <c r="Y596" s="26"/>
      <c r="Z596" s="26"/>
      <c r="AA596" s="26"/>
      <c r="AB596" s="26"/>
      <c r="AC596" s="26"/>
      <c r="AD596" s="26"/>
      <c r="AE596" s="26"/>
      <c r="AF596" s="26"/>
      <c r="AG596" s="26"/>
      <c r="AH596" s="26"/>
      <c r="AI596" s="26"/>
      <c r="AJ596" s="26"/>
      <c r="AK596" s="26"/>
      <c r="AL596" s="274"/>
      <c r="AM596" s="274"/>
      <c r="AN596" s="274"/>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row>
    <row r="597" spans="1:64" ht="13.5" customHeight="1">
      <c r="A597" s="274"/>
      <c r="B597" s="274"/>
      <c r="C597" s="274"/>
      <c r="D597" s="274"/>
      <c r="E597" s="274"/>
      <c r="F597" s="274"/>
      <c r="G597" s="26"/>
      <c r="H597" s="274"/>
      <c r="I597" s="26"/>
      <c r="J597" s="26"/>
      <c r="K597" s="26"/>
      <c r="L597" s="26"/>
      <c r="M597" s="26"/>
      <c r="N597" s="26"/>
      <c r="O597" s="26"/>
      <c r="P597" s="274"/>
      <c r="Q597" s="26"/>
      <c r="R597" s="26"/>
      <c r="S597" s="26"/>
      <c r="T597" s="26"/>
      <c r="U597" s="26"/>
      <c r="V597" s="26"/>
      <c r="W597" s="26"/>
      <c r="X597" s="26"/>
      <c r="Y597" s="26"/>
      <c r="Z597" s="26"/>
      <c r="AA597" s="26"/>
      <c r="AB597" s="26"/>
      <c r="AC597" s="26"/>
      <c r="AD597" s="26"/>
      <c r="AE597" s="26"/>
      <c r="AF597" s="26"/>
      <c r="AG597" s="26"/>
      <c r="AH597" s="26"/>
      <c r="AI597" s="26"/>
      <c r="AJ597" s="26"/>
      <c r="AK597" s="26"/>
      <c r="AL597" s="274"/>
      <c r="AM597" s="274"/>
      <c r="AN597" s="274"/>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row>
    <row r="598" spans="1:64" ht="13.5" customHeight="1">
      <c r="A598" s="274"/>
      <c r="B598" s="274"/>
      <c r="C598" s="274"/>
      <c r="D598" s="274"/>
      <c r="E598" s="274"/>
      <c r="F598" s="274"/>
      <c r="G598" s="26"/>
      <c r="H598" s="274"/>
      <c r="I598" s="26"/>
      <c r="J598" s="26"/>
      <c r="K598" s="26"/>
      <c r="L598" s="26"/>
      <c r="M598" s="26"/>
      <c r="N598" s="26"/>
      <c r="O598" s="26"/>
      <c r="P598" s="274"/>
      <c r="Q598" s="26"/>
      <c r="R598" s="26"/>
      <c r="S598" s="26"/>
      <c r="T598" s="26"/>
      <c r="U598" s="26"/>
      <c r="V598" s="26"/>
      <c r="W598" s="26"/>
      <c r="X598" s="26"/>
      <c r="Y598" s="26"/>
      <c r="Z598" s="26"/>
      <c r="AA598" s="26"/>
      <c r="AB598" s="26"/>
      <c r="AC598" s="26"/>
      <c r="AD598" s="26"/>
      <c r="AE598" s="26"/>
      <c r="AF598" s="26"/>
      <c r="AG598" s="26"/>
      <c r="AH598" s="26"/>
      <c r="AI598" s="26"/>
      <c r="AJ598" s="26"/>
      <c r="AK598" s="26"/>
      <c r="AL598" s="274"/>
      <c r="AM598" s="274"/>
      <c r="AN598" s="274"/>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row>
    <row r="599" spans="1:64" ht="13.5" customHeight="1">
      <c r="A599" s="274"/>
      <c r="B599" s="274"/>
      <c r="C599" s="274"/>
      <c r="D599" s="274"/>
      <c r="E599" s="274"/>
      <c r="F599" s="274"/>
      <c r="G599" s="26"/>
      <c r="H599" s="274"/>
      <c r="I599" s="26"/>
      <c r="J599" s="26"/>
      <c r="K599" s="26"/>
      <c r="L599" s="26"/>
      <c r="M599" s="26"/>
      <c r="N599" s="26"/>
      <c r="O599" s="26"/>
      <c r="P599" s="274"/>
      <c r="Q599" s="26"/>
      <c r="R599" s="26"/>
      <c r="S599" s="26"/>
      <c r="T599" s="26"/>
      <c r="U599" s="26"/>
      <c r="V599" s="26"/>
      <c r="W599" s="26"/>
      <c r="X599" s="26"/>
      <c r="Y599" s="26"/>
      <c r="Z599" s="26"/>
      <c r="AA599" s="26"/>
      <c r="AB599" s="26"/>
      <c r="AC599" s="26"/>
      <c r="AD599" s="26"/>
      <c r="AE599" s="26"/>
      <c r="AF599" s="26"/>
      <c r="AG599" s="26"/>
      <c r="AH599" s="26"/>
      <c r="AI599" s="26"/>
      <c r="AJ599" s="26"/>
      <c r="AK599" s="26"/>
      <c r="AL599" s="274"/>
      <c r="AM599" s="274"/>
      <c r="AN599" s="274"/>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row>
    <row r="600" spans="1:64" ht="13.5" customHeight="1">
      <c r="A600" s="274"/>
      <c r="B600" s="274"/>
      <c r="C600" s="274"/>
      <c r="D600" s="274"/>
      <c r="E600" s="274"/>
      <c r="F600" s="274"/>
      <c r="G600" s="26"/>
      <c r="H600" s="274"/>
      <c r="I600" s="26"/>
      <c r="J600" s="26"/>
      <c r="K600" s="26"/>
      <c r="L600" s="26"/>
      <c r="M600" s="26"/>
      <c r="N600" s="26"/>
      <c r="O600" s="26"/>
      <c r="P600" s="274"/>
      <c r="Q600" s="26"/>
      <c r="R600" s="26"/>
      <c r="S600" s="26"/>
      <c r="T600" s="26"/>
      <c r="U600" s="26"/>
      <c r="V600" s="26"/>
      <c r="W600" s="26"/>
      <c r="X600" s="26"/>
      <c r="Y600" s="26"/>
      <c r="Z600" s="26"/>
      <c r="AA600" s="26"/>
      <c r="AB600" s="26"/>
      <c r="AC600" s="26"/>
      <c r="AD600" s="26"/>
      <c r="AE600" s="26"/>
      <c r="AF600" s="26"/>
      <c r="AG600" s="26"/>
      <c r="AH600" s="26"/>
      <c r="AI600" s="26"/>
      <c r="AJ600" s="26"/>
      <c r="AK600" s="26"/>
      <c r="AL600" s="274"/>
      <c r="AM600" s="274"/>
      <c r="AN600" s="274"/>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row>
    <row r="601" spans="1:64" ht="13.5" customHeight="1">
      <c r="A601" s="274"/>
      <c r="B601" s="274"/>
      <c r="C601" s="274"/>
      <c r="D601" s="274"/>
      <c r="E601" s="274"/>
      <c r="F601" s="274"/>
      <c r="G601" s="26"/>
      <c r="H601" s="274"/>
      <c r="I601" s="26"/>
      <c r="J601" s="26"/>
      <c r="K601" s="26"/>
      <c r="L601" s="26"/>
      <c r="M601" s="26"/>
      <c r="N601" s="26"/>
      <c r="O601" s="26"/>
      <c r="P601" s="274"/>
      <c r="Q601" s="26"/>
      <c r="R601" s="26"/>
      <c r="S601" s="26"/>
      <c r="T601" s="26"/>
      <c r="U601" s="26"/>
      <c r="V601" s="26"/>
      <c r="W601" s="26"/>
      <c r="X601" s="26"/>
      <c r="Y601" s="26"/>
      <c r="Z601" s="26"/>
      <c r="AA601" s="26"/>
      <c r="AB601" s="26"/>
      <c r="AC601" s="26"/>
      <c r="AD601" s="26"/>
      <c r="AE601" s="26"/>
      <c r="AF601" s="26"/>
      <c r="AG601" s="26"/>
      <c r="AH601" s="26"/>
      <c r="AI601" s="26"/>
      <c r="AJ601" s="26"/>
      <c r="AK601" s="26"/>
      <c r="AL601" s="274"/>
      <c r="AM601" s="274"/>
      <c r="AN601" s="274"/>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row>
    <row r="602" spans="1:64" ht="13.5" customHeight="1">
      <c r="A602" s="274"/>
      <c r="B602" s="274"/>
      <c r="C602" s="274"/>
      <c r="D602" s="274"/>
      <c r="E602" s="274"/>
      <c r="F602" s="274"/>
      <c r="G602" s="26"/>
      <c r="H602" s="274"/>
      <c r="I602" s="26"/>
      <c r="J602" s="26"/>
      <c r="K602" s="26"/>
      <c r="L602" s="26"/>
      <c r="M602" s="26"/>
      <c r="N602" s="26"/>
      <c r="O602" s="26"/>
      <c r="P602" s="274"/>
      <c r="Q602" s="26"/>
      <c r="R602" s="26"/>
      <c r="S602" s="26"/>
      <c r="T602" s="26"/>
      <c r="U602" s="26"/>
      <c r="V602" s="26"/>
      <c r="W602" s="26"/>
      <c r="X602" s="26"/>
      <c r="Y602" s="26"/>
      <c r="Z602" s="26"/>
      <c r="AA602" s="26"/>
      <c r="AB602" s="26"/>
      <c r="AC602" s="26"/>
      <c r="AD602" s="26"/>
      <c r="AE602" s="26"/>
      <c r="AF602" s="26"/>
      <c r="AG602" s="26"/>
      <c r="AH602" s="26"/>
      <c r="AI602" s="26"/>
      <c r="AJ602" s="26"/>
      <c r="AK602" s="26"/>
      <c r="AL602" s="274"/>
      <c r="AM602" s="274"/>
      <c r="AN602" s="274"/>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row>
    <row r="603" spans="1:64" ht="13.5" customHeight="1">
      <c r="A603" s="274"/>
      <c r="B603" s="274"/>
      <c r="C603" s="274"/>
      <c r="D603" s="274"/>
      <c r="E603" s="274"/>
      <c r="F603" s="274"/>
      <c r="G603" s="26"/>
      <c r="H603" s="274"/>
      <c r="I603" s="26"/>
      <c r="J603" s="26"/>
      <c r="K603" s="26"/>
      <c r="L603" s="26"/>
      <c r="M603" s="26"/>
      <c r="N603" s="26"/>
      <c r="O603" s="26"/>
      <c r="P603" s="274"/>
      <c r="Q603" s="26"/>
      <c r="R603" s="26"/>
      <c r="S603" s="26"/>
      <c r="T603" s="26"/>
      <c r="U603" s="26"/>
      <c r="V603" s="26"/>
      <c r="W603" s="26"/>
      <c r="X603" s="26"/>
      <c r="Y603" s="26"/>
      <c r="Z603" s="26"/>
      <c r="AA603" s="26"/>
      <c r="AB603" s="26"/>
      <c r="AC603" s="26"/>
      <c r="AD603" s="26"/>
      <c r="AE603" s="26"/>
      <c r="AF603" s="26"/>
      <c r="AG603" s="26"/>
      <c r="AH603" s="26"/>
      <c r="AI603" s="26"/>
      <c r="AJ603" s="26"/>
      <c r="AK603" s="26"/>
      <c r="AL603" s="274"/>
      <c r="AM603" s="274"/>
      <c r="AN603" s="274"/>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row>
    <row r="604" spans="1:64" ht="13.5" customHeight="1">
      <c r="A604" s="274"/>
      <c r="B604" s="274"/>
      <c r="C604" s="274"/>
      <c r="D604" s="274"/>
      <c r="E604" s="274"/>
      <c r="F604" s="274"/>
      <c r="G604" s="26"/>
      <c r="H604" s="274"/>
      <c r="I604" s="26"/>
      <c r="J604" s="26"/>
      <c r="K604" s="26"/>
      <c r="L604" s="26"/>
      <c r="M604" s="26"/>
      <c r="N604" s="26"/>
      <c r="O604" s="26"/>
      <c r="P604" s="274"/>
      <c r="Q604" s="26"/>
      <c r="R604" s="26"/>
      <c r="S604" s="26"/>
      <c r="T604" s="26"/>
      <c r="U604" s="26"/>
      <c r="V604" s="26"/>
      <c r="W604" s="26"/>
      <c r="X604" s="26"/>
      <c r="Y604" s="26"/>
      <c r="Z604" s="26"/>
      <c r="AA604" s="26"/>
      <c r="AB604" s="26"/>
      <c r="AC604" s="26"/>
      <c r="AD604" s="26"/>
      <c r="AE604" s="26"/>
      <c r="AF604" s="26"/>
      <c r="AG604" s="26"/>
      <c r="AH604" s="26"/>
      <c r="AI604" s="26"/>
      <c r="AJ604" s="26"/>
      <c r="AK604" s="26"/>
      <c r="AL604" s="274"/>
      <c r="AM604" s="274"/>
      <c r="AN604" s="274"/>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row>
    <row r="605" spans="1:64" ht="13.5" customHeight="1">
      <c r="A605" s="274"/>
      <c r="B605" s="274"/>
      <c r="C605" s="274"/>
      <c r="D605" s="274"/>
      <c r="E605" s="274"/>
      <c r="F605" s="274"/>
      <c r="G605" s="26"/>
      <c r="H605" s="274"/>
      <c r="I605" s="26"/>
      <c r="J605" s="26"/>
      <c r="K605" s="26"/>
      <c r="L605" s="26"/>
      <c r="M605" s="26"/>
      <c r="N605" s="26"/>
      <c r="O605" s="26"/>
      <c r="P605" s="274"/>
      <c r="Q605" s="26"/>
      <c r="R605" s="26"/>
      <c r="S605" s="26"/>
      <c r="T605" s="26"/>
      <c r="U605" s="26"/>
      <c r="V605" s="26"/>
      <c r="W605" s="26"/>
      <c r="X605" s="26"/>
      <c r="Y605" s="26"/>
      <c r="Z605" s="26"/>
      <c r="AA605" s="26"/>
      <c r="AB605" s="26"/>
      <c r="AC605" s="26"/>
      <c r="AD605" s="26"/>
      <c r="AE605" s="26"/>
      <c r="AF605" s="26"/>
      <c r="AG605" s="26"/>
      <c r="AH605" s="26"/>
      <c r="AI605" s="26"/>
      <c r="AJ605" s="26"/>
      <c r="AK605" s="26"/>
      <c r="AL605" s="274"/>
      <c r="AM605" s="274"/>
      <c r="AN605" s="274"/>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row>
    <row r="606" spans="1:64" ht="13.5" customHeight="1">
      <c r="A606" s="274"/>
      <c r="B606" s="274"/>
      <c r="C606" s="274"/>
      <c r="D606" s="274"/>
      <c r="E606" s="274"/>
      <c r="F606" s="274"/>
      <c r="G606" s="26"/>
      <c r="H606" s="274"/>
      <c r="I606" s="26"/>
      <c r="J606" s="26"/>
      <c r="K606" s="26"/>
      <c r="L606" s="26"/>
      <c r="M606" s="26"/>
      <c r="N606" s="26"/>
      <c r="O606" s="26"/>
      <c r="P606" s="274"/>
      <c r="Q606" s="26"/>
      <c r="R606" s="26"/>
      <c r="S606" s="26"/>
      <c r="T606" s="26"/>
      <c r="U606" s="26"/>
      <c r="V606" s="26"/>
      <c r="W606" s="26"/>
      <c r="X606" s="26"/>
      <c r="Y606" s="26"/>
      <c r="Z606" s="26"/>
      <c r="AA606" s="26"/>
      <c r="AB606" s="26"/>
      <c r="AC606" s="26"/>
      <c r="AD606" s="26"/>
      <c r="AE606" s="26"/>
      <c r="AF606" s="26"/>
      <c r="AG606" s="26"/>
      <c r="AH606" s="26"/>
      <c r="AI606" s="26"/>
      <c r="AJ606" s="26"/>
      <c r="AK606" s="26"/>
      <c r="AL606" s="274"/>
      <c r="AM606" s="274"/>
      <c r="AN606" s="274"/>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row>
    <row r="607" spans="1:64" ht="13.5" customHeight="1">
      <c r="A607" s="274"/>
      <c r="B607" s="274"/>
      <c r="C607" s="274"/>
      <c r="D607" s="274"/>
      <c r="E607" s="274"/>
      <c r="F607" s="274"/>
      <c r="G607" s="26"/>
      <c r="H607" s="274"/>
      <c r="I607" s="26"/>
      <c r="J607" s="26"/>
      <c r="K607" s="26"/>
      <c r="L607" s="26"/>
      <c r="M607" s="26"/>
      <c r="N607" s="26"/>
      <c r="O607" s="26"/>
      <c r="P607" s="274"/>
      <c r="Q607" s="26"/>
      <c r="R607" s="26"/>
      <c r="S607" s="26"/>
      <c r="T607" s="26"/>
      <c r="U607" s="26"/>
      <c r="V607" s="26"/>
      <c r="W607" s="26"/>
      <c r="X607" s="26"/>
      <c r="Y607" s="26"/>
      <c r="Z607" s="26"/>
      <c r="AA607" s="26"/>
      <c r="AB607" s="26"/>
      <c r="AC607" s="26"/>
      <c r="AD607" s="26"/>
      <c r="AE607" s="26"/>
      <c r="AF607" s="26"/>
      <c r="AG607" s="26"/>
      <c r="AH607" s="26"/>
      <c r="AI607" s="26"/>
      <c r="AJ607" s="26"/>
      <c r="AK607" s="26"/>
      <c r="AL607" s="274"/>
      <c r="AM607" s="274"/>
      <c r="AN607" s="274"/>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row>
    <row r="608" spans="1:64" ht="13.5" customHeight="1">
      <c r="A608" s="274"/>
      <c r="B608" s="274"/>
      <c r="C608" s="274"/>
      <c r="D608" s="274"/>
      <c r="E608" s="274"/>
      <c r="F608" s="274"/>
      <c r="G608" s="26"/>
      <c r="H608" s="274"/>
      <c r="I608" s="26"/>
      <c r="J608" s="26"/>
      <c r="K608" s="26"/>
      <c r="L608" s="26"/>
      <c r="M608" s="26"/>
      <c r="N608" s="26"/>
      <c r="O608" s="26"/>
      <c r="P608" s="274"/>
      <c r="Q608" s="26"/>
      <c r="R608" s="26"/>
      <c r="S608" s="26"/>
      <c r="T608" s="26"/>
      <c r="U608" s="26"/>
      <c r="V608" s="26"/>
      <c r="W608" s="26"/>
      <c r="X608" s="26"/>
      <c r="Y608" s="26"/>
      <c r="Z608" s="26"/>
      <c r="AA608" s="26"/>
      <c r="AB608" s="26"/>
      <c r="AC608" s="26"/>
      <c r="AD608" s="26"/>
      <c r="AE608" s="26"/>
      <c r="AF608" s="26"/>
      <c r="AG608" s="26"/>
      <c r="AH608" s="26"/>
      <c r="AI608" s="26"/>
      <c r="AJ608" s="26"/>
      <c r="AK608" s="26"/>
      <c r="AL608" s="274"/>
      <c r="AM608" s="274"/>
      <c r="AN608" s="274"/>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row>
    <row r="609" spans="1:64" ht="13.5" customHeight="1">
      <c r="A609" s="274"/>
      <c r="B609" s="274"/>
      <c r="C609" s="274"/>
      <c r="D609" s="274"/>
      <c r="E609" s="274"/>
      <c r="F609" s="274"/>
      <c r="G609" s="26"/>
      <c r="H609" s="274"/>
      <c r="I609" s="26"/>
      <c r="J609" s="26"/>
      <c r="K609" s="26"/>
      <c r="L609" s="26"/>
      <c r="M609" s="26"/>
      <c r="N609" s="26"/>
      <c r="O609" s="26"/>
      <c r="P609" s="274"/>
      <c r="Q609" s="26"/>
      <c r="R609" s="26"/>
      <c r="S609" s="26"/>
      <c r="T609" s="26"/>
      <c r="U609" s="26"/>
      <c r="V609" s="26"/>
      <c r="W609" s="26"/>
      <c r="X609" s="26"/>
      <c r="Y609" s="26"/>
      <c r="Z609" s="26"/>
      <c r="AA609" s="26"/>
      <c r="AB609" s="26"/>
      <c r="AC609" s="26"/>
      <c r="AD609" s="26"/>
      <c r="AE609" s="26"/>
      <c r="AF609" s="26"/>
      <c r="AG609" s="26"/>
      <c r="AH609" s="26"/>
      <c r="AI609" s="26"/>
      <c r="AJ609" s="26"/>
      <c r="AK609" s="26"/>
      <c r="AL609" s="274"/>
      <c r="AM609" s="274"/>
      <c r="AN609" s="274"/>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row>
    <row r="610" spans="1:64" ht="13.5" customHeight="1">
      <c r="A610" s="274"/>
      <c r="B610" s="274"/>
      <c r="C610" s="274"/>
      <c r="D610" s="274"/>
      <c r="E610" s="274"/>
      <c r="F610" s="274"/>
      <c r="G610" s="26"/>
      <c r="H610" s="274"/>
      <c r="I610" s="26"/>
      <c r="J610" s="26"/>
      <c r="K610" s="26"/>
      <c r="L610" s="26"/>
      <c r="M610" s="26"/>
      <c r="N610" s="26"/>
      <c r="O610" s="26"/>
      <c r="P610" s="274"/>
      <c r="Q610" s="26"/>
      <c r="R610" s="26"/>
      <c r="S610" s="26"/>
      <c r="T610" s="26"/>
      <c r="U610" s="26"/>
      <c r="V610" s="26"/>
      <c r="W610" s="26"/>
      <c r="X610" s="26"/>
      <c r="Y610" s="26"/>
      <c r="Z610" s="26"/>
      <c r="AA610" s="26"/>
      <c r="AB610" s="26"/>
      <c r="AC610" s="26"/>
      <c r="AD610" s="26"/>
      <c r="AE610" s="26"/>
      <c r="AF610" s="26"/>
      <c r="AG610" s="26"/>
      <c r="AH610" s="26"/>
      <c r="AI610" s="26"/>
      <c r="AJ610" s="26"/>
      <c r="AK610" s="26"/>
      <c r="AL610" s="274"/>
      <c r="AM610" s="274"/>
      <c r="AN610" s="274"/>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row>
    <row r="611" spans="1:64" ht="13.5" customHeight="1">
      <c r="A611" s="274"/>
      <c r="B611" s="274"/>
      <c r="C611" s="274"/>
      <c r="D611" s="274"/>
      <c r="E611" s="274"/>
      <c r="F611" s="274"/>
      <c r="G611" s="26"/>
      <c r="H611" s="274"/>
      <c r="I611" s="26"/>
      <c r="J611" s="26"/>
      <c r="K611" s="26"/>
      <c r="L611" s="26"/>
      <c r="M611" s="26"/>
      <c r="N611" s="26"/>
      <c r="O611" s="26"/>
      <c r="P611" s="274"/>
      <c r="Q611" s="26"/>
      <c r="R611" s="26"/>
      <c r="S611" s="26"/>
      <c r="T611" s="26"/>
      <c r="U611" s="26"/>
      <c r="V611" s="26"/>
      <c r="W611" s="26"/>
      <c r="X611" s="26"/>
      <c r="Y611" s="26"/>
      <c r="Z611" s="26"/>
      <c r="AA611" s="26"/>
      <c r="AB611" s="26"/>
      <c r="AC611" s="26"/>
      <c r="AD611" s="26"/>
      <c r="AE611" s="26"/>
      <c r="AF611" s="26"/>
      <c r="AG611" s="26"/>
      <c r="AH611" s="26"/>
      <c r="AI611" s="26"/>
      <c r="AJ611" s="26"/>
      <c r="AK611" s="26"/>
      <c r="AL611" s="274"/>
      <c r="AM611" s="274"/>
      <c r="AN611" s="274"/>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row>
    <row r="612" spans="1:64" ht="13.5" customHeight="1">
      <c r="A612" s="274"/>
      <c r="B612" s="274"/>
      <c r="C612" s="274"/>
      <c r="D612" s="274"/>
      <c r="E612" s="274"/>
      <c r="F612" s="274"/>
      <c r="G612" s="26"/>
      <c r="H612" s="274"/>
      <c r="I612" s="26"/>
      <c r="J612" s="26"/>
      <c r="K612" s="26"/>
      <c r="L612" s="26"/>
      <c r="M612" s="26"/>
      <c r="N612" s="26"/>
      <c r="O612" s="26"/>
      <c r="P612" s="274"/>
      <c r="Q612" s="26"/>
      <c r="R612" s="26"/>
      <c r="S612" s="26"/>
      <c r="T612" s="26"/>
      <c r="U612" s="26"/>
      <c r="V612" s="26"/>
      <c r="W612" s="26"/>
      <c r="X612" s="26"/>
      <c r="Y612" s="26"/>
      <c r="Z612" s="26"/>
      <c r="AA612" s="26"/>
      <c r="AB612" s="26"/>
      <c r="AC612" s="26"/>
      <c r="AD612" s="26"/>
      <c r="AE612" s="26"/>
      <c r="AF612" s="26"/>
      <c r="AG612" s="26"/>
      <c r="AH612" s="26"/>
      <c r="AI612" s="26"/>
      <c r="AJ612" s="26"/>
      <c r="AK612" s="26"/>
      <c r="AL612" s="274"/>
      <c r="AM612" s="274"/>
      <c r="AN612" s="274"/>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row>
    <row r="613" spans="1:64" ht="13.5" customHeight="1">
      <c r="A613" s="274"/>
      <c r="B613" s="274"/>
      <c r="C613" s="274"/>
      <c r="D613" s="274"/>
      <c r="E613" s="274"/>
      <c r="F613" s="274"/>
      <c r="G613" s="26"/>
      <c r="H613" s="274"/>
      <c r="I613" s="26"/>
      <c r="J613" s="26"/>
      <c r="K613" s="26"/>
      <c r="L613" s="26"/>
      <c r="M613" s="26"/>
      <c r="N613" s="26"/>
      <c r="O613" s="26"/>
      <c r="P613" s="274"/>
      <c r="Q613" s="26"/>
      <c r="R613" s="26"/>
      <c r="S613" s="26"/>
      <c r="T613" s="26"/>
      <c r="U613" s="26"/>
      <c r="V613" s="26"/>
      <c r="W613" s="26"/>
      <c r="X613" s="26"/>
      <c r="Y613" s="26"/>
      <c r="Z613" s="26"/>
      <c r="AA613" s="26"/>
      <c r="AB613" s="26"/>
      <c r="AC613" s="26"/>
      <c r="AD613" s="26"/>
      <c r="AE613" s="26"/>
      <c r="AF613" s="26"/>
      <c r="AG613" s="26"/>
      <c r="AH613" s="26"/>
      <c r="AI613" s="26"/>
      <c r="AJ613" s="26"/>
      <c r="AK613" s="26"/>
      <c r="AL613" s="274"/>
      <c r="AM613" s="274"/>
      <c r="AN613" s="274"/>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row>
    <row r="614" spans="1:64" ht="13.5" customHeight="1">
      <c r="A614" s="274"/>
      <c r="B614" s="274"/>
      <c r="C614" s="274"/>
      <c r="D614" s="274"/>
      <c r="E614" s="274"/>
      <c r="F614" s="274"/>
      <c r="G614" s="26"/>
      <c r="H614" s="274"/>
      <c r="I614" s="26"/>
      <c r="J614" s="26"/>
      <c r="K614" s="26"/>
      <c r="L614" s="26"/>
      <c r="M614" s="26"/>
      <c r="N614" s="26"/>
      <c r="O614" s="26"/>
      <c r="P614" s="274"/>
      <c r="Q614" s="26"/>
      <c r="R614" s="26"/>
      <c r="S614" s="26"/>
      <c r="T614" s="26"/>
      <c r="U614" s="26"/>
      <c r="V614" s="26"/>
      <c r="W614" s="26"/>
      <c r="X614" s="26"/>
      <c r="Y614" s="26"/>
      <c r="Z614" s="26"/>
      <c r="AA614" s="26"/>
      <c r="AB614" s="26"/>
      <c r="AC614" s="26"/>
      <c r="AD614" s="26"/>
      <c r="AE614" s="26"/>
      <c r="AF614" s="26"/>
      <c r="AG614" s="26"/>
      <c r="AH614" s="26"/>
      <c r="AI614" s="26"/>
      <c r="AJ614" s="26"/>
      <c r="AK614" s="26"/>
      <c r="AL614" s="274"/>
      <c r="AM614" s="274"/>
      <c r="AN614" s="274"/>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row>
    <row r="615" spans="1:64" ht="13.5" customHeight="1">
      <c r="A615" s="274"/>
      <c r="B615" s="274"/>
      <c r="C615" s="274"/>
      <c r="D615" s="274"/>
      <c r="E615" s="274"/>
      <c r="F615" s="274"/>
      <c r="G615" s="26"/>
      <c r="H615" s="274"/>
      <c r="I615" s="26"/>
      <c r="J615" s="26"/>
      <c r="K615" s="26"/>
      <c r="L615" s="26"/>
      <c r="M615" s="26"/>
      <c r="N615" s="26"/>
      <c r="O615" s="26"/>
      <c r="P615" s="274"/>
      <c r="Q615" s="26"/>
      <c r="R615" s="26"/>
      <c r="S615" s="26"/>
      <c r="T615" s="26"/>
      <c r="U615" s="26"/>
      <c r="V615" s="26"/>
      <c r="W615" s="26"/>
      <c r="X615" s="26"/>
      <c r="Y615" s="26"/>
      <c r="Z615" s="26"/>
      <c r="AA615" s="26"/>
      <c r="AB615" s="26"/>
      <c r="AC615" s="26"/>
      <c r="AD615" s="26"/>
      <c r="AE615" s="26"/>
      <c r="AF615" s="26"/>
      <c r="AG615" s="26"/>
      <c r="AH615" s="26"/>
      <c r="AI615" s="26"/>
      <c r="AJ615" s="26"/>
      <c r="AK615" s="26"/>
      <c r="AL615" s="274"/>
      <c r="AM615" s="274"/>
      <c r="AN615" s="274"/>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row>
    <row r="616" spans="1:64" ht="13.5" customHeight="1">
      <c r="A616" s="274"/>
      <c r="B616" s="274"/>
      <c r="C616" s="274"/>
      <c r="D616" s="274"/>
      <c r="E616" s="274"/>
      <c r="F616" s="274"/>
      <c r="G616" s="26"/>
      <c r="H616" s="274"/>
      <c r="I616" s="26"/>
      <c r="J616" s="26"/>
      <c r="K616" s="26"/>
      <c r="L616" s="26"/>
      <c r="M616" s="26"/>
      <c r="N616" s="26"/>
      <c r="O616" s="26"/>
      <c r="P616" s="274"/>
      <c r="Q616" s="26"/>
      <c r="R616" s="26"/>
      <c r="S616" s="26"/>
      <c r="T616" s="26"/>
      <c r="U616" s="26"/>
      <c r="V616" s="26"/>
      <c r="W616" s="26"/>
      <c r="X616" s="26"/>
      <c r="Y616" s="26"/>
      <c r="Z616" s="26"/>
      <c r="AA616" s="26"/>
      <c r="AB616" s="26"/>
      <c r="AC616" s="26"/>
      <c r="AD616" s="26"/>
      <c r="AE616" s="26"/>
      <c r="AF616" s="26"/>
      <c r="AG616" s="26"/>
      <c r="AH616" s="26"/>
      <c r="AI616" s="26"/>
      <c r="AJ616" s="26"/>
      <c r="AK616" s="26"/>
      <c r="AL616" s="274"/>
      <c r="AM616" s="274"/>
      <c r="AN616" s="274"/>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row>
    <row r="617" spans="1:64" ht="13.5" customHeight="1">
      <c r="A617" s="274"/>
      <c r="B617" s="274"/>
      <c r="C617" s="274"/>
      <c r="D617" s="274"/>
      <c r="E617" s="274"/>
      <c r="F617" s="274"/>
      <c r="G617" s="26"/>
      <c r="H617" s="274"/>
      <c r="I617" s="26"/>
      <c r="J617" s="26"/>
      <c r="K617" s="26"/>
      <c r="L617" s="26"/>
      <c r="M617" s="26"/>
      <c r="N617" s="26"/>
      <c r="O617" s="26"/>
      <c r="P617" s="274"/>
      <c r="Q617" s="26"/>
      <c r="R617" s="26"/>
      <c r="S617" s="26"/>
      <c r="T617" s="26"/>
      <c r="U617" s="26"/>
      <c r="V617" s="26"/>
      <c r="W617" s="26"/>
      <c r="X617" s="26"/>
      <c r="Y617" s="26"/>
      <c r="Z617" s="26"/>
      <c r="AA617" s="26"/>
      <c r="AB617" s="26"/>
      <c r="AC617" s="26"/>
      <c r="AD617" s="26"/>
      <c r="AE617" s="26"/>
      <c r="AF617" s="26"/>
      <c r="AG617" s="26"/>
      <c r="AH617" s="26"/>
      <c r="AI617" s="26"/>
      <c r="AJ617" s="26"/>
      <c r="AK617" s="26"/>
      <c r="AL617" s="274"/>
      <c r="AM617" s="274"/>
      <c r="AN617" s="274"/>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row>
    <row r="618" spans="1:64" ht="13.5" customHeight="1">
      <c r="A618" s="274"/>
      <c r="B618" s="274"/>
      <c r="C618" s="274"/>
      <c r="D618" s="274"/>
      <c r="E618" s="274"/>
      <c r="F618" s="274"/>
      <c r="G618" s="26"/>
      <c r="H618" s="274"/>
      <c r="I618" s="26"/>
      <c r="J618" s="26"/>
      <c r="K618" s="26"/>
      <c r="L618" s="26"/>
      <c r="M618" s="26"/>
      <c r="N618" s="26"/>
      <c r="O618" s="26"/>
      <c r="P618" s="274"/>
      <c r="Q618" s="26"/>
      <c r="R618" s="26"/>
      <c r="S618" s="26"/>
      <c r="T618" s="26"/>
      <c r="U618" s="26"/>
      <c r="V618" s="26"/>
      <c r="W618" s="26"/>
      <c r="X618" s="26"/>
      <c r="Y618" s="26"/>
      <c r="Z618" s="26"/>
      <c r="AA618" s="26"/>
      <c r="AB618" s="26"/>
      <c r="AC618" s="26"/>
      <c r="AD618" s="26"/>
      <c r="AE618" s="26"/>
      <c r="AF618" s="26"/>
      <c r="AG618" s="26"/>
      <c r="AH618" s="26"/>
      <c r="AI618" s="26"/>
      <c r="AJ618" s="26"/>
      <c r="AK618" s="26"/>
      <c r="AL618" s="274"/>
      <c r="AM618" s="274"/>
      <c r="AN618" s="274"/>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row>
    <row r="619" spans="1:64" ht="13.5" customHeight="1">
      <c r="A619" s="274"/>
      <c r="B619" s="274"/>
      <c r="C619" s="274"/>
      <c r="D619" s="274"/>
      <c r="E619" s="274"/>
      <c r="F619" s="274"/>
      <c r="G619" s="26"/>
      <c r="H619" s="274"/>
      <c r="I619" s="26"/>
      <c r="J619" s="26"/>
      <c r="K619" s="26"/>
      <c r="L619" s="26"/>
      <c r="M619" s="26"/>
      <c r="N619" s="26"/>
      <c r="O619" s="26"/>
      <c r="P619" s="274"/>
      <c r="Q619" s="26"/>
      <c r="R619" s="26"/>
      <c r="S619" s="26"/>
      <c r="T619" s="26"/>
      <c r="U619" s="26"/>
      <c r="V619" s="26"/>
      <c r="W619" s="26"/>
      <c r="X619" s="26"/>
      <c r="Y619" s="26"/>
      <c r="Z619" s="26"/>
      <c r="AA619" s="26"/>
      <c r="AB619" s="26"/>
      <c r="AC619" s="26"/>
      <c r="AD619" s="26"/>
      <c r="AE619" s="26"/>
      <c r="AF619" s="26"/>
      <c r="AG619" s="26"/>
      <c r="AH619" s="26"/>
      <c r="AI619" s="26"/>
      <c r="AJ619" s="26"/>
      <c r="AK619" s="26"/>
      <c r="AL619" s="274"/>
      <c r="AM619" s="274"/>
      <c r="AN619" s="274"/>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row>
    <row r="620" spans="1:64" ht="13.5" customHeight="1">
      <c r="A620" s="274"/>
      <c r="B620" s="274"/>
      <c r="C620" s="274"/>
      <c r="D620" s="274"/>
      <c r="E620" s="274"/>
      <c r="F620" s="274"/>
      <c r="G620" s="26"/>
      <c r="H620" s="274"/>
      <c r="I620" s="26"/>
      <c r="J620" s="26"/>
      <c r="K620" s="26"/>
      <c r="L620" s="26"/>
      <c r="M620" s="26"/>
      <c r="N620" s="26"/>
      <c r="O620" s="26"/>
      <c r="P620" s="274"/>
      <c r="Q620" s="26"/>
      <c r="R620" s="26"/>
      <c r="S620" s="26"/>
      <c r="T620" s="26"/>
      <c r="U620" s="26"/>
      <c r="V620" s="26"/>
      <c r="W620" s="26"/>
      <c r="X620" s="26"/>
      <c r="Y620" s="26"/>
      <c r="Z620" s="26"/>
      <c r="AA620" s="26"/>
      <c r="AB620" s="26"/>
      <c r="AC620" s="26"/>
      <c r="AD620" s="26"/>
      <c r="AE620" s="26"/>
      <c r="AF620" s="26"/>
      <c r="AG620" s="26"/>
      <c r="AH620" s="26"/>
      <c r="AI620" s="26"/>
      <c r="AJ620" s="26"/>
      <c r="AK620" s="26"/>
      <c r="AL620" s="274"/>
      <c r="AM620" s="274"/>
      <c r="AN620" s="274"/>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row>
    <row r="621" spans="1:64" ht="13.5" customHeight="1">
      <c r="A621" s="274"/>
      <c r="B621" s="274"/>
      <c r="C621" s="274"/>
      <c r="D621" s="274"/>
      <c r="E621" s="274"/>
      <c r="F621" s="274"/>
      <c r="G621" s="26"/>
      <c r="H621" s="274"/>
      <c r="I621" s="26"/>
      <c r="J621" s="26"/>
      <c r="K621" s="26"/>
      <c r="L621" s="26"/>
      <c r="M621" s="26"/>
      <c r="N621" s="26"/>
      <c r="O621" s="26"/>
      <c r="P621" s="274"/>
      <c r="Q621" s="26"/>
      <c r="R621" s="26"/>
      <c r="S621" s="26"/>
      <c r="T621" s="26"/>
      <c r="U621" s="26"/>
      <c r="V621" s="26"/>
      <c r="W621" s="26"/>
      <c r="X621" s="26"/>
      <c r="Y621" s="26"/>
      <c r="Z621" s="26"/>
      <c r="AA621" s="26"/>
      <c r="AB621" s="26"/>
      <c r="AC621" s="26"/>
      <c r="AD621" s="26"/>
      <c r="AE621" s="26"/>
      <c r="AF621" s="26"/>
      <c r="AG621" s="26"/>
      <c r="AH621" s="26"/>
      <c r="AI621" s="26"/>
      <c r="AJ621" s="26"/>
      <c r="AK621" s="26"/>
      <c r="AL621" s="274"/>
      <c r="AM621" s="274"/>
      <c r="AN621" s="274"/>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row>
    <row r="622" spans="1:64" ht="13.5" customHeight="1">
      <c r="A622" s="274"/>
      <c r="B622" s="274"/>
      <c r="C622" s="274"/>
      <c r="D622" s="274"/>
      <c r="E622" s="274"/>
      <c r="F622" s="274"/>
      <c r="G622" s="26"/>
      <c r="H622" s="274"/>
      <c r="I622" s="26"/>
      <c r="J622" s="26"/>
      <c r="K622" s="26"/>
      <c r="L622" s="26"/>
      <c r="M622" s="26"/>
      <c r="N622" s="26"/>
      <c r="O622" s="26"/>
      <c r="P622" s="274"/>
      <c r="Q622" s="26"/>
      <c r="R622" s="26"/>
      <c r="S622" s="26"/>
      <c r="T622" s="26"/>
      <c r="U622" s="26"/>
      <c r="V622" s="26"/>
      <c r="W622" s="26"/>
      <c r="X622" s="26"/>
      <c r="Y622" s="26"/>
      <c r="Z622" s="26"/>
      <c r="AA622" s="26"/>
      <c r="AB622" s="26"/>
      <c r="AC622" s="26"/>
      <c r="AD622" s="26"/>
      <c r="AE622" s="26"/>
      <c r="AF622" s="26"/>
      <c r="AG622" s="26"/>
      <c r="AH622" s="26"/>
      <c r="AI622" s="26"/>
      <c r="AJ622" s="26"/>
      <c r="AK622" s="26"/>
      <c r="AL622" s="274"/>
      <c r="AM622" s="274"/>
      <c r="AN622" s="274"/>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row>
    <row r="623" spans="1:64" ht="13.5" customHeight="1">
      <c r="A623" s="274"/>
      <c r="B623" s="274"/>
      <c r="C623" s="274"/>
      <c r="D623" s="274"/>
      <c r="E623" s="274"/>
      <c r="F623" s="274"/>
      <c r="G623" s="26"/>
      <c r="H623" s="274"/>
      <c r="I623" s="26"/>
      <c r="J623" s="26"/>
      <c r="K623" s="26"/>
      <c r="L623" s="26"/>
      <c r="M623" s="26"/>
      <c r="N623" s="26"/>
      <c r="O623" s="26"/>
      <c r="P623" s="274"/>
      <c r="Q623" s="26"/>
      <c r="R623" s="26"/>
      <c r="S623" s="26"/>
      <c r="T623" s="26"/>
      <c r="U623" s="26"/>
      <c r="V623" s="26"/>
      <c r="W623" s="26"/>
      <c r="X623" s="26"/>
      <c r="Y623" s="26"/>
      <c r="Z623" s="26"/>
      <c r="AA623" s="26"/>
      <c r="AB623" s="26"/>
      <c r="AC623" s="26"/>
      <c r="AD623" s="26"/>
      <c r="AE623" s="26"/>
      <c r="AF623" s="26"/>
      <c r="AG623" s="26"/>
      <c r="AH623" s="26"/>
      <c r="AI623" s="26"/>
      <c r="AJ623" s="26"/>
      <c r="AK623" s="26"/>
      <c r="AL623" s="274"/>
      <c r="AM623" s="274"/>
      <c r="AN623" s="274"/>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row>
    <row r="624" spans="1:64" ht="13.5" customHeight="1">
      <c r="A624" s="274"/>
      <c r="B624" s="274"/>
      <c r="C624" s="274"/>
      <c r="D624" s="274"/>
      <c r="E624" s="274"/>
      <c r="F624" s="274"/>
      <c r="G624" s="26"/>
      <c r="H624" s="274"/>
      <c r="I624" s="26"/>
      <c r="J624" s="26"/>
      <c r="K624" s="26"/>
      <c r="L624" s="26"/>
      <c r="M624" s="26"/>
      <c r="N624" s="26"/>
      <c r="O624" s="26"/>
      <c r="P624" s="274"/>
      <c r="Q624" s="26"/>
      <c r="R624" s="26"/>
      <c r="S624" s="26"/>
      <c r="T624" s="26"/>
      <c r="U624" s="26"/>
      <c r="V624" s="26"/>
      <c r="W624" s="26"/>
      <c r="X624" s="26"/>
      <c r="Y624" s="26"/>
      <c r="Z624" s="26"/>
      <c r="AA624" s="26"/>
      <c r="AB624" s="26"/>
      <c r="AC624" s="26"/>
      <c r="AD624" s="26"/>
      <c r="AE624" s="26"/>
      <c r="AF624" s="26"/>
      <c r="AG624" s="26"/>
      <c r="AH624" s="26"/>
      <c r="AI624" s="26"/>
      <c r="AJ624" s="26"/>
      <c r="AK624" s="26"/>
      <c r="AL624" s="274"/>
      <c r="AM624" s="274"/>
      <c r="AN624" s="274"/>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row>
    <row r="625" spans="1:64" ht="13.5" customHeight="1">
      <c r="A625" s="274"/>
      <c r="B625" s="274"/>
      <c r="C625" s="274"/>
      <c r="D625" s="274"/>
      <c r="E625" s="274"/>
      <c r="F625" s="274"/>
      <c r="G625" s="26"/>
      <c r="H625" s="274"/>
      <c r="I625" s="26"/>
      <c r="J625" s="26"/>
      <c r="K625" s="26"/>
      <c r="L625" s="26"/>
      <c r="M625" s="26"/>
      <c r="N625" s="26"/>
      <c r="O625" s="26"/>
      <c r="P625" s="274"/>
      <c r="Q625" s="26"/>
      <c r="R625" s="26"/>
      <c r="S625" s="26"/>
      <c r="T625" s="26"/>
      <c r="U625" s="26"/>
      <c r="V625" s="26"/>
      <c r="W625" s="26"/>
      <c r="X625" s="26"/>
      <c r="Y625" s="26"/>
      <c r="Z625" s="26"/>
      <c r="AA625" s="26"/>
      <c r="AB625" s="26"/>
      <c r="AC625" s="26"/>
      <c r="AD625" s="26"/>
      <c r="AE625" s="26"/>
      <c r="AF625" s="26"/>
      <c r="AG625" s="26"/>
      <c r="AH625" s="26"/>
      <c r="AI625" s="26"/>
      <c r="AJ625" s="26"/>
      <c r="AK625" s="26"/>
      <c r="AL625" s="274"/>
      <c r="AM625" s="274"/>
      <c r="AN625" s="274"/>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row>
    <row r="626" spans="1:64" ht="13.5" customHeight="1">
      <c r="A626" s="274"/>
      <c r="B626" s="274"/>
      <c r="C626" s="274"/>
      <c r="D626" s="274"/>
      <c r="E626" s="274"/>
      <c r="F626" s="274"/>
      <c r="G626" s="26"/>
      <c r="H626" s="274"/>
      <c r="I626" s="26"/>
      <c r="J626" s="26"/>
      <c r="K626" s="26"/>
      <c r="L626" s="26"/>
      <c r="M626" s="26"/>
      <c r="N626" s="26"/>
      <c r="O626" s="26"/>
      <c r="P626" s="274"/>
      <c r="Q626" s="26"/>
      <c r="R626" s="26"/>
      <c r="S626" s="26"/>
      <c r="T626" s="26"/>
      <c r="U626" s="26"/>
      <c r="V626" s="26"/>
      <c r="W626" s="26"/>
      <c r="X626" s="26"/>
      <c r="Y626" s="26"/>
      <c r="Z626" s="26"/>
      <c r="AA626" s="26"/>
      <c r="AB626" s="26"/>
      <c r="AC626" s="26"/>
      <c r="AD626" s="26"/>
      <c r="AE626" s="26"/>
      <c r="AF626" s="26"/>
      <c r="AG626" s="26"/>
      <c r="AH626" s="26"/>
      <c r="AI626" s="26"/>
      <c r="AJ626" s="26"/>
      <c r="AK626" s="26"/>
      <c r="AL626" s="274"/>
      <c r="AM626" s="274"/>
      <c r="AN626" s="274"/>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row>
    <row r="627" spans="1:64" ht="13.5" customHeight="1">
      <c r="A627" s="274"/>
      <c r="B627" s="274"/>
      <c r="C627" s="274"/>
      <c r="D627" s="274"/>
      <c r="E627" s="274"/>
      <c r="F627" s="274"/>
      <c r="G627" s="26"/>
      <c r="H627" s="274"/>
      <c r="I627" s="26"/>
      <c r="J627" s="26"/>
      <c r="K627" s="26"/>
      <c r="L627" s="26"/>
      <c r="M627" s="26"/>
      <c r="N627" s="26"/>
      <c r="O627" s="26"/>
      <c r="P627" s="274"/>
      <c r="Q627" s="26"/>
      <c r="R627" s="26"/>
      <c r="S627" s="26"/>
      <c r="T627" s="26"/>
      <c r="U627" s="26"/>
      <c r="V627" s="26"/>
      <c r="W627" s="26"/>
      <c r="X627" s="26"/>
      <c r="Y627" s="26"/>
      <c r="Z627" s="26"/>
      <c r="AA627" s="26"/>
      <c r="AB627" s="26"/>
      <c r="AC627" s="26"/>
      <c r="AD627" s="26"/>
      <c r="AE627" s="26"/>
      <c r="AF627" s="26"/>
      <c r="AG627" s="26"/>
      <c r="AH627" s="26"/>
      <c r="AI627" s="26"/>
      <c r="AJ627" s="26"/>
      <c r="AK627" s="26"/>
      <c r="AL627" s="274"/>
      <c r="AM627" s="274"/>
      <c r="AN627" s="274"/>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row>
    <row r="628" spans="1:64" ht="13.5" customHeight="1">
      <c r="A628" s="274"/>
      <c r="B628" s="274"/>
      <c r="C628" s="274"/>
      <c r="D628" s="274"/>
      <c r="E628" s="274"/>
      <c r="F628" s="274"/>
      <c r="G628" s="26"/>
      <c r="H628" s="274"/>
      <c r="I628" s="26"/>
      <c r="J628" s="26"/>
      <c r="K628" s="26"/>
      <c r="L628" s="26"/>
      <c r="M628" s="26"/>
      <c r="N628" s="26"/>
      <c r="O628" s="26"/>
      <c r="P628" s="274"/>
      <c r="Q628" s="26"/>
      <c r="R628" s="26"/>
      <c r="S628" s="26"/>
      <c r="T628" s="26"/>
      <c r="U628" s="26"/>
      <c r="V628" s="26"/>
      <c r="W628" s="26"/>
      <c r="X628" s="26"/>
      <c r="Y628" s="26"/>
      <c r="Z628" s="26"/>
      <c r="AA628" s="26"/>
      <c r="AB628" s="26"/>
      <c r="AC628" s="26"/>
      <c r="AD628" s="26"/>
      <c r="AE628" s="26"/>
      <c r="AF628" s="26"/>
      <c r="AG628" s="26"/>
      <c r="AH628" s="26"/>
      <c r="AI628" s="26"/>
      <c r="AJ628" s="26"/>
      <c r="AK628" s="26"/>
      <c r="AL628" s="274"/>
      <c r="AM628" s="274"/>
      <c r="AN628" s="274"/>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row>
    <row r="629" spans="1:64" ht="13.5" customHeight="1">
      <c r="A629" s="274"/>
      <c r="B629" s="274"/>
      <c r="C629" s="274"/>
      <c r="D629" s="274"/>
      <c r="E629" s="274"/>
      <c r="F629" s="274"/>
      <c r="G629" s="26"/>
      <c r="H629" s="274"/>
      <c r="I629" s="26"/>
      <c r="J629" s="26"/>
      <c r="K629" s="26"/>
      <c r="L629" s="26"/>
      <c r="M629" s="26"/>
      <c r="N629" s="26"/>
      <c r="O629" s="26"/>
      <c r="P629" s="274"/>
      <c r="Q629" s="26"/>
      <c r="R629" s="26"/>
      <c r="S629" s="26"/>
      <c r="T629" s="26"/>
      <c r="U629" s="26"/>
      <c r="V629" s="26"/>
      <c r="W629" s="26"/>
      <c r="X629" s="26"/>
      <c r="Y629" s="26"/>
      <c r="Z629" s="26"/>
      <c r="AA629" s="26"/>
      <c r="AB629" s="26"/>
      <c r="AC629" s="26"/>
      <c r="AD629" s="26"/>
      <c r="AE629" s="26"/>
      <c r="AF629" s="26"/>
      <c r="AG629" s="26"/>
      <c r="AH629" s="26"/>
      <c r="AI629" s="26"/>
      <c r="AJ629" s="26"/>
      <c r="AK629" s="26"/>
      <c r="AL629" s="274"/>
      <c r="AM629" s="274"/>
      <c r="AN629" s="274"/>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row>
    <row r="630" spans="1:64" ht="13.5" customHeight="1">
      <c r="A630" s="274"/>
      <c r="B630" s="274"/>
      <c r="C630" s="274"/>
      <c r="D630" s="274"/>
      <c r="E630" s="274"/>
      <c r="F630" s="274"/>
      <c r="G630" s="26"/>
      <c r="H630" s="274"/>
      <c r="I630" s="26"/>
      <c r="J630" s="26"/>
      <c r="K630" s="26"/>
      <c r="L630" s="26"/>
      <c r="M630" s="26"/>
      <c r="N630" s="26"/>
      <c r="O630" s="26"/>
      <c r="P630" s="274"/>
      <c r="Q630" s="26"/>
      <c r="R630" s="26"/>
      <c r="S630" s="26"/>
      <c r="T630" s="26"/>
      <c r="U630" s="26"/>
      <c r="V630" s="26"/>
      <c r="W630" s="26"/>
      <c r="X630" s="26"/>
      <c r="Y630" s="26"/>
      <c r="Z630" s="26"/>
      <c r="AA630" s="26"/>
      <c r="AB630" s="26"/>
      <c r="AC630" s="26"/>
      <c r="AD630" s="26"/>
      <c r="AE630" s="26"/>
      <c r="AF630" s="26"/>
      <c r="AG630" s="26"/>
      <c r="AH630" s="26"/>
      <c r="AI630" s="26"/>
      <c r="AJ630" s="26"/>
      <c r="AK630" s="26"/>
      <c r="AL630" s="274"/>
      <c r="AM630" s="274"/>
      <c r="AN630" s="274"/>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row>
    <row r="631" spans="1:64" ht="13.5" customHeight="1">
      <c r="A631" s="274"/>
      <c r="B631" s="274"/>
      <c r="C631" s="274"/>
      <c r="D631" s="274"/>
      <c r="E631" s="274"/>
      <c r="F631" s="274"/>
      <c r="G631" s="26"/>
      <c r="H631" s="274"/>
      <c r="I631" s="26"/>
      <c r="J631" s="26"/>
      <c r="K631" s="26"/>
      <c r="L631" s="26"/>
      <c r="M631" s="26"/>
      <c r="N631" s="26"/>
      <c r="O631" s="26"/>
      <c r="P631" s="274"/>
      <c r="Q631" s="26"/>
      <c r="R631" s="26"/>
      <c r="S631" s="26"/>
      <c r="T631" s="26"/>
      <c r="U631" s="26"/>
      <c r="V631" s="26"/>
      <c r="W631" s="26"/>
      <c r="X631" s="26"/>
      <c r="Y631" s="26"/>
      <c r="Z631" s="26"/>
      <c r="AA631" s="26"/>
      <c r="AB631" s="26"/>
      <c r="AC631" s="26"/>
      <c r="AD631" s="26"/>
      <c r="AE631" s="26"/>
      <c r="AF631" s="26"/>
      <c r="AG631" s="26"/>
      <c r="AH631" s="26"/>
      <c r="AI631" s="26"/>
      <c r="AJ631" s="26"/>
      <c r="AK631" s="26"/>
      <c r="AL631" s="274"/>
      <c r="AM631" s="274"/>
      <c r="AN631" s="274"/>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row>
    <row r="632" spans="1:64" ht="13.5" customHeight="1">
      <c r="A632" s="274"/>
      <c r="B632" s="274"/>
      <c r="C632" s="274"/>
      <c r="D632" s="274"/>
      <c r="E632" s="274"/>
      <c r="F632" s="274"/>
      <c r="G632" s="26"/>
      <c r="H632" s="274"/>
      <c r="I632" s="26"/>
      <c r="J632" s="26"/>
      <c r="K632" s="26"/>
      <c r="L632" s="26"/>
      <c r="M632" s="26"/>
      <c r="N632" s="26"/>
      <c r="O632" s="26"/>
      <c r="P632" s="274"/>
      <c r="Q632" s="26"/>
      <c r="R632" s="26"/>
      <c r="S632" s="26"/>
      <c r="T632" s="26"/>
      <c r="U632" s="26"/>
      <c r="V632" s="26"/>
      <c r="W632" s="26"/>
      <c r="X632" s="26"/>
      <c r="Y632" s="26"/>
      <c r="Z632" s="26"/>
      <c r="AA632" s="26"/>
      <c r="AB632" s="26"/>
      <c r="AC632" s="26"/>
      <c r="AD632" s="26"/>
      <c r="AE632" s="26"/>
      <c r="AF632" s="26"/>
      <c r="AG632" s="26"/>
      <c r="AH632" s="26"/>
      <c r="AI632" s="26"/>
      <c r="AJ632" s="26"/>
      <c r="AK632" s="26"/>
      <c r="AL632" s="274"/>
      <c r="AM632" s="274"/>
      <c r="AN632" s="274"/>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row>
    <row r="633" spans="1:64" ht="13.5" customHeight="1">
      <c r="A633" s="274"/>
      <c r="B633" s="274"/>
      <c r="C633" s="274"/>
      <c r="D633" s="274"/>
      <c r="E633" s="274"/>
      <c r="F633" s="274"/>
      <c r="G633" s="26"/>
      <c r="H633" s="274"/>
      <c r="I633" s="26"/>
      <c r="J633" s="26"/>
      <c r="K633" s="26"/>
      <c r="L633" s="26"/>
      <c r="M633" s="26"/>
      <c r="N633" s="26"/>
      <c r="O633" s="26"/>
      <c r="P633" s="274"/>
      <c r="Q633" s="26"/>
      <c r="R633" s="26"/>
      <c r="S633" s="26"/>
      <c r="T633" s="26"/>
      <c r="U633" s="26"/>
      <c r="V633" s="26"/>
      <c r="W633" s="26"/>
      <c r="X633" s="26"/>
      <c r="Y633" s="26"/>
      <c r="Z633" s="26"/>
      <c r="AA633" s="26"/>
      <c r="AB633" s="26"/>
      <c r="AC633" s="26"/>
      <c r="AD633" s="26"/>
      <c r="AE633" s="26"/>
      <c r="AF633" s="26"/>
      <c r="AG633" s="26"/>
      <c r="AH633" s="26"/>
      <c r="AI633" s="26"/>
      <c r="AJ633" s="26"/>
      <c r="AK633" s="26"/>
      <c r="AL633" s="274"/>
      <c r="AM633" s="274"/>
      <c r="AN633" s="274"/>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row>
    <row r="634" spans="1:64" ht="13.5" customHeight="1">
      <c r="A634" s="274"/>
      <c r="B634" s="274"/>
      <c r="C634" s="274"/>
      <c r="D634" s="274"/>
      <c r="E634" s="274"/>
      <c r="F634" s="274"/>
      <c r="G634" s="26"/>
      <c r="H634" s="274"/>
      <c r="I634" s="26"/>
      <c r="J634" s="26"/>
      <c r="K634" s="26"/>
      <c r="L634" s="26"/>
      <c r="M634" s="26"/>
      <c r="N634" s="26"/>
      <c r="O634" s="26"/>
      <c r="P634" s="274"/>
      <c r="Q634" s="26"/>
      <c r="R634" s="26"/>
      <c r="S634" s="26"/>
      <c r="T634" s="26"/>
      <c r="U634" s="26"/>
      <c r="V634" s="26"/>
      <c r="W634" s="26"/>
      <c r="X634" s="26"/>
      <c r="Y634" s="26"/>
      <c r="Z634" s="26"/>
      <c r="AA634" s="26"/>
      <c r="AB634" s="26"/>
      <c r="AC634" s="26"/>
      <c r="AD634" s="26"/>
      <c r="AE634" s="26"/>
      <c r="AF634" s="26"/>
      <c r="AG634" s="26"/>
      <c r="AH634" s="26"/>
      <c r="AI634" s="26"/>
      <c r="AJ634" s="26"/>
      <c r="AK634" s="26"/>
      <c r="AL634" s="274"/>
      <c r="AM634" s="274"/>
      <c r="AN634" s="274"/>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row>
    <row r="635" spans="1:64" ht="13.5" customHeight="1">
      <c r="A635" s="274"/>
      <c r="B635" s="274"/>
      <c r="C635" s="274"/>
      <c r="D635" s="274"/>
      <c r="E635" s="274"/>
      <c r="F635" s="274"/>
      <c r="G635" s="26"/>
      <c r="H635" s="274"/>
      <c r="I635" s="26"/>
      <c r="J635" s="26"/>
      <c r="K635" s="26"/>
      <c r="L635" s="26"/>
      <c r="M635" s="26"/>
      <c r="N635" s="26"/>
      <c r="O635" s="26"/>
      <c r="P635" s="274"/>
      <c r="Q635" s="26"/>
      <c r="R635" s="26"/>
      <c r="S635" s="26"/>
      <c r="T635" s="26"/>
      <c r="U635" s="26"/>
      <c r="V635" s="26"/>
      <c r="W635" s="26"/>
      <c r="X635" s="26"/>
      <c r="Y635" s="26"/>
      <c r="Z635" s="26"/>
      <c r="AA635" s="26"/>
      <c r="AB635" s="26"/>
      <c r="AC635" s="26"/>
      <c r="AD635" s="26"/>
      <c r="AE635" s="26"/>
      <c r="AF635" s="26"/>
      <c r="AG635" s="26"/>
      <c r="AH635" s="26"/>
      <c r="AI635" s="26"/>
      <c r="AJ635" s="26"/>
      <c r="AK635" s="26"/>
      <c r="AL635" s="274"/>
      <c r="AM635" s="274"/>
      <c r="AN635" s="274"/>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row>
    <row r="636" spans="1:64" ht="13.5" customHeight="1">
      <c r="A636" s="274"/>
      <c r="B636" s="274"/>
      <c r="C636" s="274"/>
      <c r="D636" s="274"/>
      <c r="E636" s="274"/>
      <c r="F636" s="274"/>
      <c r="G636" s="26"/>
      <c r="H636" s="274"/>
      <c r="I636" s="26"/>
      <c r="J636" s="26"/>
      <c r="K636" s="26"/>
      <c r="L636" s="26"/>
      <c r="M636" s="26"/>
      <c r="N636" s="26"/>
      <c r="O636" s="26"/>
      <c r="P636" s="274"/>
      <c r="Q636" s="26"/>
      <c r="R636" s="26"/>
      <c r="S636" s="26"/>
      <c r="T636" s="26"/>
      <c r="U636" s="26"/>
      <c r="V636" s="26"/>
      <c r="W636" s="26"/>
      <c r="X636" s="26"/>
      <c r="Y636" s="26"/>
      <c r="Z636" s="26"/>
      <c r="AA636" s="26"/>
      <c r="AB636" s="26"/>
      <c r="AC636" s="26"/>
      <c r="AD636" s="26"/>
      <c r="AE636" s="26"/>
      <c r="AF636" s="26"/>
      <c r="AG636" s="26"/>
      <c r="AH636" s="26"/>
      <c r="AI636" s="26"/>
      <c r="AJ636" s="26"/>
      <c r="AK636" s="26"/>
      <c r="AL636" s="274"/>
      <c r="AM636" s="274"/>
      <c r="AN636" s="274"/>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row>
    <row r="637" spans="1:64" ht="13.5" customHeight="1">
      <c r="A637" s="274"/>
      <c r="B637" s="274"/>
      <c r="C637" s="274"/>
      <c r="D637" s="274"/>
      <c r="E637" s="274"/>
      <c r="F637" s="274"/>
      <c r="G637" s="26"/>
      <c r="H637" s="274"/>
      <c r="I637" s="26"/>
      <c r="J637" s="26"/>
      <c r="K637" s="26"/>
      <c r="L637" s="26"/>
      <c r="M637" s="26"/>
      <c r="N637" s="26"/>
      <c r="O637" s="26"/>
      <c r="P637" s="274"/>
      <c r="Q637" s="26"/>
      <c r="R637" s="26"/>
      <c r="S637" s="26"/>
      <c r="T637" s="26"/>
      <c r="U637" s="26"/>
      <c r="V637" s="26"/>
      <c r="W637" s="26"/>
      <c r="X637" s="26"/>
      <c r="Y637" s="26"/>
      <c r="Z637" s="26"/>
      <c r="AA637" s="26"/>
      <c r="AB637" s="26"/>
      <c r="AC637" s="26"/>
      <c r="AD637" s="26"/>
      <c r="AE637" s="26"/>
      <c r="AF637" s="26"/>
      <c r="AG637" s="26"/>
      <c r="AH637" s="26"/>
      <c r="AI637" s="26"/>
      <c r="AJ637" s="26"/>
      <c r="AK637" s="26"/>
      <c r="AL637" s="274"/>
      <c r="AM637" s="274"/>
      <c r="AN637" s="274"/>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row>
    <row r="638" spans="1:64" ht="13.5" customHeight="1">
      <c r="A638" s="274"/>
      <c r="B638" s="274"/>
      <c r="C638" s="274"/>
      <c r="D638" s="274"/>
      <c r="E638" s="274"/>
      <c r="F638" s="274"/>
      <c r="G638" s="26"/>
      <c r="H638" s="274"/>
      <c r="I638" s="26"/>
      <c r="J638" s="26"/>
      <c r="K638" s="26"/>
      <c r="L638" s="26"/>
      <c r="M638" s="26"/>
      <c r="N638" s="26"/>
      <c r="O638" s="26"/>
      <c r="P638" s="274"/>
      <c r="Q638" s="26"/>
      <c r="R638" s="26"/>
      <c r="S638" s="26"/>
      <c r="T638" s="26"/>
      <c r="U638" s="26"/>
      <c r="V638" s="26"/>
      <c r="W638" s="26"/>
      <c r="X638" s="26"/>
      <c r="Y638" s="26"/>
      <c r="Z638" s="26"/>
      <c r="AA638" s="26"/>
      <c r="AB638" s="26"/>
      <c r="AC638" s="26"/>
      <c r="AD638" s="26"/>
      <c r="AE638" s="26"/>
      <c r="AF638" s="26"/>
      <c r="AG638" s="26"/>
      <c r="AH638" s="26"/>
      <c r="AI638" s="26"/>
      <c r="AJ638" s="26"/>
      <c r="AK638" s="26"/>
      <c r="AL638" s="274"/>
      <c r="AM638" s="274"/>
      <c r="AN638" s="274"/>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row>
    <row r="639" spans="1:64" ht="13.5" customHeight="1">
      <c r="A639" s="274"/>
      <c r="B639" s="274"/>
      <c r="C639" s="274"/>
      <c r="D639" s="274"/>
      <c r="E639" s="274"/>
      <c r="F639" s="274"/>
      <c r="G639" s="26"/>
      <c r="H639" s="274"/>
      <c r="I639" s="26"/>
      <c r="J639" s="26"/>
      <c r="K639" s="26"/>
      <c r="L639" s="26"/>
      <c r="M639" s="26"/>
      <c r="N639" s="26"/>
      <c r="O639" s="26"/>
      <c r="P639" s="274"/>
      <c r="Q639" s="26"/>
      <c r="R639" s="26"/>
      <c r="S639" s="26"/>
      <c r="T639" s="26"/>
      <c r="U639" s="26"/>
      <c r="V639" s="26"/>
      <c r="W639" s="26"/>
      <c r="X639" s="26"/>
      <c r="Y639" s="26"/>
      <c r="Z639" s="26"/>
      <c r="AA639" s="26"/>
      <c r="AB639" s="26"/>
      <c r="AC639" s="26"/>
      <c r="AD639" s="26"/>
      <c r="AE639" s="26"/>
      <c r="AF639" s="26"/>
      <c r="AG639" s="26"/>
      <c r="AH639" s="26"/>
      <c r="AI639" s="26"/>
      <c r="AJ639" s="26"/>
      <c r="AK639" s="26"/>
      <c r="AL639" s="274"/>
      <c r="AM639" s="274"/>
      <c r="AN639" s="274"/>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row>
    <row r="640" spans="1:64" ht="13.5" customHeight="1">
      <c r="A640" s="274"/>
      <c r="B640" s="274"/>
      <c r="C640" s="274"/>
      <c r="D640" s="274"/>
      <c r="E640" s="274"/>
      <c r="F640" s="274"/>
      <c r="G640" s="26"/>
      <c r="H640" s="274"/>
      <c r="I640" s="26"/>
      <c r="J640" s="26"/>
      <c r="K640" s="26"/>
      <c r="L640" s="26"/>
      <c r="M640" s="26"/>
      <c r="N640" s="26"/>
      <c r="O640" s="26"/>
      <c r="P640" s="274"/>
      <c r="Q640" s="26"/>
      <c r="R640" s="26"/>
      <c r="S640" s="26"/>
      <c r="T640" s="26"/>
      <c r="U640" s="26"/>
      <c r="V640" s="26"/>
      <c r="W640" s="26"/>
      <c r="X640" s="26"/>
      <c r="Y640" s="26"/>
      <c r="Z640" s="26"/>
      <c r="AA640" s="26"/>
      <c r="AB640" s="26"/>
      <c r="AC640" s="26"/>
      <c r="AD640" s="26"/>
      <c r="AE640" s="26"/>
      <c r="AF640" s="26"/>
      <c r="AG640" s="26"/>
      <c r="AH640" s="26"/>
      <c r="AI640" s="26"/>
      <c r="AJ640" s="26"/>
      <c r="AK640" s="26"/>
      <c r="AL640" s="274"/>
      <c r="AM640" s="274"/>
      <c r="AN640" s="274"/>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row>
    <row r="641" spans="1:64" ht="13.5" customHeight="1">
      <c r="A641" s="274"/>
      <c r="B641" s="274"/>
      <c r="C641" s="274"/>
      <c r="D641" s="274"/>
      <c r="E641" s="274"/>
      <c r="F641" s="274"/>
      <c r="G641" s="26"/>
      <c r="H641" s="274"/>
      <c r="I641" s="26"/>
      <c r="J641" s="26"/>
      <c r="K641" s="26"/>
      <c r="L641" s="26"/>
      <c r="M641" s="26"/>
      <c r="N641" s="26"/>
      <c r="O641" s="26"/>
      <c r="P641" s="274"/>
      <c r="Q641" s="26"/>
      <c r="R641" s="26"/>
      <c r="S641" s="26"/>
      <c r="T641" s="26"/>
      <c r="U641" s="26"/>
      <c r="V641" s="26"/>
      <c r="W641" s="26"/>
      <c r="X641" s="26"/>
      <c r="Y641" s="26"/>
      <c r="Z641" s="26"/>
      <c r="AA641" s="26"/>
      <c r="AB641" s="26"/>
      <c r="AC641" s="26"/>
      <c r="AD641" s="26"/>
      <c r="AE641" s="26"/>
      <c r="AF641" s="26"/>
      <c r="AG641" s="26"/>
      <c r="AH641" s="26"/>
      <c r="AI641" s="26"/>
      <c r="AJ641" s="26"/>
      <c r="AK641" s="26"/>
      <c r="AL641" s="274"/>
      <c r="AM641" s="274"/>
      <c r="AN641" s="274"/>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row>
    <row r="642" spans="1:64" ht="13.5" customHeight="1">
      <c r="A642" s="274"/>
      <c r="B642" s="274"/>
      <c r="C642" s="274"/>
      <c r="D642" s="274"/>
      <c r="E642" s="274"/>
      <c r="F642" s="274"/>
      <c r="G642" s="26"/>
      <c r="H642" s="274"/>
      <c r="I642" s="26"/>
      <c r="J642" s="26"/>
      <c r="K642" s="26"/>
      <c r="L642" s="26"/>
      <c r="M642" s="26"/>
      <c r="N642" s="26"/>
      <c r="O642" s="26"/>
      <c r="P642" s="274"/>
      <c r="Q642" s="26"/>
      <c r="R642" s="26"/>
      <c r="S642" s="26"/>
      <c r="T642" s="26"/>
      <c r="U642" s="26"/>
      <c r="V642" s="26"/>
      <c r="W642" s="26"/>
      <c r="X642" s="26"/>
      <c r="Y642" s="26"/>
      <c r="Z642" s="26"/>
      <c r="AA642" s="26"/>
      <c r="AB642" s="26"/>
      <c r="AC642" s="26"/>
      <c r="AD642" s="26"/>
      <c r="AE642" s="26"/>
      <c r="AF642" s="26"/>
      <c r="AG642" s="26"/>
      <c r="AH642" s="26"/>
      <c r="AI642" s="26"/>
      <c r="AJ642" s="26"/>
      <c r="AK642" s="26"/>
      <c r="AL642" s="274"/>
      <c r="AM642" s="274"/>
      <c r="AN642" s="274"/>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row>
    <row r="643" spans="1:64" ht="13.5" customHeight="1">
      <c r="A643" s="274"/>
      <c r="B643" s="274"/>
      <c r="C643" s="274"/>
      <c r="D643" s="274"/>
      <c r="E643" s="274"/>
      <c r="F643" s="274"/>
      <c r="G643" s="26"/>
      <c r="H643" s="274"/>
      <c r="I643" s="26"/>
      <c r="J643" s="26"/>
      <c r="K643" s="26"/>
      <c r="L643" s="26"/>
      <c r="M643" s="26"/>
      <c r="N643" s="26"/>
      <c r="O643" s="26"/>
      <c r="P643" s="274"/>
      <c r="Q643" s="26"/>
      <c r="R643" s="26"/>
      <c r="S643" s="26"/>
      <c r="T643" s="26"/>
      <c r="U643" s="26"/>
      <c r="V643" s="26"/>
      <c r="W643" s="26"/>
      <c r="X643" s="26"/>
      <c r="Y643" s="26"/>
      <c r="Z643" s="26"/>
      <c r="AA643" s="26"/>
      <c r="AB643" s="26"/>
      <c r="AC643" s="26"/>
      <c r="AD643" s="26"/>
      <c r="AE643" s="26"/>
      <c r="AF643" s="26"/>
      <c r="AG643" s="26"/>
      <c r="AH643" s="26"/>
      <c r="AI643" s="26"/>
      <c r="AJ643" s="26"/>
      <c r="AK643" s="26"/>
      <c r="AL643" s="274"/>
      <c r="AM643" s="274"/>
      <c r="AN643" s="274"/>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row>
    <row r="644" spans="1:64" ht="13.5" customHeight="1">
      <c r="A644" s="274"/>
      <c r="B644" s="274"/>
      <c r="C644" s="274"/>
      <c r="D644" s="274"/>
      <c r="E644" s="274"/>
      <c r="F644" s="274"/>
      <c r="G644" s="26"/>
      <c r="H644" s="274"/>
      <c r="I644" s="26"/>
      <c r="J644" s="26"/>
      <c r="K644" s="26"/>
      <c r="L644" s="26"/>
      <c r="M644" s="26"/>
      <c r="N644" s="26"/>
      <c r="O644" s="26"/>
      <c r="P644" s="274"/>
      <c r="Q644" s="26"/>
      <c r="R644" s="26"/>
      <c r="S644" s="26"/>
      <c r="T644" s="26"/>
      <c r="U644" s="26"/>
      <c r="V644" s="26"/>
      <c r="W644" s="26"/>
      <c r="X644" s="26"/>
      <c r="Y644" s="26"/>
      <c r="Z644" s="26"/>
      <c r="AA644" s="26"/>
      <c r="AB644" s="26"/>
      <c r="AC644" s="26"/>
      <c r="AD644" s="26"/>
      <c r="AE644" s="26"/>
      <c r="AF644" s="26"/>
      <c r="AG644" s="26"/>
      <c r="AH644" s="26"/>
      <c r="AI644" s="26"/>
      <c r="AJ644" s="26"/>
      <c r="AK644" s="26"/>
      <c r="AL644" s="274"/>
      <c r="AM644" s="274"/>
      <c r="AN644" s="274"/>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row>
    <row r="645" spans="1:64" ht="13.5" customHeight="1">
      <c r="A645" s="274"/>
      <c r="B645" s="274"/>
      <c r="C645" s="274"/>
      <c r="D645" s="274"/>
      <c r="E645" s="274"/>
      <c r="F645" s="274"/>
      <c r="G645" s="26"/>
      <c r="H645" s="274"/>
      <c r="I645" s="26"/>
      <c r="J645" s="26"/>
      <c r="K645" s="26"/>
      <c r="L645" s="26"/>
      <c r="M645" s="26"/>
      <c r="N645" s="26"/>
      <c r="O645" s="26"/>
      <c r="P645" s="274"/>
      <c r="Q645" s="26"/>
      <c r="R645" s="26"/>
      <c r="S645" s="26"/>
      <c r="T645" s="26"/>
      <c r="U645" s="26"/>
      <c r="V645" s="26"/>
      <c r="W645" s="26"/>
      <c r="X645" s="26"/>
      <c r="Y645" s="26"/>
      <c r="Z645" s="26"/>
      <c r="AA645" s="26"/>
      <c r="AB645" s="26"/>
      <c r="AC645" s="26"/>
      <c r="AD645" s="26"/>
      <c r="AE645" s="26"/>
      <c r="AF645" s="26"/>
      <c r="AG645" s="26"/>
      <c r="AH645" s="26"/>
      <c r="AI645" s="26"/>
      <c r="AJ645" s="26"/>
      <c r="AK645" s="26"/>
      <c r="AL645" s="274"/>
      <c r="AM645" s="274"/>
      <c r="AN645" s="274"/>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row>
    <row r="646" spans="1:64" ht="13.5" customHeight="1">
      <c r="A646" s="274"/>
      <c r="B646" s="274"/>
      <c r="C646" s="274"/>
      <c r="D646" s="274"/>
      <c r="E646" s="274"/>
      <c r="F646" s="274"/>
      <c r="G646" s="26"/>
      <c r="H646" s="274"/>
      <c r="I646" s="26"/>
      <c r="J646" s="26"/>
      <c r="K646" s="26"/>
      <c r="L646" s="26"/>
      <c r="M646" s="26"/>
      <c r="N646" s="26"/>
      <c r="O646" s="26"/>
      <c r="P646" s="274"/>
      <c r="Q646" s="26"/>
      <c r="R646" s="26"/>
      <c r="S646" s="26"/>
      <c r="T646" s="26"/>
      <c r="U646" s="26"/>
      <c r="V646" s="26"/>
      <c r="W646" s="26"/>
      <c r="X646" s="26"/>
      <c r="Y646" s="26"/>
      <c r="Z646" s="26"/>
      <c r="AA646" s="26"/>
      <c r="AB646" s="26"/>
      <c r="AC646" s="26"/>
      <c r="AD646" s="26"/>
      <c r="AE646" s="26"/>
      <c r="AF646" s="26"/>
      <c r="AG646" s="26"/>
      <c r="AH646" s="26"/>
      <c r="AI646" s="26"/>
      <c r="AJ646" s="26"/>
      <c r="AK646" s="26"/>
      <c r="AL646" s="274"/>
      <c r="AM646" s="274"/>
      <c r="AN646" s="274"/>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row>
    <row r="647" spans="1:64" ht="13.5" customHeight="1">
      <c r="A647" s="274"/>
      <c r="B647" s="274"/>
      <c r="C647" s="274"/>
      <c r="D647" s="274"/>
      <c r="E647" s="274"/>
      <c r="F647" s="274"/>
      <c r="G647" s="26"/>
      <c r="H647" s="274"/>
      <c r="I647" s="26"/>
      <c r="J647" s="26"/>
      <c r="K647" s="26"/>
      <c r="L647" s="26"/>
      <c r="M647" s="26"/>
      <c r="N647" s="26"/>
      <c r="O647" s="26"/>
      <c r="P647" s="274"/>
      <c r="Q647" s="26"/>
      <c r="R647" s="26"/>
      <c r="S647" s="26"/>
      <c r="T647" s="26"/>
      <c r="U647" s="26"/>
      <c r="V647" s="26"/>
      <c r="W647" s="26"/>
      <c r="X647" s="26"/>
      <c r="Y647" s="26"/>
      <c r="Z647" s="26"/>
      <c r="AA647" s="26"/>
      <c r="AB647" s="26"/>
      <c r="AC647" s="26"/>
      <c r="AD647" s="26"/>
      <c r="AE647" s="26"/>
      <c r="AF647" s="26"/>
      <c r="AG647" s="26"/>
      <c r="AH647" s="26"/>
      <c r="AI647" s="26"/>
      <c r="AJ647" s="26"/>
      <c r="AK647" s="26"/>
      <c r="AL647" s="274"/>
      <c r="AM647" s="274"/>
      <c r="AN647" s="274"/>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row>
    <row r="648" spans="1:64" ht="13.5" customHeight="1">
      <c r="A648" s="274"/>
      <c r="B648" s="274"/>
      <c r="C648" s="274"/>
      <c r="D648" s="274"/>
      <c r="E648" s="274"/>
      <c r="F648" s="274"/>
      <c r="G648" s="26"/>
      <c r="H648" s="274"/>
      <c r="I648" s="26"/>
      <c r="J648" s="26"/>
      <c r="K648" s="26"/>
      <c r="L648" s="26"/>
      <c r="M648" s="26"/>
      <c r="N648" s="26"/>
      <c r="O648" s="26"/>
      <c r="P648" s="274"/>
      <c r="Q648" s="26"/>
      <c r="R648" s="26"/>
      <c r="S648" s="26"/>
      <c r="T648" s="26"/>
      <c r="U648" s="26"/>
      <c r="V648" s="26"/>
      <c r="W648" s="26"/>
      <c r="X648" s="26"/>
      <c r="Y648" s="26"/>
      <c r="Z648" s="26"/>
      <c r="AA648" s="26"/>
      <c r="AB648" s="26"/>
      <c r="AC648" s="26"/>
      <c r="AD648" s="26"/>
      <c r="AE648" s="26"/>
      <c r="AF648" s="26"/>
      <c r="AG648" s="26"/>
      <c r="AH648" s="26"/>
      <c r="AI648" s="26"/>
      <c r="AJ648" s="26"/>
      <c r="AK648" s="26"/>
      <c r="AL648" s="274"/>
      <c r="AM648" s="274"/>
      <c r="AN648" s="274"/>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row>
    <row r="649" spans="1:64" ht="13.5" customHeight="1">
      <c r="A649" s="274"/>
      <c r="B649" s="274"/>
      <c r="C649" s="274"/>
      <c r="D649" s="274"/>
      <c r="E649" s="274"/>
      <c r="F649" s="274"/>
      <c r="G649" s="26"/>
      <c r="H649" s="274"/>
      <c r="I649" s="26"/>
      <c r="J649" s="26"/>
      <c r="K649" s="26"/>
      <c r="L649" s="26"/>
      <c r="M649" s="26"/>
      <c r="N649" s="26"/>
      <c r="O649" s="26"/>
      <c r="P649" s="274"/>
      <c r="Q649" s="26"/>
      <c r="R649" s="26"/>
      <c r="S649" s="26"/>
      <c r="T649" s="26"/>
      <c r="U649" s="26"/>
      <c r="V649" s="26"/>
      <c r="W649" s="26"/>
      <c r="X649" s="26"/>
      <c r="Y649" s="26"/>
      <c r="Z649" s="26"/>
      <c r="AA649" s="26"/>
      <c r="AB649" s="26"/>
      <c r="AC649" s="26"/>
      <c r="AD649" s="26"/>
      <c r="AE649" s="26"/>
      <c r="AF649" s="26"/>
      <c r="AG649" s="26"/>
      <c r="AH649" s="26"/>
      <c r="AI649" s="26"/>
      <c r="AJ649" s="26"/>
      <c r="AK649" s="26"/>
      <c r="AL649" s="274"/>
      <c r="AM649" s="274"/>
      <c r="AN649" s="274"/>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row>
    <row r="650" spans="1:64" ht="13.5" customHeight="1">
      <c r="A650" s="274"/>
      <c r="B650" s="274"/>
      <c r="C650" s="274"/>
      <c r="D650" s="274"/>
      <c r="E650" s="274"/>
      <c r="F650" s="274"/>
      <c r="G650" s="26"/>
      <c r="H650" s="274"/>
      <c r="I650" s="26"/>
      <c r="J650" s="26"/>
      <c r="K650" s="26"/>
      <c r="L650" s="26"/>
      <c r="M650" s="26"/>
      <c r="N650" s="26"/>
      <c r="O650" s="26"/>
      <c r="P650" s="274"/>
      <c r="Q650" s="26"/>
      <c r="R650" s="26"/>
      <c r="S650" s="26"/>
      <c r="T650" s="26"/>
      <c r="U650" s="26"/>
      <c r="V650" s="26"/>
      <c r="W650" s="26"/>
      <c r="X650" s="26"/>
      <c r="Y650" s="26"/>
      <c r="Z650" s="26"/>
      <c r="AA650" s="26"/>
      <c r="AB650" s="26"/>
      <c r="AC650" s="26"/>
      <c r="AD650" s="26"/>
      <c r="AE650" s="26"/>
      <c r="AF650" s="26"/>
      <c r="AG650" s="26"/>
      <c r="AH650" s="26"/>
      <c r="AI650" s="26"/>
      <c r="AJ650" s="26"/>
      <c r="AK650" s="26"/>
      <c r="AL650" s="274"/>
      <c r="AM650" s="274"/>
      <c r="AN650" s="274"/>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row>
    <row r="651" spans="1:64" ht="13.5" customHeight="1">
      <c r="A651" s="274"/>
      <c r="B651" s="274"/>
      <c r="C651" s="274"/>
      <c r="D651" s="274"/>
      <c r="E651" s="274"/>
      <c r="F651" s="274"/>
      <c r="G651" s="26"/>
      <c r="H651" s="274"/>
      <c r="I651" s="26"/>
      <c r="J651" s="26"/>
      <c r="K651" s="26"/>
      <c r="L651" s="26"/>
      <c r="M651" s="26"/>
      <c r="N651" s="26"/>
      <c r="O651" s="26"/>
      <c r="P651" s="274"/>
      <c r="Q651" s="26"/>
      <c r="R651" s="26"/>
      <c r="S651" s="26"/>
      <c r="T651" s="26"/>
      <c r="U651" s="26"/>
      <c r="V651" s="26"/>
      <c r="W651" s="26"/>
      <c r="X651" s="26"/>
      <c r="Y651" s="26"/>
      <c r="Z651" s="26"/>
      <c r="AA651" s="26"/>
      <c r="AB651" s="26"/>
      <c r="AC651" s="26"/>
      <c r="AD651" s="26"/>
      <c r="AE651" s="26"/>
      <c r="AF651" s="26"/>
      <c r="AG651" s="26"/>
      <c r="AH651" s="26"/>
      <c r="AI651" s="26"/>
      <c r="AJ651" s="26"/>
      <c r="AK651" s="26"/>
      <c r="AL651" s="274"/>
      <c r="AM651" s="274"/>
      <c r="AN651" s="274"/>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row>
    <row r="652" spans="1:64" ht="13.5" customHeight="1">
      <c r="A652" s="274"/>
      <c r="B652" s="274"/>
      <c r="C652" s="274"/>
      <c r="D652" s="274"/>
      <c r="E652" s="274"/>
      <c r="F652" s="274"/>
      <c r="G652" s="26"/>
      <c r="H652" s="274"/>
      <c r="I652" s="26"/>
      <c r="J652" s="26"/>
      <c r="K652" s="26"/>
      <c r="L652" s="26"/>
      <c r="M652" s="26"/>
      <c r="N652" s="26"/>
      <c r="O652" s="26"/>
      <c r="P652" s="274"/>
      <c r="Q652" s="26"/>
      <c r="R652" s="26"/>
      <c r="S652" s="26"/>
      <c r="T652" s="26"/>
      <c r="U652" s="26"/>
      <c r="V652" s="26"/>
      <c r="W652" s="26"/>
      <c r="X652" s="26"/>
      <c r="Y652" s="26"/>
      <c r="Z652" s="26"/>
      <c r="AA652" s="26"/>
      <c r="AB652" s="26"/>
      <c r="AC652" s="26"/>
      <c r="AD652" s="26"/>
      <c r="AE652" s="26"/>
      <c r="AF652" s="26"/>
      <c r="AG652" s="26"/>
      <c r="AH652" s="26"/>
      <c r="AI652" s="26"/>
      <c r="AJ652" s="26"/>
      <c r="AK652" s="26"/>
      <c r="AL652" s="274"/>
      <c r="AM652" s="274"/>
      <c r="AN652" s="274"/>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row>
    <row r="653" spans="1:64" ht="13.5" customHeight="1">
      <c r="A653" s="274"/>
      <c r="B653" s="274"/>
      <c r="C653" s="274"/>
      <c r="D653" s="274"/>
      <c r="E653" s="274"/>
      <c r="F653" s="274"/>
      <c r="G653" s="26"/>
      <c r="H653" s="274"/>
      <c r="I653" s="26"/>
      <c r="J653" s="26"/>
      <c r="K653" s="26"/>
      <c r="L653" s="26"/>
      <c r="M653" s="26"/>
      <c r="N653" s="26"/>
      <c r="O653" s="26"/>
      <c r="P653" s="274"/>
      <c r="Q653" s="26"/>
      <c r="R653" s="26"/>
      <c r="S653" s="26"/>
      <c r="T653" s="26"/>
      <c r="U653" s="26"/>
      <c r="V653" s="26"/>
      <c r="W653" s="26"/>
      <c r="X653" s="26"/>
      <c r="Y653" s="26"/>
      <c r="Z653" s="26"/>
      <c r="AA653" s="26"/>
      <c r="AB653" s="26"/>
      <c r="AC653" s="26"/>
      <c r="AD653" s="26"/>
      <c r="AE653" s="26"/>
      <c r="AF653" s="26"/>
      <c r="AG653" s="26"/>
      <c r="AH653" s="26"/>
      <c r="AI653" s="26"/>
      <c r="AJ653" s="26"/>
      <c r="AK653" s="26"/>
      <c r="AL653" s="274"/>
      <c r="AM653" s="274"/>
      <c r="AN653" s="274"/>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row>
    <row r="654" spans="1:64" ht="13.5" customHeight="1">
      <c r="A654" s="274"/>
      <c r="B654" s="274"/>
      <c r="C654" s="274"/>
      <c r="D654" s="274"/>
      <c r="E654" s="274"/>
      <c r="F654" s="274"/>
      <c r="G654" s="26"/>
      <c r="H654" s="274"/>
      <c r="I654" s="26"/>
      <c r="J654" s="26"/>
      <c r="K654" s="26"/>
      <c r="L654" s="26"/>
      <c r="M654" s="26"/>
      <c r="N654" s="26"/>
      <c r="O654" s="26"/>
      <c r="P654" s="274"/>
      <c r="Q654" s="26"/>
      <c r="R654" s="26"/>
      <c r="S654" s="26"/>
      <c r="T654" s="26"/>
      <c r="U654" s="26"/>
      <c r="V654" s="26"/>
      <c r="W654" s="26"/>
      <c r="X654" s="26"/>
      <c r="Y654" s="26"/>
      <c r="Z654" s="26"/>
      <c r="AA654" s="26"/>
      <c r="AB654" s="26"/>
      <c r="AC654" s="26"/>
      <c r="AD654" s="26"/>
      <c r="AE654" s="26"/>
      <c r="AF654" s="26"/>
      <c r="AG654" s="26"/>
      <c r="AH654" s="26"/>
      <c r="AI654" s="26"/>
      <c r="AJ654" s="26"/>
      <c r="AK654" s="26"/>
      <c r="AL654" s="274"/>
      <c r="AM654" s="274"/>
      <c r="AN654" s="274"/>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row>
    <row r="655" spans="1:64" ht="13.5" customHeight="1">
      <c r="A655" s="274"/>
      <c r="B655" s="274"/>
      <c r="C655" s="274"/>
      <c r="D655" s="274"/>
      <c r="E655" s="274"/>
      <c r="F655" s="274"/>
      <c r="G655" s="26"/>
      <c r="H655" s="274"/>
      <c r="I655" s="26"/>
      <c r="J655" s="26"/>
      <c r="K655" s="26"/>
      <c r="L655" s="26"/>
      <c r="M655" s="26"/>
      <c r="N655" s="26"/>
      <c r="O655" s="26"/>
      <c r="P655" s="274"/>
      <c r="Q655" s="26"/>
      <c r="R655" s="26"/>
      <c r="S655" s="26"/>
      <c r="T655" s="26"/>
      <c r="U655" s="26"/>
      <c r="V655" s="26"/>
      <c r="W655" s="26"/>
      <c r="X655" s="26"/>
      <c r="Y655" s="26"/>
      <c r="Z655" s="26"/>
      <c r="AA655" s="26"/>
      <c r="AB655" s="26"/>
      <c r="AC655" s="26"/>
      <c r="AD655" s="26"/>
      <c r="AE655" s="26"/>
      <c r="AF655" s="26"/>
      <c r="AG655" s="26"/>
      <c r="AH655" s="26"/>
      <c r="AI655" s="26"/>
      <c r="AJ655" s="26"/>
      <c r="AK655" s="26"/>
      <c r="AL655" s="274"/>
      <c r="AM655" s="274"/>
      <c r="AN655" s="274"/>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row>
    <row r="656" spans="1:64" ht="13.5" customHeight="1">
      <c r="A656" s="274"/>
      <c r="B656" s="274"/>
      <c r="C656" s="274"/>
      <c r="D656" s="274"/>
      <c r="E656" s="274"/>
      <c r="F656" s="274"/>
      <c r="G656" s="26"/>
      <c r="H656" s="274"/>
      <c r="I656" s="26"/>
      <c r="J656" s="26"/>
      <c r="K656" s="26"/>
      <c r="L656" s="26"/>
      <c r="M656" s="26"/>
      <c r="N656" s="26"/>
      <c r="O656" s="26"/>
      <c r="P656" s="274"/>
      <c r="Q656" s="26"/>
      <c r="R656" s="26"/>
      <c r="S656" s="26"/>
      <c r="T656" s="26"/>
      <c r="U656" s="26"/>
      <c r="V656" s="26"/>
      <c r="W656" s="26"/>
      <c r="X656" s="26"/>
      <c r="Y656" s="26"/>
      <c r="Z656" s="26"/>
      <c r="AA656" s="26"/>
      <c r="AB656" s="26"/>
      <c r="AC656" s="26"/>
      <c r="AD656" s="26"/>
      <c r="AE656" s="26"/>
      <c r="AF656" s="26"/>
      <c r="AG656" s="26"/>
      <c r="AH656" s="26"/>
      <c r="AI656" s="26"/>
      <c r="AJ656" s="26"/>
      <c r="AK656" s="26"/>
      <c r="AL656" s="274"/>
      <c r="AM656" s="274"/>
      <c r="AN656" s="274"/>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row>
    <row r="657" spans="1:64" ht="13.5" customHeight="1">
      <c r="A657" s="274"/>
      <c r="B657" s="274"/>
      <c r="C657" s="274"/>
      <c r="D657" s="274"/>
      <c r="E657" s="274"/>
      <c r="F657" s="274"/>
      <c r="G657" s="26"/>
      <c r="H657" s="274"/>
      <c r="I657" s="26"/>
      <c r="J657" s="26"/>
      <c r="K657" s="26"/>
      <c r="L657" s="26"/>
      <c r="M657" s="26"/>
      <c r="N657" s="26"/>
      <c r="O657" s="26"/>
      <c r="P657" s="274"/>
      <c r="Q657" s="26"/>
      <c r="R657" s="26"/>
      <c r="S657" s="26"/>
      <c r="T657" s="26"/>
      <c r="U657" s="26"/>
      <c r="V657" s="26"/>
      <c r="W657" s="26"/>
      <c r="X657" s="26"/>
      <c r="Y657" s="26"/>
      <c r="Z657" s="26"/>
      <c r="AA657" s="26"/>
      <c r="AB657" s="26"/>
      <c r="AC657" s="26"/>
      <c r="AD657" s="26"/>
      <c r="AE657" s="26"/>
      <c r="AF657" s="26"/>
      <c r="AG657" s="26"/>
      <c r="AH657" s="26"/>
      <c r="AI657" s="26"/>
      <c r="AJ657" s="26"/>
      <c r="AK657" s="26"/>
      <c r="AL657" s="274"/>
      <c r="AM657" s="274"/>
      <c r="AN657" s="274"/>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row>
    <row r="658" spans="1:64" ht="13.5" customHeight="1">
      <c r="A658" s="274"/>
      <c r="B658" s="274"/>
      <c r="C658" s="274"/>
      <c r="D658" s="274"/>
      <c r="E658" s="274"/>
      <c r="F658" s="274"/>
      <c r="G658" s="26"/>
      <c r="H658" s="274"/>
      <c r="I658" s="26"/>
      <c r="J658" s="26"/>
      <c r="K658" s="26"/>
      <c r="L658" s="26"/>
      <c r="M658" s="26"/>
      <c r="N658" s="26"/>
      <c r="O658" s="26"/>
      <c r="P658" s="274"/>
      <c r="Q658" s="26"/>
      <c r="R658" s="26"/>
      <c r="S658" s="26"/>
      <c r="T658" s="26"/>
      <c r="U658" s="26"/>
      <c r="V658" s="26"/>
      <c r="W658" s="26"/>
      <c r="X658" s="26"/>
      <c r="Y658" s="26"/>
      <c r="Z658" s="26"/>
      <c r="AA658" s="26"/>
      <c r="AB658" s="26"/>
      <c r="AC658" s="26"/>
      <c r="AD658" s="26"/>
      <c r="AE658" s="26"/>
      <c r="AF658" s="26"/>
      <c r="AG658" s="26"/>
      <c r="AH658" s="26"/>
      <c r="AI658" s="26"/>
      <c r="AJ658" s="26"/>
      <c r="AK658" s="26"/>
      <c r="AL658" s="274"/>
      <c r="AM658" s="274"/>
      <c r="AN658" s="274"/>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row>
    <row r="659" spans="1:64" ht="13.5" customHeight="1">
      <c r="A659" s="274"/>
      <c r="B659" s="274"/>
      <c r="C659" s="274"/>
      <c r="D659" s="274"/>
      <c r="E659" s="274"/>
      <c r="F659" s="274"/>
      <c r="G659" s="26"/>
      <c r="H659" s="274"/>
      <c r="I659" s="26"/>
      <c r="J659" s="26"/>
      <c r="K659" s="26"/>
      <c r="L659" s="26"/>
      <c r="M659" s="26"/>
      <c r="N659" s="26"/>
      <c r="O659" s="26"/>
      <c r="P659" s="274"/>
      <c r="Q659" s="26"/>
      <c r="R659" s="26"/>
      <c r="S659" s="26"/>
      <c r="T659" s="26"/>
      <c r="U659" s="26"/>
      <c r="V659" s="26"/>
      <c r="W659" s="26"/>
      <c r="X659" s="26"/>
      <c r="Y659" s="26"/>
      <c r="Z659" s="26"/>
      <c r="AA659" s="26"/>
      <c r="AB659" s="26"/>
      <c r="AC659" s="26"/>
      <c r="AD659" s="26"/>
      <c r="AE659" s="26"/>
      <c r="AF659" s="26"/>
      <c r="AG659" s="26"/>
      <c r="AH659" s="26"/>
      <c r="AI659" s="26"/>
      <c r="AJ659" s="26"/>
      <c r="AK659" s="26"/>
      <c r="AL659" s="274"/>
      <c r="AM659" s="274"/>
      <c r="AN659" s="274"/>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row>
    <row r="660" spans="1:64" ht="13.5" customHeight="1">
      <c r="A660" s="274"/>
      <c r="B660" s="274"/>
      <c r="C660" s="274"/>
      <c r="D660" s="274"/>
      <c r="E660" s="274"/>
      <c r="F660" s="274"/>
      <c r="G660" s="26"/>
      <c r="H660" s="274"/>
      <c r="I660" s="26"/>
      <c r="J660" s="26"/>
      <c r="K660" s="26"/>
      <c r="L660" s="26"/>
      <c r="M660" s="26"/>
      <c r="N660" s="26"/>
      <c r="O660" s="26"/>
      <c r="P660" s="274"/>
      <c r="Q660" s="26"/>
      <c r="R660" s="26"/>
      <c r="S660" s="26"/>
      <c r="T660" s="26"/>
      <c r="U660" s="26"/>
      <c r="V660" s="26"/>
      <c r="W660" s="26"/>
      <c r="X660" s="26"/>
      <c r="Y660" s="26"/>
      <c r="Z660" s="26"/>
      <c r="AA660" s="26"/>
      <c r="AB660" s="26"/>
      <c r="AC660" s="26"/>
      <c r="AD660" s="26"/>
      <c r="AE660" s="26"/>
      <c r="AF660" s="26"/>
      <c r="AG660" s="26"/>
      <c r="AH660" s="26"/>
      <c r="AI660" s="26"/>
      <c r="AJ660" s="26"/>
      <c r="AK660" s="26"/>
      <c r="AL660" s="274"/>
      <c r="AM660" s="274"/>
      <c r="AN660" s="274"/>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c r="BL660" s="26"/>
    </row>
    <row r="661" spans="1:64" ht="13.5" customHeight="1">
      <c r="A661" s="274"/>
      <c r="B661" s="274"/>
      <c r="C661" s="274"/>
      <c r="D661" s="274"/>
      <c r="E661" s="274"/>
      <c r="F661" s="274"/>
      <c r="G661" s="26"/>
      <c r="H661" s="274"/>
      <c r="I661" s="26"/>
      <c r="J661" s="26"/>
      <c r="K661" s="26"/>
      <c r="L661" s="26"/>
      <c r="M661" s="26"/>
      <c r="N661" s="26"/>
      <c r="O661" s="26"/>
      <c r="P661" s="274"/>
      <c r="Q661" s="26"/>
      <c r="R661" s="26"/>
      <c r="S661" s="26"/>
      <c r="T661" s="26"/>
      <c r="U661" s="26"/>
      <c r="V661" s="26"/>
      <c r="W661" s="26"/>
      <c r="X661" s="26"/>
      <c r="Y661" s="26"/>
      <c r="Z661" s="26"/>
      <c r="AA661" s="26"/>
      <c r="AB661" s="26"/>
      <c r="AC661" s="26"/>
      <c r="AD661" s="26"/>
      <c r="AE661" s="26"/>
      <c r="AF661" s="26"/>
      <c r="AG661" s="26"/>
      <c r="AH661" s="26"/>
      <c r="AI661" s="26"/>
      <c r="AJ661" s="26"/>
      <c r="AK661" s="26"/>
      <c r="AL661" s="274"/>
      <c r="AM661" s="274"/>
      <c r="AN661" s="274"/>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c r="BL661" s="26"/>
    </row>
    <row r="662" spans="1:64" ht="13.5" customHeight="1">
      <c r="A662" s="274"/>
      <c r="B662" s="274"/>
      <c r="C662" s="274"/>
      <c r="D662" s="274"/>
      <c r="E662" s="274"/>
      <c r="F662" s="274"/>
      <c r="G662" s="26"/>
      <c r="H662" s="274"/>
      <c r="I662" s="26"/>
      <c r="J662" s="26"/>
      <c r="K662" s="26"/>
      <c r="L662" s="26"/>
      <c r="M662" s="26"/>
      <c r="N662" s="26"/>
      <c r="O662" s="26"/>
      <c r="P662" s="274"/>
      <c r="Q662" s="26"/>
      <c r="R662" s="26"/>
      <c r="S662" s="26"/>
      <c r="T662" s="26"/>
      <c r="U662" s="26"/>
      <c r="V662" s="26"/>
      <c r="W662" s="26"/>
      <c r="X662" s="26"/>
      <c r="Y662" s="26"/>
      <c r="Z662" s="26"/>
      <c r="AA662" s="26"/>
      <c r="AB662" s="26"/>
      <c r="AC662" s="26"/>
      <c r="AD662" s="26"/>
      <c r="AE662" s="26"/>
      <c r="AF662" s="26"/>
      <c r="AG662" s="26"/>
      <c r="AH662" s="26"/>
      <c r="AI662" s="26"/>
      <c r="AJ662" s="26"/>
      <c r="AK662" s="26"/>
      <c r="AL662" s="274"/>
      <c r="AM662" s="274"/>
      <c r="AN662" s="274"/>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row>
    <row r="663" spans="1:64" ht="13.5" customHeight="1">
      <c r="A663" s="274"/>
      <c r="B663" s="274"/>
      <c r="C663" s="274"/>
      <c r="D663" s="274"/>
      <c r="E663" s="274"/>
      <c r="F663" s="274"/>
      <c r="G663" s="26"/>
      <c r="H663" s="274"/>
      <c r="I663" s="26"/>
      <c r="J663" s="26"/>
      <c r="K663" s="26"/>
      <c r="L663" s="26"/>
      <c r="M663" s="26"/>
      <c r="N663" s="26"/>
      <c r="O663" s="26"/>
      <c r="P663" s="274"/>
      <c r="Q663" s="26"/>
      <c r="R663" s="26"/>
      <c r="S663" s="26"/>
      <c r="T663" s="26"/>
      <c r="U663" s="26"/>
      <c r="V663" s="26"/>
      <c r="W663" s="26"/>
      <c r="X663" s="26"/>
      <c r="Y663" s="26"/>
      <c r="Z663" s="26"/>
      <c r="AA663" s="26"/>
      <c r="AB663" s="26"/>
      <c r="AC663" s="26"/>
      <c r="AD663" s="26"/>
      <c r="AE663" s="26"/>
      <c r="AF663" s="26"/>
      <c r="AG663" s="26"/>
      <c r="AH663" s="26"/>
      <c r="AI663" s="26"/>
      <c r="AJ663" s="26"/>
      <c r="AK663" s="26"/>
      <c r="AL663" s="274"/>
      <c r="AM663" s="274"/>
      <c r="AN663" s="274"/>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row>
    <row r="664" spans="1:64" ht="13.5" customHeight="1">
      <c r="A664" s="274"/>
      <c r="B664" s="274"/>
      <c r="C664" s="274"/>
      <c r="D664" s="274"/>
      <c r="E664" s="274"/>
      <c r="F664" s="274"/>
      <c r="G664" s="26"/>
      <c r="H664" s="274"/>
      <c r="I664" s="26"/>
      <c r="J664" s="26"/>
      <c r="K664" s="26"/>
      <c r="L664" s="26"/>
      <c r="M664" s="26"/>
      <c r="N664" s="26"/>
      <c r="O664" s="26"/>
      <c r="P664" s="274"/>
      <c r="Q664" s="26"/>
      <c r="R664" s="26"/>
      <c r="S664" s="26"/>
      <c r="T664" s="26"/>
      <c r="U664" s="26"/>
      <c r="V664" s="26"/>
      <c r="W664" s="26"/>
      <c r="X664" s="26"/>
      <c r="Y664" s="26"/>
      <c r="Z664" s="26"/>
      <c r="AA664" s="26"/>
      <c r="AB664" s="26"/>
      <c r="AC664" s="26"/>
      <c r="AD664" s="26"/>
      <c r="AE664" s="26"/>
      <c r="AF664" s="26"/>
      <c r="AG664" s="26"/>
      <c r="AH664" s="26"/>
      <c r="AI664" s="26"/>
      <c r="AJ664" s="26"/>
      <c r="AK664" s="26"/>
      <c r="AL664" s="274"/>
      <c r="AM664" s="274"/>
      <c r="AN664" s="274"/>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row>
    <row r="665" spans="1:64" ht="13.5" customHeight="1">
      <c r="A665" s="274"/>
      <c r="B665" s="274"/>
      <c r="C665" s="274"/>
      <c r="D665" s="274"/>
      <c r="E665" s="274"/>
      <c r="F665" s="274"/>
      <c r="G665" s="26"/>
      <c r="H665" s="274"/>
      <c r="I665" s="26"/>
      <c r="J665" s="26"/>
      <c r="K665" s="26"/>
      <c r="L665" s="26"/>
      <c r="M665" s="26"/>
      <c r="N665" s="26"/>
      <c r="O665" s="26"/>
      <c r="P665" s="274"/>
      <c r="Q665" s="26"/>
      <c r="R665" s="26"/>
      <c r="S665" s="26"/>
      <c r="T665" s="26"/>
      <c r="U665" s="26"/>
      <c r="V665" s="26"/>
      <c r="W665" s="26"/>
      <c r="X665" s="26"/>
      <c r="Y665" s="26"/>
      <c r="Z665" s="26"/>
      <c r="AA665" s="26"/>
      <c r="AB665" s="26"/>
      <c r="AC665" s="26"/>
      <c r="AD665" s="26"/>
      <c r="AE665" s="26"/>
      <c r="AF665" s="26"/>
      <c r="AG665" s="26"/>
      <c r="AH665" s="26"/>
      <c r="AI665" s="26"/>
      <c r="AJ665" s="26"/>
      <c r="AK665" s="26"/>
      <c r="AL665" s="274"/>
      <c r="AM665" s="274"/>
      <c r="AN665" s="274"/>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row>
    <row r="666" spans="1:64" ht="13.5" customHeight="1">
      <c r="A666" s="274"/>
      <c r="B666" s="274"/>
      <c r="C666" s="274"/>
      <c r="D666" s="274"/>
      <c r="E666" s="274"/>
      <c r="F666" s="274"/>
      <c r="G666" s="26"/>
      <c r="H666" s="274"/>
      <c r="I666" s="26"/>
      <c r="J666" s="26"/>
      <c r="K666" s="26"/>
      <c r="L666" s="26"/>
      <c r="M666" s="26"/>
      <c r="N666" s="26"/>
      <c r="O666" s="26"/>
      <c r="P666" s="274"/>
      <c r="Q666" s="26"/>
      <c r="R666" s="26"/>
      <c r="S666" s="26"/>
      <c r="T666" s="26"/>
      <c r="U666" s="26"/>
      <c r="V666" s="26"/>
      <c r="W666" s="26"/>
      <c r="X666" s="26"/>
      <c r="Y666" s="26"/>
      <c r="Z666" s="26"/>
      <c r="AA666" s="26"/>
      <c r="AB666" s="26"/>
      <c r="AC666" s="26"/>
      <c r="AD666" s="26"/>
      <c r="AE666" s="26"/>
      <c r="AF666" s="26"/>
      <c r="AG666" s="26"/>
      <c r="AH666" s="26"/>
      <c r="AI666" s="26"/>
      <c r="AJ666" s="26"/>
      <c r="AK666" s="26"/>
      <c r="AL666" s="274"/>
      <c r="AM666" s="274"/>
      <c r="AN666" s="274"/>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row>
    <row r="667" spans="1:64" ht="13.5" customHeight="1">
      <c r="A667" s="274"/>
      <c r="B667" s="274"/>
      <c r="C667" s="274"/>
      <c r="D667" s="274"/>
      <c r="E667" s="274"/>
      <c r="F667" s="274"/>
      <c r="G667" s="26"/>
      <c r="H667" s="274"/>
      <c r="I667" s="26"/>
      <c r="J667" s="26"/>
      <c r="K667" s="26"/>
      <c r="L667" s="26"/>
      <c r="M667" s="26"/>
      <c r="N667" s="26"/>
      <c r="O667" s="26"/>
      <c r="P667" s="274"/>
      <c r="Q667" s="26"/>
      <c r="R667" s="26"/>
      <c r="S667" s="26"/>
      <c r="T667" s="26"/>
      <c r="U667" s="26"/>
      <c r="V667" s="26"/>
      <c r="W667" s="26"/>
      <c r="X667" s="26"/>
      <c r="Y667" s="26"/>
      <c r="Z667" s="26"/>
      <c r="AA667" s="26"/>
      <c r="AB667" s="26"/>
      <c r="AC667" s="26"/>
      <c r="AD667" s="26"/>
      <c r="AE667" s="26"/>
      <c r="AF667" s="26"/>
      <c r="AG667" s="26"/>
      <c r="AH667" s="26"/>
      <c r="AI667" s="26"/>
      <c r="AJ667" s="26"/>
      <c r="AK667" s="26"/>
      <c r="AL667" s="274"/>
      <c r="AM667" s="274"/>
      <c r="AN667" s="274"/>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row>
    <row r="668" spans="1:64" ht="13.5" customHeight="1">
      <c r="A668" s="274"/>
      <c r="B668" s="274"/>
      <c r="C668" s="274"/>
      <c r="D668" s="274"/>
      <c r="E668" s="274"/>
      <c r="F668" s="274"/>
      <c r="G668" s="26"/>
      <c r="H668" s="274"/>
      <c r="I668" s="26"/>
      <c r="J668" s="26"/>
      <c r="K668" s="26"/>
      <c r="L668" s="26"/>
      <c r="M668" s="26"/>
      <c r="N668" s="26"/>
      <c r="O668" s="26"/>
      <c r="P668" s="274"/>
      <c r="Q668" s="26"/>
      <c r="R668" s="26"/>
      <c r="S668" s="26"/>
      <c r="T668" s="26"/>
      <c r="U668" s="26"/>
      <c r="V668" s="26"/>
      <c r="W668" s="26"/>
      <c r="X668" s="26"/>
      <c r="Y668" s="26"/>
      <c r="Z668" s="26"/>
      <c r="AA668" s="26"/>
      <c r="AB668" s="26"/>
      <c r="AC668" s="26"/>
      <c r="AD668" s="26"/>
      <c r="AE668" s="26"/>
      <c r="AF668" s="26"/>
      <c r="AG668" s="26"/>
      <c r="AH668" s="26"/>
      <c r="AI668" s="26"/>
      <c r="AJ668" s="26"/>
      <c r="AK668" s="26"/>
      <c r="AL668" s="274"/>
      <c r="AM668" s="274"/>
      <c r="AN668" s="274"/>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row>
    <row r="669" spans="1:64" ht="13.5" customHeight="1">
      <c r="A669" s="274"/>
      <c r="B669" s="274"/>
      <c r="C669" s="274"/>
      <c r="D669" s="274"/>
      <c r="E669" s="274"/>
      <c r="F669" s="274"/>
      <c r="G669" s="26"/>
      <c r="H669" s="274"/>
      <c r="I669" s="26"/>
      <c r="J669" s="26"/>
      <c r="K669" s="26"/>
      <c r="L669" s="26"/>
      <c r="M669" s="26"/>
      <c r="N669" s="26"/>
      <c r="O669" s="26"/>
      <c r="P669" s="274"/>
      <c r="Q669" s="26"/>
      <c r="R669" s="26"/>
      <c r="S669" s="26"/>
      <c r="T669" s="26"/>
      <c r="U669" s="26"/>
      <c r="V669" s="26"/>
      <c r="W669" s="26"/>
      <c r="X669" s="26"/>
      <c r="Y669" s="26"/>
      <c r="Z669" s="26"/>
      <c r="AA669" s="26"/>
      <c r="AB669" s="26"/>
      <c r="AC669" s="26"/>
      <c r="AD669" s="26"/>
      <c r="AE669" s="26"/>
      <c r="AF669" s="26"/>
      <c r="AG669" s="26"/>
      <c r="AH669" s="26"/>
      <c r="AI669" s="26"/>
      <c r="AJ669" s="26"/>
      <c r="AK669" s="26"/>
      <c r="AL669" s="274"/>
      <c r="AM669" s="274"/>
      <c r="AN669" s="274"/>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row>
    <row r="670" spans="1:64" ht="13.5" customHeight="1">
      <c r="A670" s="274"/>
      <c r="B670" s="274"/>
      <c r="C670" s="274"/>
      <c r="D670" s="274"/>
      <c r="E670" s="274"/>
      <c r="F670" s="274"/>
      <c r="G670" s="26"/>
      <c r="H670" s="274"/>
      <c r="I670" s="26"/>
      <c r="J670" s="26"/>
      <c r="K670" s="26"/>
      <c r="L670" s="26"/>
      <c r="M670" s="26"/>
      <c r="N670" s="26"/>
      <c r="O670" s="26"/>
      <c r="P670" s="274"/>
      <c r="Q670" s="26"/>
      <c r="R670" s="26"/>
      <c r="S670" s="26"/>
      <c r="T670" s="26"/>
      <c r="U670" s="26"/>
      <c r="V670" s="26"/>
      <c r="W670" s="26"/>
      <c r="X670" s="26"/>
      <c r="Y670" s="26"/>
      <c r="Z670" s="26"/>
      <c r="AA670" s="26"/>
      <c r="AB670" s="26"/>
      <c r="AC670" s="26"/>
      <c r="AD670" s="26"/>
      <c r="AE670" s="26"/>
      <c r="AF670" s="26"/>
      <c r="AG670" s="26"/>
      <c r="AH670" s="26"/>
      <c r="AI670" s="26"/>
      <c r="AJ670" s="26"/>
      <c r="AK670" s="26"/>
      <c r="AL670" s="274"/>
      <c r="AM670" s="274"/>
      <c r="AN670" s="274"/>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row>
    <row r="671" spans="1:64" ht="13.5" customHeight="1">
      <c r="A671" s="274"/>
      <c r="B671" s="274"/>
      <c r="C671" s="274"/>
      <c r="D671" s="274"/>
      <c r="E671" s="274"/>
      <c r="F671" s="274"/>
      <c r="G671" s="26"/>
      <c r="H671" s="274"/>
      <c r="I671" s="26"/>
      <c r="J671" s="26"/>
      <c r="K671" s="26"/>
      <c r="L671" s="26"/>
      <c r="M671" s="26"/>
      <c r="N671" s="26"/>
      <c r="O671" s="26"/>
      <c r="P671" s="274"/>
      <c r="Q671" s="26"/>
      <c r="R671" s="26"/>
      <c r="S671" s="26"/>
      <c r="T671" s="26"/>
      <c r="U671" s="26"/>
      <c r="V671" s="26"/>
      <c r="W671" s="26"/>
      <c r="X671" s="26"/>
      <c r="Y671" s="26"/>
      <c r="Z671" s="26"/>
      <c r="AA671" s="26"/>
      <c r="AB671" s="26"/>
      <c r="AC671" s="26"/>
      <c r="AD671" s="26"/>
      <c r="AE671" s="26"/>
      <c r="AF671" s="26"/>
      <c r="AG671" s="26"/>
      <c r="AH671" s="26"/>
      <c r="AI671" s="26"/>
      <c r="AJ671" s="26"/>
      <c r="AK671" s="26"/>
      <c r="AL671" s="274"/>
      <c r="AM671" s="274"/>
      <c r="AN671" s="274"/>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row>
    <row r="672" spans="1:64" ht="13.5" customHeight="1">
      <c r="A672" s="274"/>
      <c r="B672" s="274"/>
      <c r="C672" s="274"/>
      <c r="D672" s="274"/>
      <c r="E672" s="274"/>
      <c r="F672" s="274"/>
      <c r="G672" s="26"/>
      <c r="H672" s="274"/>
      <c r="I672" s="26"/>
      <c r="J672" s="26"/>
      <c r="K672" s="26"/>
      <c r="L672" s="26"/>
      <c r="M672" s="26"/>
      <c r="N672" s="26"/>
      <c r="O672" s="26"/>
      <c r="P672" s="274"/>
      <c r="Q672" s="26"/>
      <c r="R672" s="26"/>
      <c r="S672" s="26"/>
      <c r="T672" s="26"/>
      <c r="U672" s="26"/>
      <c r="V672" s="26"/>
      <c r="W672" s="26"/>
      <c r="X672" s="26"/>
      <c r="Y672" s="26"/>
      <c r="Z672" s="26"/>
      <c r="AA672" s="26"/>
      <c r="AB672" s="26"/>
      <c r="AC672" s="26"/>
      <c r="AD672" s="26"/>
      <c r="AE672" s="26"/>
      <c r="AF672" s="26"/>
      <c r="AG672" s="26"/>
      <c r="AH672" s="26"/>
      <c r="AI672" s="26"/>
      <c r="AJ672" s="26"/>
      <c r="AK672" s="26"/>
      <c r="AL672" s="274"/>
      <c r="AM672" s="274"/>
      <c r="AN672" s="274"/>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row>
    <row r="673" spans="1:64" ht="13.5" customHeight="1">
      <c r="A673" s="274"/>
      <c r="B673" s="274"/>
      <c r="C673" s="274"/>
      <c r="D673" s="274"/>
      <c r="E673" s="274"/>
      <c r="F673" s="274"/>
      <c r="G673" s="26"/>
      <c r="H673" s="274"/>
      <c r="I673" s="26"/>
      <c r="J673" s="26"/>
      <c r="K673" s="26"/>
      <c r="L673" s="26"/>
      <c r="M673" s="26"/>
      <c r="N673" s="26"/>
      <c r="O673" s="26"/>
      <c r="P673" s="274"/>
      <c r="Q673" s="26"/>
      <c r="R673" s="26"/>
      <c r="S673" s="26"/>
      <c r="T673" s="26"/>
      <c r="U673" s="26"/>
      <c r="V673" s="26"/>
      <c r="W673" s="26"/>
      <c r="X673" s="26"/>
      <c r="Y673" s="26"/>
      <c r="Z673" s="26"/>
      <c r="AA673" s="26"/>
      <c r="AB673" s="26"/>
      <c r="AC673" s="26"/>
      <c r="AD673" s="26"/>
      <c r="AE673" s="26"/>
      <c r="AF673" s="26"/>
      <c r="AG673" s="26"/>
      <c r="AH673" s="26"/>
      <c r="AI673" s="26"/>
      <c r="AJ673" s="26"/>
      <c r="AK673" s="26"/>
      <c r="AL673" s="274"/>
      <c r="AM673" s="274"/>
      <c r="AN673" s="274"/>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row>
    <row r="674" spans="1:64" ht="13.5" customHeight="1">
      <c r="A674" s="274"/>
      <c r="B674" s="274"/>
      <c r="C674" s="274"/>
      <c r="D674" s="274"/>
      <c r="E674" s="274"/>
      <c r="F674" s="274"/>
      <c r="G674" s="26"/>
      <c r="H674" s="274"/>
      <c r="I674" s="26"/>
      <c r="J674" s="26"/>
      <c r="K674" s="26"/>
      <c r="L674" s="26"/>
      <c r="M674" s="26"/>
      <c r="N674" s="26"/>
      <c r="O674" s="26"/>
      <c r="P674" s="274"/>
      <c r="Q674" s="26"/>
      <c r="R674" s="26"/>
      <c r="S674" s="26"/>
      <c r="T674" s="26"/>
      <c r="U674" s="26"/>
      <c r="V674" s="26"/>
      <c r="W674" s="26"/>
      <c r="X674" s="26"/>
      <c r="Y674" s="26"/>
      <c r="Z674" s="26"/>
      <c r="AA674" s="26"/>
      <c r="AB674" s="26"/>
      <c r="AC674" s="26"/>
      <c r="AD674" s="26"/>
      <c r="AE674" s="26"/>
      <c r="AF674" s="26"/>
      <c r="AG674" s="26"/>
      <c r="AH674" s="26"/>
      <c r="AI674" s="26"/>
      <c r="AJ674" s="26"/>
      <c r="AK674" s="26"/>
      <c r="AL674" s="274"/>
      <c r="AM674" s="274"/>
      <c r="AN674" s="274"/>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row>
    <row r="675" spans="1:64" ht="13.5" customHeight="1">
      <c r="A675" s="274"/>
      <c r="B675" s="274"/>
      <c r="C675" s="274"/>
      <c r="D675" s="274"/>
      <c r="E675" s="274"/>
      <c r="F675" s="274"/>
      <c r="G675" s="26"/>
      <c r="H675" s="274"/>
      <c r="I675" s="26"/>
      <c r="J675" s="26"/>
      <c r="K675" s="26"/>
      <c r="L675" s="26"/>
      <c r="M675" s="26"/>
      <c r="N675" s="26"/>
      <c r="O675" s="26"/>
      <c r="P675" s="274"/>
      <c r="Q675" s="26"/>
      <c r="R675" s="26"/>
      <c r="S675" s="26"/>
      <c r="T675" s="26"/>
      <c r="U675" s="26"/>
      <c r="V675" s="26"/>
      <c r="W675" s="26"/>
      <c r="X675" s="26"/>
      <c r="Y675" s="26"/>
      <c r="Z675" s="26"/>
      <c r="AA675" s="26"/>
      <c r="AB675" s="26"/>
      <c r="AC675" s="26"/>
      <c r="AD675" s="26"/>
      <c r="AE675" s="26"/>
      <c r="AF675" s="26"/>
      <c r="AG675" s="26"/>
      <c r="AH675" s="26"/>
      <c r="AI675" s="26"/>
      <c r="AJ675" s="26"/>
      <c r="AK675" s="26"/>
      <c r="AL675" s="274"/>
      <c r="AM675" s="274"/>
      <c r="AN675" s="274"/>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row>
    <row r="676" spans="1:64" ht="13.5" customHeight="1">
      <c r="A676" s="274"/>
      <c r="B676" s="274"/>
      <c r="C676" s="274"/>
      <c r="D676" s="274"/>
      <c r="E676" s="274"/>
      <c r="F676" s="274"/>
      <c r="G676" s="26"/>
      <c r="H676" s="274"/>
      <c r="I676" s="26"/>
      <c r="J676" s="26"/>
      <c r="K676" s="26"/>
      <c r="L676" s="26"/>
      <c r="M676" s="26"/>
      <c r="N676" s="26"/>
      <c r="O676" s="26"/>
      <c r="P676" s="274"/>
      <c r="Q676" s="26"/>
      <c r="R676" s="26"/>
      <c r="S676" s="26"/>
      <c r="T676" s="26"/>
      <c r="U676" s="26"/>
      <c r="V676" s="26"/>
      <c r="W676" s="26"/>
      <c r="X676" s="26"/>
      <c r="Y676" s="26"/>
      <c r="Z676" s="26"/>
      <c r="AA676" s="26"/>
      <c r="AB676" s="26"/>
      <c r="AC676" s="26"/>
      <c r="AD676" s="26"/>
      <c r="AE676" s="26"/>
      <c r="AF676" s="26"/>
      <c r="AG676" s="26"/>
      <c r="AH676" s="26"/>
      <c r="AI676" s="26"/>
      <c r="AJ676" s="26"/>
      <c r="AK676" s="26"/>
      <c r="AL676" s="274"/>
      <c r="AM676" s="274"/>
      <c r="AN676" s="274"/>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row>
    <row r="677" spans="1:64" ht="13.5" customHeight="1">
      <c r="A677" s="274"/>
      <c r="B677" s="274"/>
      <c r="C677" s="274"/>
      <c r="D677" s="274"/>
      <c r="E677" s="274"/>
      <c r="F677" s="274"/>
      <c r="G677" s="26"/>
      <c r="H677" s="274"/>
      <c r="I677" s="26"/>
      <c r="J677" s="26"/>
      <c r="K677" s="26"/>
      <c r="L677" s="26"/>
      <c r="M677" s="26"/>
      <c r="N677" s="26"/>
      <c r="O677" s="26"/>
      <c r="P677" s="274"/>
      <c r="Q677" s="26"/>
      <c r="R677" s="26"/>
      <c r="S677" s="26"/>
      <c r="T677" s="26"/>
      <c r="U677" s="26"/>
      <c r="V677" s="26"/>
      <c r="W677" s="26"/>
      <c r="X677" s="26"/>
      <c r="Y677" s="26"/>
      <c r="Z677" s="26"/>
      <c r="AA677" s="26"/>
      <c r="AB677" s="26"/>
      <c r="AC677" s="26"/>
      <c r="AD677" s="26"/>
      <c r="AE677" s="26"/>
      <c r="AF677" s="26"/>
      <c r="AG677" s="26"/>
      <c r="AH677" s="26"/>
      <c r="AI677" s="26"/>
      <c r="AJ677" s="26"/>
      <c r="AK677" s="26"/>
      <c r="AL677" s="274"/>
      <c r="AM677" s="274"/>
      <c r="AN677" s="274"/>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row>
    <row r="678" spans="1:64" ht="13.5" customHeight="1">
      <c r="A678" s="274"/>
      <c r="B678" s="274"/>
      <c r="C678" s="274"/>
      <c r="D678" s="274"/>
      <c r="E678" s="274"/>
      <c r="F678" s="274"/>
      <c r="G678" s="26"/>
      <c r="H678" s="274"/>
      <c r="I678" s="26"/>
      <c r="J678" s="26"/>
      <c r="K678" s="26"/>
      <c r="L678" s="26"/>
      <c r="M678" s="26"/>
      <c r="N678" s="26"/>
      <c r="O678" s="26"/>
      <c r="P678" s="274"/>
      <c r="Q678" s="26"/>
      <c r="R678" s="26"/>
      <c r="S678" s="26"/>
      <c r="T678" s="26"/>
      <c r="U678" s="26"/>
      <c r="V678" s="26"/>
      <c r="W678" s="26"/>
      <c r="X678" s="26"/>
      <c r="Y678" s="26"/>
      <c r="Z678" s="26"/>
      <c r="AA678" s="26"/>
      <c r="AB678" s="26"/>
      <c r="AC678" s="26"/>
      <c r="AD678" s="26"/>
      <c r="AE678" s="26"/>
      <c r="AF678" s="26"/>
      <c r="AG678" s="26"/>
      <c r="AH678" s="26"/>
      <c r="AI678" s="26"/>
      <c r="AJ678" s="26"/>
      <c r="AK678" s="26"/>
      <c r="AL678" s="274"/>
      <c r="AM678" s="274"/>
      <c r="AN678" s="274"/>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row>
    <row r="679" spans="1:64" ht="13.5" customHeight="1">
      <c r="A679" s="274"/>
      <c r="B679" s="274"/>
      <c r="C679" s="274"/>
      <c r="D679" s="274"/>
      <c r="E679" s="274"/>
      <c r="F679" s="274"/>
      <c r="G679" s="26"/>
      <c r="H679" s="274"/>
      <c r="I679" s="26"/>
      <c r="J679" s="26"/>
      <c r="K679" s="26"/>
      <c r="L679" s="26"/>
      <c r="M679" s="26"/>
      <c r="N679" s="26"/>
      <c r="O679" s="26"/>
      <c r="P679" s="274"/>
      <c r="Q679" s="26"/>
      <c r="R679" s="26"/>
      <c r="S679" s="26"/>
      <c r="T679" s="26"/>
      <c r="U679" s="26"/>
      <c r="V679" s="26"/>
      <c r="W679" s="26"/>
      <c r="X679" s="26"/>
      <c r="Y679" s="26"/>
      <c r="Z679" s="26"/>
      <c r="AA679" s="26"/>
      <c r="AB679" s="26"/>
      <c r="AC679" s="26"/>
      <c r="AD679" s="26"/>
      <c r="AE679" s="26"/>
      <c r="AF679" s="26"/>
      <c r="AG679" s="26"/>
      <c r="AH679" s="26"/>
      <c r="AI679" s="26"/>
      <c r="AJ679" s="26"/>
      <c r="AK679" s="26"/>
      <c r="AL679" s="274"/>
      <c r="AM679" s="274"/>
      <c r="AN679" s="274"/>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row>
    <row r="680" spans="1:64" ht="13.5" customHeight="1">
      <c r="A680" s="274"/>
      <c r="B680" s="274"/>
      <c r="C680" s="274"/>
      <c r="D680" s="274"/>
      <c r="E680" s="274"/>
      <c r="F680" s="274"/>
      <c r="G680" s="26"/>
      <c r="H680" s="274"/>
      <c r="I680" s="26"/>
      <c r="J680" s="26"/>
      <c r="K680" s="26"/>
      <c r="L680" s="26"/>
      <c r="M680" s="26"/>
      <c r="N680" s="26"/>
      <c r="O680" s="26"/>
      <c r="P680" s="274"/>
      <c r="Q680" s="26"/>
      <c r="R680" s="26"/>
      <c r="S680" s="26"/>
      <c r="T680" s="26"/>
      <c r="U680" s="26"/>
      <c r="V680" s="26"/>
      <c r="W680" s="26"/>
      <c r="X680" s="26"/>
      <c r="Y680" s="26"/>
      <c r="Z680" s="26"/>
      <c r="AA680" s="26"/>
      <c r="AB680" s="26"/>
      <c r="AC680" s="26"/>
      <c r="AD680" s="26"/>
      <c r="AE680" s="26"/>
      <c r="AF680" s="26"/>
      <c r="AG680" s="26"/>
      <c r="AH680" s="26"/>
      <c r="AI680" s="26"/>
      <c r="AJ680" s="26"/>
      <c r="AK680" s="26"/>
      <c r="AL680" s="274"/>
      <c r="AM680" s="274"/>
      <c r="AN680" s="274"/>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row>
    <row r="681" spans="1:64" ht="13.5" customHeight="1">
      <c r="A681" s="274"/>
      <c r="B681" s="274"/>
      <c r="C681" s="274"/>
      <c r="D681" s="274"/>
      <c r="E681" s="274"/>
      <c r="F681" s="274"/>
      <c r="G681" s="26"/>
      <c r="H681" s="274"/>
      <c r="I681" s="26"/>
      <c r="J681" s="26"/>
      <c r="K681" s="26"/>
      <c r="L681" s="26"/>
      <c r="M681" s="26"/>
      <c r="N681" s="26"/>
      <c r="O681" s="26"/>
      <c r="P681" s="274"/>
      <c r="Q681" s="26"/>
      <c r="R681" s="26"/>
      <c r="S681" s="26"/>
      <c r="T681" s="26"/>
      <c r="U681" s="26"/>
      <c r="V681" s="26"/>
      <c r="W681" s="26"/>
      <c r="X681" s="26"/>
      <c r="Y681" s="26"/>
      <c r="Z681" s="26"/>
      <c r="AA681" s="26"/>
      <c r="AB681" s="26"/>
      <c r="AC681" s="26"/>
      <c r="AD681" s="26"/>
      <c r="AE681" s="26"/>
      <c r="AF681" s="26"/>
      <c r="AG681" s="26"/>
      <c r="AH681" s="26"/>
      <c r="AI681" s="26"/>
      <c r="AJ681" s="26"/>
      <c r="AK681" s="26"/>
      <c r="AL681" s="274"/>
      <c r="AM681" s="274"/>
      <c r="AN681" s="274"/>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row>
    <row r="682" spans="1:64" ht="13.5" customHeight="1">
      <c r="A682" s="274"/>
      <c r="B682" s="274"/>
      <c r="C682" s="274"/>
      <c r="D682" s="274"/>
      <c r="E682" s="274"/>
      <c r="F682" s="274"/>
      <c r="G682" s="26"/>
      <c r="H682" s="274"/>
      <c r="I682" s="26"/>
      <c r="J682" s="26"/>
      <c r="K682" s="26"/>
      <c r="L682" s="26"/>
      <c r="M682" s="26"/>
      <c r="N682" s="26"/>
      <c r="O682" s="26"/>
      <c r="P682" s="274"/>
      <c r="Q682" s="26"/>
      <c r="R682" s="26"/>
      <c r="S682" s="26"/>
      <c r="T682" s="26"/>
      <c r="U682" s="26"/>
      <c r="V682" s="26"/>
      <c r="W682" s="26"/>
      <c r="X682" s="26"/>
      <c r="Y682" s="26"/>
      <c r="Z682" s="26"/>
      <c r="AA682" s="26"/>
      <c r="AB682" s="26"/>
      <c r="AC682" s="26"/>
      <c r="AD682" s="26"/>
      <c r="AE682" s="26"/>
      <c r="AF682" s="26"/>
      <c r="AG682" s="26"/>
      <c r="AH682" s="26"/>
      <c r="AI682" s="26"/>
      <c r="AJ682" s="26"/>
      <c r="AK682" s="26"/>
      <c r="AL682" s="274"/>
      <c r="AM682" s="274"/>
      <c r="AN682" s="274"/>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row>
    <row r="683" spans="1:64" ht="13.5" customHeight="1">
      <c r="A683" s="274"/>
      <c r="B683" s="274"/>
      <c r="C683" s="274"/>
      <c r="D683" s="274"/>
      <c r="E683" s="274"/>
      <c r="F683" s="274"/>
      <c r="G683" s="26"/>
      <c r="H683" s="274"/>
      <c r="I683" s="26"/>
      <c r="J683" s="26"/>
      <c r="K683" s="26"/>
      <c r="L683" s="26"/>
      <c r="M683" s="26"/>
      <c r="N683" s="26"/>
      <c r="O683" s="26"/>
      <c r="P683" s="274"/>
      <c r="Q683" s="26"/>
      <c r="R683" s="26"/>
      <c r="S683" s="26"/>
      <c r="T683" s="26"/>
      <c r="U683" s="26"/>
      <c r="V683" s="26"/>
      <c r="W683" s="26"/>
      <c r="X683" s="26"/>
      <c r="Y683" s="26"/>
      <c r="Z683" s="26"/>
      <c r="AA683" s="26"/>
      <c r="AB683" s="26"/>
      <c r="AC683" s="26"/>
      <c r="AD683" s="26"/>
      <c r="AE683" s="26"/>
      <c r="AF683" s="26"/>
      <c r="AG683" s="26"/>
      <c r="AH683" s="26"/>
      <c r="AI683" s="26"/>
      <c r="AJ683" s="26"/>
      <c r="AK683" s="26"/>
      <c r="AL683" s="274"/>
      <c r="AM683" s="274"/>
      <c r="AN683" s="274"/>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row>
    <row r="684" spans="1:64" ht="13.5" customHeight="1">
      <c r="A684" s="274"/>
      <c r="B684" s="274"/>
      <c r="C684" s="274"/>
      <c r="D684" s="274"/>
      <c r="E684" s="274"/>
      <c r="F684" s="274"/>
      <c r="G684" s="26"/>
      <c r="H684" s="274"/>
      <c r="I684" s="26"/>
      <c r="J684" s="26"/>
      <c r="K684" s="26"/>
      <c r="L684" s="26"/>
      <c r="M684" s="26"/>
      <c r="N684" s="26"/>
      <c r="O684" s="26"/>
      <c r="P684" s="274"/>
      <c r="Q684" s="26"/>
      <c r="R684" s="26"/>
      <c r="S684" s="26"/>
      <c r="T684" s="26"/>
      <c r="U684" s="26"/>
      <c r="V684" s="26"/>
      <c r="W684" s="26"/>
      <c r="X684" s="26"/>
      <c r="Y684" s="26"/>
      <c r="Z684" s="26"/>
      <c r="AA684" s="26"/>
      <c r="AB684" s="26"/>
      <c r="AC684" s="26"/>
      <c r="AD684" s="26"/>
      <c r="AE684" s="26"/>
      <c r="AF684" s="26"/>
      <c r="AG684" s="26"/>
      <c r="AH684" s="26"/>
      <c r="AI684" s="26"/>
      <c r="AJ684" s="26"/>
      <c r="AK684" s="26"/>
      <c r="AL684" s="274"/>
      <c r="AM684" s="274"/>
      <c r="AN684" s="274"/>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row>
    <row r="685" spans="1:64" ht="13.5" customHeight="1">
      <c r="A685" s="274"/>
      <c r="B685" s="274"/>
      <c r="C685" s="274"/>
      <c r="D685" s="274"/>
      <c r="E685" s="274"/>
      <c r="F685" s="274"/>
      <c r="G685" s="26"/>
      <c r="H685" s="274"/>
      <c r="I685" s="26"/>
      <c r="J685" s="26"/>
      <c r="K685" s="26"/>
      <c r="L685" s="26"/>
      <c r="M685" s="26"/>
      <c r="N685" s="26"/>
      <c r="O685" s="26"/>
      <c r="P685" s="274"/>
      <c r="Q685" s="26"/>
      <c r="R685" s="26"/>
      <c r="S685" s="26"/>
      <c r="T685" s="26"/>
      <c r="U685" s="26"/>
      <c r="V685" s="26"/>
      <c r="W685" s="26"/>
      <c r="X685" s="26"/>
      <c r="Y685" s="26"/>
      <c r="Z685" s="26"/>
      <c r="AA685" s="26"/>
      <c r="AB685" s="26"/>
      <c r="AC685" s="26"/>
      <c r="AD685" s="26"/>
      <c r="AE685" s="26"/>
      <c r="AF685" s="26"/>
      <c r="AG685" s="26"/>
      <c r="AH685" s="26"/>
      <c r="AI685" s="26"/>
      <c r="AJ685" s="26"/>
      <c r="AK685" s="26"/>
      <c r="AL685" s="274"/>
      <c r="AM685" s="274"/>
      <c r="AN685" s="274"/>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row>
    <row r="686" spans="1:64" ht="13.5" customHeight="1">
      <c r="A686" s="274"/>
      <c r="B686" s="274"/>
      <c r="C686" s="274"/>
      <c r="D686" s="274"/>
      <c r="E686" s="274"/>
      <c r="F686" s="274"/>
      <c r="G686" s="26"/>
      <c r="H686" s="274"/>
      <c r="I686" s="26"/>
      <c r="J686" s="26"/>
      <c r="K686" s="26"/>
      <c r="L686" s="26"/>
      <c r="M686" s="26"/>
      <c r="N686" s="26"/>
      <c r="O686" s="26"/>
      <c r="P686" s="274"/>
      <c r="Q686" s="26"/>
      <c r="R686" s="26"/>
      <c r="S686" s="26"/>
      <c r="T686" s="26"/>
      <c r="U686" s="26"/>
      <c r="V686" s="26"/>
      <c r="W686" s="26"/>
      <c r="X686" s="26"/>
      <c r="Y686" s="26"/>
      <c r="Z686" s="26"/>
      <c r="AA686" s="26"/>
      <c r="AB686" s="26"/>
      <c r="AC686" s="26"/>
      <c r="AD686" s="26"/>
      <c r="AE686" s="26"/>
      <c r="AF686" s="26"/>
      <c r="AG686" s="26"/>
      <c r="AH686" s="26"/>
      <c r="AI686" s="26"/>
      <c r="AJ686" s="26"/>
      <c r="AK686" s="26"/>
      <c r="AL686" s="274"/>
      <c r="AM686" s="274"/>
      <c r="AN686" s="274"/>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row>
    <row r="687" spans="1:64" ht="13.5" customHeight="1">
      <c r="A687" s="274"/>
      <c r="B687" s="274"/>
      <c r="C687" s="274"/>
      <c r="D687" s="274"/>
      <c r="E687" s="274"/>
      <c r="F687" s="274"/>
      <c r="G687" s="26"/>
      <c r="H687" s="274"/>
      <c r="I687" s="26"/>
      <c r="J687" s="26"/>
      <c r="K687" s="26"/>
      <c r="L687" s="26"/>
      <c r="M687" s="26"/>
      <c r="N687" s="26"/>
      <c r="O687" s="26"/>
      <c r="P687" s="274"/>
      <c r="Q687" s="26"/>
      <c r="R687" s="26"/>
      <c r="S687" s="26"/>
      <c r="T687" s="26"/>
      <c r="U687" s="26"/>
      <c r="V687" s="26"/>
      <c r="W687" s="26"/>
      <c r="X687" s="26"/>
      <c r="Y687" s="26"/>
      <c r="Z687" s="26"/>
      <c r="AA687" s="26"/>
      <c r="AB687" s="26"/>
      <c r="AC687" s="26"/>
      <c r="AD687" s="26"/>
      <c r="AE687" s="26"/>
      <c r="AF687" s="26"/>
      <c r="AG687" s="26"/>
      <c r="AH687" s="26"/>
      <c r="AI687" s="26"/>
      <c r="AJ687" s="26"/>
      <c r="AK687" s="26"/>
      <c r="AL687" s="274"/>
      <c r="AM687" s="274"/>
      <c r="AN687" s="274"/>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row>
    <row r="688" spans="1:64" ht="13.5" customHeight="1">
      <c r="A688" s="274"/>
      <c r="B688" s="274"/>
      <c r="C688" s="274"/>
      <c r="D688" s="274"/>
      <c r="E688" s="274"/>
      <c r="F688" s="274"/>
      <c r="G688" s="26"/>
      <c r="H688" s="274"/>
      <c r="I688" s="26"/>
      <c r="J688" s="26"/>
      <c r="K688" s="26"/>
      <c r="L688" s="26"/>
      <c r="M688" s="26"/>
      <c r="N688" s="26"/>
      <c r="O688" s="26"/>
      <c r="P688" s="274"/>
      <c r="Q688" s="26"/>
      <c r="R688" s="26"/>
      <c r="S688" s="26"/>
      <c r="T688" s="26"/>
      <c r="U688" s="26"/>
      <c r="V688" s="26"/>
      <c r="W688" s="26"/>
      <c r="X688" s="26"/>
      <c r="Y688" s="26"/>
      <c r="Z688" s="26"/>
      <c r="AA688" s="26"/>
      <c r="AB688" s="26"/>
      <c r="AC688" s="26"/>
      <c r="AD688" s="26"/>
      <c r="AE688" s="26"/>
      <c r="AF688" s="26"/>
      <c r="AG688" s="26"/>
      <c r="AH688" s="26"/>
      <c r="AI688" s="26"/>
      <c r="AJ688" s="26"/>
      <c r="AK688" s="26"/>
      <c r="AL688" s="274"/>
      <c r="AM688" s="274"/>
      <c r="AN688" s="274"/>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row>
    <row r="689" spans="1:64" ht="13.5" customHeight="1">
      <c r="A689" s="274"/>
      <c r="B689" s="274"/>
      <c r="C689" s="274"/>
      <c r="D689" s="274"/>
      <c r="E689" s="274"/>
      <c r="F689" s="274"/>
      <c r="G689" s="26"/>
      <c r="H689" s="274"/>
      <c r="I689" s="26"/>
      <c r="J689" s="26"/>
      <c r="K689" s="26"/>
      <c r="L689" s="26"/>
      <c r="M689" s="26"/>
      <c r="N689" s="26"/>
      <c r="O689" s="26"/>
      <c r="P689" s="274"/>
      <c r="Q689" s="26"/>
      <c r="R689" s="26"/>
      <c r="S689" s="26"/>
      <c r="T689" s="26"/>
      <c r="U689" s="26"/>
      <c r="V689" s="26"/>
      <c r="W689" s="26"/>
      <c r="X689" s="26"/>
      <c r="Y689" s="26"/>
      <c r="Z689" s="26"/>
      <c r="AA689" s="26"/>
      <c r="AB689" s="26"/>
      <c r="AC689" s="26"/>
      <c r="AD689" s="26"/>
      <c r="AE689" s="26"/>
      <c r="AF689" s="26"/>
      <c r="AG689" s="26"/>
      <c r="AH689" s="26"/>
      <c r="AI689" s="26"/>
      <c r="AJ689" s="26"/>
      <c r="AK689" s="26"/>
      <c r="AL689" s="274"/>
      <c r="AM689" s="274"/>
      <c r="AN689" s="274"/>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row>
    <row r="690" spans="1:64" ht="13.5" customHeight="1">
      <c r="A690" s="274"/>
      <c r="B690" s="274"/>
      <c r="C690" s="274"/>
      <c r="D690" s="274"/>
      <c r="E690" s="274"/>
      <c r="F690" s="274"/>
      <c r="G690" s="26"/>
      <c r="H690" s="274"/>
      <c r="I690" s="26"/>
      <c r="J690" s="26"/>
      <c r="K690" s="26"/>
      <c r="L690" s="26"/>
      <c r="M690" s="26"/>
      <c r="N690" s="26"/>
      <c r="O690" s="26"/>
      <c r="P690" s="274"/>
      <c r="Q690" s="26"/>
      <c r="R690" s="26"/>
      <c r="S690" s="26"/>
      <c r="T690" s="26"/>
      <c r="U690" s="26"/>
      <c r="V690" s="26"/>
      <c r="W690" s="26"/>
      <c r="X690" s="26"/>
      <c r="Y690" s="26"/>
      <c r="Z690" s="26"/>
      <c r="AA690" s="26"/>
      <c r="AB690" s="26"/>
      <c r="AC690" s="26"/>
      <c r="AD690" s="26"/>
      <c r="AE690" s="26"/>
      <c r="AF690" s="26"/>
      <c r="AG690" s="26"/>
      <c r="AH690" s="26"/>
      <c r="AI690" s="26"/>
      <c r="AJ690" s="26"/>
      <c r="AK690" s="26"/>
      <c r="AL690" s="274"/>
      <c r="AM690" s="274"/>
      <c r="AN690" s="274"/>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row>
    <row r="691" spans="1:64" ht="13.5" customHeight="1">
      <c r="A691" s="274"/>
      <c r="B691" s="274"/>
      <c r="C691" s="274"/>
      <c r="D691" s="274"/>
      <c r="E691" s="274"/>
      <c r="F691" s="274"/>
      <c r="G691" s="26"/>
      <c r="H691" s="274"/>
      <c r="I691" s="26"/>
      <c r="J691" s="26"/>
      <c r="K691" s="26"/>
      <c r="L691" s="26"/>
      <c r="M691" s="26"/>
      <c r="N691" s="26"/>
      <c r="O691" s="26"/>
      <c r="P691" s="274"/>
      <c r="Q691" s="26"/>
      <c r="R691" s="26"/>
      <c r="S691" s="26"/>
      <c r="T691" s="26"/>
      <c r="U691" s="26"/>
      <c r="V691" s="26"/>
      <c r="W691" s="26"/>
      <c r="X691" s="26"/>
      <c r="Y691" s="26"/>
      <c r="Z691" s="26"/>
      <c r="AA691" s="26"/>
      <c r="AB691" s="26"/>
      <c r="AC691" s="26"/>
      <c r="AD691" s="26"/>
      <c r="AE691" s="26"/>
      <c r="AF691" s="26"/>
      <c r="AG691" s="26"/>
      <c r="AH691" s="26"/>
      <c r="AI691" s="26"/>
      <c r="AJ691" s="26"/>
      <c r="AK691" s="26"/>
      <c r="AL691" s="274"/>
      <c r="AM691" s="274"/>
      <c r="AN691" s="274"/>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row>
    <row r="692" spans="1:64" ht="13.5" customHeight="1">
      <c r="A692" s="274"/>
      <c r="B692" s="274"/>
      <c r="C692" s="274"/>
      <c r="D692" s="274"/>
      <c r="E692" s="274"/>
      <c r="F692" s="274"/>
      <c r="G692" s="26"/>
      <c r="H692" s="274"/>
      <c r="I692" s="26"/>
      <c r="J692" s="26"/>
      <c r="K692" s="26"/>
      <c r="L692" s="26"/>
      <c r="M692" s="26"/>
      <c r="N692" s="26"/>
      <c r="O692" s="26"/>
      <c r="P692" s="274"/>
      <c r="Q692" s="26"/>
      <c r="R692" s="26"/>
      <c r="S692" s="26"/>
      <c r="T692" s="26"/>
      <c r="U692" s="26"/>
      <c r="V692" s="26"/>
      <c r="W692" s="26"/>
      <c r="X692" s="26"/>
      <c r="Y692" s="26"/>
      <c r="Z692" s="26"/>
      <c r="AA692" s="26"/>
      <c r="AB692" s="26"/>
      <c r="AC692" s="26"/>
      <c r="AD692" s="26"/>
      <c r="AE692" s="26"/>
      <c r="AF692" s="26"/>
      <c r="AG692" s="26"/>
      <c r="AH692" s="26"/>
      <c r="AI692" s="26"/>
      <c r="AJ692" s="26"/>
      <c r="AK692" s="26"/>
      <c r="AL692" s="274"/>
      <c r="AM692" s="274"/>
      <c r="AN692" s="274"/>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row>
    <row r="693" spans="1:64" ht="13.5" customHeight="1">
      <c r="A693" s="274"/>
      <c r="B693" s="274"/>
      <c r="C693" s="274"/>
      <c r="D693" s="274"/>
      <c r="E693" s="274"/>
      <c r="F693" s="274"/>
      <c r="G693" s="26"/>
      <c r="H693" s="274"/>
      <c r="I693" s="26"/>
      <c r="J693" s="26"/>
      <c r="K693" s="26"/>
      <c r="L693" s="26"/>
      <c r="M693" s="26"/>
      <c r="N693" s="26"/>
      <c r="O693" s="26"/>
      <c r="P693" s="274"/>
      <c r="Q693" s="26"/>
      <c r="R693" s="26"/>
      <c r="S693" s="26"/>
      <c r="T693" s="26"/>
      <c r="U693" s="26"/>
      <c r="V693" s="26"/>
      <c r="W693" s="26"/>
      <c r="X693" s="26"/>
      <c r="Y693" s="26"/>
      <c r="Z693" s="26"/>
      <c r="AA693" s="26"/>
      <c r="AB693" s="26"/>
      <c r="AC693" s="26"/>
      <c r="AD693" s="26"/>
      <c r="AE693" s="26"/>
      <c r="AF693" s="26"/>
      <c r="AG693" s="26"/>
      <c r="AH693" s="26"/>
      <c r="AI693" s="26"/>
      <c r="AJ693" s="26"/>
      <c r="AK693" s="26"/>
      <c r="AL693" s="274"/>
      <c r="AM693" s="274"/>
      <c r="AN693" s="274"/>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row>
    <row r="694" spans="1:64" ht="13.5" customHeight="1">
      <c r="A694" s="274"/>
      <c r="B694" s="274"/>
      <c r="C694" s="274"/>
      <c r="D694" s="274"/>
      <c r="E694" s="274"/>
      <c r="F694" s="274"/>
      <c r="G694" s="26"/>
      <c r="H694" s="274"/>
      <c r="I694" s="26"/>
      <c r="J694" s="26"/>
      <c r="K694" s="26"/>
      <c r="L694" s="26"/>
      <c r="M694" s="26"/>
      <c r="N694" s="26"/>
      <c r="O694" s="26"/>
      <c r="P694" s="274"/>
      <c r="Q694" s="26"/>
      <c r="R694" s="26"/>
      <c r="S694" s="26"/>
      <c r="T694" s="26"/>
      <c r="U694" s="26"/>
      <c r="V694" s="26"/>
      <c r="W694" s="26"/>
      <c r="X694" s="26"/>
      <c r="Y694" s="26"/>
      <c r="Z694" s="26"/>
      <c r="AA694" s="26"/>
      <c r="AB694" s="26"/>
      <c r="AC694" s="26"/>
      <c r="AD694" s="26"/>
      <c r="AE694" s="26"/>
      <c r="AF694" s="26"/>
      <c r="AG694" s="26"/>
      <c r="AH694" s="26"/>
      <c r="AI694" s="26"/>
      <c r="AJ694" s="26"/>
      <c r="AK694" s="26"/>
      <c r="AL694" s="274"/>
      <c r="AM694" s="274"/>
      <c r="AN694" s="274"/>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row>
    <row r="695" spans="1:64" ht="13.5" customHeight="1">
      <c r="A695" s="274"/>
      <c r="B695" s="274"/>
      <c r="C695" s="274"/>
      <c r="D695" s="274"/>
      <c r="E695" s="274"/>
      <c r="F695" s="274"/>
      <c r="G695" s="26"/>
      <c r="H695" s="274"/>
      <c r="I695" s="26"/>
      <c r="J695" s="26"/>
      <c r="K695" s="26"/>
      <c r="L695" s="26"/>
      <c r="M695" s="26"/>
      <c r="N695" s="26"/>
      <c r="O695" s="26"/>
      <c r="P695" s="274"/>
      <c r="Q695" s="26"/>
      <c r="R695" s="26"/>
      <c r="S695" s="26"/>
      <c r="T695" s="26"/>
      <c r="U695" s="26"/>
      <c r="V695" s="26"/>
      <c r="W695" s="26"/>
      <c r="X695" s="26"/>
      <c r="Y695" s="26"/>
      <c r="Z695" s="26"/>
      <c r="AA695" s="26"/>
      <c r="AB695" s="26"/>
      <c r="AC695" s="26"/>
      <c r="AD695" s="26"/>
      <c r="AE695" s="26"/>
      <c r="AF695" s="26"/>
      <c r="AG695" s="26"/>
      <c r="AH695" s="26"/>
      <c r="AI695" s="26"/>
      <c r="AJ695" s="26"/>
      <c r="AK695" s="26"/>
      <c r="AL695" s="274"/>
      <c r="AM695" s="274"/>
      <c r="AN695" s="274"/>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row>
    <row r="696" spans="1:64" ht="13.5" customHeight="1">
      <c r="A696" s="274"/>
      <c r="B696" s="274"/>
      <c r="C696" s="274"/>
      <c r="D696" s="274"/>
      <c r="E696" s="274"/>
      <c r="F696" s="274"/>
      <c r="G696" s="26"/>
      <c r="H696" s="274"/>
      <c r="I696" s="26"/>
      <c r="J696" s="26"/>
      <c r="K696" s="26"/>
      <c r="L696" s="26"/>
      <c r="M696" s="26"/>
      <c r="N696" s="26"/>
      <c r="O696" s="26"/>
      <c r="P696" s="274"/>
      <c r="Q696" s="26"/>
      <c r="R696" s="26"/>
      <c r="S696" s="26"/>
      <c r="T696" s="26"/>
      <c r="U696" s="26"/>
      <c r="V696" s="26"/>
      <c r="W696" s="26"/>
      <c r="X696" s="26"/>
      <c r="Y696" s="26"/>
      <c r="Z696" s="26"/>
      <c r="AA696" s="26"/>
      <c r="AB696" s="26"/>
      <c r="AC696" s="26"/>
      <c r="AD696" s="26"/>
      <c r="AE696" s="26"/>
      <c r="AF696" s="26"/>
      <c r="AG696" s="26"/>
      <c r="AH696" s="26"/>
      <c r="AI696" s="26"/>
      <c r="AJ696" s="26"/>
      <c r="AK696" s="26"/>
      <c r="AL696" s="274"/>
      <c r="AM696" s="274"/>
      <c r="AN696" s="274"/>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row>
    <row r="697" spans="1:64" ht="13.5" customHeight="1">
      <c r="A697" s="274"/>
      <c r="B697" s="274"/>
      <c r="C697" s="274"/>
      <c r="D697" s="274"/>
      <c r="E697" s="274"/>
      <c r="F697" s="274"/>
      <c r="G697" s="26"/>
      <c r="H697" s="274"/>
      <c r="I697" s="26"/>
      <c r="J697" s="26"/>
      <c r="K697" s="26"/>
      <c r="L697" s="26"/>
      <c r="M697" s="26"/>
      <c r="N697" s="26"/>
      <c r="O697" s="26"/>
      <c r="P697" s="274"/>
      <c r="Q697" s="26"/>
      <c r="R697" s="26"/>
      <c r="S697" s="26"/>
      <c r="T697" s="26"/>
      <c r="U697" s="26"/>
      <c r="V697" s="26"/>
      <c r="W697" s="26"/>
      <c r="X697" s="26"/>
      <c r="Y697" s="26"/>
      <c r="Z697" s="26"/>
      <c r="AA697" s="26"/>
      <c r="AB697" s="26"/>
      <c r="AC697" s="26"/>
      <c r="AD697" s="26"/>
      <c r="AE697" s="26"/>
      <c r="AF697" s="26"/>
      <c r="AG697" s="26"/>
      <c r="AH697" s="26"/>
      <c r="AI697" s="26"/>
      <c r="AJ697" s="26"/>
      <c r="AK697" s="26"/>
      <c r="AL697" s="274"/>
      <c r="AM697" s="274"/>
      <c r="AN697" s="274"/>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row>
    <row r="698" spans="1:64" ht="13.5" customHeight="1">
      <c r="A698" s="274"/>
      <c r="B698" s="274"/>
      <c r="C698" s="274"/>
      <c r="D698" s="274"/>
      <c r="E698" s="274"/>
      <c r="F698" s="274"/>
      <c r="G698" s="26"/>
      <c r="H698" s="274"/>
      <c r="I698" s="26"/>
      <c r="J698" s="26"/>
      <c r="K698" s="26"/>
      <c r="L698" s="26"/>
      <c r="M698" s="26"/>
      <c r="N698" s="26"/>
      <c r="O698" s="26"/>
      <c r="P698" s="274"/>
      <c r="Q698" s="26"/>
      <c r="R698" s="26"/>
      <c r="S698" s="26"/>
      <c r="T698" s="26"/>
      <c r="U698" s="26"/>
      <c r="V698" s="26"/>
      <c r="W698" s="26"/>
      <c r="X698" s="26"/>
      <c r="Y698" s="26"/>
      <c r="Z698" s="26"/>
      <c r="AA698" s="26"/>
      <c r="AB698" s="26"/>
      <c r="AC698" s="26"/>
      <c r="AD698" s="26"/>
      <c r="AE698" s="26"/>
      <c r="AF698" s="26"/>
      <c r="AG698" s="26"/>
      <c r="AH698" s="26"/>
      <c r="AI698" s="26"/>
      <c r="AJ698" s="26"/>
      <c r="AK698" s="26"/>
      <c r="AL698" s="274"/>
      <c r="AM698" s="274"/>
      <c r="AN698" s="274"/>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row>
    <row r="699" spans="1:64" ht="13.5" customHeight="1">
      <c r="A699" s="274"/>
      <c r="B699" s="274"/>
      <c r="C699" s="274"/>
      <c r="D699" s="274"/>
      <c r="E699" s="274"/>
      <c r="F699" s="274"/>
      <c r="G699" s="26"/>
      <c r="H699" s="274"/>
      <c r="I699" s="26"/>
      <c r="J699" s="26"/>
      <c r="K699" s="26"/>
      <c r="L699" s="26"/>
      <c r="M699" s="26"/>
      <c r="N699" s="26"/>
      <c r="O699" s="26"/>
      <c r="P699" s="274"/>
      <c r="Q699" s="26"/>
      <c r="R699" s="26"/>
      <c r="S699" s="26"/>
      <c r="T699" s="26"/>
      <c r="U699" s="26"/>
      <c r="V699" s="26"/>
      <c r="W699" s="26"/>
      <c r="X699" s="26"/>
      <c r="Y699" s="26"/>
      <c r="Z699" s="26"/>
      <c r="AA699" s="26"/>
      <c r="AB699" s="26"/>
      <c r="AC699" s="26"/>
      <c r="AD699" s="26"/>
      <c r="AE699" s="26"/>
      <c r="AF699" s="26"/>
      <c r="AG699" s="26"/>
      <c r="AH699" s="26"/>
      <c r="AI699" s="26"/>
      <c r="AJ699" s="26"/>
      <c r="AK699" s="26"/>
      <c r="AL699" s="274"/>
      <c r="AM699" s="274"/>
      <c r="AN699" s="274"/>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c r="BL699" s="26"/>
    </row>
    <row r="700" spans="1:64" ht="13.5" customHeight="1">
      <c r="A700" s="274"/>
      <c r="B700" s="274"/>
      <c r="C700" s="274"/>
      <c r="D700" s="274"/>
      <c r="E700" s="274"/>
      <c r="F700" s="274"/>
      <c r="G700" s="26"/>
      <c r="H700" s="274"/>
      <c r="I700" s="26"/>
      <c r="J700" s="26"/>
      <c r="K700" s="26"/>
      <c r="L700" s="26"/>
      <c r="M700" s="26"/>
      <c r="N700" s="26"/>
      <c r="O700" s="26"/>
      <c r="P700" s="274"/>
      <c r="Q700" s="26"/>
      <c r="R700" s="26"/>
      <c r="S700" s="26"/>
      <c r="T700" s="26"/>
      <c r="U700" s="26"/>
      <c r="V700" s="26"/>
      <c r="W700" s="26"/>
      <c r="X700" s="26"/>
      <c r="Y700" s="26"/>
      <c r="Z700" s="26"/>
      <c r="AA700" s="26"/>
      <c r="AB700" s="26"/>
      <c r="AC700" s="26"/>
      <c r="AD700" s="26"/>
      <c r="AE700" s="26"/>
      <c r="AF700" s="26"/>
      <c r="AG700" s="26"/>
      <c r="AH700" s="26"/>
      <c r="AI700" s="26"/>
      <c r="AJ700" s="26"/>
      <c r="AK700" s="26"/>
      <c r="AL700" s="274"/>
      <c r="AM700" s="274"/>
      <c r="AN700" s="274"/>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c r="BL700" s="26"/>
    </row>
    <row r="701" spans="1:64" ht="13.5" customHeight="1">
      <c r="A701" s="274"/>
      <c r="B701" s="274"/>
      <c r="C701" s="274"/>
      <c r="D701" s="274"/>
      <c r="E701" s="274"/>
      <c r="F701" s="274"/>
      <c r="G701" s="26"/>
      <c r="H701" s="274"/>
      <c r="I701" s="26"/>
      <c r="J701" s="26"/>
      <c r="K701" s="26"/>
      <c r="L701" s="26"/>
      <c r="M701" s="26"/>
      <c r="N701" s="26"/>
      <c r="O701" s="26"/>
      <c r="P701" s="274"/>
      <c r="Q701" s="26"/>
      <c r="R701" s="26"/>
      <c r="S701" s="26"/>
      <c r="T701" s="26"/>
      <c r="U701" s="26"/>
      <c r="V701" s="26"/>
      <c r="W701" s="26"/>
      <c r="X701" s="26"/>
      <c r="Y701" s="26"/>
      <c r="Z701" s="26"/>
      <c r="AA701" s="26"/>
      <c r="AB701" s="26"/>
      <c r="AC701" s="26"/>
      <c r="AD701" s="26"/>
      <c r="AE701" s="26"/>
      <c r="AF701" s="26"/>
      <c r="AG701" s="26"/>
      <c r="AH701" s="26"/>
      <c r="AI701" s="26"/>
      <c r="AJ701" s="26"/>
      <c r="AK701" s="26"/>
      <c r="AL701" s="274"/>
      <c r="AM701" s="274"/>
      <c r="AN701" s="274"/>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c r="BL701" s="26"/>
    </row>
    <row r="702" spans="1:64" ht="13.5" customHeight="1">
      <c r="A702" s="274"/>
      <c r="B702" s="274"/>
      <c r="C702" s="274"/>
      <c r="D702" s="274"/>
      <c r="E702" s="274"/>
      <c r="F702" s="274"/>
      <c r="G702" s="26"/>
      <c r="H702" s="274"/>
      <c r="I702" s="26"/>
      <c r="J702" s="26"/>
      <c r="K702" s="26"/>
      <c r="L702" s="26"/>
      <c r="M702" s="26"/>
      <c r="N702" s="26"/>
      <c r="O702" s="26"/>
      <c r="P702" s="274"/>
      <c r="Q702" s="26"/>
      <c r="R702" s="26"/>
      <c r="S702" s="26"/>
      <c r="T702" s="26"/>
      <c r="U702" s="26"/>
      <c r="V702" s="26"/>
      <c r="W702" s="26"/>
      <c r="X702" s="26"/>
      <c r="Y702" s="26"/>
      <c r="Z702" s="26"/>
      <c r="AA702" s="26"/>
      <c r="AB702" s="26"/>
      <c r="AC702" s="26"/>
      <c r="AD702" s="26"/>
      <c r="AE702" s="26"/>
      <c r="AF702" s="26"/>
      <c r="AG702" s="26"/>
      <c r="AH702" s="26"/>
      <c r="AI702" s="26"/>
      <c r="AJ702" s="26"/>
      <c r="AK702" s="26"/>
      <c r="AL702" s="274"/>
      <c r="AM702" s="274"/>
      <c r="AN702" s="274"/>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c r="BL702" s="26"/>
    </row>
    <row r="703" spans="1:64" ht="13.5" customHeight="1">
      <c r="A703" s="274"/>
      <c r="B703" s="274"/>
      <c r="C703" s="274"/>
      <c r="D703" s="274"/>
      <c r="E703" s="274"/>
      <c r="F703" s="274"/>
      <c r="G703" s="26"/>
      <c r="H703" s="274"/>
      <c r="I703" s="26"/>
      <c r="J703" s="26"/>
      <c r="K703" s="26"/>
      <c r="L703" s="26"/>
      <c r="M703" s="26"/>
      <c r="N703" s="26"/>
      <c r="O703" s="26"/>
      <c r="P703" s="274"/>
      <c r="Q703" s="26"/>
      <c r="R703" s="26"/>
      <c r="S703" s="26"/>
      <c r="T703" s="26"/>
      <c r="U703" s="26"/>
      <c r="V703" s="26"/>
      <c r="W703" s="26"/>
      <c r="X703" s="26"/>
      <c r="Y703" s="26"/>
      <c r="Z703" s="26"/>
      <c r="AA703" s="26"/>
      <c r="AB703" s="26"/>
      <c r="AC703" s="26"/>
      <c r="AD703" s="26"/>
      <c r="AE703" s="26"/>
      <c r="AF703" s="26"/>
      <c r="AG703" s="26"/>
      <c r="AH703" s="26"/>
      <c r="AI703" s="26"/>
      <c r="AJ703" s="26"/>
      <c r="AK703" s="26"/>
      <c r="AL703" s="274"/>
      <c r="AM703" s="274"/>
      <c r="AN703" s="274"/>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c r="BL703" s="26"/>
    </row>
    <row r="704" spans="1:64" ht="13.5" customHeight="1">
      <c r="A704" s="274"/>
      <c r="B704" s="274"/>
      <c r="C704" s="274"/>
      <c r="D704" s="274"/>
      <c r="E704" s="274"/>
      <c r="F704" s="274"/>
      <c r="G704" s="26"/>
      <c r="H704" s="274"/>
      <c r="I704" s="26"/>
      <c r="J704" s="26"/>
      <c r="K704" s="26"/>
      <c r="L704" s="26"/>
      <c r="M704" s="26"/>
      <c r="N704" s="26"/>
      <c r="O704" s="26"/>
      <c r="P704" s="274"/>
      <c r="Q704" s="26"/>
      <c r="R704" s="26"/>
      <c r="S704" s="26"/>
      <c r="T704" s="26"/>
      <c r="U704" s="26"/>
      <c r="V704" s="26"/>
      <c r="W704" s="26"/>
      <c r="X704" s="26"/>
      <c r="Y704" s="26"/>
      <c r="Z704" s="26"/>
      <c r="AA704" s="26"/>
      <c r="AB704" s="26"/>
      <c r="AC704" s="26"/>
      <c r="AD704" s="26"/>
      <c r="AE704" s="26"/>
      <c r="AF704" s="26"/>
      <c r="AG704" s="26"/>
      <c r="AH704" s="26"/>
      <c r="AI704" s="26"/>
      <c r="AJ704" s="26"/>
      <c r="AK704" s="26"/>
      <c r="AL704" s="274"/>
      <c r="AM704" s="274"/>
      <c r="AN704" s="274"/>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c r="BL704" s="26"/>
    </row>
    <row r="705" spans="1:64" ht="13.5" customHeight="1">
      <c r="A705" s="274"/>
      <c r="B705" s="274"/>
      <c r="C705" s="274"/>
      <c r="D705" s="274"/>
      <c r="E705" s="274"/>
      <c r="F705" s="274"/>
      <c r="G705" s="26"/>
      <c r="H705" s="274"/>
      <c r="I705" s="26"/>
      <c r="J705" s="26"/>
      <c r="K705" s="26"/>
      <c r="L705" s="26"/>
      <c r="M705" s="26"/>
      <c r="N705" s="26"/>
      <c r="O705" s="26"/>
      <c r="P705" s="274"/>
      <c r="Q705" s="26"/>
      <c r="R705" s="26"/>
      <c r="S705" s="26"/>
      <c r="T705" s="26"/>
      <c r="U705" s="26"/>
      <c r="V705" s="26"/>
      <c r="W705" s="26"/>
      <c r="X705" s="26"/>
      <c r="Y705" s="26"/>
      <c r="Z705" s="26"/>
      <c r="AA705" s="26"/>
      <c r="AB705" s="26"/>
      <c r="AC705" s="26"/>
      <c r="AD705" s="26"/>
      <c r="AE705" s="26"/>
      <c r="AF705" s="26"/>
      <c r="AG705" s="26"/>
      <c r="AH705" s="26"/>
      <c r="AI705" s="26"/>
      <c r="AJ705" s="26"/>
      <c r="AK705" s="26"/>
      <c r="AL705" s="274"/>
      <c r="AM705" s="274"/>
      <c r="AN705" s="274"/>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c r="BL705" s="26"/>
    </row>
    <row r="706" spans="1:64" ht="13.5" customHeight="1">
      <c r="A706" s="274"/>
      <c r="B706" s="274"/>
      <c r="C706" s="274"/>
      <c r="D706" s="274"/>
      <c r="E706" s="274"/>
      <c r="F706" s="274"/>
      <c r="G706" s="26"/>
      <c r="H706" s="274"/>
      <c r="I706" s="26"/>
      <c r="J706" s="26"/>
      <c r="K706" s="26"/>
      <c r="L706" s="26"/>
      <c r="M706" s="26"/>
      <c r="N706" s="26"/>
      <c r="O706" s="26"/>
      <c r="P706" s="274"/>
      <c r="Q706" s="26"/>
      <c r="R706" s="26"/>
      <c r="S706" s="26"/>
      <c r="T706" s="26"/>
      <c r="U706" s="26"/>
      <c r="V706" s="26"/>
      <c r="W706" s="26"/>
      <c r="X706" s="26"/>
      <c r="Y706" s="26"/>
      <c r="Z706" s="26"/>
      <c r="AA706" s="26"/>
      <c r="AB706" s="26"/>
      <c r="AC706" s="26"/>
      <c r="AD706" s="26"/>
      <c r="AE706" s="26"/>
      <c r="AF706" s="26"/>
      <c r="AG706" s="26"/>
      <c r="AH706" s="26"/>
      <c r="AI706" s="26"/>
      <c r="AJ706" s="26"/>
      <c r="AK706" s="26"/>
      <c r="AL706" s="274"/>
      <c r="AM706" s="274"/>
      <c r="AN706" s="274"/>
      <c r="AO706" s="26"/>
      <c r="AP706" s="26"/>
      <c r="AQ706" s="26"/>
      <c r="AR706" s="26"/>
      <c r="AS706" s="26"/>
      <c r="AT706" s="26"/>
      <c r="AU706" s="26"/>
      <c r="AV706" s="26"/>
      <c r="AW706" s="26"/>
      <c r="AX706" s="26"/>
      <c r="AY706" s="26"/>
      <c r="AZ706" s="26"/>
      <c r="BA706" s="26"/>
      <c r="BB706" s="26"/>
      <c r="BC706" s="26"/>
      <c r="BD706" s="26"/>
      <c r="BE706" s="26"/>
      <c r="BF706" s="26"/>
      <c r="BG706" s="26"/>
      <c r="BH706" s="26"/>
      <c r="BI706" s="26"/>
      <c r="BJ706" s="26"/>
      <c r="BK706" s="26"/>
      <c r="BL706" s="26"/>
    </row>
    <row r="707" spans="1:64" ht="13.5" customHeight="1">
      <c r="A707" s="274"/>
      <c r="B707" s="274"/>
      <c r="C707" s="274"/>
      <c r="D707" s="274"/>
      <c r="E707" s="274"/>
      <c r="F707" s="274"/>
      <c r="G707" s="26"/>
      <c r="H707" s="274"/>
      <c r="I707" s="26"/>
      <c r="J707" s="26"/>
      <c r="K707" s="26"/>
      <c r="L707" s="26"/>
      <c r="M707" s="26"/>
      <c r="N707" s="26"/>
      <c r="O707" s="26"/>
      <c r="P707" s="274"/>
      <c r="Q707" s="26"/>
      <c r="R707" s="26"/>
      <c r="S707" s="26"/>
      <c r="T707" s="26"/>
      <c r="U707" s="26"/>
      <c r="V707" s="26"/>
      <c r="W707" s="26"/>
      <c r="X707" s="26"/>
      <c r="Y707" s="26"/>
      <c r="Z707" s="26"/>
      <c r="AA707" s="26"/>
      <c r="AB707" s="26"/>
      <c r="AC707" s="26"/>
      <c r="AD707" s="26"/>
      <c r="AE707" s="26"/>
      <c r="AF707" s="26"/>
      <c r="AG707" s="26"/>
      <c r="AH707" s="26"/>
      <c r="AI707" s="26"/>
      <c r="AJ707" s="26"/>
      <c r="AK707" s="26"/>
      <c r="AL707" s="274"/>
      <c r="AM707" s="274"/>
      <c r="AN707" s="274"/>
      <c r="AO707" s="26"/>
      <c r="AP707" s="26"/>
      <c r="AQ707" s="26"/>
      <c r="AR707" s="26"/>
      <c r="AS707" s="26"/>
      <c r="AT707" s="26"/>
      <c r="AU707" s="26"/>
      <c r="AV707" s="26"/>
      <c r="AW707" s="26"/>
      <c r="AX707" s="26"/>
      <c r="AY707" s="26"/>
      <c r="AZ707" s="26"/>
      <c r="BA707" s="26"/>
      <c r="BB707" s="26"/>
      <c r="BC707" s="26"/>
      <c r="BD707" s="26"/>
      <c r="BE707" s="26"/>
      <c r="BF707" s="26"/>
      <c r="BG707" s="26"/>
      <c r="BH707" s="26"/>
      <c r="BI707" s="26"/>
      <c r="BJ707" s="26"/>
      <c r="BK707" s="26"/>
      <c r="BL707" s="26"/>
    </row>
    <row r="708" spans="1:64" ht="13.5" customHeight="1">
      <c r="A708" s="274"/>
      <c r="B708" s="274"/>
      <c r="C708" s="274"/>
      <c r="D708" s="274"/>
      <c r="E708" s="274"/>
      <c r="F708" s="274"/>
      <c r="G708" s="26"/>
      <c r="H708" s="274"/>
      <c r="I708" s="26"/>
      <c r="J708" s="26"/>
      <c r="K708" s="26"/>
      <c r="L708" s="26"/>
      <c r="M708" s="26"/>
      <c r="N708" s="26"/>
      <c r="O708" s="26"/>
      <c r="P708" s="274"/>
      <c r="Q708" s="26"/>
      <c r="R708" s="26"/>
      <c r="S708" s="26"/>
      <c r="T708" s="26"/>
      <c r="U708" s="26"/>
      <c r="V708" s="26"/>
      <c r="W708" s="26"/>
      <c r="X708" s="26"/>
      <c r="Y708" s="26"/>
      <c r="Z708" s="26"/>
      <c r="AA708" s="26"/>
      <c r="AB708" s="26"/>
      <c r="AC708" s="26"/>
      <c r="AD708" s="26"/>
      <c r="AE708" s="26"/>
      <c r="AF708" s="26"/>
      <c r="AG708" s="26"/>
      <c r="AH708" s="26"/>
      <c r="AI708" s="26"/>
      <c r="AJ708" s="26"/>
      <c r="AK708" s="26"/>
      <c r="AL708" s="274"/>
      <c r="AM708" s="274"/>
      <c r="AN708" s="274"/>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c r="BL708" s="26"/>
    </row>
    <row r="709" spans="1:64" ht="13.5" customHeight="1">
      <c r="A709" s="274"/>
      <c r="B709" s="274"/>
      <c r="C709" s="274"/>
      <c r="D709" s="274"/>
      <c r="E709" s="274"/>
      <c r="F709" s="274"/>
      <c r="G709" s="26"/>
      <c r="H709" s="274"/>
      <c r="I709" s="26"/>
      <c r="J709" s="26"/>
      <c r="K709" s="26"/>
      <c r="L709" s="26"/>
      <c r="M709" s="26"/>
      <c r="N709" s="26"/>
      <c r="O709" s="26"/>
      <c r="P709" s="274"/>
      <c r="Q709" s="26"/>
      <c r="R709" s="26"/>
      <c r="S709" s="26"/>
      <c r="T709" s="26"/>
      <c r="U709" s="26"/>
      <c r="V709" s="26"/>
      <c r="W709" s="26"/>
      <c r="X709" s="26"/>
      <c r="Y709" s="26"/>
      <c r="Z709" s="26"/>
      <c r="AA709" s="26"/>
      <c r="AB709" s="26"/>
      <c r="AC709" s="26"/>
      <c r="AD709" s="26"/>
      <c r="AE709" s="26"/>
      <c r="AF709" s="26"/>
      <c r="AG709" s="26"/>
      <c r="AH709" s="26"/>
      <c r="AI709" s="26"/>
      <c r="AJ709" s="26"/>
      <c r="AK709" s="26"/>
      <c r="AL709" s="274"/>
      <c r="AM709" s="274"/>
      <c r="AN709" s="274"/>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c r="BL709" s="26"/>
    </row>
    <row r="710" spans="1:64" ht="13.5" customHeight="1">
      <c r="A710" s="274"/>
      <c r="B710" s="274"/>
      <c r="C710" s="274"/>
      <c r="D710" s="274"/>
      <c r="E710" s="274"/>
      <c r="F710" s="274"/>
      <c r="G710" s="26"/>
      <c r="H710" s="274"/>
      <c r="I710" s="26"/>
      <c r="J710" s="26"/>
      <c r="K710" s="26"/>
      <c r="L710" s="26"/>
      <c r="M710" s="26"/>
      <c r="N710" s="26"/>
      <c r="O710" s="26"/>
      <c r="P710" s="274"/>
      <c r="Q710" s="26"/>
      <c r="R710" s="26"/>
      <c r="S710" s="26"/>
      <c r="T710" s="26"/>
      <c r="U710" s="26"/>
      <c r="V710" s="26"/>
      <c r="W710" s="26"/>
      <c r="X710" s="26"/>
      <c r="Y710" s="26"/>
      <c r="Z710" s="26"/>
      <c r="AA710" s="26"/>
      <c r="AB710" s="26"/>
      <c r="AC710" s="26"/>
      <c r="AD710" s="26"/>
      <c r="AE710" s="26"/>
      <c r="AF710" s="26"/>
      <c r="AG710" s="26"/>
      <c r="AH710" s="26"/>
      <c r="AI710" s="26"/>
      <c r="AJ710" s="26"/>
      <c r="AK710" s="26"/>
      <c r="AL710" s="274"/>
      <c r="AM710" s="274"/>
      <c r="AN710" s="274"/>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c r="BL710" s="26"/>
    </row>
    <row r="711" spans="1:64" ht="13.5" customHeight="1">
      <c r="A711" s="274"/>
      <c r="B711" s="274"/>
      <c r="C711" s="274"/>
      <c r="D711" s="274"/>
      <c r="E711" s="274"/>
      <c r="F711" s="274"/>
      <c r="G711" s="26"/>
      <c r="H711" s="274"/>
      <c r="I711" s="26"/>
      <c r="J711" s="26"/>
      <c r="K711" s="26"/>
      <c r="L711" s="26"/>
      <c r="M711" s="26"/>
      <c r="N711" s="26"/>
      <c r="O711" s="26"/>
      <c r="P711" s="274"/>
      <c r="Q711" s="26"/>
      <c r="R711" s="26"/>
      <c r="S711" s="26"/>
      <c r="T711" s="26"/>
      <c r="U711" s="26"/>
      <c r="V711" s="26"/>
      <c r="W711" s="26"/>
      <c r="X711" s="26"/>
      <c r="Y711" s="26"/>
      <c r="Z711" s="26"/>
      <c r="AA711" s="26"/>
      <c r="AB711" s="26"/>
      <c r="AC711" s="26"/>
      <c r="AD711" s="26"/>
      <c r="AE711" s="26"/>
      <c r="AF711" s="26"/>
      <c r="AG711" s="26"/>
      <c r="AH711" s="26"/>
      <c r="AI711" s="26"/>
      <c r="AJ711" s="26"/>
      <c r="AK711" s="26"/>
      <c r="AL711" s="274"/>
      <c r="AM711" s="274"/>
      <c r="AN711" s="274"/>
      <c r="AO711" s="26"/>
      <c r="AP711" s="26"/>
      <c r="AQ711" s="26"/>
      <c r="AR711" s="26"/>
      <c r="AS711" s="26"/>
      <c r="AT711" s="26"/>
      <c r="AU711" s="26"/>
      <c r="AV711" s="26"/>
      <c r="AW711" s="26"/>
      <c r="AX711" s="26"/>
      <c r="AY711" s="26"/>
      <c r="AZ711" s="26"/>
      <c r="BA711" s="26"/>
      <c r="BB711" s="26"/>
      <c r="BC711" s="26"/>
      <c r="BD711" s="26"/>
      <c r="BE711" s="26"/>
      <c r="BF711" s="26"/>
      <c r="BG711" s="26"/>
      <c r="BH711" s="26"/>
      <c r="BI711" s="26"/>
      <c r="BJ711" s="26"/>
      <c r="BK711" s="26"/>
      <c r="BL711" s="26"/>
    </row>
    <row r="712" spans="1:64" ht="13.5" customHeight="1">
      <c r="A712" s="274"/>
      <c r="B712" s="274"/>
      <c r="C712" s="274"/>
      <c r="D712" s="274"/>
      <c r="E712" s="274"/>
      <c r="F712" s="274"/>
      <c r="G712" s="26"/>
      <c r="H712" s="274"/>
      <c r="I712" s="26"/>
      <c r="J712" s="26"/>
      <c r="K712" s="26"/>
      <c r="L712" s="26"/>
      <c r="M712" s="26"/>
      <c r="N712" s="26"/>
      <c r="O712" s="26"/>
      <c r="P712" s="274"/>
      <c r="Q712" s="26"/>
      <c r="R712" s="26"/>
      <c r="S712" s="26"/>
      <c r="T712" s="26"/>
      <c r="U712" s="26"/>
      <c r="V712" s="26"/>
      <c r="W712" s="26"/>
      <c r="X712" s="26"/>
      <c r="Y712" s="26"/>
      <c r="Z712" s="26"/>
      <c r="AA712" s="26"/>
      <c r="AB712" s="26"/>
      <c r="AC712" s="26"/>
      <c r="AD712" s="26"/>
      <c r="AE712" s="26"/>
      <c r="AF712" s="26"/>
      <c r="AG712" s="26"/>
      <c r="AH712" s="26"/>
      <c r="AI712" s="26"/>
      <c r="AJ712" s="26"/>
      <c r="AK712" s="26"/>
      <c r="AL712" s="274"/>
      <c r="AM712" s="274"/>
      <c r="AN712" s="274"/>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c r="BL712" s="26"/>
    </row>
    <row r="713" spans="1:64" ht="13.5" customHeight="1">
      <c r="A713" s="274"/>
      <c r="B713" s="274"/>
      <c r="C713" s="274"/>
      <c r="D713" s="274"/>
      <c r="E713" s="274"/>
      <c r="F713" s="274"/>
      <c r="G713" s="26"/>
      <c r="H713" s="274"/>
      <c r="I713" s="26"/>
      <c r="J713" s="26"/>
      <c r="K713" s="26"/>
      <c r="L713" s="26"/>
      <c r="M713" s="26"/>
      <c r="N713" s="26"/>
      <c r="O713" s="26"/>
      <c r="P713" s="274"/>
      <c r="Q713" s="26"/>
      <c r="R713" s="26"/>
      <c r="S713" s="26"/>
      <c r="T713" s="26"/>
      <c r="U713" s="26"/>
      <c r="V713" s="26"/>
      <c r="W713" s="26"/>
      <c r="X713" s="26"/>
      <c r="Y713" s="26"/>
      <c r="Z713" s="26"/>
      <c r="AA713" s="26"/>
      <c r="AB713" s="26"/>
      <c r="AC713" s="26"/>
      <c r="AD713" s="26"/>
      <c r="AE713" s="26"/>
      <c r="AF713" s="26"/>
      <c r="AG713" s="26"/>
      <c r="AH713" s="26"/>
      <c r="AI713" s="26"/>
      <c r="AJ713" s="26"/>
      <c r="AK713" s="26"/>
      <c r="AL713" s="274"/>
      <c r="AM713" s="274"/>
      <c r="AN713" s="274"/>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c r="BL713" s="26"/>
    </row>
    <row r="714" spans="1:64" ht="13.5" customHeight="1">
      <c r="A714" s="274"/>
      <c r="B714" s="274"/>
      <c r="C714" s="274"/>
      <c r="D714" s="274"/>
      <c r="E714" s="274"/>
      <c r="F714" s="274"/>
      <c r="G714" s="26"/>
      <c r="H714" s="274"/>
      <c r="I714" s="26"/>
      <c r="J714" s="26"/>
      <c r="K714" s="26"/>
      <c r="L714" s="26"/>
      <c r="M714" s="26"/>
      <c r="N714" s="26"/>
      <c r="O714" s="26"/>
      <c r="P714" s="274"/>
      <c r="Q714" s="26"/>
      <c r="R714" s="26"/>
      <c r="S714" s="26"/>
      <c r="T714" s="26"/>
      <c r="U714" s="26"/>
      <c r="V714" s="26"/>
      <c r="W714" s="26"/>
      <c r="X714" s="26"/>
      <c r="Y714" s="26"/>
      <c r="Z714" s="26"/>
      <c r="AA714" s="26"/>
      <c r="AB714" s="26"/>
      <c r="AC714" s="26"/>
      <c r="AD714" s="26"/>
      <c r="AE714" s="26"/>
      <c r="AF714" s="26"/>
      <c r="AG714" s="26"/>
      <c r="AH714" s="26"/>
      <c r="AI714" s="26"/>
      <c r="AJ714" s="26"/>
      <c r="AK714" s="26"/>
      <c r="AL714" s="274"/>
      <c r="AM714" s="274"/>
      <c r="AN714" s="274"/>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26"/>
      <c r="BK714" s="26"/>
      <c r="BL714" s="26"/>
    </row>
    <row r="715" spans="1:64" ht="13.5" customHeight="1">
      <c r="A715" s="274"/>
      <c r="B715" s="274"/>
      <c r="C715" s="274"/>
      <c r="D715" s="274"/>
      <c r="E715" s="274"/>
      <c r="F715" s="274"/>
      <c r="G715" s="26"/>
      <c r="H715" s="274"/>
      <c r="I715" s="26"/>
      <c r="J715" s="26"/>
      <c r="K715" s="26"/>
      <c r="L715" s="26"/>
      <c r="M715" s="26"/>
      <c r="N715" s="26"/>
      <c r="O715" s="26"/>
      <c r="P715" s="274"/>
      <c r="Q715" s="26"/>
      <c r="R715" s="26"/>
      <c r="S715" s="26"/>
      <c r="T715" s="26"/>
      <c r="U715" s="26"/>
      <c r="V715" s="26"/>
      <c r="W715" s="26"/>
      <c r="X715" s="26"/>
      <c r="Y715" s="26"/>
      <c r="Z715" s="26"/>
      <c r="AA715" s="26"/>
      <c r="AB715" s="26"/>
      <c r="AC715" s="26"/>
      <c r="AD715" s="26"/>
      <c r="AE715" s="26"/>
      <c r="AF715" s="26"/>
      <c r="AG715" s="26"/>
      <c r="AH715" s="26"/>
      <c r="AI715" s="26"/>
      <c r="AJ715" s="26"/>
      <c r="AK715" s="26"/>
      <c r="AL715" s="274"/>
      <c r="AM715" s="274"/>
      <c r="AN715" s="274"/>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c r="BL715" s="26"/>
    </row>
    <row r="716" spans="1:64" ht="13.5" customHeight="1">
      <c r="A716" s="274"/>
      <c r="B716" s="274"/>
      <c r="C716" s="274"/>
      <c r="D716" s="274"/>
      <c r="E716" s="274"/>
      <c r="F716" s="274"/>
      <c r="G716" s="26"/>
      <c r="H716" s="274"/>
      <c r="I716" s="26"/>
      <c r="J716" s="26"/>
      <c r="K716" s="26"/>
      <c r="L716" s="26"/>
      <c r="M716" s="26"/>
      <c r="N716" s="26"/>
      <c r="O716" s="26"/>
      <c r="P716" s="274"/>
      <c r="Q716" s="26"/>
      <c r="R716" s="26"/>
      <c r="S716" s="26"/>
      <c r="T716" s="26"/>
      <c r="U716" s="26"/>
      <c r="V716" s="26"/>
      <c r="W716" s="26"/>
      <c r="X716" s="26"/>
      <c r="Y716" s="26"/>
      <c r="Z716" s="26"/>
      <c r="AA716" s="26"/>
      <c r="AB716" s="26"/>
      <c r="AC716" s="26"/>
      <c r="AD716" s="26"/>
      <c r="AE716" s="26"/>
      <c r="AF716" s="26"/>
      <c r="AG716" s="26"/>
      <c r="AH716" s="26"/>
      <c r="AI716" s="26"/>
      <c r="AJ716" s="26"/>
      <c r="AK716" s="26"/>
      <c r="AL716" s="274"/>
      <c r="AM716" s="274"/>
      <c r="AN716" s="274"/>
      <c r="AO716" s="26"/>
      <c r="AP716" s="26"/>
      <c r="AQ716" s="26"/>
      <c r="AR716" s="26"/>
      <c r="AS716" s="26"/>
      <c r="AT716" s="26"/>
      <c r="AU716" s="26"/>
      <c r="AV716" s="26"/>
      <c r="AW716" s="26"/>
      <c r="AX716" s="26"/>
      <c r="AY716" s="26"/>
      <c r="AZ716" s="26"/>
      <c r="BA716" s="26"/>
      <c r="BB716" s="26"/>
      <c r="BC716" s="26"/>
      <c r="BD716" s="26"/>
      <c r="BE716" s="26"/>
      <c r="BF716" s="26"/>
      <c r="BG716" s="26"/>
      <c r="BH716" s="26"/>
      <c r="BI716" s="26"/>
      <c r="BJ716" s="26"/>
      <c r="BK716" s="26"/>
      <c r="BL716" s="26"/>
    </row>
    <row r="717" spans="1:64" ht="13.5" customHeight="1">
      <c r="A717" s="274"/>
      <c r="B717" s="274"/>
      <c r="C717" s="274"/>
      <c r="D717" s="274"/>
      <c r="E717" s="274"/>
      <c r="F717" s="274"/>
      <c r="G717" s="26"/>
      <c r="H717" s="274"/>
      <c r="I717" s="26"/>
      <c r="J717" s="26"/>
      <c r="K717" s="26"/>
      <c r="L717" s="26"/>
      <c r="M717" s="26"/>
      <c r="N717" s="26"/>
      <c r="O717" s="26"/>
      <c r="P717" s="274"/>
      <c r="Q717" s="26"/>
      <c r="R717" s="26"/>
      <c r="S717" s="26"/>
      <c r="T717" s="26"/>
      <c r="U717" s="26"/>
      <c r="V717" s="26"/>
      <c r="W717" s="26"/>
      <c r="X717" s="26"/>
      <c r="Y717" s="26"/>
      <c r="Z717" s="26"/>
      <c r="AA717" s="26"/>
      <c r="AB717" s="26"/>
      <c r="AC717" s="26"/>
      <c r="AD717" s="26"/>
      <c r="AE717" s="26"/>
      <c r="AF717" s="26"/>
      <c r="AG717" s="26"/>
      <c r="AH717" s="26"/>
      <c r="AI717" s="26"/>
      <c r="AJ717" s="26"/>
      <c r="AK717" s="26"/>
      <c r="AL717" s="274"/>
      <c r="AM717" s="274"/>
      <c r="AN717" s="274"/>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row>
    <row r="718" spans="1:64" ht="13.5" customHeight="1">
      <c r="A718" s="274"/>
      <c r="B718" s="274"/>
      <c r="C718" s="274"/>
      <c r="D718" s="274"/>
      <c r="E718" s="274"/>
      <c r="F718" s="274"/>
      <c r="G718" s="26"/>
      <c r="H718" s="274"/>
      <c r="I718" s="26"/>
      <c r="J718" s="26"/>
      <c r="K718" s="26"/>
      <c r="L718" s="26"/>
      <c r="M718" s="26"/>
      <c r="N718" s="26"/>
      <c r="O718" s="26"/>
      <c r="P718" s="274"/>
      <c r="Q718" s="26"/>
      <c r="R718" s="26"/>
      <c r="S718" s="26"/>
      <c r="T718" s="26"/>
      <c r="U718" s="26"/>
      <c r="V718" s="26"/>
      <c r="W718" s="26"/>
      <c r="X718" s="26"/>
      <c r="Y718" s="26"/>
      <c r="Z718" s="26"/>
      <c r="AA718" s="26"/>
      <c r="AB718" s="26"/>
      <c r="AC718" s="26"/>
      <c r="AD718" s="26"/>
      <c r="AE718" s="26"/>
      <c r="AF718" s="26"/>
      <c r="AG718" s="26"/>
      <c r="AH718" s="26"/>
      <c r="AI718" s="26"/>
      <c r="AJ718" s="26"/>
      <c r="AK718" s="26"/>
      <c r="AL718" s="274"/>
      <c r="AM718" s="274"/>
      <c r="AN718" s="274"/>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c r="BL718" s="26"/>
    </row>
    <row r="719" spans="1:64" ht="13.5" customHeight="1">
      <c r="A719" s="274"/>
      <c r="B719" s="274"/>
      <c r="C719" s="274"/>
      <c r="D719" s="274"/>
      <c r="E719" s="274"/>
      <c r="F719" s="274"/>
      <c r="G719" s="26"/>
      <c r="H719" s="274"/>
      <c r="I719" s="26"/>
      <c r="J719" s="26"/>
      <c r="K719" s="26"/>
      <c r="L719" s="26"/>
      <c r="M719" s="26"/>
      <c r="N719" s="26"/>
      <c r="O719" s="26"/>
      <c r="P719" s="274"/>
      <c r="Q719" s="26"/>
      <c r="R719" s="26"/>
      <c r="S719" s="26"/>
      <c r="T719" s="26"/>
      <c r="U719" s="26"/>
      <c r="V719" s="26"/>
      <c r="W719" s="26"/>
      <c r="X719" s="26"/>
      <c r="Y719" s="26"/>
      <c r="Z719" s="26"/>
      <c r="AA719" s="26"/>
      <c r="AB719" s="26"/>
      <c r="AC719" s="26"/>
      <c r="AD719" s="26"/>
      <c r="AE719" s="26"/>
      <c r="AF719" s="26"/>
      <c r="AG719" s="26"/>
      <c r="AH719" s="26"/>
      <c r="AI719" s="26"/>
      <c r="AJ719" s="26"/>
      <c r="AK719" s="26"/>
      <c r="AL719" s="274"/>
      <c r="AM719" s="274"/>
      <c r="AN719" s="274"/>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c r="BL719" s="26"/>
    </row>
    <row r="720" spans="1:64" ht="13.5" customHeight="1">
      <c r="A720" s="274"/>
      <c r="B720" s="274"/>
      <c r="C720" s="274"/>
      <c r="D720" s="274"/>
      <c r="E720" s="274"/>
      <c r="F720" s="274"/>
      <c r="G720" s="26"/>
      <c r="H720" s="274"/>
      <c r="I720" s="26"/>
      <c r="J720" s="26"/>
      <c r="K720" s="26"/>
      <c r="L720" s="26"/>
      <c r="M720" s="26"/>
      <c r="N720" s="26"/>
      <c r="O720" s="26"/>
      <c r="P720" s="274"/>
      <c r="Q720" s="26"/>
      <c r="R720" s="26"/>
      <c r="S720" s="26"/>
      <c r="T720" s="26"/>
      <c r="U720" s="26"/>
      <c r="V720" s="26"/>
      <c r="W720" s="26"/>
      <c r="X720" s="26"/>
      <c r="Y720" s="26"/>
      <c r="Z720" s="26"/>
      <c r="AA720" s="26"/>
      <c r="AB720" s="26"/>
      <c r="AC720" s="26"/>
      <c r="AD720" s="26"/>
      <c r="AE720" s="26"/>
      <c r="AF720" s="26"/>
      <c r="AG720" s="26"/>
      <c r="AH720" s="26"/>
      <c r="AI720" s="26"/>
      <c r="AJ720" s="26"/>
      <c r="AK720" s="26"/>
      <c r="AL720" s="274"/>
      <c r="AM720" s="274"/>
      <c r="AN720" s="274"/>
      <c r="AO720" s="26"/>
      <c r="AP720" s="26"/>
      <c r="AQ720" s="26"/>
      <c r="AR720" s="26"/>
      <c r="AS720" s="26"/>
      <c r="AT720" s="26"/>
      <c r="AU720" s="26"/>
      <c r="AV720" s="26"/>
      <c r="AW720" s="26"/>
      <c r="AX720" s="26"/>
      <c r="AY720" s="26"/>
      <c r="AZ720" s="26"/>
      <c r="BA720" s="26"/>
      <c r="BB720" s="26"/>
      <c r="BC720" s="26"/>
      <c r="BD720" s="26"/>
      <c r="BE720" s="26"/>
      <c r="BF720" s="26"/>
      <c r="BG720" s="26"/>
      <c r="BH720" s="26"/>
      <c r="BI720" s="26"/>
      <c r="BJ720" s="26"/>
      <c r="BK720" s="26"/>
      <c r="BL720" s="26"/>
    </row>
    <row r="721" spans="1:64" ht="13.5" customHeight="1">
      <c r="A721" s="274"/>
      <c r="B721" s="274"/>
      <c r="C721" s="274"/>
      <c r="D721" s="274"/>
      <c r="E721" s="274"/>
      <c r="F721" s="274"/>
      <c r="G721" s="26"/>
      <c r="H721" s="274"/>
      <c r="I721" s="26"/>
      <c r="J721" s="26"/>
      <c r="K721" s="26"/>
      <c r="L721" s="26"/>
      <c r="M721" s="26"/>
      <c r="N721" s="26"/>
      <c r="O721" s="26"/>
      <c r="P721" s="274"/>
      <c r="Q721" s="26"/>
      <c r="R721" s="26"/>
      <c r="S721" s="26"/>
      <c r="T721" s="26"/>
      <c r="U721" s="26"/>
      <c r="V721" s="26"/>
      <c r="W721" s="26"/>
      <c r="X721" s="26"/>
      <c r="Y721" s="26"/>
      <c r="Z721" s="26"/>
      <c r="AA721" s="26"/>
      <c r="AB721" s="26"/>
      <c r="AC721" s="26"/>
      <c r="AD721" s="26"/>
      <c r="AE721" s="26"/>
      <c r="AF721" s="26"/>
      <c r="AG721" s="26"/>
      <c r="AH721" s="26"/>
      <c r="AI721" s="26"/>
      <c r="AJ721" s="26"/>
      <c r="AK721" s="26"/>
      <c r="AL721" s="274"/>
      <c r="AM721" s="274"/>
      <c r="AN721" s="274"/>
      <c r="AO721" s="26"/>
      <c r="AP721" s="26"/>
      <c r="AQ721" s="26"/>
      <c r="AR721" s="26"/>
      <c r="AS721" s="26"/>
      <c r="AT721" s="26"/>
      <c r="AU721" s="26"/>
      <c r="AV721" s="26"/>
      <c r="AW721" s="26"/>
      <c r="AX721" s="26"/>
      <c r="AY721" s="26"/>
      <c r="AZ721" s="26"/>
      <c r="BA721" s="26"/>
      <c r="BB721" s="26"/>
      <c r="BC721" s="26"/>
      <c r="BD721" s="26"/>
      <c r="BE721" s="26"/>
      <c r="BF721" s="26"/>
      <c r="BG721" s="26"/>
      <c r="BH721" s="26"/>
      <c r="BI721" s="26"/>
      <c r="BJ721" s="26"/>
      <c r="BK721" s="26"/>
      <c r="BL721" s="26"/>
    </row>
    <row r="722" spans="1:64" ht="13.5" customHeight="1">
      <c r="A722" s="274"/>
      <c r="B722" s="274"/>
      <c r="C722" s="274"/>
      <c r="D722" s="274"/>
      <c r="E722" s="274"/>
      <c r="F722" s="274"/>
      <c r="G722" s="26"/>
      <c r="H722" s="274"/>
      <c r="I722" s="26"/>
      <c r="J722" s="26"/>
      <c r="K722" s="26"/>
      <c r="L722" s="26"/>
      <c r="M722" s="26"/>
      <c r="N722" s="26"/>
      <c r="O722" s="26"/>
      <c r="P722" s="274"/>
      <c r="Q722" s="26"/>
      <c r="R722" s="26"/>
      <c r="S722" s="26"/>
      <c r="T722" s="26"/>
      <c r="U722" s="26"/>
      <c r="V722" s="26"/>
      <c r="W722" s="26"/>
      <c r="X722" s="26"/>
      <c r="Y722" s="26"/>
      <c r="Z722" s="26"/>
      <c r="AA722" s="26"/>
      <c r="AB722" s="26"/>
      <c r="AC722" s="26"/>
      <c r="AD722" s="26"/>
      <c r="AE722" s="26"/>
      <c r="AF722" s="26"/>
      <c r="AG722" s="26"/>
      <c r="AH722" s="26"/>
      <c r="AI722" s="26"/>
      <c r="AJ722" s="26"/>
      <c r="AK722" s="26"/>
      <c r="AL722" s="274"/>
      <c r="AM722" s="274"/>
      <c r="AN722" s="274"/>
      <c r="AO722" s="26"/>
      <c r="AP722" s="26"/>
      <c r="AQ722" s="26"/>
      <c r="AR722" s="26"/>
      <c r="AS722" s="26"/>
      <c r="AT722" s="26"/>
      <c r="AU722" s="26"/>
      <c r="AV722" s="26"/>
      <c r="AW722" s="26"/>
      <c r="AX722" s="26"/>
      <c r="AY722" s="26"/>
      <c r="AZ722" s="26"/>
      <c r="BA722" s="26"/>
      <c r="BB722" s="26"/>
      <c r="BC722" s="26"/>
      <c r="BD722" s="26"/>
      <c r="BE722" s="26"/>
      <c r="BF722" s="26"/>
      <c r="BG722" s="26"/>
      <c r="BH722" s="26"/>
      <c r="BI722" s="26"/>
      <c r="BJ722" s="26"/>
      <c r="BK722" s="26"/>
      <c r="BL722" s="26"/>
    </row>
    <row r="723" spans="1:64" ht="13.5" customHeight="1">
      <c r="A723" s="274"/>
      <c r="B723" s="274"/>
      <c r="C723" s="274"/>
      <c r="D723" s="274"/>
      <c r="E723" s="274"/>
      <c r="F723" s="274"/>
      <c r="G723" s="26"/>
      <c r="H723" s="274"/>
      <c r="I723" s="26"/>
      <c r="J723" s="26"/>
      <c r="K723" s="26"/>
      <c r="L723" s="26"/>
      <c r="M723" s="26"/>
      <c r="N723" s="26"/>
      <c r="O723" s="26"/>
      <c r="P723" s="274"/>
      <c r="Q723" s="26"/>
      <c r="R723" s="26"/>
      <c r="S723" s="26"/>
      <c r="T723" s="26"/>
      <c r="U723" s="26"/>
      <c r="V723" s="26"/>
      <c r="W723" s="26"/>
      <c r="X723" s="26"/>
      <c r="Y723" s="26"/>
      <c r="Z723" s="26"/>
      <c r="AA723" s="26"/>
      <c r="AB723" s="26"/>
      <c r="AC723" s="26"/>
      <c r="AD723" s="26"/>
      <c r="AE723" s="26"/>
      <c r="AF723" s="26"/>
      <c r="AG723" s="26"/>
      <c r="AH723" s="26"/>
      <c r="AI723" s="26"/>
      <c r="AJ723" s="26"/>
      <c r="AK723" s="26"/>
      <c r="AL723" s="274"/>
      <c r="AM723" s="274"/>
      <c r="AN723" s="274"/>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row>
    <row r="724" spans="1:64" ht="13.5" customHeight="1">
      <c r="A724" s="274"/>
      <c r="B724" s="274"/>
      <c r="C724" s="274"/>
      <c r="D724" s="274"/>
      <c r="E724" s="274"/>
      <c r="F724" s="274"/>
      <c r="G724" s="26"/>
      <c r="H724" s="274"/>
      <c r="I724" s="26"/>
      <c r="J724" s="26"/>
      <c r="K724" s="26"/>
      <c r="L724" s="26"/>
      <c r="M724" s="26"/>
      <c r="N724" s="26"/>
      <c r="O724" s="26"/>
      <c r="P724" s="274"/>
      <c r="Q724" s="26"/>
      <c r="R724" s="26"/>
      <c r="S724" s="26"/>
      <c r="T724" s="26"/>
      <c r="U724" s="26"/>
      <c r="V724" s="26"/>
      <c r="W724" s="26"/>
      <c r="X724" s="26"/>
      <c r="Y724" s="26"/>
      <c r="Z724" s="26"/>
      <c r="AA724" s="26"/>
      <c r="AB724" s="26"/>
      <c r="AC724" s="26"/>
      <c r="AD724" s="26"/>
      <c r="AE724" s="26"/>
      <c r="AF724" s="26"/>
      <c r="AG724" s="26"/>
      <c r="AH724" s="26"/>
      <c r="AI724" s="26"/>
      <c r="AJ724" s="26"/>
      <c r="AK724" s="26"/>
      <c r="AL724" s="274"/>
      <c r="AM724" s="274"/>
      <c r="AN724" s="274"/>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c r="BL724" s="26"/>
    </row>
    <row r="725" spans="1:64" ht="13.5" customHeight="1">
      <c r="A725" s="274"/>
      <c r="B725" s="274"/>
      <c r="C725" s="274"/>
      <c r="D725" s="274"/>
      <c r="E725" s="274"/>
      <c r="F725" s="274"/>
      <c r="G725" s="26"/>
      <c r="H725" s="274"/>
      <c r="I725" s="26"/>
      <c r="J725" s="26"/>
      <c r="K725" s="26"/>
      <c r="L725" s="26"/>
      <c r="M725" s="26"/>
      <c r="N725" s="26"/>
      <c r="O725" s="26"/>
      <c r="P725" s="274"/>
      <c r="Q725" s="26"/>
      <c r="R725" s="26"/>
      <c r="S725" s="26"/>
      <c r="T725" s="26"/>
      <c r="U725" s="26"/>
      <c r="V725" s="26"/>
      <c r="W725" s="26"/>
      <c r="X725" s="26"/>
      <c r="Y725" s="26"/>
      <c r="Z725" s="26"/>
      <c r="AA725" s="26"/>
      <c r="AB725" s="26"/>
      <c r="AC725" s="26"/>
      <c r="AD725" s="26"/>
      <c r="AE725" s="26"/>
      <c r="AF725" s="26"/>
      <c r="AG725" s="26"/>
      <c r="AH725" s="26"/>
      <c r="AI725" s="26"/>
      <c r="AJ725" s="26"/>
      <c r="AK725" s="26"/>
      <c r="AL725" s="274"/>
      <c r="AM725" s="274"/>
      <c r="AN725" s="274"/>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row>
    <row r="726" spans="1:64" ht="13.5" customHeight="1">
      <c r="A726" s="274"/>
      <c r="B726" s="274"/>
      <c r="C726" s="274"/>
      <c r="D726" s="274"/>
      <c r="E726" s="274"/>
      <c r="F726" s="274"/>
      <c r="G726" s="26"/>
      <c r="H726" s="274"/>
      <c r="I726" s="26"/>
      <c r="J726" s="26"/>
      <c r="K726" s="26"/>
      <c r="L726" s="26"/>
      <c r="M726" s="26"/>
      <c r="N726" s="26"/>
      <c r="O726" s="26"/>
      <c r="P726" s="274"/>
      <c r="Q726" s="26"/>
      <c r="R726" s="26"/>
      <c r="S726" s="26"/>
      <c r="T726" s="26"/>
      <c r="U726" s="26"/>
      <c r="V726" s="26"/>
      <c r="W726" s="26"/>
      <c r="X726" s="26"/>
      <c r="Y726" s="26"/>
      <c r="Z726" s="26"/>
      <c r="AA726" s="26"/>
      <c r="AB726" s="26"/>
      <c r="AC726" s="26"/>
      <c r="AD726" s="26"/>
      <c r="AE726" s="26"/>
      <c r="AF726" s="26"/>
      <c r="AG726" s="26"/>
      <c r="AH726" s="26"/>
      <c r="AI726" s="26"/>
      <c r="AJ726" s="26"/>
      <c r="AK726" s="26"/>
      <c r="AL726" s="274"/>
      <c r="AM726" s="274"/>
      <c r="AN726" s="274"/>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c r="BL726" s="26"/>
    </row>
    <row r="727" spans="1:64" ht="13.5" customHeight="1">
      <c r="A727" s="274"/>
      <c r="B727" s="274"/>
      <c r="C727" s="274"/>
      <c r="D727" s="274"/>
      <c r="E727" s="274"/>
      <c r="F727" s="274"/>
      <c r="G727" s="26"/>
      <c r="H727" s="274"/>
      <c r="I727" s="26"/>
      <c r="J727" s="26"/>
      <c r="K727" s="26"/>
      <c r="L727" s="26"/>
      <c r="M727" s="26"/>
      <c r="N727" s="26"/>
      <c r="O727" s="26"/>
      <c r="P727" s="274"/>
      <c r="Q727" s="26"/>
      <c r="R727" s="26"/>
      <c r="S727" s="26"/>
      <c r="T727" s="26"/>
      <c r="U727" s="26"/>
      <c r="V727" s="26"/>
      <c r="W727" s="26"/>
      <c r="X727" s="26"/>
      <c r="Y727" s="26"/>
      <c r="Z727" s="26"/>
      <c r="AA727" s="26"/>
      <c r="AB727" s="26"/>
      <c r="AC727" s="26"/>
      <c r="AD727" s="26"/>
      <c r="AE727" s="26"/>
      <c r="AF727" s="26"/>
      <c r="AG727" s="26"/>
      <c r="AH727" s="26"/>
      <c r="AI727" s="26"/>
      <c r="AJ727" s="26"/>
      <c r="AK727" s="26"/>
      <c r="AL727" s="274"/>
      <c r="AM727" s="274"/>
      <c r="AN727" s="274"/>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row>
    <row r="728" spans="1:64" ht="13.5" customHeight="1">
      <c r="A728" s="274"/>
      <c r="B728" s="274"/>
      <c r="C728" s="274"/>
      <c r="D728" s="274"/>
      <c r="E728" s="274"/>
      <c r="F728" s="274"/>
      <c r="G728" s="26"/>
      <c r="H728" s="274"/>
      <c r="I728" s="26"/>
      <c r="J728" s="26"/>
      <c r="K728" s="26"/>
      <c r="L728" s="26"/>
      <c r="M728" s="26"/>
      <c r="N728" s="26"/>
      <c r="O728" s="26"/>
      <c r="P728" s="274"/>
      <c r="Q728" s="26"/>
      <c r="R728" s="26"/>
      <c r="S728" s="26"/>
      <c r="T728" s="26"/>
      <c r="U728" s="26"/>
      <c r="V728" s="26"/>
      <c r="W728" s="26"/>
      <c r="X728" s="26"/>
      <c r="Y728" s="26"/>
      <c r="Z728" s="26"/>
      <c r="AA728" s="26"/>
      <c r="AB728" s="26"/>
      <c r="AC728" s="26"/>
      <c r="AD728" s="26"/>
      <c r="AE728" s="26"/>
      <c r="AF728" s="26"/>
      <c r="AG728" s="26"/>
      <c r="AH728" s="26"/>
      <c r="AI728" s="26"/>
      <c r="AJ728" s="26"/>
      <c r="AK728" s="26"/>
      <c r="AL728" s="274"/>
      <c r="AM728" s="274"/>
      <c r="AN728" s="274"/>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c r="BL728" s="26"/>
    </row>
    <row r="729" spans="1:64" ht="13.5" customHeight="1">
      <c r="A729" s="274"/>
      <c r="B729" s="274"/>
      <c r="C729" s="274"/>
      <c r="D729" s="274"/>
      <c r="E729" s="274"/>
      <c r="F729" s="274"/>
      <c r="G729" s="26"/>
      <c r="H729" s="274"/>
      <c r="I729" s="26"/>
      <c r="J729" s="26"/>
      <c r="K729" s="26"/>
      <c r="L729" s="26"/>
      <c r="M729" s="26"/>
      <c r="N729" s="26"/>
      <c r="O729" s="26"/>
      <c r="P729" s="274"/>
      <c r="Q729" s="26"/>
      <c r="R729" s="26"/>
      <c r="S729" s="26"/>
      <c r="T729" s="26"/>
      <c r="U729" s="26"/>
      <c r="V729" s="26"/>
      <c r="W729" s="26"/>
      <c r="X729" s="26"/>
      <c r="Y729" s="26"/>
      <c r="Z729" s="26"/>
      <c r="AA729" s="26"/>
      <c r="AB729" s="26"/>
      <c r="AC729" s="26"/>
      <c r="AD729" s="26"/>
      <c r="AE729" s="26"/>
      <c r="AF729" s="26"/>
      <c r="AG729" s="26"/>
      <c r="AH729" s="26"/>
      <c r="AI729" s="26"/>
      <c r="AJ729" s="26"/>
      <c r="AK729" s="26"/>
      <c r="AL729" s="274"/>
      <c r="AM729" s="274"/>
      <c r="AN729" s="274"/>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c r="BL729" s="26"/>
    </row>
    <row r="730" spans="1:64" ht="13.5" customHeight="1">
      <c r="A730" s="274"/>
      <c r="B730" s="274"/>
      <c r="C730" s="274"/>
      <c r="D730" s="274"/>
      <c r="E730" s="274"/>
      <c r="F730" s="274"/>
      <c r="G730" s="26"/>
      <c r="H730" s="274"/>
      <c r="I730" s="26"/>
      <c r="J730" s="26"/>
      <c r="K730" s="26"/>
      <c r="L730" s="26"/>
      <c r="M730" s="26"/>
      <c r="N730" s="26"/>
      <c r="O730" s="26"/>
      <c r="P730" s="274"/>
      <c r="Q730" s="26"/>
      <c r="R730" s="26"/>
      <c r="S730" s="26"/>
      <c r="T730" s="26"/>
      <c r="U730" s="26"/>
      <c r="V730" s="26"/>
      <c r="W730" s="26"/>
      <c r="X730" s="26"/>
      <c r="Y730" s="26"/>
      <c r="Z730" s="26"/>
      <c r="AA730" s="26"/>
      <c r="AB730" s="26"/>
      <c r="AC730" s="26"/>
      <c r="AD730" s="26"/>
      <c r="AE730" s="26"/>
      <c r="AF730" s="26"/>
      <c r="AG730" s="26"/>
      <c r="AH730" s="26"/>
      <c r="AI730" s="26"/>
      <c r="AJ730" s="26"/>
      <c r="AK730" s="26"/>
      <c r="AL730" s="274"/>
      <c r="AM730" s="274"/>
      <c r="AN730" s="274"/>
      <c r="AO730" s="26"/>
      <c r="AP730" s="26"/>
      <c r="AQ730" s="26"/>
      <c r="AR730" s="26"/>
      <c r="AS730" s="26"/>
      <c r="AT730" s="26"/>
      <c r="AU730" s="26"/>
      <c r="AV730" s="26"/>
      <c r="AW730" s="26"/>
      <c r="AX730" s="26"/>
      <c r="AY730" s="26"/>
      <c r="AZ730" s="26"/>
      <c r="BA730" s="26"/>
      <c r="BB730" s="26"/>
      <c r="BC730" s="26"/>
      <c r="BD730" s="26"/>
      <c r="BE730" s="26"/>
      <c r="BF730" s="26"/>
      <c r="BG730" s="26"/>
      <c r="BH730" s="26"/>
      <c r="BI730" s="26"/>
      <c r="BJ730" s="26"/>
      <c r="BK730" s="26"/>
      <c r="BL730" s="26"/>
    </row>
    <row r="731" spans="1:64" ht="13.5" customHeight="1">
      <c r="A731" s="274"/>
      <c r="B731" s="274"/>
      <c r="C731" s="274"/>
      <c r="D731" s="274"/>
      <c r="E731" s="274"/>
      <c r="F731" s="274"/>
      <c r="G731" s="26"/>
      <c r="H731" s="274"/>
      <c r="I731" s="26"/>
      <c r="J731" s="26"/>
      <c r="K731" s="26"/>
      <c r="L731" s="26"/>
      <c r="M731" s="26"/>
      <c r="N731" s="26"/>
      <c r="O731" s="26"/>
      <c r="P731" s="274"/>
      <c r="Q731" s="26"/>
      <c r="R731" s="26"/>
      <c r="S731" s="26"/>
      <c r="T731" s="26"/>
      <c r="U731" s="26"/>
      <c r="V731" s="26"/>
      <c r="W731" s="26"/>
      <c r="X731" s="26"/>
      <c r="Y731" s="26"/>
      <c r="Z731" s="26"/>
      <c r="AA731" s="26"/>
      <c r="AB731" s="26"/>
      <c r="AC731" s="26"/>
      <c r="AD731" s="26"/>
      <c r="AE731" s="26"/>
      <c r="AF731" s="26"/>
      <c r="AG731" s="26"/>
      <c r="AH731" s="26"/>
      <c r="AI731" s="26"/>
      <c r="AJ731" s="26"/>
      <c r="AK731" s="26"/>
      <c r="AL731" s="274"/>
      <c r="AM731" s="274"/>
      <c r="AN731" s="274"/>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c r="BL731" s="26"/>
    </row>
    <row r="732" spans="1:64" ht="13.5" customHeight="1">
      <c r="A732" s="274"/>
      <c r="B732" s="274"/>
      <c r="C732" s="274"/>
      <c r="D732" s="274"/>
      <c r="E732" s="274"/>
      <c r="F732" s="274"/>
      <c r="G732" s="26"/>
      <c r="H732" s="274"/>
      <c r="I732" s="26"/>
      <c r="J732" s="26"/>
      <c r="K732" s="26"/>
      <c r="L732" s="26"/>
      <c r="M732" s="26"/>
      <c r="N732" s="26"/>
      <c r="O732" s="26"/>
      <c r="P732" s="274"/>
      <c r="Q732" s="26"/>
      <c r="R732" s="26"/>
      <c r="S732" s="26"/>
      <c r="T732" s="26"/>
      <c r="U732" s="26"/>
      <c r="V732" s="26"/>
      <c r="W732" s="26"/>
      <c r="X732" s="26"/>
      <c r="Y732" s="26"/>
      <c r="Z732" s="26"/>
      <c r="AA732" s="26"/>
      <c r="AB732" s="26"/>
      <c r="AC732" s="26"/>
      <c r="AD732" s="26"/>
      <c r="AE732" s="26"/>
      <c r="AF732" s="26"/>
      <c r="AG732" s="26"/>
      <c r="AH732" s="26"/>
      <c r="AI732" s="26"/>
      <c r="AJ732" s="26"/>
      <c r="AK732" s="26"/>
      <c r="AL732" s="274"/>
      <c r="AM732" s="274"/>
      <c r="AN732" s="274"/>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row>
    <row r="733" spans="1:64" ht="13.5" customHeight="1">
      <c r="A733" s="274"/>
      <c r="B733" s="274"/>
      <c r="C733" s="274"/>
      <c r="D733" s="274"/>
      <c r="E733" s="274"/>
      <c r="F733" s="274"/>
      <c r="G733" s="26"/>
      <c r="H733" s="274"/>
      <c r="I733" s="26"/>
      <c r="J733" s="26"/>
      <c r="K733" s="26"/>
      <c r="L733" s="26"/>
      <c r="M733" s="26"/>
      <c r="N733" s="26"/>
      <c r="O733" s="26"/>
      <c r="P733" s="274"/>
      <c r="Q733" s="26"/>
      <c r="R733" s="26"/>
      <c r="S733" s="26"/>
      <c r="T733" s="26"/>
      <c r="U733" s="26"/>
      <c r="V733" s="26"/>
      <c r="W733" s="26"/>
      <c r="X733" s="26"/>
      <c r="Y733" s="26"/>
      <c r="Z733" s="26"/>
      <c r="AA733" s="26"/>
      <c r="AB733" s="26"/>
      <c r="AC733" s="26"/>
      <c r="AD733" s="26"/>
      <c r="AE733" s="26"/>
      <c r="AF733" s="26"/>
      <c r="AG733" s="26"/>
      <c r="AH733" s="26"/>
      <c r="AI733" s="26"/>
      <c r="AJ733" s="26"/>
      <c r="AK733" s="26"/>
      <c r="AL733" s="274"/>
      <c r="AM733" s="274"/>
      <c r="AN733" s="274"/>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row>
    <row r="734" spans="1:64" ht="13.5" customHeight="1">
      <c r="A734" s="274"/>
      <c r="B734" s="274"/>
      <c r="C734" s="274"/>
      <c r="D734" s="274"/>
      <c r="E734" s="274"/>
      <c r="F734" s="274"/>
      <c r="G734" s="26"/>
      <c r="H734" s="274"/>
      <c r="I734" s="26"/>
      <c r="J734" s="26"/>
      <c r="K734" s="26"/>
      <c r="L734" s="26"/>
      <c r="M734" s="26"/>
      <c r="N734" s="26"/>
      <c r="O734" s="26"/>
      <c r="P734" s="274"/>
      <c r="Q734" s="26"/>
      <c r="R734" s="26"/>
      <c r="S734" s="26"/>
      <c r="T734" s="26"/>
      <c r="U734" s="26"/>
      <c r="V734" s="26"/>
      <c r="W734" s="26"/>
      <c r="X734" s="26"/>
      <c r="Y734" s="26"/>
      <c r="Z734" s="26"/>
      <c r="AA734" s="26"/>
      <c r="AB734" s="26"/>
      <c r="AC734" s="26"/>
      <c r="AD734" s="26"/>
      <c r="AE734" s="26"/>
      <c r="AF734" s="26"/>
      <c r="AG734" s="26"/>
      <c r="AH734" s="26"/>
      <c r="AI734" s="26"/>
      <c r="AJ734" s="26"/>
      <c r="AK734" s="26"/>
      <c r="AL734" s="274"/>
      <c r="AM734" s="274"/>
      <c r="AN734" s="274"/>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c r="BL734" s="26"/>
    </row>
    <row r="735" spans="1:64" ht="13.5" customHeight="1">
      <c r="A735" s="274"/>
      <c r="B735" s="274"/>
      <c r="C735" s="274"/>
      <c r="D735" s="274"/>
      <c r="E735" s="274"/>
      <c r="F735" s="274"/>
      <c r="G735" s="26"/>
      <c r="H735" s="274"/>
      <c r="I735" s="26"/>
      <c r="J735" s="26"/>
      <c r="K735" s="26"/>
      <c r="L735" s="26"/>
      <c r="M735" s="26"/>
      <c r="N735" s="26"/>
      <c r="O735" s="26"/>
      <c r="P735" s="274"/>
      <c r="Q735" s="26"/>
      <c r="R735" s="26"/>
      <c r="S735" s="26"/>
      <c r="T735" s="26"/>
      <c r="U735" s="26"/>
      <c r="V735" s="26"/>
      <c r="W735" s="26"/>
      <c r="X735" s="26"/>
      <c r="Y735" s="26"/>
      <c r="Z735" s="26"/>
      <c r="AA735" s="26"/>
      <c r="AB735" s="26"/>
      <c r="AC735" s="26"/>
      <c r="AD735" s="26"/>
      <c r="AE735" s="26"/>
      <c r="AF735" s="26"/>
      <c r="AG735" s="26"/>
      <c r="AH735" s="26"/>
      <c r="AI735" s="26"/>
      <c r="AJ735" s="26"/>
      <c r="AK735" s="26"/>
      <c r="AL735" s="274"/>
      <c r="AM735" s="274"/>
      <c r="AN735" s="274"/>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c r="BL735" s="26"/>
    </row>
    <row r="736" spans="1:64" ht="13.5" customHeight="1">
      <c r="A736" s="274"/>
      <c r="B736" s="274"/>
      <c r="C736" s="274"/>
      <c r="D736" s="274"/>
      <c r="E736" s="274"/>
      <c r="F736" s="274"/>
      <c r="G736" s="26"/>
      <c r="H736" s="274"/>
      <c r="I736" s="26"/>
      <c r="J736" s="26"/>
      <c r="K736" s="26"/>
      <c r="L736" s="26"/>
      <c r="M736" s="26"/>
      <c r="N736" s="26"/>
      <c r="O736" s="26"/>
      <c r="P736" s="274"/>
      <c r="Q736" s="26"/>
      <c r="R736" s="26"/>
      <c r="S736" s="26"/>
      <c r="T736" s="26"/>
      <c r="U736" s="26"/>
      <c r="V736" s="26"/>
      <c r="W736" s="26"/>
      <c r="X736" s="26"/>
      <c r="Y736" s="26"/>
      <c r="Z736" s="26"/>
      <c r="AA736" s="26"/>
      <c r="AB736" s="26"/>
      <c r="AC736" s="26"/>
      <c r="AD736" s="26"/>
      <c r="AE736" s="26"/>
      <c r="AF736" s="26"/>
      <c r="AG736" s="26"/>
      <c r="AH736" s="26"/>
      <c r="AI736" s="26"/>
      <c r="AJ736" s="26"/>
      <c r="AK736" s="26"/>
      <c r="AL736" s="274"/>
      <c r="AM736" s="274"/>
      <c r="AN736" s="274"/>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c r="BL736" s="26"/>
    </row>
    <row r="737" spans="1:64" ht="13.5" customHeight="1">
      <c r="A737" s="274"/>
      <c r="B737" s="274"/>
      <c r="C737" s="274"/>
      <c r="D737" s="274"/>
      <c r="E737" s="274"/>
      <c r="F737" s="274"/>
      <c r="G737" s="26"/>
      <c r="H737" s="274"/>
      <c r="I737" s="26"/>
      <c r="J737" s="26"/>
      <c r="K737" s="26"/>
      <c r="L737" s="26"/>
      <c r="M737" s="26"/>
      <c r="N737" s="26"/>
      <c r="O737" s="26"/>
      <c r="P737" s="274"/>
      <c r="Q737" s="26"/>
      <c r="R737" s="26"/>
      <c r="S737" s="26"/>
      <c r="T737" s="26"/>
      <c r="U737" s="26"/>
      <c r="V737" s="26"/>
      <c r="W737" s="26"/>
      <c r="X737" s="26"/>
      <c r="Y737" s="26"/>
      <c r="Z737" s="26"/>
      <c r="AA737" s="26"/>
      <c r="AB737" s="26"/>
      <c r="AC737" s="26"/>
      <c r="AD737" s="26"/>
      <c r="AE737" s="26"/>
      <c r="AF737" s="26"/>
      <c r="AG737" s="26"/>
      <c r="AH737" s="26"/>
      <c r="AI737" s="26"/>
      <c r="AJ737" s="26"/>
      <c r="AK737" s="26"/>
      <c r="AL737" s="274"/>
      <c r="AM737" s="274"/>
      <c r="AN737" s="274"/>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c r="BL737" s="26"/>
    </row>
    <row r="738" spans="1:64" ht="13.5" customHeight="1">
      <c r="A738" s="274"/>
      <c r="B738" s="274"/>
      <c r="C738" s="274"/>
      <c r="D738" s="274"/>
      <c r="E738" s="274"/>
      <c r="F738" s="274"/>
      <c r="G738" s="26"/>
      <c r="H738" s="274"/>
      <c r="I738" s="26"/>
      <c r="J738" s="26"/>
      <c r="K738" s="26"/>
      <c r="L738" s="26"/>
      <c r="M738" s="26"/>
      <c r="N738" s="26"/>
      <c r="O738" s="26"/>
      <c r="P738" s="274"/>
      <c r="Q738" s="26"/>
      <c r="R738" s="26"/>
      <c r="S738" s="26"/>
      <c r="T738" s="26"/>
      <c r="U738" s="26"/>
      <c r="V738" s="26"/>
      <c r="W738" s="26"/>
      <c r="X738" s="26"/>
      <c r="Y738" s="26"/>
      <c r="Z738" s="26"/>
      <c r="AA738" s="26"/>
      <c r="AB738" s="26"/>
      <c r="AC738" s="26"/>
      <c r="AD738" s="26"/>
      <c r="AE738" s="26"/>
      <c r="AF738" s="26"/>
      <c r="AG738" s="26"/>
      <c r="AH738" s="26"/>
      <c r="AI738" s="26"/>
      <c r="AJ738" s="26"/>
      <c r="AK738" s="26"/>
      <c r="AL738" s="274"/>
      <c r="AM738" s="274"/>
      <c r="AN738" s="274"/>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c r="BL738" s="26"/>
    </row>
    <row r="739" spans="1:64" ht="13.5" customHeight="1">
      <c r="A739" s="274"/>
      <c r="B739" s="274"/>
      <c r="C739" s="274"/>
      <c r="D739" s="274"/>
      <c r="E739" s="274"/>
      <c r="F739" s="274"/>
      <c r="G739" s="26"/>
      <c r="H739" s="274"/>
      <c r="I739" s="26"/>
      <c r="J739" s="26"/>
      <c r="K739" s="26"/>
      <c r="L739" s="26"/>
      <c r="M739" s="26"/>
      <c r="N739" s="26"/>
      <c r="O739" s="26"/>
      <c r="P739" s="274"/>
      <c r="Q739" s="26"/>
      <c r="R739" s="26"/>
      <c r="S739" s="26"/>
      <c r="T739" s="26"/>
      <c r="U739" s="26"/>
      <c r="V739" s="26"/>
      <c r="W739" s="26"/>
      <c r="X739" s="26"/>
      <c r="Y739" s="26"/>
      <c r="Z739" s="26"/>
      <c r="AA739" s="26"/>
      <c r="AB739" s="26"/>
      <c r="AC739" s="26"/>
      <c r="AD739" s="26"/>
      <c r="AE739" s="26"/>
      <c r="AF739" s="26"/>
      <c r="AG739" s="26"/>
      <c r="AH739" s="26"/>
      <c r="AI739" s="26"/>
      <c r="AJ739" s="26"/>
      <c r="AK739" s="26"/>
      <c r="AL739" s="274"/>
      <c r="AM739" s="274"/>
      <c r="AN739" s="274"/>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c r="BL739" s="26"/>
    </row>
    <row r="740" spans="1:64" ht="13.5" customHeight="1">
      <c r="A740" s="274"/>
      <c r="B740" s="274"/>
      <c r="C740" s="274"/>
      <c r="D740" s="274"/>
      <c r="E740" s="274"/>
      <c r="F740" s="274"/>
      <c r="G740" s="26"/>
      <c r="H740" s="274"/>
      <c r="I740" s="26"/>
      <c r="J740" s="26"/>
      <c r="K740" s="26"/>
      <c r="L740" s="26"/>
      <c r="M740" s="26"/>
      <c r="N740" s="26"/>
      <c r="O740" s="26"/>
      <c r="P740" s="274"/>
      <c r="Q740" s="26"/>
      <c r="R740" s="26"/>
      <c r="S740" s="26"/>
      <c r="T740" s="26"/>
      <c r="U740" s="26"/>
      <c r="V740" s="26"/>
      <c r="W740" s="26"/>
      <c r="X740" s="26"/>
      <c r="Y740" s="26"/>
      <c r="Z740" s="26"/>
      <c r="AA740" s="26"/>
      <c r="AB740" s="26"/>
      <c r="AC740" s="26"/>
      <c r="AD740" s="26"/>
      <c r="AE740" s="26"/>
      <c r="AF740" s="26"/>
      <c r="AG740" s="26"/>
      <c r="AH740" s="26"/>
      <c r="AI740" s="26"/>
      <c r="AJ740" s="26"/>
      <c r="AK740" s="26"/>
      <c r="AL740" s="274"/>
      <c r="AM740" s="274"/>
      <c r="AN740" s="274"/>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row>
    <row r="741" spans="1:64" ht="13.5" customHeight="1">
      <c r="A741" s="274"/>
      <c r="B741" s="274"/>
      <c r="C741" s="274"/>
      <c r="D741" s="274"/>
      <c r="E741" s="274"/>
      <c r="F741" s="274"/>
      <c r="G741" s="26"/>
      <c r="H741" s="274"/>
      <c r="I741" s="26"/>
      <c r="J741" s="26"/>
      <c r="K741" s="26"/>
      <c r="L741" s="26"/>
      <c r="M741" s="26"/>
      <c r="N741" s="26"/>
      <c r="O741" s="26"/>
      <c r="P741" s="274"/>
      <c r="Q741" s="26"/>
      <c r="R741" s="26"/>
      <c r="S741" s="26"/>
      <c r="T741" s="26"/>
      <c r="U741" s="26"/>
      <c r="V741" s="26"/>
      <c r="W741" s="26"/>
      <c r="X741" s="26"/>
      <c r="Y741" s="26"/>
      <c r="Z741" s="26"/>
      <c r="AA741" s="26"/>
      <c r="AB741" s="26"/>
      <c r="AC741" s="26"/>
      <c r="AD741" s="26"/>
      <c r="AE741" s="26"/>
      <c r="AF741" s="26"/>
      <c r="AG741" s="26"/>
      <c r="AH741" s="26"/>
      <c r="AI741" s="26"/>
      <c r="AJ741" s="26"/>
      <c r="AK741" s="26"/>
      <c r="AL741" s="274"/>
      <c r="AM741" s="274"/>
      <c r="AN741" s="274"/>
      <c r="AO741" s="26"/>
      <c r="AP741" s="26"/>
      <c r="AQ741" s="26"/>
      <c r="AR741" s="26"/>
      <c r="AS741" s="26"/>
      <c r="AT741" s="26"/>
      <c r="AU741" s="26"/>
      <c r="AV741" s="26"/>
      <c r="AW741" s="26"/>
      <c r="AX741" s="26"/>
      <c r="AY741" s="26"/>
      <c r="AZ741" s="26"/>
      <c r="BA741" s="26"/>
      <c r="BB741" s="26"/>
      <c r="BC741" s="26"/>
      <c r="BD741" s="26"/>
      <c r="BE741" s="26"/>
      <c r="BF741" s="26"/>
      <c r="BG741" s="26"/>
      <c r="BH741" s="26"/>
      <c r="BI741" s="26"/>
      <c r="BJ741" s="26"/>
      <c r="BK741" s="26"/>
      <c r="BL741" s="26"/>
    </row>
    <row r="742" spans="1:64" ht="13.5" customHeight="1">
      <c r="A742" s="274"/>
      <c r="B742" s="274"/>
      <c r="C742" s="274"/>
      <c r="D742" s="274"/>
      <c r="E742" s="274"/>
      <c r="F742" s="274"/>
      <c r="G742" s="26"/>
      <c r="H742" s="274"/>
      <c r="I742" s="26"/>
      <c r="J742" s="26"/>
      <c r="K742" s="26"/>
      <c r="L742" s="26"/>
      <c r="M742" s="26"/>
      <c r="N742" s="26"/>
      <c r="O742" s="26"/>
      <c r="P742" s="274"/>
      <c r="Q742" s="26"/>
      <c r="R742" s="26"/>
      <c r="S742" s="26"/>
      <c r="T742" s="26"/>
      <c r="U742" s="26"/>
      <c r="V742" s="26"/>
      <c r="W742" s="26"/>
      <c r="X742" s="26"/>
      <c r="Y742" s="26"/>
      <c r="Z742" s="26"/>
      <c r="AA742" s="26"/>
      <c r="AB742" s="26"/>
      <c r="AC742" s="26"/>
      <c r="AD742" s="26"/>
      <c r="AE742" s="26"/>
      <c r="AF742" s="26"/>
      <c r="AG742" s="26"/>
      <c r="AH742" s="26"/>
      <c r="AI742" s="26"/>
      <c r="AJ742" s="26"/>
      <c r="AK742" s="26"/>
      <c r="AL742" s="274"/>
      <c r="AM742" s="274"/>
      <c r="AN742" s="274"/>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row>
    <row r="743" spans="1:64" ht="13.5" customHeight="1">
      <c r="A743" s="274"/>
      <c r="B743" s="274"/>
      <c r="C743" s="274"/>
      <c r="D743" s="274"/>
      <c r="E743" s="274"/>
      <c r="F743" s="274"/>
      <c r="G743" s="26"/>
      <c r="H743" s="274"/>
      <c r="I743" s="26"/>
      <c r="J743" s="26"/>
      <c r="K743" s="26"/>
      <c r="L743" s="26"/>
      <c r="M743" s="26"/>
      <c r="N743" s="26"/>
      <c r="O743" s="26"/>
      <c r="P743" s="274"/>
      <c r="Q743" s="26"/>
      <c r="R743" s="26"/>
      <c r="S743" s="26"/>
      <c r="T743" s="26"/>
      <c r="U743" s="26"/>
      <c r="V743" s="26"/>
      <c r="W743" s="26"/>
      <c r="X743" s="26"/>
      <c r="Y743" s="26"/>
      <c r="Z743" s="26"/>
      <c r="AA743" s="26"/>
      <c r="AB743" s="26"/>
      <c r="AC743" s="26"/>
      <c r="AD743" s="26"/>
      <c r="AE743" s="26"/>
      <c r="AF743" s="26"/>
      <c r="AG743" s="26"/>
      <c r="AH743" s="26"/>
      <c r="AI743" s="26"/>
      <c r="AJ743" s="26"/>
      <c r="AK743" s="26"/>
      <c r="AL743" s="274"/>
      <c r="AM743" s="274"/>
      <c r="AN743" s="274"/>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c r="BL743" s="26"/>
    </row>
    <row r="744" spans="1:64" ht="13.5" customHeight="1">
      <c r="A744" s="274"/>
      <c r="B744" s="274"/>
      <c r="C744" s="274"/>
      <c r="D744" s="274"/>
      <c r="E744" s="274"/>
      <c r="F744" s="274"/>
      <c r="G744" s="26"/>
      <c r="H744" s="274"/>
      <c r="I744" s="26"/>
      <c r="J744" s="26"/>
      <c r="K744" s="26"/>
      <c r="L744" s="26"/>
      <c r="M744" s="26"/>
      <c r="N744" s="26"/>
      <c r="O744" s="26"/>
      <c r="P744" s="274"/>
      <c r="Q744" s="26"/>
      <c r="R744" s="26"/>
      <c r="S744" s="26"/>
      <c r="T744" s="26"/>
      <c r="U744" s="26"/>
      <c r="V744" s="26"/>
      <c r="W744" s="26"/>
      <c r="X744" s="26"/>
      <c r="Y744" s="26"/>
      <c r="Z744" s="26"/>
      <c r="AA744" s="26"/>
      <c r="AB744" s="26"/>
      <c r="AC744" s="26"/>
      <c r="AD744" s="26"/>
      <c r="AE744" s="26"/>
      <c r="AF744" s="26"/>
      <c r="AG744" s="26"/>
      <c r="AH744" s="26"/>
      <c r="AI744" s="26"/>
      <c r="AJ744" s="26"/>
      <c r="AK744" s="26"/>
      <c r="AL744" s="274"/>
      <c r="AM744" s="274"/>
      <c r="AN744" s="274"/>
      <c r="AO744" s="26"/>
      <c r="AP744" s="26"/>
      <c r="AQ744" s="26"/>
      <c r="AR744" s="26"/>
      <c r="AS744" s="26"/>
      <c r="AT744" s="26"/>
      <c r="AU744" s="26"/>
      <c r="AV744" s="26"/>
      <c r="AW744" s="26"/>
      <c r="AX744" s="26"/>
      <c r="AY744" s="26"/>
      <c r="AZ744" s="26"/>
      <c r="BA744" s="26"/>
      <c r="BB744" s="26"/>
      <c r="BC744" s="26"/>
      <c r="BD744" s="26"/>
      <c r="BE744" s="26"/>
      <c r="BF744" s="26"/>
      <c r="BG744" s="26"/>
      <c r="BH744" s="26"/>
      <c r="BI744" s="26"/>
      <c r="BJ744" s="26"/>
      <c r="BK744" s="26"/>
      <c r="BL744" s="26"/>
    </row>
    <row r="745" spans="1:64" ht="13.5" customHeight="1">
      <c r="A745" s="274"/>
      <c r="B745" s="274"/>
      <c r="C745" s="274"/>
      <c r="D745" s="274"/>
      <c r="E745" s="274"/>
      <c r="F745" s="274"/>
      <c r="G745" s="26"/>
      <c r="H745" s="274"/>
      <c r="I745" s="26"/>
      <c r="J745" s="26"/>
      <c r="K745" s="26"/>
      <c r="L745" s="26"/>
      <c r="M745" s="26"/>
      <c r="N745" s="26"/>
      <c r="O745" s="26"/>
      <c r="P745" s="274"/>
      <c r="Q745" s="26"/>
      <c r="R745" s="26"/>
      <c r="S745" s="26"/>
      <c r="T745" s="26"/>
      <c r="U745" s="26"/>
      <c r="V745" s="26"/>
      <c r="W745" s="26"/>
      <c r="X745" s="26"/>
      <c r="Y745" s="26"/>
      <c r="Z745" s="26"/>
      <c r="AA745" s="26"/>
      <c r="AB745" s="26"/>
      <c r="AC745" s="26"/>
      <c r="AD745" s="26"/>
      <c r="AE745" s="26"/>
      <c r="AF745" s="26"/>
      <c r="AG745" s="26"/>
      <c r="AH745" s="26"/>
      <c r="AI745" s="26"/>
      <c r="AJ745" s="26"/>
      <c r="AK745" s="26"/>
      <c r="AL745" s="274"/>
      <c r="AM745" s="274"/>
      <c r="AN745" s="274"/>
      <c r="AO745" s="26"/>
      <c r="AP745" s="26"/>
      <c r="AQ745" s="26"/>
      <c r="AR745" s="26"/>
      <c r="AS745" s="26"/>
      <c r="AT745" s="26"/>
      <c r="AU745" s="26"/>
      <c r="AV745" s="26"/>
      <c r="AW745" s="26"/>
      <c r="AX745" s="26"/>
      <c r="AY745" s="26"/>
      <c r="AZ745" s="26"/>
      <c r="BA745" s="26"/>
      <c r="BB745" s="26"/>
      <c r="BC745" s="26"/>
      <c r="BD745" s="26"/>
      <c r="BE745" s="26"/>
      <c r="BF745" s="26"/>
      <c r="BG745" s="26"/>
      <c r="BH745" s="26"/>
      <c r="BI745" s="26"/>
      <c r="BJ745" s="26"/>
      <c r="BK745" s="26"/>
      <c r="BL745" s="26"/>
    </row>
    <row r="746" spans="1:64" ht="13.5" customHeight="1">
      <c r="A746" s="274"/>
      <c r="B746" s="274"/>
      <c r="C746" s="274"/>
      <c r="D746" s="274"/>
      <c r="E746" s="274"/>
      <c r="F746" s="274"/>
      <c r="G746" s="26"/>
      <c r="H746" s="274"/>
      <c r="I746" s="26"/>
      <c r="J746" s="26"/>
      <c r="K746" s="26"/>
      <c r="L746" s="26"/>
      <c r="M746" s="26"/>
      <c r="N746" s="26"/>
      <c r="O746" s="26"/>
      <c r="P746" s="274"/>
      <c r="Q746" s="26"/>
      <c r="R746" s="26"/>
      <c r="S746" s="26"/>
      <c r="T746" s="26"/>
      <c r="U746" s="26"/>
      <c r="V746" s="26"/>
      <c r="W746" s="26"/>
      <c r="X746" s="26"/>
      <c r="Y746" s="26"/>
      <c r="Z746" s="26"/>
      <c r="AA746" s="26"/>
      <c r="AB746" s="26"/>
      <c r="AC746" s="26"/>
      <c r="AD746" s="26"/>
      <c r="AE746" s="26"/>
      <c r="AF746" s="26"/>
      <c r="AG746" s="26"/>
      <c r="AH746" s="26"/>
      <c r="AI746" s="26"/>
      <c r="AJ746" s="26"/>
      <c r="AK746" s="26"/>
      <c r="AL746" s="274"/>
      <c r="AM746" s="274"/>
      <c r="AN746" s="274"/>
      <c r="AO746" s="26"/>
      <c r="AP746" s="26"/>
      <c r="AQ746" s="26"/>
      <c r="AR746" s="26"/>
      <c r="AS746" s="26"/>
      <c r="AT746" s="26"/>
      <c r="AU746" s="26"/>
      <c r="AV746" s="26"/>
      <c r="AW746" s="26"/>
      <c r="AX746" s="26"/>
      <c r="AY746" s="26"/>
      <c r="AZ746" s="26"/>
      <c r="BA746" s="26"/>
      <c r="BB746" s="26"/>
      <c r="BC746" s="26"/>
      <c r="BD746" s="26"/>
      <c r="BE746" s="26"/>
      <c r="BF746" s="26"/>
      <c r="BG746" s="26"/>
      <c r="BH746" s="26"/>
      <c r="BI746" s="26"/>
      <c r="BJ746" s="26"/>
      <c r="BK746" s="26"/>
      <c r="BL746" s="26"/>
    </row>
    <row r="747" spans="1:64" ht="13.5" customHeight="1">
      <c r="A747" s="274"/>
      <c r="B747" s="274"/>
      <c r="C747" s="274"/>
      <c r="D747" s="274"/>
      <c r="E747" s="274"/>
      <c r="F747" s="274"/>
      <c r="G747" s="26"/>
      <c r="H747" s="274"/>
      <c r="I747" s="26"/>
      <c r="J747" s="26"/>
      <c r="K747" s="26"/>
      <c r="L747" s="26"/>
      <c r="M747" s="26"/>
      <c r="N747" s="26"/>
      <c r="O747" s="26"/>
      <c r="P747" s="274"/>
      <c r="Q747" s="26"/>
      <c r="R747" s="26"/>
      <c r="S747" s="26"/>
      <c r="T747" s="26"/>
      <c r="U747" s="26"/>
      <c r="V747" s="26"/>
      <c r="W747" s="26"/>
      <c r="X747" s="26"/>
      <c r="Y747" s="26"/>
      <c r="Z747" s="26"/>
      <c r="AA747" s="26"/>
      <c r="AB747" s="26"/>
      <c r="AC747" s="26"/>
      <c r="AD747" s="26"/>
      <c r="AE747" s="26"/>
      <c r="AF747" s="26"/>
      <c r="AG747" s="26"/>
      <c r="AH747" s="26"/>
      <c r="AI747" s="26"/>
      <c r="AJ747" s="26"/>
      <c r="AK747" s="26"/>
      <c r="AL747" s="274"/>
      <c r="AM747" s="274"/>
      <c r="AN747" s="274"/>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row>
    <row r="748" spans="1:64" ht="13.5" customHeight="1">
      <c r="A748" s="274"/>
      <c r="B748" s="274"/>
      <c r="C748" s="274"/>
      <c r="D748" s="274"/>
      <c r="E748" s="274"/>
      <c r="F748" s="274"/>
      <c r="G748" s="26"/>
      <c r="H748" s="274"/>
      <c r="I748" s="26"/>
      <c r="J748" s="26"/>
      <c r="K748" s="26"/>
      <c r="L748" s="26"/>
      <c r="M748" s="26"/>
      <c r="N748" s="26"/>
      <c r="O748" s="26"/>
      <c r="P748" s="274"/>
      <c r="Q748" s="26"/>
      <c r="R748" s="26"/>
      <c r="S748" s="26"/>
      <c r="T748" s="26"/>
      <c r="U748" s="26"/>
      <c r="V748" s="26"/>
      <c r="W748" s="26"/>
      <c r="X748" s="26"/>
      <c r="Y748" s="26"/>
      <c r="Z748" s="26"/>
      <c r="AA748" s="26"/>
      <c r="AB748" s="26"/>
      <c r="AC748" s="26"/>
      <c r="AD748" s="26"/>
      <c r="AE748" s="26"/>
      <c r="AF748" s="26"/>
      <c r="AG748" s="26"/>
      <c r="AH748" s="26"/>
      <c r="AI748" s="26"/>
      <c r="AJ748" s="26"/>
      <c r="AK748" s="26"/>
      <c r="AL748" s="274"/>
      <c r="AM748" s="274"/>
      <c r="AN748" s="274"/>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row>
    <row r="749" spans="1:64" ht="13.5" customHeight="1">
      <c r="A749" s="274"/>
      <c r="B749" s="274"/>
      <c r="C749" s="274"/>
      <c r="D749" s="274"/>
      <c r="E749" s="274"/>
      <c r="F749" s="274"/>
      <c r="G749" s="26"/>
      <c r="H749" s="274"/>
      <c r="I749" s="26"/>
      <c r="J749" s="26"/>
      <c r="K749" s="26"/>
      <c r="L749" s="26"/>
      <c r="M749" s="26"/>
      <c r="N749" s="26"/>
      <c r="O749" s="26"/>
      <c r="P749" s="274"/>
      <c r="Q749" s="26"/>
      <c r="R749" s="26"/>
      <c r="S749" s="26"/>
      <c r="T749" s="26"/>
      <c r="U749" s="26"/>
      <c r="V749" s="26"/>
      <c r="W749" s="26"/>
      <c r="X749" s="26"/>
      <c r="Y749" s="26"/>
      <c r="Z749" s="26"/>
      <c r="AA749" s="26"/>
      <c r="AB749" s="26"/>
      <c r="AC749" s="26"/>
      <c r="AD749" s="26"/>
      <c r="AE749" s="26"/>
      <c r="AF749" s="26"/>
      <c r="AG749" s="26"/>
      <c r="AH749" s="26"/>
      <c r="AI749" s="26"/>
      <c r="AJ749" s="26"/>
      <c r="AK749" s="26"/>
      <c r="AL749" s="274"/>
      <c r="AM749" s="274"/>
      <c r="AN749" s="274"/>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c r="BL749" s="26"/>
    </row>
    <row r="750" spans="1:64" ht="13.5" customHeight="1">
      <c r="A750" s="274"/>
      <c r="B750" s="274"/>
      <c r="C750" s="274"/>
      <c r="D750" s="274"/>
      <c r="E750" s="274"/>
      <c r="F750" s="274"/>
      <c r="G750" s="26"/>
      <c r="H750" s="274"/>
      <c r="I750" s="26"/>
      <c r="J750" s="26"/>
      <c r="K750" s="26"/>
      <c r="L750" s="26"/>
      <c r="M750" s="26"/>
      <c r="N750" s="26"/>
      <c r="O750" s="26"/>
      <c r="P750" s="274"/>
      <c r="Q750" s="26"/>
      <c r="R750" s="26"/>
      <c r="S750" s="26"/>
      <c r="T750" s="26"/>
      <c r="U750" s="26"/>
      <c r="V750" s="26"/>
      <c r="W750" s="26"/>
      <c r="X750" s="26"/>
      <c r="Y750" s="26"/>
      <c r="Z750" s="26"/>
      <c r="AA750" s="26"/>
      <c r="AB750" s="26"/>
      <c r="AC750" s="26"/>
      <c r="AD750" s="26"/>
      <c r="AE750" s="26"/>
      <c r="AF750" s="26"/>
      <c r="AG750" s="26"/>
      <c r="AH750" s="26"/>
      <c r="AI750" s="26"/>
      <c r="AJ750" s="26"/>
      <c r="AK750" s="26"/>
      <c r="AL750" s="274"/>
      <c r="AM750" s="274"/>
      <c r="AN750" s="274"/>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c r="BL750" s="26"/>
    </row>
    <row r="751" spans="1:64" ht="13.5" customHeight="1">
      <c r="A751" s="274"/>
      <c r="B751" s="274"/>
      <c r="C751" s="274"/>
      <c r="D751" s="274"/>
      <c r="E751" s="274"/>
      <c r="F751" s="274"/>
      <c r="G751" s="26"/>
      <c r="H751" s="274"/>
      <c r="I751" s="26"/>
      <c r="J751" s="26"/>
      <c r="K751" s="26"/>
      <c r="L751" s="26"/>
      <c r="M751" s="26"/>
      <c r="N751" s="26"/>
      <c r="O751" s="26"/>
      <c r="P751" s="274"/>
      <c r="Q751" s="26"/>
      <c r="R751" s="26"/>
      <c r="S751" s="26"/>
      <c r="T751" s="26"/>
      <c r="U751" s="26"/>
      <c r="V751" s="26"/>
      <c r="W751" s="26"/>
      <c r="X751" s="26"/>
      <c r="Y751" s="26"/>
      <c r="Z751" s="26"/>
      <c r="AA751" s="26"/>
      <c r="AB751" s="26"/>
      <c r="AC751" s="26"/>
      <c r="AD751" s="26"/>
      <c r="AE751" s="26"/>
      <c r="AF751" s="26"/>
      <c r="AG751" s="26"/>
      <c r="AH751" s="26"/>
      <c r="AI751" s="26"/>
      <c r="AJ751" s="26"/>
      <c r="AK751" s="26"/>
      <c r="AL751" s="274"/>
      <c r="AM751" s="274"/>
      <c r="AN751" s="274"/>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c r="BL751" s="26"/>
    </row>
    <row r="752" spans="1:64" ht="13.5" customHeight="1">
      <c r="A752" s="274"/>
      <c r="B752" s="274"/>
      <c r="C752" s="274"/>
      <c r="D752" s="274"/>
      <c r="E752" s="274"/>
      <c r="F752" s="274"/>
      <c r="G752" s="26"/>
      <c r="H752" s="274"/>
      <c r="I752" s="26"/>
      <c r="J752" s="26"/>
      <c r="K752" s="26"/>
      <c r="L752" s="26"/>
      <c r="M752" s="26"/>
      <c r="N752" s="26"/>
      <c r="O752" s="26"/>
      <c r="P752" s="274"/>
      <c r="Q752" s="26"/>
      <c r="R752" s="26"/>
      <c r="S752" s="26"/>
      <c r="T752" s="26"/>
      <c r="U752" s="26"/>
      <c r="V752" s="26"/>
      <c r="W752" s="26"/>
      <c r="X752" s="26"/>
      <c r="Y752" s="26"/>
      <c r="Z752" s="26"/>
      <c r="AA752" s="26"/>
      <c r="AB752" s="26"/>
      <c r="AC752" s="26"/>
      <c r="AD752" s="26"/>
      <c r="AE752" s="26"/>
      <c r="AF752" s="26"/>
      <c r="AG752" s="26"/>
      <c r="AH752" s="26"/>
      <c r="AI752" s="26"/>
      <c r="AJ752" s="26"/>
      <c r="AK752" s="26"/>
      <c r="AL752" s="274"/>
      <c r="AM752" s="274"/>
      <c r="AN752" s="274"/>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c r="BL752" s="26"/>
    </row>
    <row r="753" spans="1:64" ht="13.5" customHeight="1">
      <c r="A753" s="274"/>
      <c r="B753" s="274"/>
      <c r="C753" s="274"/>
      <c r="D753" s="274"/>
      <c r="E753" s="274"/>
      <c r="F753" s="274"/>
      <c r="G753" s="26"/>
      <c r="H753" s="274"/>
      <c r="I753" s="26"/>
      <c r="J753" s="26"/>
      <c r="K753" s="26"/>
      <c r="L753" s="26"/>
      <c r="M753" s="26"/>
      <c r="N753" s="26"/>
      <c r="O753" s="26"/>
      <c r="P753" s="274"/>
      <c r="Q753" s="26"/>
      <c r="R753" s="26"/>
      <c r="S753" s="26"/>
      <c r="T753" s="26"/>
      <c r="U753" s="26"/>
      <c r="V753" s="26"/>
      <c r="W753" s="26"/>
      <c r="X753" s="26"/>
      <c r="Y753" s="26"/>
      <c r="Z753" s="26"/>
      <c r="AA753" s="26"/>
      <c r="AB753" s="26"/>
      <c r="AC753" s="26"/>
      <c r="AD753" s="26"/>
      <c r="AE753" s="26"/>
      <c r="AF753" s="26"/>
      <c r="AG753" s="26"/>
      <c r="AH753" s="26"/>
      <c r="AI753" s="26"/>
      <c r="AJ753" s="26"/>
      <c r="AK753" s="26"/>
      <c r="AL753" s="274"/>
      <c r="AM753" s="274"/>
      <c r="AN753" s="274"/>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c r="BL753" s="26"/>
    </row>
    <row r="754" spans="1:64" ht="13.5" customHeight="1">
      <c r="A754" s="274"/>
      <c r="B754" s="274"/>
      <c r="C754" s="274"/>
      <c r="D754" s="274"/>
      <c r="E754" s="274"/>
      <c r="F754" s="274"/>
      <c r="G754" s="26"/>
      <c r="H754" s="274"/>
      <c r="I754" s="26"/>
      <c r="J754" s="26"/>
      <c r="K754" s="26"/>
      <c r="L754" s="26"/>
      <c r="M754" s="26"/>
      <c r="N754" s="26"/>
      <c r="O754" s="26"/>
      <c r="P754" s="274"/>
      <c r="Q754" s="26"/>
      <c r="R754" s="26"/>
      <c r="S754" s="26"/>
      <c r="T754" s="26"/>
      <c r="U754" s="26"/>
      <c r="V754" s="26"/>
      <c r="W754" s="26"/>
      <c r="X754" s="26"/>
      <c r="Y754" s="26"/>
      <c r="Z754" s="26"/>
      <c r="AA754" s="26"/>
      <c r="AB754" s="26"/>
      <c r="AC754" s="26"/>
      <c r="AD754" s="26"/>
      <c r="AE754" s="26"/>
      <c r="AF754" s="26"/>
      <c r="AG754" s="26"/>
      <c r="AH754" s="26"/>
      <c r="AI754" s="26"/>
      <c r="AJ754" s="26"/>
      <c r="AK754" s="26"/>
      <c r="AL754" s="274"/>
      <c r="AM754" s="274"/>
      <c r="AN754" s="274"/>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c r="BL754" s="26"/>
    </row>
    <row r="755" spans="1:64" ht="13.5" customHeight="1">
      <c r="A755" s="274"/>
      <c r="B755" s="274"/>
      <c r="C755" s="274"/>
      <c r="D755" s="274"/>
      <c r="E755" s="274"/>
      <c r="F755" s="274"/>
      <c r="G755" s="26"/>
      <c r="H755" s="274"/>
      <c r="I755" s="26"/>
      <c r="J755" s="26"/>
      <c r="K755" s="26"/>
      <c r="L755" s="26"/>
      <c r="M755" s="26"/>
      <c r="N755" s="26"/>
      <c r="O755" s="26"/>
      <c r="P755" s="274"/>
      <c r="Q755" s="26"/>
      <c r="R755" s="26"/>
      <c r="S755" s="26"/>
      <c r="T755" s="26"/>
      <c r="U755" s="26"/>
      <c r="V755" s="26"/>
      <c r="W755" s="26"/>
      <c r="X755" s="26"/>
      <c r="Y755" s="26"/>
      <c r="Z755" s="26"/>
      <c r="AA755" s="26"/>
      <c r="AB755" s="26"/>
      <c r="AC755" s="26"/>
      <c r="AD755" s="26"/>
      <c r="AE755" s="26"/>
      <c r="AF755" s="26"/>
      <c r="AG755" s="26"/>
      <c r="AH755" s="26"/>
      <c r="AI755" s="26"/>
      <c r="AJ755" s="26"/>
      <c r="AK755" s="26"/>
      <c r="AL755" s="274"/>
      <c r="AM755" s="274"/>
      <c r="AN755" s="274"/>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c r="BL755" s="26"/>
    </row>
    <row r="756" spans="1:64" ht="13.5" customHeight="1">
      <c r="A756" s="274"/>
      <c r="B756" s="274"/>
      <c r="C756" s="274"/>
      <c r="D756" s="274"/>
      <c r="E756" s="274"/>
      <c r="F756" s="274"/>
      <c r="G756" s="26"/>
      <c r="H756" s="274"/>
      <c r="I756" s="26"/>
      <c r="J756" s="26"/>
      <c r="K756" s="26"/>
      <c r="L756" s="26"/>
      <c r="M756" s="26"/>
      <c r="N756" s="26"/>
      <c r="O756" s="26"/>
      <c r="P756" s="274"/>
      <c r="Q756" s="26"/>
      <c r="R756" s="26"/>
      <c r="S756" s="26"/>
      <c r="T756" s="26"/>
      <c r="U756" s="26"/>
      <c r="V756" s="26"/>
      <c r="W756" s="26"/>
      <c r="X756" s="26"/>
      <c r="Y756" s="26"/>
      <c r="Z756" s="26"/>
      <c r="AA756" s="26"/>
      <c r="AB756" s="26"/>
      <c r="AC756" s="26"/>
      <c r="AD756" s="26"/>
      <c r="AE756" s="26"/>
      <c r="AF756" s="26"/>
      <c r="AG756" s="26"/>
      <c r="AH756" s="26"/>
      <c r="AI756" s="26"/>
      <c r="AJ756" s="26"/>
      <c r="AK756" s="26"/>
      <c r="AL756" s="274"/>
      <c r="AM756" s="274"/>
      <c r="AN756" s="274"/>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c r="BL756" s="26"/>
    </row>
    <row r="757" spans="1:64" ht="13.5" customHeight="1">
      <c r="A757" s="274"/>
      <c r="B757" s="274"/>
      <c r="C757" s="274"/>
      <c r="D757" s="274"/>
      <c r="E757" s="274"/>
      <c r="F757" s="274"/>
      <c r="G757" s="26"/>
      <c r="H757" s="274"/>
      <c r="I757" s="26"/>
      <c r="J757" s="26"/>
      <c r="K757" s="26"/>
      <c r="L757" s="26"/>
      <c r="M757" s="26"/>
      <c r="N757" s="26"/>
      <c r="O757" s="26"/>
      <c r="P757" s="274"/>
      <c r="Q757" s="26"/>
      <c r="R757" s="26"/>
      <c r="S757" s="26"/>
      <c r="T757" s="26"/>
      <c r="U757" s="26"/>
      <c r="V757" s="26"/>
      <c r="W757" s="26"/>
      <c r="X757" s="26"/>
      <c r="Y757" s="26"/>
      <c r="Z757" s="26"/>
      <c r="AA757" s="26"/>
      <c r="AB757" s="26"/>
      <c r="AC757" s="26"/>
      <c r="AD757" s="26"/>
      <c r="AE757" s="26"/>
      <c r="AF757" s="26"/>
      <c r="AG757" s="26"/>
      <c r="AH757" s="26"/>
      <c r="AI757" s="26"/>
      <c r="AJ757" s="26"/>
      <c r="AK757" s="26"/>
      <c r="AL757" s="274"/>
      <c r="AM757" s="274"/>
      <c r="AN757" s="274"/>
      <c r="AO757" s="26"/>
      <c r="AP757" s="26"/>
      <c r="AQ757" s="26"/>
      <c r="AR757" s="26"/>
      <c r="AS757" s="26"/>
      <c r="AT757" s="26"/>
      <c r="AU757" s="26"/>
      <c r="AV757" s="26"/>
      <c r="AW757" s="26"/>
      <c r="AX757" s="26"/>
      <c r="AY757" s="26"/>
      <c r="AZ757" s="26"/>
      <c r="BA757" s="26"/>
      <c r="BB757" s="26"/>
      <c r="BC757" s="26"/>
      <c r="BD757" s="26"/>
      <c r="BE757" s="26"/>
      <c r="BF757" s="26"/>
      <c r="BG757" s="26"/>
      <c r="BH757" s="26"/>
      <c r="BI757" s="26"/>
      <c r="BJ757" s="26"/>
      <c r="BK757" s="26"/>
      <c r="BL757" s="26"/>
    </row>
    <row r="758" spans="1:64" ht="13.5" customHeight="1">
      <c r="A758" s="274"/>
      <c r="B758" s="274"/>
      <c r="C758" s="274"/>
      <c r="D758" s="274"/>
      <c r="E758" s="274"/>
      <c r="F758" s="274"/>
      <c r="G758" s="26"/>
      <c r="H758" s="274"/>
      <c r="I758" s="26"/>
      <c r="J758" s="26"/>
      <c r="K758" s="26"/>
      <c r="L758" s="26"/>
      <c r="M758" s="26"/>
      <c r="N758" s="26"/>
      <c r="O758" s="26"/>
      <c r="P758" s="274"/>
      <c r="Q758" s="26"/>
      <c r="R758" s="26"/>
      <c r="S758" s="26"/>
      <c r="T758" s="26"/>
      <c r="U758" s="26"/>
      <c r="V758" s="26"/>
      <c r="W758" s="26"/>
      <c r="X758" s="26"/>
      <c r="Y758" s="26"/>
      <c r="Z758" s="26"/>
      <c r="AA758" s="26"/>
      <c r="AB758" s="26"/>
      <c r="AC758" s="26"/>
      <c r="AD758" s="26"/>
      <c r="AE758" s="26"/>
      <c r="AF758" s="26"/>
      <c r="AG758" s="26"/>
      <c r="AH758" s="26"/>
      <c r="AI758" s="26"/>
      <c r="AJ758" s="26"/>
      <c r="AK758" s="26"/>
      <c r="AL758" s="274"/>
      <c r="AM758" s="274"/>
      <c r="AN758" s="274"/>
      <c r="AO758" s="26"/>
      <c r="AP758" s="26"/>
      <c r="AQ758" s="26"/>
      <c r="AR758" s="26"/>
      <c r="AS758" s="26"/>
      <c r="AT758" s="26"/>
      <c r="AU758" s="26"/>
      <c r="AV758" s="26"/>
      <c r="AW758" s="26"/>
      <c r="AX758" s="26"/>
      <c r="AY758" s="26"/>
      <c r="AZ758" s="26"/>
      <c r="BA758" s="26"/>
      <c r="BB758" s="26"/>
      <c r="BC758" s="26"/>
      <c r="BD758" s="26"/>
      <c r="BE758" s="26"/>
      <c r="BF758" s="26"/>
      <c r="BG758" s="26"/>
      <c r="BH758" s="26"/>
      <c r="BI758" s="26"/>
      <c r="BJ758" s="26"/>
      <c r="BK758" s="26"/>
      <c r="BL758" s="26"/>
    </row>
    <row r="759" spans="1:64" ht="13.5" customHeight="1">
      <c r="A759" s="274"/>
      <c r="B759" s="274"/>
      <c r="C759" s="274"/>
      <c r="D759" s="274"/>
      <c r="E759" s="274"/>
      <c r="F759" s="274"/>
      <c r="G759" s="26"/>
      <c r="H759" s="274"/>
      <c r="I759" s="26"/>
      <c r="J759" s="26"/>
      <c r="K759" s="26"/>
      <c r="L759" s="26"/>
      <c r="M759" s="26"/>
      <c r="N759" s="26"/>
      <c r="O759" s="26"/>
      <c r="P759" s="274"/>
      <c r="Q759" s="26"/>
      <c r="R759" s="26"/>
      <c r="S759" s="26"/>
      <c r="T759" s="26"/>
      <c r="U759" s="26"/>
      <c r="V759" s="26"/>
      <c r="W759" s="26"/>
      <c r="X759" s="26"/>
      <c r="Y759" s="26"/>
      <c r="Z759" s="26"/>
      <c r="AA759" s="26"/>
      <c r="AB759" s="26"/>
      <c r="AC759" s="26"/>
      <c r="AD759" s="26"/>
      <c r="AE759" s="26"/>
      <c r="AF759" s="26"/>
      <c r="AG759" s="26"/>
      <c r="AH759" s="26"/>
      <c r="AI759" s="26"/>
      <c r="AJ759" s="26"/>
      <c r="AK759" s="26"/>
      <c r="AL759" s="274"/>
      <c r="AM759" s="274"/>
      <c r="AN759" s="274"/>
      <c r="AO759" s="26"/>
      <c r="AP759" s="26"/>
      <c r="AQ759" s="26"/>
      <c r="AR759" s="26"/>
      <c r="AS759" s="26"/>
      <c r="AT759" s="26"/>
      <c r="AU759" s="26"/>
      <c r="AV759" s="26"/>
      <c r="AW759" s="26"/>
      <c r="AX759" s="26"/>
      <c r="AY759" s="26"/>
      <c r="AZ759" s="26"/>
      <c r="BA759" s="26"/>
      <c r="BB759" s="26"/>
      <c r="BC759" s="26"/>
      <c r="BD759" s="26"/>
      <c r="BE759" s="26"/>
      <c r="BF759" s="26"/>
      <c r="BG759" s="26"/>
      <c r="BH759" s="26"/>
      <c r="BI759" s="26"/>
      <c r="BJ759" s="26"/>
      <c r="BK759" s="26"/>
      <c r="BL759" s="26"/>
    </row>
    <row r="760" spans="1:64" ht="13.5" customHeight="1">
      <c r="A760" s="274"/>
      <c r="B760" s="274"/>
      <c r="C760" s="274"/>
      <c r="D760" s="274"/>
      <c r="E760" s="274"/>
      <c r="F760" s="274"/>
      <c r="G760" s="26"/>
      <c r="H760" s="274"/>
      <c r="I760" s="26"/>
      <c r="J760" s="26"/>
      <c r="K760" s="26"/>
      <c r="L760" s="26"/>
      <c r="M760" s="26"/>
      <c r="N760" s="26"/>
      <c r="O760" s="26"/>
      <c r="P760" s="274"/>
      <c r="Q760" s="26"/>
      <c r="R760" s="26"/>
      <c r="S760" s="26"/>
      <c r="T760" s="26"/>
      <c r="U760" s="26"/>
      <c r="V760" s="26"/>
      <c r="W760" s="26"/>
      <c r="X760" s="26"/>
      <c r="Y760" s="26"/>
      <c r="Z760" s="26"/>
      <c r="AA760" s="26"/>
      <c r="AB760" s="26"/>
      <c r="AC760" s="26"/>
      <c r="AD760" s="26"/>
      <c r="AE760" s="26"/>
      <c r="AF760" s="26"/>
      <c r="AG760" s="26"/>
      <c r="AH760" s="26"/>
      <c r="AI760" s="26"/>
      <c r="AJ760" s="26"/>
      <c r="AK760" s="26"/>
      <c r="AL760" s="274"/>
      <c r="AM760" s="274"/>
      <c r="AN760" s="274"/>
      <c r="AO760" s="26"/>
      <c r="AP760" s="26"/>
      <c r="AQ760" s="26"/>
      <c r="AR760" s="26"/>
      <c r="AS760" s="26"/>
      <c r="AT760" s="26"/>
      <c r="AU760" s="26"/>
      <c r="AV760" s="26"/>
      <c r="AW760" s="26"/>
      <c r="AX760" s="26"/>
      <c r="AY760" s="26"/>
      <c r="AZ760" s="26"/>
      <c r="BA760" s="26"/>
      <c r="BB760" s="26"/>
      <c r="BC760" s="26"/>
      <c r="BD760" s="26"/>
      <c r="BE760" s="26"/>
      <c r="BF760" s="26"/>
      <c r="BG760" s="26"/>
      <c r="BH760" s="26"/>
      <c r="BI760" s="26"/>
      <c r="BJ760" s="26"/>
      <c r="BK760" s="26"/>
      <c r="BL760" s="26"/>
    </row>
    <row r="761" spans="1:64" ht="13.5" customHeight="1">
      <c r="A761" s="274"/>
      <c r="B761" s="274"/>
      <c r="C761" s="274"/>
      <c r="D761" s="274"/>
      <c r="E761" s="274"/>
      <c r="F761" s="274"/>
      <c r="G761" s="26"/>
      <c r="H761" s="274"/>
      <c r="I761" s="26"/>
      <c r="J761" s="26"/>
      <c r="K761" s="26"/>
      <c r="L761" s="26"/>
      <c r="M761" s="26"/>
      <c r="N761" s="26"/>
      <c r="O761" s="26"/>
      <c r="P761" s="274"/>
      <c r="Q761" s="26"/>
      <c r="R761" s="26"/>
      <c r="S761" s="26"/>
      <c r="T761" s="26"/>
      <c r="U761" s="26"/>
      <c r="V761" s="26"/>
      <c r="W761" s="26"/>
      <c r="X761" s="26"/>
      <c r="Y761" s="26"/>
      <c r="Z761" s="26"/>
      <c r="AA761" s="26"/>
      <c r="AB761" s="26"/>
      <c r="AC761" s="26"/>
      <c r="AD761" s="26"/>
      <c r="AE761" s="26"/>
      <c r="AF761" s="26"/>
      <c r="AG761" s="26"/>
      <c r="AH761" s="26"/>
      <c r="AI761" s="26"/>
      <c r="AJ761" s="26"/>
      <c r="AK761" s="26"/>
      <c r="AL761" s="274"/>
      <c r="AM761" s="274"/>
      <c r="AN761" s="274"/>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c r="BL761" s="26"/>
    </row>
    <row r="762" spans="1:64" ht="13.5" customHeight="1">
      <c r="A762" s="274"/>
      <c r="B762" s="274"/>
      <c r="C762" s="274"/>
      <c r="D762" s="274"/>
      <c r="E762" s="274"/>
      <c r="F762" s="274"/>
      <c r="G762" s="26"/>
      <c r="H762" s="274"/>
      <c r="I762" s="26"/>
      <c r="J762" s="26"/>
      <c r="K762" s="26"/>
      <c r="L762" s="26"/>
      <c r="M762" s="26"/>
      <c r="N762" s="26"/>
      <c r="O762" s="26"/>
      <c r="P762" s="274"/>
      <c r="Q762" s="26"/>
      <c r="R762" s="26"/>
      <c r="S762" s="26"/>
      <c r="T762" s="26"/>
      <c r="U762" s="26"/>
      <c r="V762" s="26"/>
      <c r="W762" s="26"/>
      <c r="X762" s="26"/>
      <c r="Y762" s="26"/>
      <c r="Z762" s="26"/>
      <c r="AA762" s="26"/>
      <c r="AB762" s="26"/>
      <c r="AC762" s="26"/>
      <c r="AD762" s="26"/>
      <c r="AE762" s="26"/>
      <c r="AF762" s="26"/>
      <c r="AG762" s="26"/>
      <c r="AH762" s="26"/>
      <c r="AI762" s="26"/>
      <c r="AJ762" s="26"/>
      <c r="AK762" s="26"/>
      <c r="AL762" s="274"/>
      <c r="AM762" s="274"/>
      <c r="AN762" s="274"/>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c r="BL762" s="26"/>
    </row>
    <row r="763" spans="1:64" ht="13.5" customHeight="1">
      <c r="A763" s="274"/>
      <c r="B763" s="274"/>
      <c r="C763" s="274"/>
      <c r="D763" s="274"/>
      <c r="E763" s="274"/>
      <c r="F763" s="274"/>
      <c r="G763" s="26"/>
      <c r="H763" s="274"/>
      <c r="I763" s="26"/>
      <c r="J763" s="26"/>
      <c r="K763" s="26"/>
      <c r="L763" s="26"/>
      <c r="M763" s="26"/>
      <c r="N763" s="26"/>
      <c r="O763" s="26"/>
      <c r="P763" s="274"/>
      <c r="Q763" s="26"/>
      <c r="R763" s="26"/>
      <c r="S763" s="26"/>
      <c r="T763" s="26"/>
      <c r="U763" s="26"/>
      <c r="V763" s="26"/>
      <c r="W763" s="26"/>
      <c r="X763" s="26"/>
      <c r="Y763" s="26"/>
      <c r="Z763" s="26"/>
      <c r="AA763" s="26"/>
      <c r="AB763" s="26"/>
      <c r="AC763" s="26"/>
      <c r="AD763" s="26"/>
      <c r="AE763" s="26"/>
      <c r="AF763" s="26"/>
      <c r="AG763" s="26"/>
      <c r="AH763" s="26"/>
      <c r="AI763" s="26"/>
      <c r="AJ763" s="26"/>
      <c r="AK763" s="26"/>
      <c r="AL763" s="274"/>
      <c r="AM763" s="274"/>
      <c r="AN763" s="274"/>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c r="BL763" s="26"/>
    </row>
    <row r="764" spans="1:64" ht="13.5" customHeight="1">
      <c r="A764" s="274"/>
      <c r="B764" s="274"/>
      <c r="C764" s="274"/>
      <c r="D764" s="274"/>
      <c r="E764" s="274"/>
      <c r="F764" s="274"/>
      <c r="G764" s="26"/>
      <c r="H764" s="274"/>
      <c r="I764" s="26"/>
      <c r="J764" s="26"/>
      <c r="K764" s="26"/>
      <c r="L764" s="26"/>
      <c r="M764" s="26"/>
      <c r="N764" s="26"/>
      <c r="O764" s="26"/>
      <c r="P764" s="274"/>
      <c r="Q764" s="26"/>
      <c r="R764" s="26"/>
      <c r="S764" s="26"/>
      <c r="T764" s="26"/>
      <c r="U764" s="26"/>
      <c r="V764" s="26"/>
      <c r="W764" s="26"/>
      <c r="X764" s="26"/>
      <c r="Y764" s="26"/>
      <c r="Z764" s="26"/>
      <c r="AA764" s="26"/>
      <c r="AB764" s="26"/>
      <c r="AC764" s="26"/>
      <c r="AD764" s="26"/>
      <c r="AE764" s="26"/>
      <c r="AF764" s="26"/>
      <c r="AG764" s="26"/>
      <c r="AH764" s="26"/>
      <c r="AI764" s="26"/>
      <c r="AJ764" s="26"/>
      <c r="AK764" s="26"/>
      <c r="AL764" s="274"/>
      <c r="AM764" s="274"/>
      <c r="AN764" s="274"/>
      <c r="AO764" s="26"/>
      <c r="AP764" s="26"/>
      <c r="AQ764" s="26"/>
      <c r="AR764" s="26"/>
      <c r="AS764" s="26"/>
      <c r="AT764" s="26"/>
      <c r="AU764" s="26"/>
      <c r="AV764" s="26"/>
      <c r="AW764" s="26"/>
      <c r="AX764" s="26"/>
      <c r="AY764" s="26"/>
      <c r="AZ764" s="26"/>
      <c r="BA764" s="26"/>
      <c r="BB764" s="26"/>
      <c r="BC764" s="26"/>
      <c r="BD764" s="26"/>
      <c r="BE764" s="26"/>
      <c r="BF764" s="26"/>
      <c r="BG764" s="26"/>
      <c r="BH764" s="26"/>
      <c r="BI764" s="26"/>
      <c r="BJ764" s="26"/>
      <c r="BK764" s="26"/>
      <c r="BL764" s="26"/>
    </row>
    <row r="765" spans="1:64" ht="13.5" customHeight="1">
      <c r="A765" s="274"/>
      <c r="B765" s="274"/>
      <c r="C765" s="274"/>
      <c r="D765" s="274"/>
      <c r="E765" s="274"/>
      <c r="F765" s="274"/>
      <c r="G765" s="26"/>
      <c r="H765" s="274"/>
      <c r="I765" s="26"/>
      <c r="J765" s="26"/>
      <c r="K765" s="26"/>
      <c r="L765" s="26"/>
      <c r="M765" s="26"/>
      <c r="N765" s="26"/>
      <c r="O765" s="26"/>
      <c r="P765" s="274"/>
      <c r="Q765" s="26"/>
      <c r="R765" s="26"/>
      <c r="S765" s="26"/>
      <c r="T765" s="26"/>
      <c r="U765" s="26"/>
      <c r="V765" s="26"/>
      <c r="W765" s="26"/>
      <c r="X765" s="26"/>
      <c r="Y765" s="26"/>
      <c r="Z765" s="26"/>
      <c r="AA765" s="26"/>
      <c r="AB765" s="26"/>
      <c r="AC765" s="26"/>
      <c r="AD765" s="26"/>
      <c r="AE765" s="26"/>
      <c r="AF765" s="26"/>
      <c r="AG765" s="26"/>
      <c r="AH765" s="26"/>
      <c r="AI765" s="26"/>
      <c r="AJ765" s="26"/>
      <c r="AK765" s="26"/>
      <c r="AL765" s="274"/>
      <c r="AM765" s="274"/>
      <c r="AN765" s="274"/>
      <c r="AO765" s="26"/>
      <c r="AP765" s="26"/>
      <c r="AQ765" s="26"/>
      <c r="AR765" s="26"/>
      <c r="AS765" s="26"/>
      <c r="AT765" s="26"/>
      <c r="AU765" s="26"/>
      <c r="AV765" s="26"/>
      <c r="AW765" s="26"/>
      <c r="AX765" s="26"/>
      <c r="AY765" s="26"/>
      <c r="AZ765" s="26"/>
      <c r="BA765" s="26"/>
      <c r="BB765" s="26"/>
      <c r="BC765" s="26"/>
      <c r="BD765" s="26"/>
      <c r="BE765" s="26"/>
      <c r="BF765" s="26"/>
      <c r="BG765" s="26"/>
      <c r="BH765" s="26"/>
      <c r="BI765" s="26"/>
      <c r="BJ765" s="26"/>
      <c r="BK765" s="26"/>
      <c r="BL765" s="26"/>
    </row>
    <row r="766" spans="1:64" ht="13.5" customHeight="1">
      <c r="A766" s="274"/>
      <c r="B766" s="274"/>
      <c r="C766" s="274"/>
      <c r="D766" s="274"/>
      <c r="E766" s="274"/>
      <c r="F766" s="274"/>
      <c r="G766" s="26"/>
      <c r="H766" s="274"/>
      <c r="I766" s="26"/>
      <c r="J766" s="26"/>
      <c r="K766" s="26"/>
      <c r="L766" s="26"/>
      <c r="M766" s="26"/>
      <c r="N766" s="26"/>
      <c r="O766" s="26"/>
      <c r="P766" s="274"/>
      <c r="Q766" s="26"/>
      <c r="R766" s="26"/>
      <c r="S766" s="26"/>
      <c r="T766" s="26"/>
      <c r="U766" s="26"/>
      <c r="V766" s="26"/>
      <c r="W766" s="26"/>
      <c r="X766" s="26"/>
      <c r="Y766" s="26"/>
      <c r="Z766" s="26"/>
      <c r="AA766" s="26"/>
      <c r="AB766" s="26"/>
      <c r="AC766" s="26"/>
      <c r="AD766" s="26"/>
      <c r="AE766" s="26"/>
      <c r="AF766" s="26"/>
      <c r="AG766" s="26"/>
      <c r="AH766" s="26"/>
      <c r="AI766" s="26"/>
      <c r="AJ766" s="26"/>
      <c r="AK766" s="26"/>
      <c r="AL766" s="274"/>
      <c r="AM766" s="274"/>
      <c r="AN766" s="274"/>
      <c r="AO766" s="26"/>
      <c r="AP766" s="26"/>
      <c r="AQ766" s="26"/>
      <c r="AR766" s="26"/>
      <c r="AS766" s="26"/>
      <c r="AT766" s="26"/>
      <c r="AU766" s="26"/>
      <c r="AV766" s="26"/>
      <c r="AW766" s="26"/>
      <c r="AX766" s="26"/>
      <c r="AY766" s="26"/>
      <c r="AZ766" s="26"/>
      <c r="BA766" s="26"/>
      <c r="BB766" s="26"/>
      <c r="BC766" s="26"/>
      <c r="BD766" s="26"/>
      <c r="BE766" s="26"/>
      <c r="BF766" s="26"/>
      <c r="BG766" s="26"/>
      <c r="BH766" s="26"/>
      <c r="BI766" s="26"/>
      <c r="BJ766" s="26"/>
      <c r="BK766" s="26"/>
      <c r="BL766" s="26"/>
    </row>
    <row r="767" spans="1:64" ht="13.5" customHeight="1">
      <c r="A767" s="274"/>
      <c r="B767" s="274"/>
      <c r="C767" s="274"/>
      <c r="D767" s="274"/>
      <c r="E767" s="274"/>
      <c r="F767" s="274"/>
      <c r="G767" s="26"/>
      <c r="H767" s="274"/>
      <c r="I767" s="26"/>
      <c r="J767" s="26"/>
      <c r="K767" s="26"/>
      <c r="L767" s="26"/>
      <c r="M767" s="26"/>
      <c r="N767" s="26"/>
      <c r="O767" s="26"/>
      <c r="P767" s="274"/>
      <c r="Q767" s="26"/>
      <c r="R767" s="26"/>
      <c r="S767" s="26"/>
      <c r="T767" s="26"/>
      <c r="U767" s="26"/>
      <c r="V767" s="26"/>
      <c r="W767" s="26"/>
      <c r="X767" s="26"/>
      <c r="Y767" s="26"/>
      <c r="Z767" s="26"/>
      <c r="AA767" s="26"/>
      <c r="AB767" s="26"/>
      <c r="AC767" s="26"/>
      <c r="AD767" s="26"/>
      <c r="AE767" s="26"/>
      <c r="AF767" s="26"/>
      <c r="AG767" s="26"/>
      <c r="AH767" s="26"/>
      <c r="AI767" s="26"/>
      <c r="AJ767" s="26"/>
      <c r="AK767" s="26"/>
      <c r="AL767" s="274"/>
      <c r="AM767" s="274"/>
      <c r="AN767" s="274"/>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c r="BL767" s="26"/>
    </row>
    <row r="768" spans="1:64" ht="13.5" customHeight="1">
      <c r="A768" s="274"/>
      <c r="B768" s="274"/>
      <c r="C768" s="274"/>
      <c r="D768" s="274"/>
      <c r="E768" s="274"/>
      <c r="F768" s="274"/>
      <c r="G768" s="26"/>
      <c r="H768" s="274"/>
      <c r="I768" s="26"/>
      <c r="J768" s="26"/>
      <c r="K768" s="26"/>
      <c r="L768" s="26"/>
      <c r="M768" s="26"/>
      <c r="N768" s="26"/>
      <c r="O768" s="26"/>
      <c r="P768" s="274"/>
      <c r="Q768" s="26"/>
      <c r="R768" s="26"/>
      <c r="S768" s="26"/>
      <c r="T768" s="26"/>
      <c r="U768" s="26"/>
      <c r="V768" s="26"/>
      <c r="W768" s="26"/>
      <c r="X768" s="26"/>
      <c r="Y768" s="26"/>
      <c r="Z768" s="26"/>
      <c r="AA768" s="26"/>
      <c r="AB768" s="26"/>
      <c r="AC768" s="26"/>
      <c r="AD768" s="26"/>
      <c r="AE768" s="26"/>
      <c r="AF768" s="26"/>
      <c r="AG768" s="26"/>
      <c r="AH768" s="26"/>
      <c r="AI768" s="26"/>
      <c r="AJ768" s="26"/>
      <c r="AK768" s="26"/>
      <c r="AL768" s="274"/>
      <c r="AM768" s="274"/>
      <c r="AN768" s="274"/>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c r="BL768" s="26"/>
    </row>
    <row r="769" spans="1:64" ht="13.5" customHeight="1">
      <c r="A769" s="274"/>
      <c r="B769" s="274"/>
      <c r="C769" s="274"/>
      <c r="D769" s="274"/>
      <c r="E769" s="274"/>
      <c r="F769" s="274"/>
      <c r="G769" s="26"/>
      <c r="H769" s="274"/>
      <c r="I769" s="26"/>
      <c r="J769" s="26"/>
      <c r="K769" s="26"/>
      <c r="L769" s="26"/>
      <c r="M769" s="26"/>
      <c r="N769" s="26"/>
      <c r="O769" s="26"/>
      <c r="P769" s="274"/>
      <c r="Q769" s="26"/>
      <c r="R769" s="26"/>
      <c r="S769" s="26"/>
      <c r="T769" s="26"/>
      <c r="U769" s="26"/>
      <c r="V769" s="26"/>
      <c r="W769" s="26"/>
      <c r="X769" s="26"/>
      <c r="Y769" s="26"/>
      <c r="Z769" s="26"/>
      <c r="AA769" s="26"/>
      <c r="AB769" s="26"/>
      <c r="AC769" s="26"/>
      <c r="AD769" s="26"/>
      <c r="AE769" s="26"/>
      <c r="AF769" s="26"/>
      <c r="AG769" s="26"/>
      <c r="AH769" s="26"/>
      <c r="AI769" s="26"/>
      <c r="AJ769" s="26"/>
      <c r="AK769" s="26"/>
      <c r="AL769" s="274"/>
      <c r="AM769" s="274"/>
      <c r="AN769" s="274"/>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c r="BL769" s="26"/>
    </row>
    <row r="770" spans="1:64" ht="13.5" customHeight="1">
      <c r="A770" s="274"/>
      <c r="B770" s="274"/>
      <c r="C770" s="274"/>
      <c r="D770" s="274"/>
      <c r="E770" s="274"/>
      <c r="F770" s="274"/>
      <c r="G770" s="26"/>
      <c r="H770" s="274"/>
      <c r="I770" s="26"/>
      <c r="J770" s="26"/>
      <c r="K770" s="26"/>
      <c r="L770" s="26"/>
      <c r="M770" s="26"/>
      <c r="N770" s="26"/>
      <c r="O770" s="26"/>
      <c r="P770" s="274"/>
      <c r="Q770" s="26"/>
      <c r="R770" s="26"/>
      <c r="S770" s="26"/>
      <c r="T770" s="26"/>
      <c r="U770" s="26"/>
      <c r="V770" s="26"/>
      <c r="W770" s="26"/>
      <c r="X770" s="26"/>
      <c r="Y770" s="26"/>
      <c r="Z770" s="26"/>
      <c r="AA770" s="26"/>
      <c r="AB770" s="26"/>
      <c r="AC770" s="26"/>
      <c r="AD770" s="26"/>
      <c r="AE770" s="26"/>
      <c r="AF770" s="26"/>
      <c r="AG770" s="26"/>
      <c r="AH770" s="26"/>
      <c r="AI770" s="26"/>
      <c r="AJ770" s="26"/>
      <c r="AK770" s="26"/>
      <c r="AL770" s="274"/>
      <c r="AM770" s="274"/>
      <c r="AN770" s="274"/>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c r="BL770" s="26"/>
    </row>
    <row r="771" spans="1:64" ht="13.5" customHeight="1">
      <c r="A771" s="274"/>
      <c r="B771" s="274"/>
      <c r="C771" s="274"/>
      <c r="D771" s="274"/>
      <c r="E771" s="274"/>
      <c r="F771" s="274"/>
      <c r="G771" s="26"/>
      <c r="H771" s="274"/>
      <c r="I771" s="26"/>
      <c r="J771" s="26"/>
      <c r="K771" s="26"/>
      <c r="L771" s="26"/>
      <c r="M771" s="26"/>
      <c r="N771" s="26"/>
      <c r="O771" s="26"/>
      <c r="P771" s="274"/>
      <c r="Q771" s="26"/>
      <c r="R771" s="26"/>
      <c r="S771" s="26"/>
      <c r="T771" s="26"/>
      <c r="U771" s="26"/>
      <c r="V771" s="26"/>
      <c r="W771" s="26"/>
      <c r="X771" s="26"/>
      <c r="Y771" s="26"/>
      <c r="Z771" s="26"/>
      <c r="AA771" s="26"/>
      <c r="AB771" s="26"/>
      <c r="AC771" s="26"/>
      <c r="AD771" s="26"/>
      <c r="AE771" s="26"/>
      <c r="AF771" s="26"/>
      <c r="AG771" s="26"/>
      <c r="AH771" s="26"/>
      <c r="AI771" s="26"/>
      <c r="AJ771" s="26"/>
      <c r="AK771" s="26"/>
      <c r="AL771" s="274"/>
      <c r="AM771" s="274"/>
      <c r="AN771" s="274"/>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c r="BL771" s="26"/>
    </row>
    <row r="772" spans="1:64" ht="13.5" customHeight="1">
      <c r="A772" s="274"/>
      <c r="B772" s="274"/>
      <c r="C772" s="274"/>
      <c r="D772" s="274"/>
      <c r="E772" s="274"/>
      <c r="F772" s="274"/>
      <c r="G772" s="26"/>
      <c r="H772" s="274"/>
      <c r="I772" s="26"/>
      <c r="J772" s="26"/>
      <c r="K772" s="26"/>
      <c r="L772" s="26"/>
      <c r="M772" s="26"/>
      <c r="N772" s="26"/>
      <c r="O772" s="26"/>
      <c r="P772" s="274"/>
      <c r="Q772" s="26"/>
      <c r="R772" s="26"/>
      <c r="S772" s="26"/>
      <c r="T772" s="26"/>
      <c r="U772" s="26"/>
      <c r="V772" s="26"/>
      <c r="W772" s="26"/>
      <c r="X772" s="26"/>
      <c r="Y772" s="26"/>
      <c r="Z772" s="26"/>
      <c r="AA772" s="26"/>
      <c r="AB772" s="26"/>
      <c r="AC772" s="26"/>
      <c r="AD772" s="26"/>
      <c r="AE772" s="26"/>
      <c r="AF772" s="26"/>
      <c r="AG772" s="26"/>
      <c r="AH772" s="26"/>
      <c r="AI772" s="26"/>
      <c r="AJ772" s="26"/>
      <c r="AK772" s="26"/>
      <c r="AL772" s="274"/>
      <c r="AM772" s="274"/>
      <c r="AN772" s="274"/>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c r="BL772" s="26"/>
    </row>
    <row r="773" spans="1:64" ht="13.5" customHeight="1">
      <c r="A773" s="274"/>
      <c r="B773" s="274"/>
      <c r="C773" s="274"/>
      <c r="D773" s="274"/>
      <c r="E773" s="274"/>
      <c r="F773" s="274"/>
      <c r="G773" s="26"/>
      <c r="H773" s="274"/>
      <c r="I773" s="26"/>
      <c r="J773" s="26"/>
      <c r="K773" s="26"/>
      <c r="L773" s="26"/>
      <c r="M773" s="26"/>
      <c r="N773" s="26"/>
      <c r="O773" s="26"/>
      <c r="P773" s="274"/>
      <c r="Q773" s="26"/>
      <c r="R773" s="26"/>
      <c r="S773" s="26"/>
      <c r="T773" s="26"/>
      <c r="U773" s="26"/>
      <c r="V773" s="26"/>
      <c r="W773" s="26"/>
      <c r="X773" s="26"/>
      <c r="Y773" s="26"/>
      <c r="Z773" s="26"/>
      <c r="AA773" s="26"/>
      <c r="AB773" s="26"/>
      <c r="AC773" s="26"/>
      <c r="AD773" s="26"/>
      <c r="AE773" s="26"/>
      <c r="AF773" s="26"/>
      <c r="AG773" s="26"/>
      <c r="AH773" s="26"/>
      <c r="AI773" s="26"/>
      <c r="AJ773" s="26"/>
      <c r="AK773" s="26"/>
      <c r="AL773" s="274"/>
      <c r="AM773" s="274"/>
      <c r="AN773" s="274"/>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c r="BL773" s="26"/>
    </row>
    <row r="774" spans="1:64" ht="13.5" customHeight="1">
      <c r="A774" s="274"/>
      <c r="B774" s="274"/>
      <c r="C774" s="274"/>
      <c r="D774" s="274"/>
      <c r="E774" s="274"/>
      <c r="F774" s="274"/>
      <c r="G774" s="26"/>
      <c r="H774" s="274"/>
      <c r="I774" s="26"/>
      <c r="J774" s="26"/>
      <c r="K774" s="26"/>
      <c r="L774" s="26"/>
      <c r="M774" s="26"/>
      <c r="N774" s="26"/>
      <c r="O774" s="26"/>
      <c r="P774" s="274"/>
      <c r="Q774" s="26"/>
      <c r="R774" s="26"/>
      <c r="S774" s="26"/>
      <c r="T774" s="26"/>
      <c r="U774" s="26"/>
      <c r="V774" s="26"/>
      <c r="W774" s="26"/>
      <c r="X774" s="26"/>
      <c r="Y774" s="26"/>
      <c r="Z774" s="26"/>
      <c r="AA774" s="26"/>
      <c r="AB774" s="26"/>
      <c r="AC774" s="26"/>
      <c r="AD774" s="26"/>
      <c r="AE774" s="26"/>
      <c r="AF774" s="26"/>
      <c r="AG774" s="26"/>
      <c r="AH774" s="26"/>
      <c r="AI774" s="26"/>
      <c r="AJ774" s="26"/>
      <c r="AK774" s="26"/>
      <c r="AL774" s="274"/>
      <c r="AM774" s="274"/>
      <c r="AN774" s="274"/>
      <c r="AO774" s="26"/>
      <c r="AP774" s="26"/>
      <c r="AQ774" s="26"/>
      <c r="AR774" s="26"/>
      <c r="AS774" s="26"/>
      <c r="AT774" s="26"/>
      <c r="AU774" s="26"/>
      <c r="AV774" s="26"/>
      <c r="AW774" s="26"/>
      <c r="AX774" s="26"/>
      <c r="AY774" s="26"/>
      <c r="AZ774" s="26"/>
      <c r="BA774" s="26"/>
      <c r="BB774" s="26"/>
      <c r="BC774" s="26"/>
      <c r="BD774" s="26"/>
      <c r="BE774" s="26"/>
      <c r="BF774" s="26"/>
      <c r="BG774" s="26"/>
      <c r="BH774" s="26"/>
      <c r="BI774" s="26"/>
      <c r="BJ774" s="26"/>
      <c r="BK774" s="26"/>
      <c r="BL774" s="26"/>
    </row>
    <row r="775" spans="1:64" ht="13.5" customHeight="1">
      <c r="A775" s="274"/>
      <c r="B775" s="274"/>
      <c r="C775" s="274"/>
      <c r="D775" s="274"/>
      <c r="E775" s="274"/>
      <c r="F775" s="274"/>
      <c r="G775" s="26"/>
      <c r="H775" s="274"/>
      <c r="I775" s="26"/>
      <c r="J775" s="26"/>
      <c r="K775" s="26"/>
      <c r="L775" s="26"/>
      <c r="M775" s="26"/>
      <c r="N775" s="26"/>
      <c r="O775" s="26"/>
      <c r="P775" s="274"/>
      <c r="Q775" s="26"/>
      <c r="R775" s="26"/>
      <c r="S775" s="26"/>
      <c r="T775" s="26"/>
      <c r="U775" s="26"/>
      <c r="V775" s="26"/>
      <c r="W775" s="26"/>
      <c r="X775" s="26"/>
      <c r="Y775" s="26"/>
      <c r="Z775" s="26"/>
      <c r="AA775" s="26"/>
      <c r="AB775" s="26"/>
      <c r="AC775" s="26"/>
      <c r="AD775" s="26"/>
      <c r="AE775" s="26"/>
      <c r="AF775" s="26"/>
      <c r="AG775" s="26"/>
      <c r="AH775" s="26"/>
      <c r="AI775" s="26"/>
      <c r="AJ775" s="26"/>
      <c r="AK775" s="26"/>
      <c r="AL775" s="274"/>
      <c r="AM775" s="274"/>
      <c r="AN775" s="274"/>
      <c r="AO775" s="26"/>
      <c r="AP775" s="26"/>
      <c r="AQ775" s="26"/>
      <c r="AR775" s="26"/>
      <c r="AS775" s="26"/>
      <c r="AT775" s="26"/>
      <c r="AU775" s="26"/>
      <c r="AV775" s="26"/>
      <c r="AW775" s="26"/>
      <c r="AX775" s="26"/>
      <c r="AY775" s="26"/>
      <c r="AZ775" s="26"/>
      <c r="BA775" s="26"/>
      <c r="BB775" s="26"/>
      <c r="BC775" s="26"/>
      <c r="BD775" s="26"/>
      <c r="BE775" s="26"/>
      <c r="BF775" s="26"/>
      <c r="BG775" s="26"/>
      <c r="BH775" s="26"/>
      <c r="BI775" s="26"/>
      <c r="BJ775" s="26"/>
      <c r="BK775" s="26"/>
      <c r="BL775" s="26"/>
    </row>
    <row r="776" spans="1:64" ht="13.5" customHeight="1">
      <c r="A776" s="274"/>
      <c r="B776" s="274"/>
      <c r="C776" s="274"/>
      <c r="D776" s="274"/>
      <c r="E776" s="274"/>
      <c r="F776" s="274"/>
      <c r="G776" s="26"/>
      <c r="H776" s="274"/>
      <c r="I776" s="26"/>
      <c r="J776" s="26"/>
      <c r="K776" s="26"/>
      <c r="L776" s="26"/>
      <c r="M776" s="26"/>
      <c r="N776" s="26"/>
      <c r="O776" s="26"/>
      <c r="P776" s="274"/>
      <c r="Q776" s="26"/>
      <c r="R776" s="26"/>
      <c r="S776" s="26"/>
      <c r="T776" s="26"/>
      <c r="U776" s="26"/>
      <c r="V776" s="26"/>
      <c r="W776" s="26"/>
      <c r="X776" s="26"/>
      <c r="Y776" s="26"/>
      <c r="Z776" s="26"/>
      <c r="AA776" s="26"/>
      <c r="AB776" s="26"/>
      <c r="AC776" s="26"/>
      <c r="AD776" s="26"/>
      <c r="AE776" s="26"/>
      <c r="AF776" s="26"/>
      <c r="AG776" s="26"/>
      <c r="AH776" s="26"/>
      <c r="AI776" s="26"/>
      <c r="AJ776" s="26"/>
      <c r="AK776" s="26"/>
      <c r="AL776" s="274"/>
      <c r="AM776" s="274"/>
      <c r="AN776" s="274"/>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c r="BL776" s="26"/>
    </row>
    <row r="777" spans="1:64" ht="13.5" customHeight="1">
      <c r="A777" s="274"/>
      <c r="B777" s="274"/>
      <c r="C777" s="274"/>
      <c r="D777" s="274"/>
      <c r="E777" s="274"/>
      <c r="F777" s="274"/>
      <c r="G777" s="26"/>
      <c r="H777" s="274"/>
      <c r="I777" s="26"/>
      <c r="J777" s="26"/>
      <c r="K777" s="26"/>
      <c r="L777" s="26"/>
      <c r="M777" s="26"/>
      <c r="N777" s="26"/>
      <c r="O777" s="26"/>
      <c r="P777" s="274"/>
      <c r="Q777" s="26"/>
      <c r="R777" s="26"/>
      <c r="S777" s="26"/>
      <c r="T777" s="26"/>
      <c r="U777" s="26"/>
      <c r="V777" s="26"/>
      <c r="W777" s="26"/>
      <c r="X777" s="26"/>
      <c r="Y777" s="26"/>
      <c r="Z777" s="26"/>
      <c r="AA777" s="26"/>
      <c r="AB777" s="26"/>
      <c r="AC777" s="26"/>
      <c r="AD777" s="26"/>
      <c r="AE777" s="26"/>
      <c r="AF777" s="26"/>
      <c r="AG777" s="26"/>
      <c r="AH777" s="26"/>
      <c r="AI777" s="26"/>
      <c r="AJ777" s="26"/>
      <c r="AK777" s="26"/>
      <c r="AL777" s="274"/>
      <c r="AM777" s="274"/>
      <c r="AN777" s="274"/>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c r="BL777" s="26"/>
    </row>
    <row r="778" spans="1:64" ht="13.5" customHeight="1">
      <c r="A778" s="274"/>
      <c r="B778" s="274"/>
      <c r="C778" s="274"/>
      <c r="D778" s="274"/>
      <c r="E778" s="274"/>
      <c r="F778" s="274"/>
      <c r="G778" s="26"/>
      <c r="H778" s="274"/>
      <c r="I778" s="26"/>
      <c r="J778" s="26"/>
      <c r="K778" s="26"/>
      <c r="L778" s="26"/>
      <c r="M778" s="26"/>
      <c r="N778" s="26"/>
      <c r="O778" s="26"/>
      <c r="P778" s="274"/>
      <c r="Q778" s="26"/>
      <c r="R778" s="26"/>
      <c r="S778" s="26"/>
      <c r="T778" s="26"/>
      <c r="U778" s="26"/>
      <c r="V778" s="26"/>
      <c r="W778" s="26"/>
      <c r="X778" s="26"/>
      <c r="Y778" s="26"/>
      <c r="Z778" s="26"/>
      <c r="AA778" s="26"/>
      <c r="AB778" s="26"/>
      <c r="AC778" s="26"/>
      <c r="AD778" s="26"/>
      <c r="AE778" s="26"/>
      <c r="AF778" s="26"/>
      <c r="AG778" s="26"/>
      <c r="AH778" s="26"/>
      <c r="AI778" s="26"/>
      <c r="AJ778" s="26"/>
      <c r="AK778" s="26"/>
      <c r="AL778" s="274"/>
      <c r="AM778" s="274"/>
      <c r="AN778" s="274"/>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c r="BL778" s="26"/>
    </row>
    <row r="779" spans="1:64" ht="13.5" customHeight="1">
      <c r="A779" s="274"/>
      <c r="B779" s="274"/>
      <c r="C779" s="274"/>
      <c r="D779" s="274"/>
      <c r="E779" s="274"/>
      <c r="F779" s="274"/>
      <c r="G779" s="26"/>
      <c r="H779" s="274"/>
      <c r="I779" s="26"/>
      <c r="J779" s="26"/>
      <c r="K779" s="26"/>
      <c r="L779" s="26"/>
      <c r="M779" s="26"/>
      <c r="N779" s="26"/>
      <c r="O779" s="26"/>
      <c r="P779" s="274"/>
      <c r="Q779" s="26"/>
      <c r="R779" s="26"/>
      <c r="S779" s="26"/>
      <c r="T779" s="26"/>
      <c r="U779" s="26"/>
      <c r="V779" s="26"/>
      <c r="W779" s="26"/>
      <c r="X779" s="26"/>
      <c r="Y779" s="26"/>
      <c r="Z779" s="26"/>
      <c r="AA779" s="26"/>
      <c r="AB779" s="26"/>
      <c r="AC779" s="26"/>
      <c r="AD779" s="26"/>
      <c r="AE779" s="26"/>
      <c r="AF779" s="26"/>
      <c r="AG779" s="26"/>
      <c r="AH779" s="26"/>
      <c r="AI779" s="26"/>
      <c r="AJ779" s="26"/>
      <c r="AK779" s="26"/>
      <c r="AL779" s="274"/>
      <c r="AM779" s="274"/>
      <c r="AN779" s="274"/>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c r="BL779" s="26"/>
    </row>
    <row r="780" spans="1:64" ht="13.5" customHeight="1">
      <c r="A780" s="274"/>
      <c r="B780" s="274"/>
      <c r="C780" s="274"/>
      <c r="D780" s="274"/>
      <c r="E780" s="274"/>
      <c r="F780" s="274"/>
      <c r="G780" s="26"/>
      <c r="H780" s="274"/>
      <c r="I780" s="26"/>
      <c r="J780" s="26"/>
      <c r="K780" s="26"/>
      <c r="L780" s="26"/>
      <c r="M780" s="26"/>
      <c r="N780" s="26"/>
      <c r="O780" s="26"/>
      <c r="P780" s="274"/>
      <c r="Q780" s="26"/>
      <c r="R780" s="26"/>
      <c r="S780" s="26"/>
      <c r="T780" s="26"/>
      <c r="U780" s="26"/>
      <c r="V780" s="26"/>
      <c r="W780" s="26"/>
      <c r="X780" s="26"/>
      <c r="Y780" s="26"/>
      <c r="Z780" s="26"/>
      <c r="AA780" s="26"/>
      <c r="AB780" s="26"/>
      <c r="AC780" s="26"/>
      <c r="AD780" s="26"/>
      <c r="AE780" s="26"/>
      <c r="AF780" s="26"/>
      <c r="AG780" s="26"/>
      <c r="AH780" s="26"/>
      <c r="AI780" s="26"/>
      <c r="AJ780" s="26"/>
      <c r="AK780" s="26"/>
      <c r="AL780" s="274"/>
      <c r="AM780" s="274"/>
      <c r="AN780" s="274"/>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c r="BL780" s="26"/>
    </row>
    <row r="781" spans="1:64" ht="13.5" customHeight="1">
      <c r="A781" s="274"/>
      <c r="B781" s="274"/>
      <c r="C781" s="274"/>
      <c r="D781" s="274"/>
      <c r="E781" s="274"/>
      <c r="F781" s="274"/>
      <c r="G781" s="26"/>
      <c r="H781" s="274"/>
      <c r="I781" s="26"/>
      <c r="J781" s="26"/>
      <c r="K781" s="26"/>
      <c r="L781" s="26"/>
      <c r="M781" s="26"/>
      <c r="N781" s="26"/>
      <c r="O781" s="26"/>
      <c r="P781" s="274"/>
      <c r="Q781" s="26"/>
      <c r="R781" s="26"/>
      <c r="S781" s="26"/>
      <c r="T781" s="26"/>
      <c r="U781" s="26"/>
      <c r="V781" s="26"/>
      <c r="W781" s="26"/>
      <c r="X781" s="26"/>
      <c r="Y781" s="26"/>
      <c r="Z781" s="26"/>
      <c r="AA781" s="26"/>
      <c r="AB781" s="26"/>
      <c r="AC781" s="26"/>
      <c r="AD781" s="26"/>
      <c r="AE781" s="26"/>
      <c r="AF781" s="26"/>
      <c r="AG781" s="26"/>
      <c r="AH781" s="26"/>
      <c r="AI781" s="26"/>
      <c r="AJ781" s="26"/>
      <c r="AK781" s="26"/>
      <c r="AL781" s="274"/>
      <c r="AM781" s="274"/>
      <c r="AN781" s="274"/>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c r="BL781" s="26"/>
    </row>
    <row r="782" spans="1:64" ht="13.5" customHeight="1">
      <c r="A782" s="274"/>
      <c r="B782" s="274"/>
      <c r="C782" s="274"/>
      <c r="D782" s="274"/>
      <c r="E782" s="274"/>
      <c r="F782" s="274"/>
      <c r="G782" s="26"/>
      <c r="H782" s="274"/>
      <c r="I782" s="26"/>
      <c r="J782" s="26"/>
      <c r="K782" s="26"/>
      <c r="L782" s="26"/>
      <c r="M782" s="26"/>
      <c r="N782" s="26"/>
      <c r="O782" s="26"/>
      <c r="P782" s="274"/>
      <c r="Q782" s="26"/>
      <c r="R782" s="26"/>
      <c r="S782" s="26"/>
      <c r="T782" s="26"/>
      <c r="U782" s="26"/>
      <c r="V782" s="26"/>
      <c r="W782" s="26"/>
      <c r="X782" s="26"/>
      <c r="Y782" s="26"/>
      <c r="Z782" s="26"/>
      <c r="AA782" s="26"/>
      <c r="AB782" s="26"/>
      <c r="AC782" s="26"/>
      <c r="AD782" s="26"/>
      <c r="AE782" s="26"/>
      <c r="AF782" s="26"/>
      <c r="AG782" s="26"/>
      <c r="AH782" s="26"/>
      <c r="AI782" s="26"/>
      <c r="AJ782" s="26"/>
      <c r="AK782" s="26"/>
      <c r="AL782" s="274"/>
      <c r="AM782" s="274"/>
      <c r="AN782" s="274"/>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c r="BL782" s="26"/>
    </row>
    <row r="783" spans="1:64" ht="13.5" customHeight="1">
      <c r="A783" s="274"/>
      <c r="B783" s="274"/>
      <c r="C783" s="274"/>
      <c r="D783" s="274"/>
      <c r="E783" s="274"/>
      <c r="F783" s="274"/>
      <c r="G783" s="26"/>
      <c r="H783" s="274"/>
      <c r="I783" s="26"/>
      <c r="J783" s="26"/>
      <c r="K783" s="26"/>
      <c r="L783" s="26"/>
      <c r="M783" s="26"/>
      <c r="N783" s="26"/>
      <c r="O783" s="26"/>
      <c r="P783" s="274"/>
      <c r="Q783" s="26"/>
      <c r="R783" s="26"/>
      <c r="S783" s="26"/>
      <c r="T783" s="26"/>
      <c r="U783" s="26"/>
      <c r="V783" s="26"/>
      <c r="W783" s="26"/>
      <c r="X783" s="26"/>
      <c r="Y783" s="26"/>
      <c r="Z783" s="26"/>
      <c r="AA783" s="26"/>
      <c r="AB783" s="26"/>
      <c r="AC783" s="26"/>
      <c r="AD783" s="26"/>
      <c r="AE783" s="26"/>
      <c r="AF783" s="26"/>
      <c r="AG783" s="26"/>
      <c r="AH783" s="26"/>
      <c r="AI783" s="26"/>
      <c r="AJ783" s="26"/>
      <c r="AK783" s="26"/>
      <c r="AL783" s="274"/>
      <c r="AM783" s="274"/>
      <c r="AN783" s="274"/>
      <c r="AO783" s="26"/>
      <c r="AP783" s="26"/>
      <c r="AQ783" s="26"/>
      <c r="AR783" s="26"/>
      <c r="AS783" s="26"/>
      <c r="AT783" s="26"/>
      <c r="AU783" s="26"/>
      <c r="AV783" s="26"/>
      <c r="AW783" s="26"/>
      <c r="AX783" s="26"/>
      <c r="AY783" s="26"/>
      <c r="AZ783" s="26"/>
      <c r="BA783" s="26"/>
      <c r="BB783" s="26"/>
      <c r="BC783" s="26"/>
      <c r="BD783" s="26"/>
      <c r="BE783" s="26"/>
      <c r="BF783" s="26"/>
      <c r="BG783" s="26"/>
      <c r="BH783" s="26"/>
      <c r="BI783" s="26"/>
      <c r="BJ783" s="26"/>
      <c r="BK783" s="26"/>
      <c r="BL783" s="26"/>
    </row>
    <row r="784" spans="1:64" ht="13.5" customHeight="1">
      <c r="A784" s="274"/>
      <c r="B784" s="274"/>
      <c r="C784" s="274"/>
      <c r="D784" s="274"/>
      <c r="E784" s="274"/>
      <c r="F784" s="274"/>
      <c r="G784" s="26"/>
      <c r="H784" s="274"/>
      <c r="I784" s="26"/>
      <c r="J784" s="26"/>
      <c r="K784" s="26"/>
      <c r="L784" s="26"/>
      <c r="M784" s="26"/>
      <c r="N784" s="26"/>
      <c r="O784" s="26"/>
      <c r="P784" s="274"/>
      <c r="Q784" s="26"/>
      <c r="R784" s="26"/>
      <c r="S784" s="26"/>
      <c r="T784" s="26"/>
      <c r="U784" s="26"/>
      <c r="V784" s="26"/>
      <c r="W784" s="26"/>
      <c r="X784" s="26"/>
      <c r="Y784" s="26"/>
      <c r="Z784" s="26"/>
      <c r="AA784" s="26"/>
      <c r="AB784" s="26"/>
      <c r="AC784" s="26"/>
      <c r="AD784" s="26"/>
      <c r="AE784" s="26"/>
      <c r="AF784" s="26"/>
      <c r="AG784" s="26"/>
      <c r="AH784" s="26"/>
      <c r="AI784" s="26"/>
      <c r="AJ784" s="26"/>
      <c r="AK784" s="26"/>
      <c r="AL784" s="274"/>
      <c r="AM784" s="274"/>
      <c r="AN784" s="274"/>
      <c r="AO784" s="26"/>
      <c r="AP784" s="26"/>
      <c r="AQ784" s="26"/>
      <c r="AR784" s="26"/>
      <c r="AS784" s="26"/>
      <c r="AT784" s="26"/>
      <c r="AU784" s="26"/>
      <c r="AV784" s="26"/>
      <c r="AW784" s="26"/>
      <c r="AX784" s="26"/>
      <c r="AY784" s="26"/>
      <c r="AZ784" s="26"/>
      <c r="BA784" s="26"/>
      <c r="BB784" s="26"/>
      <c r="BC784" s="26"/>
      <c r="BD784" s="26"/>
      <c r="BE784" s="26"/>
      <c r="BF784" s="26"/>
      <c r="BG784" s="26"/>
      <c r="BH784" s="26"/>
      <c r="BI784" s="26"/>
      <c r="BJ784" s="26"/>
      <c r="BK784" s="26"/>
      <c r="BL784" s="26"/>
    </row>
    <row r="785" spans="1:64" ht="13.5" customHeight="1">
      <c r="A785" s="274"/>
      <c r="B785" s="274"/>
      <c r="C785" s="274"/>
      <c r="D785" s="274"/>
      <c r="E785" s="274"/>
      <c r="F785" s="274"/>
      <c r="G785" s="26"/>
      <c r="H785" s="274"/>
      <c r="I785" s="26"/>
      <c r="J785" s="26"/>
      <c r="K785" s="26"/>
      <c r="L785" s="26"/>
      <c r="M785" s="26"/>
      <c r="N785" s="26"/>
      <c r="O785" s="26"/>
      <c r="P785" s="274"/>
      <c r="Q785" s="26"/>
      <c r="R785" s="26"/>
      <c r="S785" s="26"/>
      <c r="T785" s="26"/>
      <c r="U785" s="26"/>
      <c r="V785" s="26"/>
      <c r="W785" s="26"/>
      <c r="X785" s="26"/>
      <c r="Y785" s="26"/>
      <c r="Z785" s="26"/>
      <c r="AA785" s="26"/>
      <c r="AB785" s="26"/>
      <c r="AC785" s="26"/>
      <c r="AD785" s="26"/>
      <c r="AE785" s="26"/>
      <c r="AF785" s="26"/>
      <c r="AG785" s="26"/>
      <c r="AH785" s="26"/>
      <c r="AI785" s="26"/>
      <c r="AJ785" s="26"/>
      <c r="AK785" s="26"/>
      <c r="AL785" s="274"/>
      <c r="AM785" s="274"/>
      <c r="AN785" s="274"/>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c r="BL785" s="26"/>
    </row>
    <row r="786" spans="1:64" ht="13.5" customHeight="1">
      <c r="A786" s="274"/>
      <c r="B786" s="274"/>
      <c r="C786" s="274"/>
      <c r="D786" s="274"/>
      <c r="E786" s="274"/>
      <c r="F786" s="274"/>
      <c r="G786" s="26"/>
      <c r="H786" s="274"/>
      <c r="I786" s="26"/>
      <c r="J786" s="26"/>
      <c r="K786" s="26"/>
      <c r="L786" s="26"/>
      <c r="M786" s="26"/>
      <c r="N786" s="26"/>
      <c r="O786" s="26"/>
      <c r="P786" s="274"/>
      <c r="Q786" s="26"/>
      <c r="R786" s="26"/>
      <c r="S786" s="26"/>
      <c r="T786" s="26"/>
      <c r="U786" s="26"/>
      <c r="V786" s="26"/>
      <c r="W786" s="26"/>
      <c r="X786" s="26"/>
      <c r="Y786" s="26"/>
      <c r="Z786" s="26"/>
      <c r="AA786" s="26"/>
      <c r="AB786" s="26"/>
      <c r="AC786" s="26"/>
      <c r="AD786" s="26"/>
      <c r="AE786" s="26"/>
      <c r="AF786" s="26"/>
      <c r="AG786" s="26"/>
      <c r="AH786" s="26"/>
      <c r="AI786" s="26"/>
      <c r="AJ786" s="26"/>
      <c r="AK786" s="26"/>
      <c r="AL786" s="274"/>
      <c r="AM786" s="274"/>
      <c r="AN786" s="274"/>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c r="BL786" s="26"/>
    </row>
    <row r="787" spans="1:64" ht="13.5" customHeight="1">
      <c r="A787" s="274"/>
      <c r="B787" s="274"/>
      <c r="C787" s="274"/>
      <c r="D787" s="274"/>
      <c r="E787" s="274"/>
      <c r="F787" s="274"/>
      <c r="G787" s="26"/>
      <c r="H787" s="274"/>
      <c r="I787" s="26"/>
      <c r="J787" s="26"/>
      <c r="K787" s="26"/>
      <c r="L787" s="26"/>
      <c r="M787" s="26"/>
      <c r="N787" s="26"/>
      <c r="O787" s="26"/>
      <c r="P787" s="274"/>
      <c r="Q787" s="26"/>
      <c r="R787" s="26"/>
      <c r="S787" s="26"/>
      <c r="T787" s="26"/>
      <c r="U787" s="26"/>
      <c r="V787" s="26"/>
      <c r="W787" s="26"/>
      <c r="X787" s="26"/>
      <c r="Y787" s="26"/>
      <c r="Z787" s="26"/>
      <c r="AA787" s="26"/>
      <c r="AB787" s="26"/>
      <c r="AC787" s="26"/>
      <c r="AD787" s="26"/>
      <c r="AE787" s="26"/>
      <c r="AF787" s="26"/>
      <c r="AG787" s="26"/>
      <c r="AH787" s="26"/>
      <c r="AI787" s="26"/>
      <c r="AJ787" s="26"/>
      <c r="AK787" s="26"/>
      <c r="AL787" s="274"/>
      <c r="AM787" s="274"/>
      <c r="AN787" s="274"/>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c r="BL787" s="26"/>
    </row>
    <row r="788" spans="1:64" ht="13.5" customHeight="1">
      <c r="A788" s="274"/>
      <c r="B788" s="274"/>
      <c r="C788" s="274"/>
      <c r="D788" s="274"/>
      <c r="E788" s="274"/>
      <c r="F788" s="274"/>
      <c r="G788" s="26"/>
      <c r="H788" s="274"/>
      <c r="I788" s="26"/>
      <c r="J788" s="26"/>
      <c r="K788" s="26"/>
      <c r="L788" s="26"/>
      <c r="M788" s="26"/>
      <c r="N788" s="26"/>
      <c r="O788" s="26"/>
      <c r="P788" s="274"/>
      <c r="Q788" s="26"/>
      <c r="R788" s="26"/>
      <c r="S788" s="26"/>
      <c r="T788" s="26"/>
      <c r="U788" s="26"/>
      <c r="V788" s="26"/>
      <c r="W788" s="26"/>
      <c r="X788" s="26"/>
      <c r="Y788" s="26"/>
      <c r="Z788" s="26"/>
      <c r="AA788" s="26"/>
      <c r="AB788" s="26"/>
      <c r="AC788" s="26"/>
      <c r="AD788" s="26"/>
      <c r="AE788" s="26"/>
      <c r="AF788" s="26"/>
      <c r="AG788" s="26"/>
      <c r="AH788" s="26"/>
      <c r="AI788" s="26"/>
      <c r="AJ788" s="26"/>
      <c r="AK788" s="26"/>
      <c r="AL788" s="274"/>
      <c r="AM788" s="274"/>
      <c r="AN788" s="274"/>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c r="BL788" s="26"/>
    </row>
    <row r="789" spans="1:64" ht="13.5" customHeight="1">
      <c r="A789" s="274"/>
      <c r="B789" s="274"/>
      <c r="C789" s="274"/>
      <c r="D789" s="274"/>
      <c r="E789" s="274"/>
      <c r="F789" s="274"/>
      <c r="G789" s="26"/>
      <c r="H789" s="274"/>
      <c r="I789" s="26"/>
      <c r="J789" s="26"/>
      <c r="K789" s="26"/>
      <c r="L789" s="26"/>
      <c r="M789" s="26"/>
      <c r="N789" s="26"/>
      <c r="O789" s="26"/>
      <c r="P789" s="274"/>
      <c r="Q789" s="26"/>
      <c r="R789" s="26"/>
      <c r="S789" s="26"/>
      <c r="T789" s="26"/>
      <c r="U789" s="26"/>
      <c r="V789" s="26"/>
      <c r="W789" s="26"/>
      <c r="X789" s="26"/>
      <c r="Y789" s="26"/>
      <c r="Z789" s="26"/>
      <c r="AA789" s="26"/>
      <c r="AB789" s="26"/>
      <c r="AC789" s="26"/>
      <c r="AD789" s="26"/>
      <c r="AE789" s="26"/>
      <c r="AF789" s="26"/>
      <c r="AG789" s="26"/>
      <c r="AH789" s="26"/>
      <c r="AI789" s="26"/>
      <c r="AJ789" s="26"/>
      <c r="AK789" s="26"/>
      <c r="AL789" s="274"/>
      <c r="AM789" s="274"/>
      <c r="AN789" s="274"/>
      <c r="AO789" s="26"/>
      <c r="AP789" s="26"/>
      <c r="AQ789" s="26"/>
      <c r="AR789" s="26"/>
      <c r="AS789" s="26"/>
      <c r="AT789" s="26"/>
      <c r="AU789" s="26"/>
      <c r="AV789" s="26"/>
      <c r="AW789" s="26"/>
      <c r="AX789" s="26"/>
      <c r="AY789" s="26"/>
      <c r="AZ789" s="26"/>
      <c r="BA789" s="26"/>
      <c r="BB789" s="26"/>
      <c r="BC789" s="26"/>
      <c r="BD789" s="26"/>
      <c r="BE789" s="26"/>
      <c r="BF789" s="26"/>
      <c r="BG789" s="26"/>
      <c r="BH789" s="26"/>
      <c r="BI789" s="26"/>
      <c r="BJ789" s="26"/>
      <c r="BK789" s="26"/>
      <c r="BL789" s="26"/>
    </row>
    <row r="790" spans="1:64" ht="13.5" customHeight="1">
      <c r="A790" s="274"/>
      <c r="B790" s="274"/>
      <c r="C790" s="274"/>
      <c r="D790" s="274"/>
      <c r="E790" s="274"/>
      <c r="F790" s="274"/>
      <c r="G790" s="26"/>
      <c r="H790" s="274"/>
      <c r="I790" s="26"/>
      <c r="J790" s="26"/>
      <c r="K790" s="26"/>
      <c r="L790" s="26"/>
      <c r="M790" s="26"/>
      <c r="N790" s="26"/>
      <c r="O790" s="26"/>
      <c r="P790" s="274"/>
      <c r="Q790" s="26"/>
      <c r="R790" s="26"/>
      <c r="S790" s="26"/>
      <c r="T790" s="26"/>
      <c r="U790" s="26"/>
      <c r="V790" s="26"/>
      <c r="W790" s="26"/>
      <c r="X790" s="26"/>
      <c r="Y790" s="26"/>
      <c r="Z790" s="26"/>
      <c r="AA790" s="26"/>
      <c r="AB790" s="26"/>
      <c r="AC790" s="26"/>
      <c r="AD790" s="26"/>
      <c r="AE790" s="26"/>
      <c r="AF790" s="26"/>
      <c r="AG790" s="26"/>
      <c r="AH790" s="26"/>
      <c r="AI790" s="26"/>
      <c r="AJ790" s="26"/>
      <c r="AK790" s="26"/>
      <c r="AL790" s="274"/>
      <c r="AM790" s="274"/>
      <c r="AN790" s="274"/>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c r="BL790" s="26"/>
    </row>
    <row r="791" spans="1:64" ht="13.5" customHeight="1">
      <c r="A791" s="274"/>
      <c r="B791" s="274"/>
      <c r="C791" s="274"/>
      <c r="D791" s="274"/>
      <c r="E791" s="274"/>
      <c r="F791" s="274"/>
      <c r="G791" s="26"/>
      <c r="H791" s="274"/>
      <c r="I791" s="26"/>
      <c r="J791" s="26"/>
      <c r="K791" s="26"/>
      <c r="L791" s="26"/>
      <c r="M791" s="26"/>
      <c r="N791" s="26"/>
      <c r="O791" s="26"/>
      <c r="P791" s="274"/>
      <c r="Q791" s="26"/>
      <c r="R791" s="26"/>
      <c r="S791" s="26"/>
      <c r="T791" s="26"/>
      <c r="U791" s="26"/>
      <c r="V791" s="26"/>
      <c r="W791" s="26"/>
      <c r="X791" s="26"/>
      <c r="Y791" s="26"/>
      <c r="Z791" s="26"/>
      <c r="AA791" s="26"/>
      <c r="AB791" s="26"/>
      <c r="AC791" s="26"/>
      <c r="AD791" s="26"/>
      <c r="AE791" s="26"/>
      <c r="AF791" s="26"/>
      <c r="AG791" s="26"/>
      <c r="AH791" s="26"/>
      <c r="AI791" s="26"/>
      <c r="AJ791" s="26"/>
      <c r="AK791" s="26"/>
      <c r="AL791" s="274"/>
      <c r="AM791" s="274"/>
      <c r="AN791" s="274"/>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c r="BL791" s="26"/>
    </row>
    <row r="792" spans="1:64" ht="13.5" customHeight="1">
      <c r="A792" s="274"/>
      <c r="B792" s="274"/>
      <c r="C792" s="274"/>
      <c r="D792" s="274"/>
      <c r="E792" s="274"/>
      <c r="F792" s="274"/>
      <c r="G792" s="26"/>
      <c r="H792" s="274"/>
      <c r="I792" s="26"/>
      <c r="J792" s="26"/>
      <c r="K792" s="26"/>
      <c r="L792" s="26"/>
      <c r="M792" s="26"/>
      <c r="N792" s="26"/>
      <c r="O792" s="26"/>
      <c r="P792" s="274"/>
      <c r="Q792" s="26"/>
      <c r="R792" s="26"/>
      <c r="S792" s="26"/>
      <c r="T792" s="26"/>
      <c r="U792" s="26"/>
      <c r="V792" s="26"/>
      <c r="W792" s="26"/>
      <c r="X792" s="26"/>
      <c r="Y792" s="26"/>
      <c r="Z792" s="26"/>
      <c r="AA792" s="26"/>
      <c r="AB792" s="26"/>
      <c r="AC792" s="26"/>
      <c r="AD792" s="26"/>
      <c r="AE792" s="26"/>
      <c r="AF792" s="26"/>
      <c r="AG792" s="26"/>
      <c r="AH792" s="26"/>
      <c r="AI792" s="26"/>
      <c r="AJ792" s="26"/>
      <c r="AK792" s="26"/>
      <c r="AL792" s="274"/>
      <c r="AM792" s="274"/>
      <c r="AN792" s="274"/>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c r="BL792" s="26"/>
    </row>
    <row r="793" spans="1:64" ht="13.5" customHeight="1">
      <c r="A793" s="274"/>
      <c r="B793" s="274"/>
      <c r="C793" s="274"/>
      <c r="D793" s="274"/>
      <c r="E793" s="274"/>
      <c r="F793" s="274"/>
      <c r="G793" s="26"/>
      <c r="H793" s="274"/>
      <c r="I793" s="26"/>
      <c r="J793" s="26"/>
      <c r="K793" s="26"/>
      <c r="L793" s="26"/>
      <c r="M793" s="26"/>
      <c r="N793" s="26"/>
      <c r="O793" s="26"/>
      <c r="P793" s="274"/>
      <c r="Q793" s="26"/>
      <c r="R793" s="26"/>
      <c r="S793" s="26"/>
      <c r="T793" s="26"/>
      <c r="U793" s="26"/>
      <c r="V793" s="26"/>
      <c r="W793" s="26"/>
      <c r="X793" s="26"/>
      <c r="Y793" s="26"/>
      <c r="Z793" s="26"/>
      <c r="AA793" s="26"/>
      <c r="AB793" s="26"/>
      <c r="AC793" s="26"/>
      <c r="AD793" s="26"/>
      <c r="AE793" s="26"/>
      <c r="AF793" s="26"/>
      <c r="AG793" s="26"/>
      <c r="AH793" s="26"/>
      <c r="AI793" s="26"/>
      <c r="AJ793" s="26"/>
      <c r="AK793" s="26"/>
      <c r="AL793" s="274"/>
      <c r="AM793" s="274"/>
      <c r="AN793" s="274"/>
      <c r="AO793" s="26"/>
      <c r="AP793" s="26"/>
      <c r="AQ793" s="26"/>
      <c r="AR793" s="26"/>
      <c r="AS793" s="26"/>
      <c r="AT793" s="26"/>
      <c r="AU793" s="26"/>
      <c r="AV793" s="26"/>
      <c r="AW793" s="26"/>
      <c r="AX793" s="26"/>
      <c r="AY793" s="26"/>
      <c r="AZ793" s="26"/>
      <c r="BA793" s="26"/>
      <c r="BB793" s="26"/>
      <c r="BC793" s="26"/>
      <c r="BD793" s="26"/>
      <c r="BE793" s="26"/>
      <c r="BF793" s="26"/>
      <c r="BG793" s="26"/>
      <c r="BH793" s="26"/>
      <c r="BI793" s="26"/>
      <c r="BJ793" s="26"/>
      <c r="BK793" s="26"/>
      <c r="BL793" s="26"/>
    </row>
    <row r="794" spans="1:64" ht="13.5" customHeight="1">
      <c r="A794" s="274"/>
      <c r="B794" s="274"/>
      <c r="C794" s="274"/>
      <c r="D794" s="274"/>
      <c r="E794" s="274"/>
      <c r="F794" s="274"/>
      <c r="G794" s="26"/>
      <c r="H794" s="274"/>
      <c r="I794" s="26"/>
      <c r="J794" s="26"/>
      <c r="K794" s="26"/>
      <c r="L794" s="26"/>
      <c r="M794" s="26"/>
      <c r="N794" s="26"/>
      <c r="O794" s="26"/>
      <c r="P794" s="274"/>
      <c r="Q794" s="26"/>
      <c r="R794" s="26"/>
      <c r="S794" s="26"/>
      <c r="T794" s="26"/>
      <c r="U794" s="26"/>
      <c r="V794" s="26"/>
      <c r="W794" s="26"/>
      <c r="X794" s="26"/>
      <c r="Y794" s="26"/>
      <c r="Z794" s="26"/>
      <c r="AA794" s="26"/>
      <c r="AB794" s="26"/>
      <c r="AC794" s="26"/>
      <c r="AD794" s="26"/>
      <c r="AE794" s="26"/>
      <c r="AF794" s="26"/>
      <c r="AG794" s="26"/>
      <c r="AH794" s="26"/>
      <c r="AI794" s="26"/>
      <c r="AJ794" s="26"/>
      <c r="AK794" s="26"/>
      <c r="AL794" s="274"/>
      <c r="AM794" s="274"/>
      <c r="AN794" s="274"/>
      <c r="AO794" s="26"/>
      <c r="AP794" s="26"/>
      <c r="AQ794" s="26"/>
      <c r="AR794" s="26"/>
      <c r="AS794" s="26"/>
      <c r="AT794" s="26"/>
      <c r="AU794" s="26"/>
      <c r="AV794" s="26"/>
      <c r="AW794" s="26"/>
      <c r="AX794" s="26"/>
      <c r="AY794" s="26"/>
      <c r="AZ794" s="26"/>
      <c r="BA794" s="26"/>
      <c r="BB794" s="26"/>
      <c r="BC794" s="26"/>
      <c r="BD794" s="26"/>
      <c r="BE794" s="26"/>
      <c r="BF794" s="26"/>
      <c r="BG794" s="26"/>
      <c r="BH794" s="26"/>
      <c r="BI794" s="26"/>
      <c r="BJ794" s="26"/>
      <c r="BK794" s="26"/>
      <c r="BL794" s="26"/>
    </row>
    <row r="795" spans="1:64" ht="13.5" customHeight="1">
      <c r="A795" s="274"/>
      <c r="B795" s="274"/>
      <c r="C795" s="274"/>
      <c r="D795" s="274"/>
      <c r="E795" s="274"/>
      <c r="F795" s="274"/>
      <c r="G795" s="26"/>
      <c r="H795" s="274"/>
      <c r="I795" s="26"/>
      <c r="J795" s="26"/>
      <c r="K795" s="26"/>
      <c r="L795" s="26"/>
      <c r="M795" s="26"/>
      <c r="N795" s="26"/>
      <c r="O795" s="26"/>
      <c r="P795" s="274"/>
      <c r="Q795" s="26"/>
      <c r="R795" s="26"/>
      <c r="S795" s="26"/>
      <c r="T795" s="26"/>
      <c r="U795" s="26"/>
      <c r="V795" s="26"/>
      <c r="W795" s="26"/>
      <c r="X795" s="26"/>
      <c r="Y795" s="26"/>
      <c r="Z795" s="26"/>
      <c r="AA795" s="26"/>
      <c r="AB795" s="26"/>
      <c r="AC795" s="26"/>
      <c r="AD795" s="26"/>
      <c r="AE795" s="26"/>
      <c r="AF795" s="26"/>
      <c r="AG795" s="26"/>
      <c r="AH795" s="26"/>
      <c r="AI795" s="26"/>
      <c r="AJ795" s="26"/>
      <c r="AK795" s="26"/>
      <c r="AL795" s="274"/>
      <c r="AM795" s="274"/>
      <c r="AN795" s="274"/>
      <c r="AO795" s="26"/>
      <c r="AP795" s="26"/>
      <c r="AQ795" s="26"/>
      <c r="AR795" s="26"/>
      <c r="AS795" s="26"/>
      <c r="AT795" s="26"/>
      <c r="AU795" s="26"/>
      <c r="AV795" s="26"/>
      <c r="AW795" s="26"/>
      <c r="AX795" s="26"/>
      <c r="AY795" s="26"/>
      <c r="AZ795" s="26"/>
      <c r="BA795" s="26"/>
      <c r="BB795" s="26"/>
      <c r="BC795" s="26"/>
      <c r="BD795" s="26"/>
      <c r="BE795" s="26"/>
      <c r="BF795" s="26"/>
      <c r="BG795" s="26"/>
      <c r="BH795" s="26"/>
      <c r="BI795" s="26"/>
      <c r="BJ795" s="26"/>
      <c r="BK795" s="26"/>
      <c r="BL795" s="26"/>
    </row>
    <row r="796" spans="1:64" ht="13.5" customHeight="1">
      <c r="A796" s="274"/>
      <c r="B796" s="274"/>
      <c r="C796" s="274"/>
      <c r="D796" s="274"/>
      <c r="E796" s="274"/>
      <c r="F796" s="274"/>
      <c r="G796" s="26"/>
      <c r="H796" s="274"/>
      <c r="I796" s="26"/>
      <c r="J796" s="26"/>
      <c r="K796" s="26"/>
      <c r="L796" s="26"/>
      <c r="M796" s="26"/>
      <c r="N796" s="26"/>
      <c r="O796" s="26"/>
      <c r="P796" s="274"/>
      <c r="Q796" s="26"/>
      <c r="R796" s="26"/>
      <c r="S796" s="26"/>
      <c r="T796" s="26"/>
      <c r="U796" s="26"/>
      <c r="V796" s="26"/>
      <c r="W796" s="26"/>
      <c r="X796" s="26"/>
      <c r="Y796" s="26"/>
      <c r="Z796" s="26"/>
      <c r="AA796" s="26"/>
      <c r="AB796" s="26"/>
      <c r="AC796" s="26"/>
      <c r="AD796" s="26"/>
      <c r="AE796" s="26"/>
      <c r="AF796" s="26"/>
      <c r="AG796" s="26"/>
      <c r="AH796" s="26"/>
      <c r="AI796" s="26"/>
      <c r="AJ796" s="26"/>
      <c r="AK796" s="26"/>
      <c r="AL796" s="274"/>
      <c r="AM796" s="274"/>
      <c r="AN796" s="274"/>
      <c r="AO796" s="26"/>
      <c r="AP796" s="26"/>
      <c r="AQ796" s="26"/>
      <c r="AR796" s="26"/>
      <c r="AS796" s="26"/>
      <c r="AT796" s="26"/>
      <c r="AU796" s="26"/>
      <c r="AV796" s="26"/>
      <c r="AW796" s="26"/>
      <c r="AX796" s="26"/>
      <c r="AY796" s="26"/>
      <c r="AZ796" s="26"/>
      <c r="BA796" s="26"/>
      <c r="BB796" s="26"/>
      <c r="BC796" s="26"/>
      <c r="BD796" s="26"/>
      <c r="BE796" s="26"/>
      <c r="BF796" s="26"/>
      <c r="BG796" s="26"/>
      <c r="BH796" s="26"/>
      <c r="BI796" s="26"/>
      <c r="BJ796" s="26"/>
      <c r="BK796" s="26"/>
      <c r="BL796" s="26"/>
    </row>
    <row r="797" spans="1:64" ht="13.5" customHeight="1">
      <c r="A797" s="274"/>
      <c r="B797" s="274"/>
      <c r="C797" s="274"/>
      <c r="D797" s="274"/>
      <c r="E797" s="274"/>
      <c r="F797" s="274"/>
      <c r="G797" s="26"/>
      <c r="H797" s="274"/>
      <c r="I797" s="26"/>
      <c r="J797" s="26"/>
      <c r="K797" s="26"/>
      <c r="L797" s="26"/>
      <c r="M797" s="26"/>
      <c r="N797" s="26"/>
      <c r="O797" s="26"/>
      <c r="P797" s="274"/>
      <c r="Q797" s="26"/>
      <c r="R797" s="26"/>
      <c r="S797" s="26"/>
      <c r="T797" s="26"/>
      <c r="U797" s="26"/>
      <c r="V797" s="26"/>
      <c r="W797" s="26"/>
      <c r="X797" s="26"/>
      <c r="Y797" s="26"/>
      <c r="Z797" s="26"/>
      <c r="AA797" s="26"/>
      <c r="AB797" s="26"/>
      <c r="AC797" s="26"/>
      <c r="AD797" s="26"/>
      <c r="AE797" s="26"/>
      <c r="AF797" s="26"/>
      <c r="AG797" s="26"/>
      <c r="AH797" s="26"/>
      <c r="AI797" s="26"/>
      <c r="AJ797" s="26"/>
      <c r="AK797" s="26"/>
      <c r="AL797" s="274"/>
      <c r="AM797" s="274"/>
      <c r="AN797" s="274"/>
      <c r="AO797" s="26"/>
      <c r="AP797" s="26"/>
      <c r="AQ797" s="26"/>
      <c r="AR797" s="26"/>
      <c r="AS797" s="26"/>
      <c r="AT797" s="26"/>
      <c r="AU797" s="26"/>
      <c r="AV797" s="26"/>
      <c r="AW797" s="26"/>
      <c r="AX797" s="26"/>
      <c r="AY797" s="26"/>
      <c r="AZ797" s="26"/>
      <c r="BA797" s="26"/>
      <c r="BB797" s="26"/>
      <c r="BC797" s="26"/>
      <c r="BD797" s="26"/>
      <c r="BE797" s="26"/>
      <c r="BF797" s="26"/>
      <c r="BG797" s="26"/>
      <c r="BH797" s="26"/>
      <c r="BI797" s="26"/>
      <c r="BJ797" s="26"/>
      <c r="BK797" s="26"/>
      <c r="BL797" s="26"/>
    </row>
    <row r="798" spans="1:64" ht="13.5" customHeight="1">
      <c r="A798" s="274"/>
      <c r="B798" s="274"/>
      <c r="C798" s="274"/>
      <c r="D798" s="274"/>
      <c r="E798" s="274"/>
      <c r="F798" s="274"/>
      <c r="G798" s="26"/>
      <c r="H798" s="274"/>
      <c r="I798" s="26"/>
      <c r="J798" s="26"/>
      <c r="K798" s="26"/>
      <c r="L798" s="26"/>
      <c r="M798" s="26"/>
      <c r="N798" s="26"/>
      <c r="O798" s="26"/>
      <c r="P798" s="274"/>
      <c r="Q798" s="26"/>
      <c r="R798" s="26"/>
      <c r="S798" s="26"/>
      <c r="T798" s="26"/>
      <c r="U798" s="26"/>
      <c r="V798" s="26"/>
      <c r="W798" s="26"/>
      <c r="X798" s="26"/>
      <c r="Y798" s="26"/>
      <c r="Z798" s="26"/>
      <c r="AA798" s="26"/>
      <c r="AB798" s="26"/>
      <c r="AC798" s="26"/>
      <c r="AD798" s="26"/>
      <c r="AE798" s="26"/>
      <c r="AF798" s="26"/>
      <c r="AG798" s="26"/>
      <c r="AH798" s="26"/>
      <c r="AI798" s="26"/>
      <c r="AJ798" s="26"/>
      <c r="AK798" s="26"/>
      <c r="AL798" s="274"/>
      <c r="AM798" s="274"/>
      <c r="AN798" s="274"/>
      <c r="AO798" s="26"/>
      <c r="AP798" s="26"/>
      <c r="AQ798" s="26"/>
      <c r="AR798" s="26"/>
      <c r="AS798" s="26"/>
      <c r="AT798" s="26"/>
      <c r="AU798" s="26"/>
      <c r="AV798" s="26"/>
      <c r="AW798" s="26"/>
      <c r="AX798" s="26"/>
      <c r="AY798" s="26"/>
      <c r="AZ798" s="26"/>
      <c r="BA798" s="26"/>
      <c r="BB798" s="26"/>
      <c r="BC798" s="26"/>
      <c r="BD798" s="26"/>
      <c r="BE798" s="26"/>
      <c r="BF798" s="26"/>
      <c r="BG798" s="26"/>
      <c r="BH798" s="26"/>
      <c r="BI798" s="26"/>
      <c r="BJ798" s="26"/>
      <c r="BK798" s="26"/>
      <c r="BL798" s="26"/>
    </row>
    <row r="799" spans="1:64" ht="13.5" customHeight="1">
      <c r="A799" s="274"/>
      <c r="B799" s="274"/>
      <c r="C799" s="274"/>
      <c r="D799" s="274"/>
      <c r="E799" s="274"/>
      <c r="F799" s="274"/>
      <c r="G799" s="26"/>
      <c r="H799" s="274"/>
      <c r="I799" s="26"/>
      <c r="J799" s="26"/>
      <c r="K799" s="26"/>
      <c r="L799" s="26"/>
      <c r="M799" s="26"/>
      <c r="N799" s="26"/>
      <c r="O799" s="26"/>
      <c r="P799" s="274"/>
      <c r="Q799" s="26"/>
      <c r="R799" s="26"/>
      <c r="S799" s="26"/>
      <c r="T799" s="26"/>
      <c r="U799" s="26"/>
      <c r="V799" s="26"/>
      <c r="W799" s="26"/>
      <c r="X799" s="26"/>
      <c r="Y799" s="26"/>
      <c r="Z799" s="26"/>
      <c r="AA799" s="26"/>
      <c r="AB799" s="26"/>
      <c r="AC799" s="26"/>
      <c r="AD799" s="26"/>
      <c r="AE799" s="26"/>
      <c r="AF799" s="26"/>
      <c r="AG799" s="26"/>
      <c r="AH799" s="26"/>
      <c r="AI799" s="26"/>
      <c r="AJ799" s="26"/>
      <c r="AK799" s="26"/>
      <c r="AL799" s="274"/>
      <c r="AM799" s="274"/>
      <c r="AN799" s="274"/>
      <c r="AO799" s="26"/>
      <c r="AP799" s="26"/>
      <c r="AQ799" s="26"/>
      <c r="AR799" s="26"/>
      <c r="AS799" s="26"/>
      <c r="AT799" s="26"/>
      <c r="AU799" s="26"/>
      <c r="AV799" s="26"/>
      <c r="AW799" s="26"/>
      <c r="AX799" s="26"/>
      <c r="AY799" s="26"/>
      <c r="AZ799" s="26"/>
      <c r="BA799" s="26"/>
      <c r="BB799" s="26"/>
      <c r="BC799" s="26"/>
      <c r="BD799" s="26"/>
      <c r="BE799" s="26"/>
      <c r="BF799" s="26"/>
      <c r="BG799" s="26"/>
      <c r="BH799" s="26"/>
      <c r="BI799" s="26"/>
      <c r="BJ799" s="26"/>
      <c r="BK799" s="26"/>
      <c r="BL799" s="26"/>
    </row>
    <row r="800" spans="1:64" ht="13.5" customHeight="1">
      <c r="A800" s="274"/>
      <c r="B800" s="274"/>
      <c r="C800" s="274"/>
      <c r="D800" s="274"/>
      <c r="E800" s="274"/>
      <c r="F800" s="274"/>
      <c r="G800" s="26"/>
      <c r="H800" s="274"/>
      <c r="I800" s="26"/>
      <c r="J800" s="26"/>
      <c r="K800" s="26"/>
      <c r="L800" s="26"/>
      <c r="M800" s="26"/>
      <c r="N800" s="26"/>
      <c r="O800" s="26"/>
      <c r="P800" s="274"/>
      <c r="Q800" s="26"/>
      <c r="R800" s="26"/>
      <c r="S800" s="26"/>
      <c r="T800" s="26"/>
      <c r="U800" s="26"/>
      <c r="V800" s="26"/>
      <c r="W800" s="26"/>
      <c r="X800" s="26"/>
      <c r="Y800" s="26"/>
      <c r="Z800" s="26"/>
      <c r="AA800" s="26"/>
      <c r="AB800" s="26"/>
      <c r="AC800" s="26"/>
      <c r="AD800" s="26"/>
      <c r="AE800" s="26"/>
      <c r="AF800" s="26"/>
      <c r="AG800" s="26"/>
      <c r="AH800" s="26"/>
      <c r="AI800" s="26"/>
      <c r="AJ800" s="26"/>
      <c r="AK800" s="26"/>
      <c r="AL800" s="274"/>
      <c r="AM800" s="274"/>
      <c r="AN800" s="274"/>
      <c r="AO800" s="26"/>
      <c r="AP800" s="26"/>
      <c r="AQ800" s="26"/>
      <c r="AR800" s="26"/>
      <c r="AS800" s="26"/>
      <c r="AT800" s="26"/>
      <c r="AU800" s="26"/>
      <c r="AV800" s="26"/>
      <c r="AW800" s="26"/>
      <c r="AX800" s="26"/>
      <c r="AY800" s="26"/>
      <c r="AZ800" s="26"/>
      <c r="BA800" s="26"/>
      <c r="BB800" s="26"/>
      <c r="BC800" s="26"/>
      <c r="BD800" s="26"/>
      <c r="BE800" s="26"/>
      <c r="BF800" s="26"/>
      <c r="BG800" s="26"/>
      <c r="BH800" s="26"/>
      <c r="BI800" s="26"/>
      <c r="BJ800" s="26"/>
      <c r="BK800" s="26"/>
      <c r="BL800" s="26"/>
    </row>
    <row r="801" spans="1:64" ht="13.5" customHeight="1">
      <c r="A801" s="274"/>
      <c r="B801" s="274"/>
      <c r="C801" s="274"/>
      <c r="D801" s="274"/>
      <c r="E801" s="274"/>
      <c r="F801" s="274"/>
      <c r="G801" s="26"/>
      <c r="H801" s="274"/>
      <c r="I801" s="26"/>
      <c r="J801" s="26"/>
      <c r="K801" s="26"/>
      <c r="L801" s="26"/>
      <c r="M801" s="26"/>
      <c r="N801" s="26"/>
      <c r="O801" s="26"/>
      <c r="P801" s="274"/>
      <c r="Q801" s="26"/>
      <c r="R801" s="26"/>
      <c r="S801" s="26"/>
      <c r="T801" s="26"/>
      <c r="U801" s="26"/>
      <c r="V801" s="26"/>
      <c r="W801" s="26"/>
      <c r="X801" s="26"/>
      <c r="Y801" s="26"/>
      <c r="Z801" s="26"/>
      <c r="AA801" s="26"/>
      <c r="AB801" s="26"/>
      <c r="AC801" s="26"/>
      <c r="AD801" s="26"/>
      <c r="AE801" s="26"/>
      <c r="AF801" s="26"/>
      <c r="AG801" s="26"/>
      <c r="AH801" s="26"/>
      <c r="AI801" s="26"/>
      <c r="AJ801" s="26"/>
      <c r="AK801" s="26"/>
      <c r="AL801" s="274"/>
      <c r="AM801" s="274"/>
      <c r="AN801" s="274"/>
      <c r="AO801" s="26"/>
      <c r="AP801" s="26"/>
      <c r="AQ801" s="26"/>
      <c r="AR801" s="26"/>
      <c r="AS801" s="26"/>
      <c r="AT801" s="26"/>
      <c r="AU801" s="26"/>
      <c r="AV801" s="26"/>
      <c r="AW801" s="26"/>
      <c r="AX801" s="26"/>
      <c r="AY801" s="26"/>
      <c r="AZ801" s="26"/>
      <c r="BA801" s="26"/>
      <c r="BB801" s="26"/>
      <c r="BC801" s="26"/>
      <c r="BD801" s="26"/>
      <c r="BE801" s="26"/>
      <c r="BF801" s="26"/>
      <c r="BG801" s="26"/>
      <c r="BH801" s="26"/>
      <c r="BI801" s="26"/>
      <c r="BJ801" s="26"/>
      <c r="BK801" s="26"/>
      <c r="BL801" s="26"/>
    </row>
    <row r="802" spans="1:64" ht="13.5" customHeight="1">
      <c r="A802" s="274"/>
      <c r="B802" s="274"/>
      <c r="C802" s="274"/>
      <c r="D802" s="274"/>
      <c r="E802" s="274"/>
      <c r="F802" s="274"/>
      <c r="G802" s="26"/>
      <c r="H802" s="274"/>
      <c r="I802" s="26"/>
      <c r="J802" s="26"/>
      <c r="K802" s="26"/>
      <c r="L802" s="26"/>
      <c r="M802" s="26"/>
      <c r="N802" s="26"/>
      <c r="O802" s="26"/>
      <c r="P802" s="274"/>
      <c r="Q802" s="26"/>
      <c r="R802" s="26"/>
      <c r="S802" s="26"/>
      <c r="T802" s="26"/>
      <c r="U802" s="26"/>
      <c r="V802" s="26"/>
      <c r="W802" s="26"/>
      <c r="X802" s="26"/>
      <c r="Y802" s="26"/>
      <c r="Z802" s="26"/>
      <c r="AA802" s="26"/>
      <c r="AB802" s="26"/>
      <c r="AC802" s="26"/>
      <c r="AD802" s="26"/>
      <c r="AE802" s="26"/>
      <c r="AF802" s="26"/>
      <c r="AG802" s="26"/>
      <c r="AH802" s="26"/>
      <c r="AI802" s="26"/>
      <c r="AJ802" s="26"/>
      <c r="AK802" s="26"/>
      <c r="AL802" s="274"/>
      <c r="AM802" s="274"/>
      <c r="AN802" s="274"/>
      <c r="AO802" s="26"/>
      <c r="AP802" s="26"/>
      <c r="AQ802" s="26"/>
      <c r="AR802" s="26"/>
      <c r="AS802" s="26"/>
      <c r="AT802" s="26"/>
      <c r="AU802" s="26"/>
      <c r="AV802" s="26"/>
      <c r="AW802" s="26"/>
      <c r="AX802" s="26"/>
      <c r="AY802" s="26"/>
      <c r="AZ802" s="26"/>
      <c r="BA802" s="26"/>
      <c r="BB802" s="26"/>
      <c r="BC802" s="26"/>
      <c r="BD802" s="26"/>
      <c r="BE802" s="26"/>
      <c r="BF802" s="26"/>
      <c r="BG802" s="26"/>
      <c r="BH802" s="26"/>
      <c r="BI802" s="26"/>
      <c r="BJ802" s="26"/>
      <c r="BK802" s="26"/>
      <c r="BL802" s="26"/>
    </row>
    <row r="803" spans="1:64" ht="13.5" customHeight="1">
      <c r="A803" s="274"/>
      <c r="B803" s="274"/>
      <c r="C803" s="274"/>
      <c r="D803" s="274"/>
      <c r="E803" s="274"/>
      <c r="F803" s="274"/>
      <c r="G803" s="26"/>
      <c r="H803" s="274"/>
      <c r="I803" s="26"/>
      <c r="J803" s="26"/>
      <c r="K803" s="26"/>
      <c r="L803" s="26"/>
      <c r="M803" s="26"/>
      <c r="N803" s="26"/>
      <c r="O803" s="26"/>
      <c r="P803" s="274"/>
      <c r="Q803" s="26"/>
      <c r="R803" s="26"/>
      <c r="S803" s="26"/>
      <c r="T803" s="26"/>
      <c r="U803" s="26"/>
      <c r="V803" s="26"/>
      <c r="W803" s="26"/>
      <c r="X803" s="26"/>
      <c r="Y803" s="26"/>
      <c r="Z803" s="26"/>
      <c r="AA803" s="26"/>
      <c r="AB803" s="26"/>
      <c r="AC803" s="26"/>
      <c r="AD803" s="26"/>
      <c r="AE803" s="26"/>
      <c r="AF803" s="26"/>
      <c r="AG803" s="26"/>
      <c r="AH803" s="26"/>
      <c r="AI803" s="26"/>
      <c r="AJ803" s="26"/>
      <c r="AK803" s="26"/>
      <c r="AL803" s="274"/>
      <c r="AM803" s="274"/>
      <c r="AN803" s="274"/>
      <c r="AO803" s="26"/>
      <c r="AP803" s="26"/>
      <c r="AQ803" s="26"/>
      <c r="AR803" s="26"/>
      <c r="AS803" s="26"/>
      <c r="AT803" s="26"/>
      <c r="AU803" s="26"/>
      <c r="AV803" s="26"/>
      <c r="AW803" s="26"/>
      <c r="AX803" s="26"/>
      <c r="AY803" s="26"/>
      <c r="AZ803" s="26"/>
      <c r="BA803" s="26"/>
      <c r="BB803" s="26"/>
      <c r="BC803" s="26"/>
      <c r="BD803" s="26"/>
      <c r="BE803" s="26"/>
      <c r="BF803" s="26"/>
      <c r="BG803" s="26"/>
      <c r="BH803" s="26"/>
      <c r="BI803" s="26"/>
      <c r="BJ803" s="26"/>
      <c r="BK803" s="26"/>
      <c r="BL803" s="26"/>
    </row>
    <row r="804" spans="1:64" ht="13.5" customHeight="1">
      <c r="A804" s="274"/>
      <c r="B804" s="274"/>
      <c r="C804" s="274"/>
      <c r="D804" s="274"/>
      <c r="E804" s="274"/>
      <c r="F804" s="274"/>
      <c r="G804" s="26"/>
      <c r="H804" s="274"/>
      <c r="I804" s="26"/>
      <c r="J804" s="26"/>
      <c r="K804" s="26"/>
      <c r="L804" s="26"/>
      <c r="M804" s="26"/>
      <c r="N804" s="26"/>
      <c r="O804" s="26"/>
      <c r="P804" s="274"/>
      <c r="Q804" s="26"/>
      <c r="R804" s="26"/>
      <c r="S804" s="26"/>
      <c r="T804" s="26"/>
      <c r="U804" s="26"/>
      <c r="V804" s="26"/>
      <c r="W804" s="26"/>
      <c r="X804" s="26"/>
      <c r="Y804" s="26"/>
      <c r="Z804" s="26"/>
      <c r="AA804" s="26"/>
      <c r="AB804" s="26"/>
      <c r="AC804" s="26"/>
      <c r="AD804" s="26"/>
      <c r="AE804" s="26"/>
      <c r="AF804" s="26"/>
      <c r="AG804" s="26"/>
      <c r="AH804" s="26"/>
      <c r="AI804" s="26"/>
      <c r="AJ804" s="26"/>
      <c r="AK804" s="26"/>
      <c r="AL804" s="274"/>
      <c r="AM804" s="274"/>
      <c r="AN804" s="274"/>
      <c r="AO804" s="26"/>
      <c r="AP804" s="26"/>
      <c r="AQ804" s="26"/>
      <c r="AR804" s="26"/>
      <c r="AS804" s="26"/>
      <c r="AT804" s="26"/>
      <c r="AU804" s="26"/>
      <c r="AV804" s="26"/>
      <c r="AW804" s="26"/>
      <c r="AX804" s="26"/>
      <c r="AY804" s="26"/>
      <c r="AZ804" s="26"/>
      <c r="BA804" s="26"/>
      <c r="BB804" s="26"/>
      <c r="BC804" s="26"/>
      <c r="BD804" s="26"/>
      <c r="BE804" s="26"/>
      <c r="BF804" s="26"/>
      <c r="BG804" s="26"/>
      <c r="BH804" s="26"/>
      <c r="BI804" s="26"/>
      <c r="BJ804" s="26"/>
      <c r="BK804" s="26"/>
      <c r="BL804" s="26"/>
    </row>
    <row r="805" spans="1:64" ht="13.5" customHeight="1">
      <c r="A805" s="274"/>
      <c r="B805" s="274"/>
      <c r="C805" s="274"/>
      <c r="D805" s="274"/>
      <c r="E805" s="274"/>
      <c r="F805" s="274"/>
      <c r="G805" s="26"/>
      <c r="H805" s="274"/>
      <c r="I805" s="26"/>
      <c r="J805" s="26"/>
      <c r="K805" s="26"/>
      <c r="L805" s="26"/>
      <c r="M805" s="26"/>
      <c r="N805" s="26"/>
      <c r="O805" s="26"/>
      <c r="P805" s="274"/>
      <c r="Q805" s="26"/>
      <c r="R805" s="26"/>
      <c r="S805" s="26"/>
      <c r="T805" s="26"/>
      <c r="U805" s="26"/>
      <c r="V805" s="26"/>
      <c r="W805" s="26"/>
      <c r="X805" s="26"/>
      <c r="Y805" s="26"/>
      <c r="Z805" s="26"/>
      <c r="AA805" s="26"/>
      <c r="AB805" s="26"/>
      <c r="AC805" s="26"/>
      <c r="AD805" s="26"/>
      <c r="AE805" s="26"/>
      <c r="AF805" s="26"/>
      <c r="AG805" s="26"/>
      <c r="AH805" s="26"/>
      <c r="AI805" s="26"/>
      <c r="AJ805" s="26"/>
      <c r="AK805" s="26"/>
      <c r="AL805" s="274"/>
      <c r="AM805" s="274"/>
      <c r="AN805" s="274"/>
      <c r="AO805" s="26"/>
      <c r="AP805" s="26"/>
      <c r="AQ805" s="26"/>
      <c r="AR805" s="26"/>
      <c r="AS805" s="26"/>
      <c r="AT805" s="26"/>
      <c r="AU805" s="26"/>
      <c r="AV805" s="26"/>
      <c r="AW805" s="26"/>
      <c r="AX805" s="26"/>
      <c r="AY805" s="26"/>
      <c r="AZ805" s="26"/>
      <c r="BA805" s="26"/>
      <c r="BB805" s="26"/>
      <c r="BC805" s="26"/>
      <c r="BD805" s="26"/>
      <c r="BE805" s="26"/>
      <c r="BF805" s="26"/>
      <c r="BG805" s="26"/>
      <c r="BH805" s="26"/>
      <c r="BI805" s="26"/>
      <c r="BJ805" s="26"/>
      <c r="BK805" s="26"/>
      <c r="BL805" s="26"/>
    </row>
    <row r="806" spans="1:64" ht="13.5" customHeight="1">
      <c r="A806" s="274"/>
      <c r="B806" s="274"/>
      <c r="C806" s="274"/>
      <c r="D806" s="274"/>
      <c r="E806" s="274"/>
      <c r="F806" s="274"/>
      <c r="G806" s="26"/>
      <c r="H806" s="274"/>
      <c r="I806" s="26"/>
      <c r="J806" s="26"/>
      <c r="K806" s="26"/>
      <c r="L806" s="26"/>
      <c r="M806" s="26"/>
      <c r="N806" s="26"/>
      <c r="O806" s="26"/>
      <c r="P806" s="274"/>
      <c r="Q806" s="26"/>
      <c r="R806" s="26"/>
      <c r="S806" s="26"/>
      <c r="T806" s="26"/>
      <c r="U806" s="26"/>
      <c r="V806" s="26"/>
      <c r="W806" s="26"/>
      <c r="X806" s="26"/>
      <c r="Y806" s="26"/>
      <c r="Z806" s="26"/>
      <c r="AA806" s="26"/>
      <c r="AB806" s="26"/>
      <c r="AC806" s="26"/>
      <c r="AD806" s="26"/>
      <c r="AE806" s="26"/>
      <c r="AF806" s="26"/>
      <c r="AG806" s="26"/>
      <c r="AH806" s="26"/>
      <c r="AI806" s="26"/>
      <c r="AJ806" s="26"/>
      <c r="AK806" s="26"/>
      <c r="AL806" s="274"/>
      <c r="AM806" s="274"/>
      <c r="AN806" s="274"/>
      <c r="AO806" s="26"/>
      <c r="AP806" s="26"/>
      <c r="AQ806" s="26"/>
      <c r="AR806" s="26"/>
      <c r="AS806" s="26"/>
      <c r="AT806" s="26"/>
      <c r="AU806" s="26"/>
      <c r="AV806" s="26"/>
      <c r="AW806" s="26"/>
      <c r="AX806" s="26"/>
      <c r="AY806" s="26"/>
      <c r="AZ806" s="26"/>
      <c r="BA806" s="26"/>
      <c r="BB806" s="26"/>
      <c r="BC806" s="26"/>
      <c r="BD806" s="26"/>
      <c r="BE806" s="26"/>
      <c r="BF806" s="26"/>
      <c r="BG806" s="26"/>
      <c r="BH806" s="26"/>
      <c r="BI806" s="26"/>
      <c r="BJ806" s="26"/>
      <c r="BK806" s="26"/>
      <c r="BL806" s="26"/>
    </row>
    <row r="807" spans="1:64" ht="13.5" customHeight="1">
      <c r="A807" s="274"/>
      <c r="B807" s="274"/>
      <c r="C807" s="274"/>
      <c r="D807" s="274"/>
      <c r="E807" s="274"/>
      <c r="F807" s="274"/>
      <c r="G807" s="26"/>
      <c r="H807" s="274"/>
      <c r="I807" s="26"/>
      <c r="J807" s="26"/>
      <c r="K807" s="26"/>
      <c r="L807" s="26"/>
      <c r="M807" s="26"/>
      <c r="N807" s="26"/>
      <c r="O807" s="26"/>
      <c r="P807" s="274"/>
      <c r="Q807" s="26"/>
      <c r="R807" s="26"/>
      <c r="S807" s="26"/>
      <c r="T807" s="26"/>
      <c r="U807" s="26"/>
      <c r="V807" s="26"/>
      <c r="W807" s="26"/>
      <c r="X807" s="26"/>
      <c r="Y807" s="26"/>
      <c r="Z807" s="26"/>
      <c r="AA807" s="26"/>
      <c r="AB807" s="26"/>
      <c r="AC807" s="26"/>
      <c r="AD807" s="26"/>
      <c r="AE807" s="26"/>
      <c r="AF807" s="26"/>
      <c r="AG807" s="26"/>
      <c r="AH807" s="26"/>
      <c r="AI807" s="26"/>
      <c r="AJ807" s="26"/>
      <c r="AK807" s="26"/>
      <c r="AL807" s="274"/>
      <c r="AM807" s="274"/>
      <c r="AN807" s="274"/>
      <c r="AO807" s="26"/>
      <c r="AP807" s="26"/>
      <c r="AQ807" s="26"/>
      <c r="AR807" s="26"/>
      <c r="AS807" s="26"/>
      <c r="AT807" s="26"/>
      <c r="AU807" s="26"/>
      <c r="AV807" s="26"/>
      <c r="AW807" s="26"/>
      <c r="AX807" s="26"/>
      <c r="AY807" s="26"/>
      <c r="AZ807" s="26"/>
      <c r="BA807" s="26"/>
      <c r="BB807" s="26"/>
      <c r="BC807" s="26"/>
      <c r="BD807" s="26"/>
      <c r="BE807" s="26"/>
      <c r="BF807" s="26"/>
      <c r="BG807" s="26"/>
      <c r="BH807" s="26"/>
      <c r="BI807" s="26"/>
      <c r="BJ807" s="26"/>
      <c r="BK807" s="26"/>
      <c r="BL807" s="26"/>
    </row>
    <row r="808" spans="1:64" ht="13.5" customHeight="1">
      <c r="A808" s="274"/>
      <c r="B808" s="274"/>
      <c r="C808" s="274"/>
      <c r="D808" s="274"/>
      <c r="E808" s="274"/>
      <c r="F808" s="274"/>
      <c r="G808" s="26"/>
      <c r="H808" s="274"/>
      <c r="I808" s="26"/>
      <c r="J808" s="26"/>
      <c r="K808" s="26"/>
      <c r="L808" s="26"/>
      <c r="M808" s="26"/>
      <c r="N808" s="26"/>
      <c r="O808" s="26"/>
      <c r="P808" s="274"/>
      <c r="Q808" s="26"/>
      <c r="R808" s="26"/>
      <c r="S808" s="26"/>
      <c r="T808" s="26"/>
      <c r="U808" s="26"/>
      <c r="V808" s="26"/>
      <c r="W808" s="26"/>
      <c r="X808" s="26"/>
      <c r="Y808" s="26"/>
      <c r="Z808" s="26"/>
      <c r="AA808" s="26"/>
      <c r="AB808" s="26"/>
      <c r="AC808" s="26"/>
      <c r="AD808" s="26"/>
      <c r="AE808" s="26"/>
      <c r="AF808" s="26"/>
      <c r="AG808" s="26"/>
      <c r="AH808" s="26"/>
      <c r="AI808" s="26"/>
      <c r="AJ808" s="26"/>
      <c r="AK808" s="26"/>
      <c r="AL808" s="274"/>
      <c r="AM808" s="274"/>
      <c r="AN808" s="274"/>
      <c r="AO808" s="26"/>
      <c r="AP808" s="26"/>
      <c r="AQ808" s="26"/>
      <c r="AR808" s="26"/>
      <c r="AS808" s="26"/>
      <c r="AT808" s="26"/>
      <c r="AU808" s="26"/>
      <c r="AV808" s="26"/>
      <c r="AW808" s="26"/>
      <c r="AX808" s="26"/>
      <c r="AY808" s="26"/>
      <c r="AZ808" s="26"/>
      <c r="BA808" s="26"/>
      <c r="BB808" s="26"/>
      <c r="BC808" s="26"/>
      <c r="BD808" s="26"/>
      <c r="BE808" s="26"/>
      <c r="BF808" s="26"/>
      <c r="BG808" s="26"/>
      <c r="BH808" s="26"/>
      <c r="BI808" s="26"/>
      <c r="BJ808" s="26"/>
      <c r="BK808" s="26"/>
      <c r="BL808" s="26"/>
    </row>
    <row r="809" spans="1:64" ht="13.5" customHeight="1">
      <c r="A809" s="274"/>
      <c r="B809" s="274"/>
      <c r="C809" s="274"/>
      <c r="D809" s="274"/>
      <c r="E809" s="274"/>
      <c r="F809" s="274"/>
      <c r="G809" s="26"/>
      <c r="H809" s="274"/>
      <c r="I809" s="26"/>
      <c r="J809" s="26"/>
      <c r="K809" s="26"/>
      <c r="L809" s="26"/>
      <c r="M809" s="26"/>
      <c r="N809" s="26"/>
      <c r="O809" s="26"/>
      <c r="P809" s="274"/>
      <c r="Q809" s="26"/>
      <c r="R809" s="26"/>
      <c r="S809" s="26"/>
      <c r="T809" s="26"/>
      <c r="U809" s="26"/>
      <c r="V809" s="26"/>
      <c r="W809" s="26"/>
      <c r="X809" s="26"/>
      <c r="Y809" s="26"/>
      <c r="Z809" s="26"/>
      <c r="AA809" s="26"/>
      <c r="AB809" s="26"/>
      <c r="AC809" s="26"/>
      <c r="AD809" s="26"/>
      <c r="AE809" s="26"/>
      <c r="AF809" s="26"/>
      <c r="AG809" s="26"/>
      <c r="AH809" s="26"/>
      <c r="AI809" s="26"/>
      <c r="AJ809" s="26"/>
      <c r="AK809" s="26"/>
      <c r="AL809" s="274"/>
      <c r="AM809" s="274"/>
      <c r="AN809" s="274"/>
      <c r="AO809" s="26"/>
      <c r="AP809" s="26"/>
      <c r="AQ809" s="26"/>
      <c r="AR809" s="26"/>
      <c r="AS809" s="26"/>
      <c r="AT809" s="26"/>
      <c r="AU809" s="26"/>
      <c r="AV809" s="26"/>
      <c r="AW809" s="26"/>
      <c r="AX809" s="26"/>
      <c r="AY809" s="26"/>
      <c r="AZ809" s="26"/>
      <c r="BA809" s="26"/>
      <c r="BB809" s="26"/>
      <c r="BC809" s="26"/>
      <c r="BD809" s="26"/>
      <c r="BE809" s="26"/>
      <c r="BF809" s="26"/>
      <c r="BG809" s="26"/>
      <c r="BH809" s="26"/>
      <c r="BI809" s="26"/>
      <c r="BJ809" s="26"/>
      <c r="BK809" s="26"/>
      <c r="BL809" s="26"/>
    </row>
    <row r="810" spans="1:64" ht="13.5" customHeight="1">
      <c r="A810" s="274"/>
      <c r="B810" s="274"/>
      <c r="C810" s="274"/>
      <c r="D810" s="274"/>
      <c r="E810" s="274"/>
      <c r="F810" s="274"/>
      <c r="G810" s="26"/>
      <c r="H810" s="274"/>
      <c r="I810" s="26"/>
      <c r="J810" s="26"/>
      <c r="K810" s="26"/>
      <c r="L810" s="26"/>
      <c r="M810" s="26"/>
      <c r="N810" s="26"/>
      <c r="O810" s="26"/>
      <c r="P810" s="274"/>
      <c r="Q810" s="26"/>
      <c r="R810" s="26"/>
      <c r="S810" s="26"/>
      <c r="T810" s="26"/>
      <c r="U810" s="26"/>
      <c r="V810" s="26"/>
      <c r="W810" s="26"/>
      <c r="X810" s="26"/>
      <c r="Y810" s="26"/>
      <c r="Z810" s="26"/>
      <c r="AA810" s="26"/>
      <c r="AB810" s="26"/>
      <c r="AC810" s="26"/>
      <c r="AD810" s="26"/>
      <c r="AE810" s="26"/>
      <c r="AF810" s="26"/>
      <c r="AG810" s="26"/>
      <c r="AH810" s="26"/>
      <c r="AI810" s="26"/>
      <c r="AJ810" s="26"/>
      <c r="AK810" s="26"/>
      <c r="AL810" s="274"/>
      <c r="AM810" s="274"/>
      <c r="AN810" s="274"/>
      <c r="AO810" s="26"/>
      <c r="AP810" s="26"/>
      <c r="AQ810" s="26"/>
      <c r="AR810" s="26"/>
      <c r="AS810" s="26"/>
      <c r="AT810" s="26"/>
      <c r="AU810" s="26"/>
      <c r="AV810" s="26"/>
      <c r="AW810" s="26"/>
      <c r="AX810" s="26"/>
      <c r="AY810" s="26"/>
      <c r="AZ810" s="26"/>
      <c r="BA810" s="26"/>
      <c r="BB810" s="26"/>
      <c r="BC810" s="26"/>
      <c r="BD810" s="26"/>
      <c r="BE810" s="26"/>
      <c r="BF810" s="26"/>
      <c r="BG810" s="26"/>
      <c r="BH810" s="26"/>
      <c r="BI810" s="26"/>
      <c r="BJ810" s="26"/>
      <c r="BK810" s="26"/>
      <c r="BL810" s="26"/>
    </row>
    <row r="811" spans="1:64" ht="13.5" customHeight="1">
      <c r="A811" s="274"/>
      <c r="B811" s="274"/>
      <c r="C811" s="274"/>
      <c r="D811" s="274"/>
      <c r="E811" s="274"/>
      <c r="F811" s="274"/>
      <c r="G811" s="26"/>
      <c r="H811" s="274"/>
      <c r="I811" s="26"/>
      <c r="J811" s="26"/>
      <c r="K811" s="26"/>
      <c r="L811" s="26"/>
      <c r="M811" s="26"/>
      <c r="N811" s="26"/>
      <c r="O811" s="26"/>
      <c r="P811" s="274"/>
      <c r="Q811" s="26"/>
      <c r="R811" s="26"/>
      <c r="S811" s="26"/>
      <c r="T811" s="26"/>
      <c r="U811" s="26"/>
      <c r="V811" s="26"/>
      <c r="W811" s="26"/>
      <c r="X811" s="26"/>
      <c r="Y811" s="26"/>
      <c r="Z811" s="26"/>
      <c r="AA811" s="26"/>
      <c r="AB811" s="26"/>
      <c r="AC811" s="26"/>
      <c r="AD811" s="26"/>
      <c r="AE811" s="26"/>
      <c r="AF811" s="26"/>
      <c r="AG811" s="26"/>
      <c r="AH811" s="26"/>
      <c r="AI811" s="26"/>
      <c r="AJ811" s="26"/>
      <c r="AK811" s="26"/>
      <c r="AL811" s="274"/>
      <c r="AM811" s="274"/>
      <c r="AN811" s="274"/>
      <c r="AO811" s="26"/>
      <c r="AP811" s="26"/>
      <c r="AQ811" s="26"/>
      <c r="AR811" s="26"/>
      <c r="AS811" s="26"/>
      <c r="AT811" s="26"/>
      <c r="AU811" s="26"/>
      <c r="AV811" s="26"/>
      <c r="AW811" s="26"/>
      <c r="AX811" s="26"/>
      <c r="AY811" s="26"/>
      <c r="AZ811" s="26"/>
      <c r="BA811" s="26"/>
      <c r="BB811" s="26"/>
      <c r="BC811" s="26"/>
      <c r="BD811" s="26"/>
      <c r="BE811" s="26"/>
      <c r="BF811" s="26"/>
      <c r="BG811" s="26"/>
      <c r="BH811" s="26"/>
      <c r="BI811" s="26"/>
      <c r="BJ811" s="26"/>
      <c r="BK811" s="26"/>
      <c r="BL811" s="26"/>
    </row>
    <row r="812" spans="1:64" ht="13.5" customHeight="1">
      <c r="A812" s="274"/>
      <c r="B812" s="274"/>
      <c r="C812" s="274"/>
      <c r="D812" s="274"/>
      <c r="E812" s="274"/>
      <c r="F812" s="274"/>
      <c r="G812" s="26"/>
      <c r="H812" s="274"/>
      <c r="I812" s="26"/>
      <c r="J812" s="26"/>
      <c r="K812" s="26"/>
      <c r="L812" s="26"/>
      <c r="M812" s="26"/>
      <c r="N812" s="26"/>
      <c r="O812" s="26"/>
      <c r="P812" s="274"/>
      <c r="Q812" s="26"/>
      <c r="R812" s="26"/>
      <c r="S812" s="26"/>
      <c r="T812" s="26"/>
      <c r="U812" s="26"/>
      <c r="V812" s="26"/>
      <c r="W812" s="26"/>
      <c r="X812" s="26"/>
      <c r="Y812" s="26"/>
      <c r="Z812" s="26"/>
      <c r="AA812" s="26"/>
      <c r="AB812" s="26"/>
      <c r="AC812" s="26"/>
      <c r="AD812" s="26"/>
      <c r="AE812" s="26"/>
      <c r="AF812" s="26"/>
      <c r="AG812" s="26"/>
      <c r="AH812" s="26"/>
      <c r="AI812" s="26"/>
      <c r="AJ812" s="26"/>
      <c r="AK812" s="26"/>
      <c r="AL812" s="274"/>
      <c r="AM812" s="274"/>
      <c r="AN812" s="274"/>
      <c r="AO812" s="26"/>
      <c r="AP812" s="26"/>
      <c r="AQ812" s="26"/>
      <c r="AR812" s="26"/>
      <c r="AS812" s="26"/>
      <c r="AT812" s="26"/>
      <c r="AU812" s="26"/>
      <c r="AV812" s="26"/>
      <c r="AW812" s="26"/>
      <c r="AX812" s="26"/>
      <c r="AY812" s="26"/>
      <c r="AZ812" s="26"/>
      <c r="BA812" s="26"/>
      <c r="BB812" s="26"/>
      <c r="BC812" s="26"/>
      <c r="BD812" s="26"/>
      <c r="BE812" s="26"/>
      <c r="BF812" s="26"/>
      <c r="BG812" s="26"/>
      <c r="BH812" s="26"/>
      <c r="BI812" s="26"/>
      <c r="BJ812" s="26"/>
      <c r="BK812" s="26"/>
      <c r="BL812" s="26"/>
    </row>
    <row r="813" spans="1:64" ht="13.5" customHeight="1">
      <c r="A813" s="274"/>
      <c r="B813" s="274"/>
      <c r="C813" s="274"/>
      <c r="D813" s="274"/>
      <c r="E813" s="274"/>
      <c r="F813" s="274"/>
      <c r="G813" s="26"/>
      <c r="H813" s="274"/>
      <c r="I813" s="26"/>
      <c r="J813" s="26"/>
      <c r="K813" s="26"/>
      <c r="L813" s="26"/>
      <c r="M813" s="26"/>
      <c r="N813" s="26"/>
      <c r="O813" s="26"/>
      <c r="P813" s="274"/>
      <c r="Q813" s="26"/>
      <c r="R813" s="26"/>
      <c r="S813" s="26"/>
      <c r="T813" s="26"/>
      <c r="U813" s="26"/>
      <c r="V813" s="26"/>
      <c r="W813" s="26"/>
      <c r="X813" s="26"/>
      <c r="Y813" s="26"/>
      <c r="Z813" s="26"/>
      <c r="AA813" s="26"/>
      <c r="AB813" s="26"/>
      <c r="AC813" s="26"/>
      <c r="AD813" s="26"/>
      <c r="AE813" s="26"/>
      <c r="AF813" s="26"/>
      <c r="AG813" s="26"/>
      <c r="AH813" s="26"/>
      <c r="AI813" s="26"/>
      <c r="AJ813" s="26"/>
      <c r="AK813" s="26"/>
      <c r="AL813" s="274"/>
      <c r="AM813" s="274"/>
      <c r="AN813" s="274"/>
      <c r="AO813" s="26"/>
      <c r="AP813" s="26"/>
      <c r="AQ813" s="26"/>
      <c r="AR813" s="26"/>
      <c r="AS813" s="26"/>
      <c r="AT813" s="26"/>
      <c r="AU813" s="26"/>
      <c r="AV813" s="26"/>
      <c r="AW813" s="26"/>
      <c r="AX813" s="26"/>
      <c r="AY813" s="26"/>
      <c r="AZ813" s="26"/>
      <c r="BA813" s="26"/>
      <c r="BB813" s="26"/>
      <c r="BC813" s="26"/>
      <c r="BD813" s="26"/>
      <c r="BE813" s="26"/>
      <c r="BF813" s="26"/>
      <c r="BG813" s="26"/>
      <c r="BH813" s="26"/>
      <c r="BI813" s="26"/>
      <c r="BJ813" s="26"/>
      <c r="BK813" s="26"/>
      <c r="BL813" s="26"/>
    </row>
    <row r="814" spans="1:64" ht="13.5" customHeight="1">
      <c r="A814" s="274"/>
      <c r="B814" s="274"/>
      <c r="C814" s="274"/>
      <c r="D814" s="274"/>
      <c r="E814" s="274"/>
      <c r="F814" s="274"/>
      <c r="G814" s="26"/>
      <c r="H814" s="274"/>
      <c r="I814" s="26"/>
      <c r="J814" s="26"/>
      <c r="K814" s="26"/>
      <c r="L814" s="26"/>
      <c r="M814" s="26"/>
      <c r="N814" s="26"/>
      <c r="O814" s="26"/>
      <c r="P814" s="274"/>
      <c r="Q814" s="26"/>
      <c r="R814" s="26"/>
      <c r="S814" s="26"/>
      <c r="T814" s="26"/>
      <c r="U814" s="26"/>
      <c r="V814" s="26"/>
      <c r="W814" s="26"/>
      <c r="X814" s="26"/>
      <c r="Y814" s="26"/>
      <c r="Z814" s="26"/>
      <c r="AA814" s="26"/>
      <c r="AB814" s="26"/>
      <c r="AC814" s="26"/>
      <c r="AD814" s="26"/>
      <c r="AE814" s="26"/>
      <c r="AF814" s="26"/>
      <c r="AG814" s="26"/>
      <c r="AH814" s="26"/>
      <c r="AI814" s="26"/>
      <c r="AJ814" s="26"/>
      <c r="AK814" s="26"/>
      <c r="AL814" s="274"/>
      <c r="AM814" s="274"/>
      <c r="AN814" s="274"/>
      <c r="AO814" s="26"/>
      <c r="AP814" s="26"/>
      <c r="AQ814" s="26"/>
      <c r="AR814" s="26"/>
      <c r="AS814" s="26"/>
      <c r="AT814" s="26"/>
      <c r="AU814" s="26"/>
      <c r="AV814" s="26"/>
      <c r="AW814" s="26"/>
      <c r="AX814" s="26"/>
      <c r="AY814" s="26"/>
      <c r="AZ814" s="26"/>
      <c r="BA814" s="26"/>
      <c r="BB814" s="26"/>
      <c r="BC814" s="26"/>
      <c r="BD814" s="26"/>
      <c r="BE814" s="26"/>
      <c r="BF814" s="26"/>
      <c r="BG814" s="26"/>
      <c r="BH814" s="26"/>
      <c r="BI814" s="26"/>
      <c r="BJ814" s="26"/>
      <c r="BK814" s="26"/>
      <c r="BL814" s="26"/>
    </row>
    <row r="815" spans="1:64" ht="13.5" customHeight="1">
      <c r="A815" s="274"/>
      <c r="B815" s="274"/>
      <c r="C815" s="274"/>
      <c r="D815" s="274"/>
      <c r="E815" s="274"/>
      <c r="F815" s="274"/>
      <c r="G815" s="26"/>
      <c r="H815" s="274"/>
      <c r="I815" s="26"/>
      <c r="J815" s="26"/>
      <c r="K815" s="26"/>
      <c r="L815" s="26"/>
      <c r="M815" s="26"/>
      <c r="N815" s="26"/>
      <c r="O815" s="26"/>
      <c r="P815" s="274"/>
      <c r="Q815" s="26"/>
      <c r="R815" s="26"/>
      <c r="S815" s="26"/>
      <c r="T815" s="26"/>
      <c r="U815" s="26"/>
      <c r="V815" s="26"/>
      <c r="W815" s="26"/>
      <c r="X815" s="26"/>
      <c r="Y815" s="26"/>
      <c r="Z815" s="26"/>
      <c r="AA815" s="26"/>
      <c r="AB815" s="26"/>
      <c r="AC815" s="26"/>
      <c r="AD815" s="26"/>
      <c r="AE815" s="26"/>
      <c r="AF815" s="26"/>
      <c r="AG815" s="26"/>
      <c r="AH815" s="26"/>
      <c r="AI815" s="26"/>
      <c r="AJ815" s="26"/>
      <c r="AK815" s="26"/>
      <c r="AL815" s="274"/>
      <c r="AM815" s="274"/>
      <c r="AN815" s="274"/>
      <c r="AO815" s="26"/>
      <c r="AP815" s="26"/>
      <c r="AQ815" s="26"/>
      <c r="AR815" s="26"/>
      <c r="AS815" s="26"/>
      <c r="AT815" s="26"/>
      <c r="AU815" s="26"/>
      <c r="AV815" s="26"/>
      <c r="AW815" s="26"/>
      <c r="AX815" s="26"/>
      <c r="AY815" s="26"/>
      <c r="AZ815" s="26"/>
      <c r="BA815" s="26"/>
      <c r="BB815" s="26"/>
      <c r="BC815" s="26"/>
      <c r="BD815" s="26"/>
      <c r="BE815" s="26"/>
      <c r="BF815" s="26"/>
      <c r="BG815" s="26"/>
      <c r="BH815" s="26"/>
      <c r="BI815" s="26"/>
      <c r="BJ815" s="26"/>
      <c r="BK815" s="26"/>
      <c r="BL815" s="26"/>
    </row>
    <row r="816" spans="1:64" ht="13.5" customHeight="1">
      <c r="A816" s="274"/>
      <c r="B816" s="274"/>
      <c r="C816" s="274"/>
      <c r="D816" s="274"/>
      <c r="E816" s="274"/>
      <c r="F816" s="274"/>
      <c r="G816" s="26"/>
      <c r="H816" s="274"/>
      <c r="I816" s="26"/>
      <c r="J816" s="26"/>
      <c r="K816" s="26"/>
      <c r="L816" s="26"/>
      <c r="M816" s="26"/>
      <c r="N816" s="26"/>
      <c r="O816" s="26"/>
      <c r="P816" s="274"/>
      <c r="Q816" s="26"/>
      <c r="R816" s="26"/>
      <c r="S816" s="26"/>
      <c r="T816" s="26"/>
      <c r="U816" s="26"/>
      <c r="V816" s="26"/>
      <c r="W816" s="26"/>
      <c r="X816" s="26"/>
      <c r="Y816" s="26"/>
      <c r="Z816" s="26"/>
      <c r="AA816" s="26"/>
      <c r="AB816" s="26"/>
      <c r="AC816" s="26"/>
      <c r="AD816" s="26"/>
      <c r="AE816" s="26"/>
      <c r="AF816" s="26"/>
      <c r="AG816" s="26"/>
      <c r="AH816" s="26"/>
      <c r="AI816" s="26"/>
      <c r="AJ816" s="26"/>
      <c r="AK816" s="26"/>
      <c r="AL816" s="274"/>
      <c r="AM816" s="274"/>
      <c r="AN816" s="274"/>
      <c r="AO816" s="26"/>
      <c r="AP816" s="26"/>
      <c r="AQ816" s="26"/>
      <c r="AR816" s="26"/>
      <c r="AS816" s="26"/>
      <c r="AT816" s="26"/>
      <c r="AU816" s="26"/>
      <c r="AV816" s="26"/>
      <c r="AW816" s="26"/>
      <c r="AX816" s="26"/>
      <c r="AY816" s="26"/>
      <c r="AZ816" s="26"/>
      <c r="BA816" s="26"/>
      <c r="BB816" s="26"/>
      <c r="BC816" s="26"/>
      <c r="BD816" s="26"/>
      <c r="BE816" s="26"/>
      <c r="BF816" s="26"/>
      <c r="BG816" s="26"/>
      <c r="BH816" s="26"/>
      <c r="BI816" s="26"/>
      <c r="BJ816" s="26"/>
      <c r="BK816" s="26"/>
      <c r="BL816" s="26"/>
    </row>
    <row r="817" spans="1:64" ht="13.5" customHeight="1">
      <c r="A817" s="274"/>
      <c r="B817" s="274"/>
      <c r="C817" s="274"/>
      <c r="D817" s="274"/>
      <c r="E817" s="274"/>
      <c r="F817" s="274"/>
      <c r="G817" s="26"/>
      <c r="H817" s="274"/>
      <c r="I817" s="26"/>
      <c r="J817" s="26"/>
      <c r="K817" s="26"/>
      <c r="L817" s="26"/>
      <c r="M817" s="26"/>
      <c r="N817" s="26"/>
      <c r="O817" s="26"/>
      <c r="P817" s="274"/>
      <c r="Q817" s="26"/>
      <c r="R817" s="26"/>
      <c r="S817" s="26"/>
      <c r="T817" s="26"/>
      <c r="U817" s="26"/>
      <c r="V817" s="26"/>
      <c r="W817" s="26"/>
      <c r="X817" s="26"/>
      <c r="Y817" s="26"/>
      <c r="Z817" s="26"/>
      <c r="AA817" s="26"/>
      <c r="AB817" s="26"/>
      <c r="AC817" s="26"/>
      <c r="AD817" s="26"/>
      <c r="AE817" s="26"/>
      <c r="AF817" s="26"/>
      <c r="AG817" s="26"/>
      <c r="AH817" s="26"/>
      <c r="AI817" s="26"/>
      <c r="AJ817" s="26"/>
      <c r="AK817" s="26"/>
      <c r="AL817" s="274"/>
      <c r="AM817" s="274"/>
      <c r="AN817" s="274"/>
      <c r="AO817" s="26"/>
      <c r="AP817" s="26"/>
      <c r="AQ817" s="26"/>
      <c r="AR817" s="26"/>
      <c r="AS817" s="26"/>
      <c r="AT817" s="26"/>
      <c r="AU817" s="26"/>
      <c r="AV817" s="26"/>
      <c r="AW817" s="26"/>
      <c r="AX817" s="26"/>
      <c r="AY817" s="26"/>
      <c r="AZ817" s="26"/>
      <c r="BA817" s="26"/>
      <c r="BB817" s="26"/>
      <c r="BC817" s="26"/>
      <c r="BD817" s="26"/>
      <c r="BE817" s="26"/>
      <c r="BF817" s="26"/>
      <c r="BG817" s="26"/>
      <c r="BH817" s="26"/>
      <c r="BI817" s="26"/>
      <c r="BJ817" s="26"/>
      <c r="BK817" s="26"/>
      <c r="BL817" s="26"/>
    </row>
    <row r="818" spans="1:64" ht="13.5" customHeight="1">
      <c r="A818" s="274"/>
      <c r="B818" s="274"/>
      <c r="C818" s="274"/>
      <c r="D818" s="274"/>
      <c r="E818" s="274"/>
      <c r="F818" s="274"/>
      <c r="G818" s="26"/>
      <c r="H818" s="274"/>
      <c r="I818" s="26"/>
      <c r="J818" s="26"/>
      <c r="K818" s="26"/>
      <c r="L818" s="26"/>
      <c r="M818" s="26"/>
      <c r="N818" s="26"/>
      <c r="O818" s="26"/>
      <c r="P818" s="274"/>
      <c r="Q818" s="26"/>
      <c r="R818" s="26"/>
      <c r="S818" s="26"/>
      <c r="T818" s="26"/>
      <c r="U818" s="26"/>
      <c r="V818" s="26"/>
      <c r="W818" s="26"/>
      <c r="X818" s="26"/>
      <c r="Y818" s="26"/>
      <c r="Z818" s="26"/>
      <c r="AA818" s="26"/>
      <c r="AB818" s="26"/>
      <c r="AC818" s="26"/>
      <c r="AD818" s="26"/>
      <c r="AE818" s="26"/>
      <c r="AF818" s="26"/>
      <c r="AG818" s="26"/>
      <c r="AH818" s="26"/>
      <c r="AI818" s="26"/>
      <c r="AJ818" s="26"/>
      <c r="AK818" s="26"/>
      <c r="AL818" s="274"/>
      <c r="AM818" s="274"/>
      <c r="AN818" s="274"/>
      <c r="AO818" s="26"/>
      <c r="AP818" s="26"/>
      <c r="AQ818" s="26"/>
      <c r="AR818" s="26"/>
      <c r="AS818" s="26"/>
      <c r="AT818" s="26"/>
      <c r="AU818" s="26"/>
      <c r="AV818" s="26"/>
      <c r="AW818" s="26"/>
      <c r="AX818" s="26"/>
      <c r="AY818" s="26"/>
      <c r="AZ818" s="26"/>
      <c r="BA818" s="26"/>
      <c r="BB818" s="26"/>
      <c r="BC818" s="26"/>
      <c r="BD818" s="26"/>
      <c r="BE818" s="26"/>
      <c r="BF818" s="26"/>
      <c r="BG818" s="26"/>
      <c r="BH818" s="26"/>
      <c r="BI818" s="26"/>
      <c r="BJ818" s="26"/>
      <c r="BK818" s="26"/>
      <c r="BL818" s="26"/>
    </row>
    <row r="819" spans="1:64" ht="13.5" customHeight="1">
      <c r="A819" s="274"/>
      <c r="B819" s="274"/>
      <c r="C819" s="274"/>
      <c r="D819" s="274"/>
      <c r="E819" s="274"/>
      <c r="F819" s="274"/>
      <c r="G819" s="26"/>
      <c r="H819" s="274"/>
      <c r="I819" s="26"/>
      <c r="J819" s="26"/>
      <c r="K819" s="26"/>
      <c r="L819" s="26"/>
      <c r="M819" s="26"/>
      <c r="N819" s="26"/>
      <c r="O819" s="26"/>
      <c r="P819" s="274"/>
      <c r="Q819" s="26"/>
      <c r="R819" s="26"/>
      <c r="S819" s="26"/>
      <c r="T819" s="26"/>
      <c r="U819" s="26"/>
      <c r="V819" s="26"/>
      <c r="W819" s="26"/>
      <c r="X819" s="26"/>
      <c r="Y819" s="26"/>
      <c r="Z819" s="26"/>
      <c r="AA819" s="26"/>
      <c r="AB819" s="26"/>
      <c r="AC819" s="26"/>
      <c r="AD819" s="26"/>
      <c r="AE819" s="26"/>
      <c r="AF819" s="26"/>
      <c r="AG819" s="26"/>
      <c r="AH819" s="26"/>
      <c r="AI819" s="26"/>
      <c r="AJ819" s="26"/>
      <c r="AK819" s="26"/>
      <c r="AL819" s="274"/>
      <c r="AM819" s="274"/>
      <c r="AN819" s="274"/>
      <c r="AO819" s="26"/>
      <c r="AP819" s="26"/>
      <c r="AQ819" s="26"/>
      <c r="AR819" s="26"/>
      <c r="AS819" s="26"/>
      <c r="AT819" s="26"/>
      <c r="AU819" s="26"/>
      <c r="AV819" s="26"/>
      <c r="AW819" s="26"/>
      <c r="AX819" s="26"/>
      <c r="AY819" s="26"/>
      <c r="AZ819" s="26"/>
      <c r="BA819" s="26"/>
      <c r="BB819" s="26"/>
      <c r="BC819" s="26"/>
      <c r="BD819" s="26"/>
      <c r="BE819" s="26"/>
      <c r="BF819" s="26"/>
      <c r="BG819" s="26"/>
      <c r="BH819" s="26"/>
      <c r="BI819" s="26"/>
      <c r="BJ819" s="26"/>
      <c r="BK819" s="26"/>
      <c r="BL819" s="26"/>
    </row>
    <row r="820" spans="1:64" ht="13.5" customHeight="1">
      <c r="A820" s="274"/>
      <c r="B820" s="274"/>
      <c r="C820" s="274"/>
      <c r="D820" s="274"/>
      <c r="E820" s="274"/>
      <c r="F820" s="274"/>
      <c r="G820" s="26"/>
      <c r="H820" s="274"/>
      <c r="I820" s="26"/>
      <c r="J820" s="26"/>
      <c r="K820" s="26"/>
      <c r="L820" s="26"/>
      <c r="M820" s="26"/>
      <c r="N820" s="26"/>
      <c r="O820" s="26"/>
      <c r="P820" s="274"/>
      <c r="Q820" s="26"/>
      <c r="R820" s="26"/>
      <c r="S820" s="26"/>
      <c r="T820" s="26"/>
      <c r="U820" s="26"/>
      <c r="V820" s="26"/>
      <c r="W820" s="26"/>
      <c r="X820" s="26"/>
      <c r="Y820" s="26"/>
      <c r="Z820" s="26"/>
      <c r="AA820" s="26"/>
      <c r="AB820" s="26"/>
      <c r="AC820" s="26"/>
      <c r="AD820" s="26"/>
      <c r="AE820" s="26"/>
      <c r="AF820" s="26"/>
      <c r="AG820" s="26"/>
      <c r="AH820" s="26"/>
      <c r="AI820" s="26"/>
      <c r="AJ820" s="26"/>
      <c r="AK820" s="26"/>
      <c r="AL820" s="274"/>
      <c r="AM820" s="274"/>
      <c r="AN820" s="274"/>
      <c r="AO820" s="26"/>
      <c r="AP820" s="26"/>
      <c r="AQ820" s="26"/>
      <c r="AR820" s="26"/>
      <c r="AS820" s="26"/>
      <c r="AT820" s="26"/>
      <c r="AU820" s="26"/>
      <c r="AV820" s="26"/>
      <c r="AW820" s="26"/>
      <c r="AX820" s="26"/>
      <c r="AY820" s="26"/>
      <c r="AZ820" s="26"/>
      <c r="BA820" s="26"/>
      <c r="BB820" s="26"/>
      <c r="BC820" s="26"/>
      <c r="BD820" s="26"/>
      <c r="BE820" s="26"/>
      <c r="BF820" s="26"/>
      <c r="BG820" s="26"/>
      <c r="BH820" s="26"/>
      <c r="BI820" s="26"/>
      <c r="BJ820" s="26"/>
      <c r="BK820" s="26"/>
      <c r="BL820" s="26"/>
    </row>
    <row r="821" spans="1:64" ht="13.5" customHeight="1">
      <c r="A821" s="274"/>
      <c r="B821" s="274"/>
      <c r="C821" s="274"/>
      <c r="D821" s="274"/>
      <c r="E821" s="274"/>
      <c r="F821" s="274"/>
      <c r="G821" s="26"/>
      <c r="H821" s="274"/>
      <c r="I821" s="26"/>
      <c r="J821" s="26"/>
      <c r="K821" s="26"/>
      <c r="L821" s="26"/>
      <c r="M821" s="26"/>
      <c r="N821" s="26"/>
      <c r="O821" s="26"/>
      <c r="P821" s="274"/>
      <c r="Q821" s="26"/>
      <c r="R821" s="26"/>
      <c r="S821" s="26"/>
      <c r="T821" s="26"/>
      <c r="U821" s="26"/>
      <c r="V821" s="26"/>
      <c r="W821" s="26"/>
      <c r="X821" s="26"/>
      <c r="Y821" s="26"/>
      <c r="Z821" s="26"/>
      <c r="AA821" s="26"/>
      <c r="AB821" s="26"/>
      <c r="AC821" s="26"/>
      <c r="AD821" s="26"/>
      <c r="AE821" s="26"/>
      <c r="AF821" s="26"/>
      <c r="AG821" s="26"/>
      <c r="AH821" s="26"/>
      <c r="AI821" s="26"/>
      <c r="AJ821" s="26"/>
      <c r="AK821" s="26"/>
      <c r="AL821" s="274"/>
      <c r="AM821" s="274"/>
      <c r="AN821" s="274"/>
      <c r="AO821" s="26"/>
      <c r="AP821" s="26"/>
      <c r="AQ821" s="26"/>
      <c r="AR821" s="26"/>
      <c r="AS821" s="26"/>
      <c r="AT821" s="26"/>
      <c r="AU821" s="26"/>
      <c r="AV821" s="26"/>
      <c r="AW821" s="26"/>
      <c r="AX821" s="26"/>
      <c r="AY821" s="26"/>
      <c r="AZ821" s="26"/>
      <c r="BA821" s="26"/>
      <c r="BB821" s="26"/>
      <c r="BC821" s="26"/>
      <c r="BD821" s="26"/>
      <c r="BE821" s="26"/>
      <c r="BF821" s="26"/>
      <c r="BG821" s="26"/>
      <c r="BH821" s="26"/>
      <c r="BI821" s="26"/>
      <c r="BJ821" s="26"/>
      <c r="BK821" s="26"/>
      <c r="BL821" s="26"/>
    </row>
    <row r="822" spans="1:64" ht="13.5" customHeight="1">
      <c r="A822" s="274"/>
      <c r="B822" s="274"/>
      <c r="C822" s="274"/>
      <c r="D822" s="274"/>
      <c r="E822" s="274"/>
      <c r="F822" s="274"/>
      <c r="G822" s="26"/>
      <c r="H822" s="274"/>
      <c r="I822" s="26"/>
      <c r="J822" s="26"/>
      <c r="K822" s="26"/>
      <c r="L822" s="26"/>
      <c r="M822" s="26"/>
      <c r="N822" s="26"/>
      <c r="O822" s="26"/>
      <c r="P822" s="274"/>
      <c r="Q822" s="26"/>
      <c r="R822" s="26"/>
      <c r="S822" s="26"/>
      <c r="T822" s="26"/>
      <c r="U822" s="26"/>
      <c r="V822" s="26"/>
      <c r="W822" s="26"/>
      <c r="X822" s="26"/>
      <c r="Y822" s="26"/>
      <c r="Z822" s="26"/>
      <c r="AA822" s="26"/>
      <c r="AB822" s="26"/>
      <c r="AC822" s="26"/>
      <c r="AD822" s="26"/>
      <c r="AE822" s="26"/>
      <c r="AF822" s="26"/>
      <c r="AG822" s="26"/>
      <c r="AH822" s="26"/>
      <c r="AI822" s="26"/>
      <c r="AJ822" s="26"/>
      <c r="AK822" s="26"/>
      <c r="AL822" s="274"/>
      <c r="AM822" s="274"/>
      <c r="AN822" s="274"/>
      <c r="AO822" s="26"/>
      <c r="AP822" s="26"/>
      <c r="AQ822" s="26"/>
      <c r="AR822" s="26"/>
      <c r="AS822" s="26"/>
      <c r="AT822" s="26"/>
      <c r="AU822" s="26"/>
      <c r="AV822" s="26"/>
      <c r="AW822" s="26"/>
      <c r="AX822" s="26"/>
      <c r="AY822" s="26"/>
      <c r="AZ822" s="26"/>
      <c r="BA822" s="26"/>
      <c r="BB822" s="26"/>
      <c r="BC822" s="26"/>
      <c r="BD822" s="26"/>
      <c r="BE822" s="26"/>
      <c r="BF822" s="26"/>
      <c r="BG822" s="26"/>
      <c r="BH822" s="26"/>
      <c r="BI822" s="26"/>
      <c r="BJ822" s="26"/>
      <c r="BK822" s="26"/>
      <c r="BL822" s="26"/>
    </row>
    <row r="823" spans="1:64" ht="13.5" customHeight="1">
      <c r="A823" s="274"/>
      <c r="B823" s="274"/>
      <c r="C823" s="274"/>
      <c r="D823" s="274"/>
      <c r="E823" s="274"/>
      <c r="F823" s="274"/>
      <c r="G823" s="26"/>
      <c r="H823" s="274"/>
      <c r="I823" s="26"/>
      <c r="J823" s="26"/>
      <c r="K823" s="26"/>
      <c r="L823" s="26"/>
      <c r="M823" s="26"/>
      <c r="N823" s="26"/>
      <c r="O823" s="26"/>
      <c r="P823" s="274"/>
      <c r="Q823" s="26"/>
      <c r="R823" s="26"/>
      <c r="S823" s="26"/>
      <c r="T823" s="26"/>
      <c r="U823" s="26"/>
      <c r="V823" s="26"/>
      <c r="W823" s="26"/>
      <c r="X823" s="26"/>
      <c r="Y823" s="26"/>
      <c r="Z823" s="26"/>
      <c r="AA823" s="26"/>
      <c r="AB823" s="26"/>
      <c r="AC823" s="26"/>
      <c r="AD823" s="26"/>
      <c r="AE823" s="26"/>
      <c r="AF823" s="26"/>
      <c r="AG823" s="26"/>
      <c r="AH823" s="26"/>
      <c r="AI823" s="26"/>
      <c r="AJ823" s="26"/>
      <c r="AK823" s="26"/>
      <c r="AL823" s="274"/>
      <c r="AM823" s="274"/>
      <c r="AN823" s="274"/>
      <c r="AO823" s="26"/>
      <c r="AP823" s="26"/>
      <c r="AQ823" s="26"/>
      <c r="AR823" s="26"/>
      <c r="AS823" s="26"/>
      <c r="AT823" s="26"/>
      <c r="AU823" s="26"/>
      <c r="AV823" s="26"/>
      <c r="AW823" s="26"/>
      <c r="AX823" s="26"/>
      <c r="AY823" s="26"/>
      <c r="AZ823" s="26"/>
      <c r="BA823" s="26"/>
      <c r="BB823" s="26"/>
      <c r="BC823" s="26"/>
      <c r="BD823" s="26"/>
      <c r="BE823" s="26"/>
      <c r="BF823" s="26"/>
      <c r="BG823" s="26"/>
      <c r="BH823" s="26"/>
      <c r="BI823" s="26"/>
      <c r="BJ823" s="26"/>
      <c r="BK823" s="26"/>
      <c r="BL823" s="26"/>
    </row>
    <row r="824" spans="1:64" ht="13.5" customHeight="1">
      <c r="A824" s="274"/>
      <c r="B824" s="274"/>
      <c r="C824" s="274"/>
      <c r="D824" s="274"/>
      <c r="E824" s="274"/>
      <c r="F824" s="274"/>
      <c r="G824" s="26"/>
      <c r="H824" s="274"/>
      <c r="I824" s="26"/>
      <c r="J824" s="26"/>
      <c r="K824" s="26"/>
      <c r="L824" s="26"/>
      <c r="M824" s="26"/>
      <c r="N824" s="26"/>
      <c r="O824" s="26"/>
      <c r="P824" s="274"/>
      <c r="Q824" s="26"/>
      <c r="R824" s="26"/>
      <c r="S824" s="26"/>
      <c r="T824" s="26"/>
      <c r="U824" s="26"/>
      <c r="V824" s="26"/>
      <c r="W824" s="26"/>
      <c r="X824" s="26"/>
      <c r="Y824" s="26"/>
      <c r="Z824" s="26"/>
      <c r="AA824" s="26"/>
      <c r="AB824" s="26"/>
      <c r="AC824" s="26"/>
      <c r="AD824" s="26"/>
      <c r="AE824" s="26"/>
      <c r="AF824" s="26"/>
      <c r="AG824" s="26"/>
      <c r="AH824" s="26"/>
      <c r="AI824" s="26"/>
      <c r="AJ824" s="26"/>
      <c r="AK824" s="26"/>
      <c r="AL824" s="274"/>
      <c r="AM824" s="274"/>
      <c r="AN824" s="274"/>
      <c r="AO824" s="26"/>
      <c r="AP824" s="26"/>
      <c r="AQ824" s="26"/>
      <c r="AR824" s="26"/>
      <c r="AS824" s="26"/>
      <c r="AT824" s="26"/>
      <c r="AU824" s="26"/>
      <c r="AV824" s="26"/>
      <c r="AW824" s="26"/>
      <c r="AX824" s="26"/>
      <c r="AY824" s="26"/>
      <c r="AZ824" s="26"/>
      <c r="BA824" s="26"/>
      <c r="BB824" s="26"/>
      <c r="BC824" s="26"/>
      <c r="BD824" s="26"/>
      <c r="BE824" s="26"/>
      <c r="BF824" s="26"/>
      <c r="BG824" s="26"/>
      <c r="BH824" s="26"/>
      <c r="BI824" s="26"/>
      <c r="BJ824" s="26"/>
      <c r="BK824" s="26"/>
      <c r="BL824" s="26"/>
    </row>
    <row r="825" spans="1:64" ht="13.5" customHeight="1">
      <c r="A825" s="274"/>
      <c r="B825" s="274"/>
      <c r="C825" s="274"/>
      <c r="D825" s="274"/>
      <c r="E825" s="274"/>
      <c r="F825" s="274"/>
      <c r="G825" s="26"/>
      <c r="H825" s="274"/>
      <c r="I825" s="26"/>
      <c r="J825" s="26"/>
      <c r="K825" s="26"/>
      <c r="L825" s="26"/>
      <c r="M825" s="26"/>
      <c r="N825" s="26"/>
      <c r="O825" s="26"/>
      <c r="P825" s="274"/>
      <c r="Q825" s="26"/>
      <c r="R825" s="26"/>
      <c r="S825" s="26"/>
      <c r="T825" s="26"/>
      <c r="U825" s="26"/>
      <c r="V825" s="26"/>
      <c r="W825" s="26"/>
      <c r="X825" s="26"/>
      <c r="Y825" s="26"/>
      <c r="Z825" s="26"/>
      <c r="AA825" s="26"/>
      <c r="AB825" s="26"/>
      <c r="AC825" s="26"/>
      <c r="AD825" s="26"/>
      <c r="AE825" s="26"/>
      <c r="AF825" s="26"/>
      <c r="AG825" s="26"/>
      <c r="AH825" s="26"/>
      <c r="AI825" s="26"/>
      <c r="AJ825" s="26"/>
      <c r="AK825" s="26"/>
      <c r="AL825" s="274"/>
      <c r="AM825" s="274"/>
      <c r="AN825" s="274"/>
      <c r="AO825" s="26"/>
      <c r="AP825" s="26"/>
      <c r="AQ825" s="26"/>
      <c r="AR825" s="26"/>
      <c r="AS825" s="26"/>
      <c r="AT825" s="26"/>
      <c r="AU825" s="26"/>
      <c r="AV825" s="26"/>
      <c r="AW825" s="26"/>
      <c r="AX825" s="26"/>
      <c r="AY825" s="26"/>
      <c r="AZ825" s="26"/>
      <c r="BA825" s="26"/>
      <c r="BB825" s="26"/>
      <c r="BC825" s="26"/>
      <c r="BD825" s="26"/>
      <c r="BE825" s="26"/>
      <c r="BF825" s="26"/>
      <c r="BG825" s="26"/>
      <c r="BH825" s="26"/>
      <c r="BI825" s="26"/>
      <c r="BJ825" s="26"/>
      <c r="BK825" s="26"/>
      <c r="BL825" s="26"/>
    </row>
    <row r="826" spans="1:64" ht="13.5" customHeight="1">
      <c r="A826" s="274"/>
      <c r="B826" s="274"/>
      <c r="C826" s="274"/>
      <c r="D826" s="274"/>
      <c r="E826" s="274"/>
      <c r="F826" s="274"/>
      <c r="G826" s="26"/>
      <c r="H826" s="274"/>
      <c r="I826" s="26"/>
      <c r="J826" s="26"/>
      <c r="K826" s="26"/>
      <c r="L826" s="26"/>
      <c r="M826" s="26"/>
      <c r="N826" s="26"/>
      <c r="O826" s="26"/>
      <c r="P826" s="274"/>
      <c r="Q826" s="26"/>
      <c r="R826" s="26"/>
      <c r="S826" s="26"/>
      <c r="T826" s="26"/>
      <c r="U826" s="26"/>
      <c r="V826" s="26"/>
      <c r="W826" s="26"/>
      <c r="X826" s="26"/>
      <c r="Y826" s="26"/>
      <c r="Z826" s="26"/>
      <c r="AA826" s="26"/>
      <c r="AB826" s="26"/>
      <c r="AC826" s="26"/>
      <c r="AD826" s="26"/>
      <c r="AE826" s="26"/>
      <c r="AF826" s="26"/>
      <c r="AG826" s="26"/>
      <c r="AH826" s="26"/>
      <c r="AI826" s="26"/>
      <c r="AJ826" s="26"/>
      <c r="AK826" s="26"/>
      <c r="AL826" s="274"/>
      <c r="AM826" s="274"/>
      <c r="AN826" s="274"/>
      <c r="AO826" s="26"/>
      <c r="AS826" s="26"/>
      <c r="AT826" s="26"/>
      <c r="AU826" s="26"/>
      <c r="AV826" s="26"/>
      <c r="AW826" s="26"/>
      <c r="AX826" s="26"/>
      <c r="AY826" s="26"/>
      <c r="AZ826" s="26"/>
      <c r="BA826" s="26"/>
      <c r="BB826" s="26"/>
      <c r="BC826" s="26"/>
      <c r="BD826" s="26"/>
      <c r="BE826" s="26"/>
      <c r="BF826" s="26"/>
      <c r="BG826" s="26"/>
      <c r="BH826" s="26"/>
      <c r="BI826" s="26"/>
      <c r="BJ826" s="26"/>
      <c r="BK826" s="26"/>
      <c r="BL826" s="26"/>
    </row>
    <row r="827" spans="1:64" ht="13.5" customHeight="1">
      <c r="A827" s="274"/>
      <c r="B827" s="274"/>
      <c r="C827" s="274"/>
      <c r="D827" s="274"/>
      <c r="E827" s="274"/>
      <c r="F827" s="274"/>
      <c r="G827" s="26"/>
      <c r="H827" s="274"/>
      <c r="I827" s="26"/>
      <c r="J827" s="26"/>
      <c r="K827" s="26"/>
      <c r="L827" s="26"/>
      <c r="M827" s="26"/>
      <c r="N827" s="26"/>
      <c r="O827" s="26"/>
      <c r="P827" s="274"/>
      <c r="Q827" s="26"/>
      <c r="R827" s="26"/>
      <c r="S827" s="26"/>
      <c r="T827" s="26"/>
      <c r="U827" s="26"/>
      <c r="V827" s="26"/>
      <c r="W827" s="26"/>
      <c r="X827" s="26"/>
      <c r="Y827" s="26"/>
      <c r="Z827" s="26"/>
      <c r="AA827" s="26"/>
      <c r="AB827" s="26"/>
      <c r="AC827" s="26"/>
      <c r="AD827" s="26"/>
      <c r="AE827" s="26"/>
      <c r="AF827" s="26"/>
      <c r="AG827" s="26"/>
      <c r="AH827" s="26"/>
      <c r="AI827" s="26"/>
      <c r="AJ827" s="26"/>
      <c r="AK827" s="26"/>
      <c r="AL827" s="274"/>
      <c r="AM827" s="274"/>
      <c r="AN827" s="274"/>
      <c r="AO827" s="26"/>
      <c r="AS827" s="26"/>
      <c r="AT827" s="26"/>
      <c r="AU827" s="26"/>
      <c r="AV827" s="26"/>
      <c r="AW827" s="26"/>
      <c r="AX827" s="26"/>
      <c r="AY827" s="26"/>
      <c r="AZ827" s="26"/>
      <c r="BA827" s="26"/>
      <c r="BB827" s="26"/>
      <c r="BC827" s="26"/>
      <c r="BD827" s="26"/>
      <c r="BE827" s="26"/>
      <c r="BF827" s="26"/>
      <c r="BG827" s="26"/>
      <c r="BH827" s="26"/>
      <c r="BI827" s="26"/>
      <c r="BJ827" s="26"/>
      <c r="BK827" s="26"/>
      <c r="BL827" s="26"/>
    </row>
    <row r="828" spans="1:64" ht="13.5" customHeight="1">
      <c r="A828" s="274"/>
      <c r="B828" s="274"/>
      <c r="C828" s="274"/>
      <c r="D828" s="274"/>
      <c r="E828" s="274"/>
      <c r="F828" s="274"/>
      <c r="G828" s="26"/>
      <c r="H828" s="274"/>
      <c r="I828" s="26"/>
      <c r="J828" s="26"/>
      <c r="K828" s="26"/>
      <c r="L828" s="26"/>
      <c r="M828" s="26"/>
      <c r="N828" s="26"/>
      <c r="O828" s="26"/>
      <c r="P828" s="274"/>
      <c r="Q828" s="26"/>
      <c r="R828" s="26"/>
      <c r="S828" s="26"/>
      <c r="T828" s="26"/>
      <c r="U828" s="26"/>
      <c r="V828" s="26"/>
      <c r="W828" s="26"/>
      <c r="X828" s="26"/>
      <c r="Y828" s="26"/>
      <c r="Z828" s="26"/>
      <c r="AA828" s="26"/>
      <c r="AB828" s="26"/>
      <c r="AC828" s="26"/>
      <c r="AD828" s="26"/>
      <c r="AE828" s="26"/>
      <c r="AF828" s="26"/>
      <c r="AG828" s="26"/>
      <c r="AH828" s="26"/>
      <c r="AI828" s="26"/>
      <c r="AJ828" s="26"/>
      <c r="AK828" s="26"/>
      <c r="AL828" s="274"/>
      <c r="AM828" s="274"/>
      <c r="AN828" s="274"/>
      <c r="AO828" s="26"/>
      <c r="AS828" s="26"/>
      <c r="AT828" s="26"/>
      <c r="AU828" s="26"/>
      <c r="AV828" s="26"/>
      <c r="AW828" s="26"/>
      <c r="AX828" s="26"/>
      <c r="AY828" s="26"/>
      <c r="AZ828" s="26"/>
      <c r="BA828" s="26"/>
      <c r="BB828" s="26"/>
      <c r="BC828" s="26"/>
      <c r="BD828" s="26"/>
      <c r="BE828" s="26"/>
      <c r="BF828" s="26"/>
      <c r="BG828" s="26"/>
      <c r="BH828" s="26"/>
      <c r="BI828" s="26"/>
      <c r="BJ828" s="26"/>
      <c r="BK828" s="26"/>
      <c r="BL828" s="26"/>
    </row>
    <row r="829" spans="1:64" ht="13.5" customHeight="1">
      <c r="A829" s="274"/>
      <c r="B829" s="274"/>
      <c r="C829" s="274"/>
      <c r="D829" s="274"/>
      <c r="E829" s="274"/>
      <c r="F829" s="274"/>
      <c r="G829" s="26"/>
      <c r="H829" s="274"/>
      <c r="I829" s="26"/>
      <c r="J829" s="26"/>
      <c r="K829" s="26"/>
      <c r="L829" s="26"/>
      <c r="M829" s="26"/>
      <c r="N829" s="26"/>
      <c r="O829" s="26"/>
      <c r="P829" s="274"/>
      <c r="Q829" s="26"/>
      <c r="R829" s="26"/>
      <c r="S829" s="26"/>
      <c r="T829" s="26"/>
      <c r="U829" s="26"/>
      <c r="V829" s="26"/>
      <c r="W829" s="26"/>
      <c r="X829" s="26"/>
      <c r="Y829" s="26"/>
      <c r="Z829" s="26"/>
      <c r="AA829" s="26"/>
      <c r="AB829" s="26"/>
      <c r="AC829" s="26"/>
      <c r="AD829" s="26"/>
      <c r="AE829" s="26"/>
      <c r="AF829" s="26"/>
      <c r="AG829" s="26"/>
      <c r="AH829" s="26"/>
      <c r="AI829" s="26"/>
      <c r="AJ829" s="26"/>
      <c r="AK829" s="26"/>
      <c r="AL829" s="274"/>
      <c r="AM829" s="274"/>
      <c r="AN829" s="274"/>
      <c r="AO829" s="26"/>
      <c r="AS829" s="26"/>
      <c r="AT829" s="26"/>
      <c r="AU829" s="26"/>
      <c r="AV829" s="26"/>
      <c r="AW829" s="26"/>
      <c r="AX829" s="26"/>
      <c r="AY829" s="26"/>
      <c r="AZ829" s="26"/>
      <c r="BA829" s="26"/>
      <c r="BB829" s="26"/>
      <c r="BC829" s="26"/>
      <c r="BD829" s="26"/>
      <c r="BE829" s="26"/>
      <c r="BF829" s="26"/>
      <c r="BG829" s="26"/>
      <c r="BH829" s="26"/>
      <c r="BI829" s="26"/>
      <c r="BJ829" s="26"/>
      <c r="BK829" s="26"/>
      <c r="BL829" s="26"/>
    </row>
    <row r="830" spans="1:64" ht="13.5" customHeight="1">
      <c r="A830" s="274"/>
      <c r="B830" s="274"/>
      <c r="C830" s="274"/>
      <c r="D830" s="274"/>
      <c r="E830" s="274"/>
      <c r="F830" s="274"/>
      <c r="G830" s="26"/>
      <c r="H830" s="274"/>
      <c r="I830" s="26"/>
      <c r="J830" s="26"/>
      <c r="K830" s="26"/>
      <c r="L830" s="26"/>
      <c r="M830" s="26"/>
      <c r="N830" s="26"/>
      <c r="O830" s="26"/>
      <c r="P830" s="274"/>
      <c r="Q830" s="26"/>
      <c r="R830" s="26"/>
      <c r="S830" s="26"/>
      <c r="T830" s="26"/>
      <c r="U830" s="26"/>
      <c r="V830" s="26"/>
      <c r="W830" s="26"/>
      <c r="X830" s="26"/>
      <c r="Y830" s="26"/>
      <c r="Z830" s="26"/>
      <c r="AA830" s="26"/>
      <c r="AB830" s="26"/>
      <c r="AC830" s="26"/>
      <c r="AD830" s="26"/>
      <c r="AE830" s="26"/>
      <c r="AF830" s="26"/>
      <c r="AG830" s="26"/>
      <c r="AH830" s="26"/>
      <c r="AI830" s="26"/>
      <c r="AJ830" s="26"/>
      <c r="AK830" s="26"/>
      <c r="AL830" s="274"/>
      <c r="AM830" s="274"/>
      <c r="AN830" s="274"/>
      <c r="AO830" s="26"/>
      <c r="AS830" s="26"/>
      <c r="AT830" s="26"/>
      <c r="AU830" s="26"/>
      <c r="AV830" s="26"/>
      <c r="AW830" s="26"/>
      <c r="AX830" s="26"/>
      <c r="AY830" s="26"/>
      <c r="AZ830" s="26"/>
      <c r="BA830" s="26"/>
      <c r="BB830" s="26"/>
      <c r="BC830" s="26"/>
      <c r="BD830" s="26"/>
      <c r="BE830" s="26"/>
      <c r="BF830" s="26"/>
      <c r="BG830" s="26"/>
      <c r="BH830" s="26"/>
      <c r="BI830" s="26"/>
      <c r="BJ830" s="26"/>
      <c r="BK830" s="26"/>
      <c r="BL830" s="26"/>
    </row>
    <row r="831" spans="1:64" ht="13.5" customHeight="1">
      <c r="A831" s="274"/>
      <c r="B831" s="274"/>
      <c r="C831" s="274"/>
      <c r="D831" s="274"/>
      <c r="E831" s="274"/>
      <c r="F831" s="274"/>
      <c r="G831" s="26"/>
      <c r="H831" s="274"/>
      <c r="I831" s="26"/>
      <c r="J831" s="26"/>
      <c r="K831" s="26"/>
      <c r="L831" s="26"/>
      <c r="M831" s="26"/>
      <c r="N831" s="26"/>
      <c r="O831" s="26"/>
      <c r="P831" s="274"/>
      <c r="Q831" s="26"/>
      <c r="R831" s="26"/>
      <c r="S831" s="26"/>
      <c r="T831" s="26"/>
      <c r="U831" s="26"/>
      <c r="V831" s="26"/>
      <c r="W831" s="26"/>
      <c r="X831" s="26"/>
      <c r="Y831" s="26"/>
      <c r="Z831" s="26"/>
      <c r="AA831" s="26"/>
      <c r="AB831" s="26"/>
      <c r="AC831" s="26"/>
      <c r="AD831" s="26"/>
      <c r="AE831" s="26"/>
      <c r="AF831" s="26"/>
      <c r="AG831" s="26"/>
      <c r="AH831" s="26"/>
      <c r="AI831" s="26"/>
      <c r="AJ831" s="26"/>
      <c r="AK831" s="26"/>
      <c r="AL831" s="274"/>
      <c r="AM831" s="274"/>
      <c r="AN831" s="274"/>
      <c r="AO831" s="26"/>
      <c r="AS831" s="26"/>
      <c r="AT831" s="26"/>
      <c r="AU831" s="26"/>
      <c r="AV831" s="26"/>
      <c r="AW831" s="26"/>
      <c r="AX831" s="26"/>
      <c r="AY831" s="26"/>
      <c r="AZ831" s="26"/>
      <c r="BA831" s="26"/>
      <c r="BB831" s="26"/>
      <c r="BC831" s="26"/>
      <c r="BD831" s="26"/>
      <c r="BE831" s="26"/>
      <c r="BF831" s="26"/>
      <c r="BG831" s="26"/>
      <c r="BH831" s="26"/>
      <c r="BI831" s="26"/>
      <c r="BJ831" s="26"/>
      <c r="BK831" s="26"/>
      <c r="BL831" s="26"/>
    </row>
    <row r="832" spans="1:64" ht="13.5" customHeight="1">
      <c r="A832" s="274"/>
      <c r="B832" s="274"/>
      <c r="C832" s="274"/>
      <c r="D832" s="274"/>
      <c r="E832" s="274"/>
      <c r="F832" s="274"/>
      <c r="G832" s="26"/>
      <c r="H832" s="274"/>
      <c r="I832" s="26"/>
      <c r="J832" s="26"/>
      <c r="K832" s="26"/>
      <c r="L832" s="26"/>
      <c r="M832" s="26"/>
      <c r="N832" s="26"/>
      <c r="O832" s="26"/>
      <c r="P832" s="274"/>
      <c r="Q832" s="26"/>
      <c r="R832" s="26"/>
      <c r="S832" s="26"/>
      <c r="T832" s="26"/>
      <c r="U832" s="26"/>
      <c r="V832" s="26"/>
      <c r="W832" s="26"/>
      <c r="X832" s="26"/>
      <c r="Y832" s="26"/>
      <c r="Z832" s="26"/>
      <c r="AA832" s="26"/>
      <c r="AB832" s="26"/>
      <c r="AC832" s="26"/>
      <c r="AD832" s="26"/>
      <c r="AE832" s="26"/>
      <c r="AF832" s="26"/>
      <c r="AG832" s="26"/>
      <c r="AH832" s="26"/>
      <c r="AI832" s="26"/>
      <c r="AJ832" s="26"/>
      <c r="AK832" s="26"/>
      <c r="AL832" s="274"/>
      <c r="AM832" s="274"/>
      <c r="AN832" s="274"/>
      <c r="AO832" s="26"/>
      <c r="AS832" s="26"/>
      <c r="AT832" s="26"/>
      <c r="AU832" s="26"/>
      <c r="AV832" s="26"/>
      <c r="AW832" s="26"/>
      <c r="AX832" s="26"/>
      <c r="AY832" s="26"/>
      <c r="AZ832" s="26"/>
      <c r="BA832" s="26"/>
      <c r="BB832" s="26"/>
      <c r="BC832" s="26"/>
      <c r="BD832" s="26"/>
      <c r="BE832" s="26"/>
      <c r="BF832" s="26"/>
      <c r="BG832" s="26"/>
      <c r="BH832" s="26"/>
      <c r="BI832" s="26"/>
      <c r="BJ832" s="26"/>
      <c r="BK832" s="26"/>
      <c r="BL832" s="26"/>
    </row>
    <row r="833" spans="1:64" ht="13.5" customHeight="1">
      <c r="A833" s="274"/>
      <c r="B833" s="274"/>
      <c r="C833" s="274"/>
      <c r="D833" s="274"/>
      <c r="E833" s="274"/>
      <c r="F833" s="274"/>
      <c r="G833" s="26"/>
      <c r="H833" s="274"/>
      <c r="I833" s="26"/>
      <c r="J833" s="26"/>
      <c r="K833" s="26"/>
      <c r="L833" s="26"/>
      <c r="M833" s="26"/>
      <c r="N833" s="26"/>
      <c r="O833" s="26"/>
      <c r="P833" s="274"/>
      <c r="Q833" s="26"/>
      <c r="R833" s="26"/>
      <c r="S833" s="26"/>
      <c r="T833" s="26"/>
      <c r="U833" s="26"/>
      <c r="V833" s="26"/>
      <c r="W833" s="26"/>
      <c r="X833" s="26"/>
      <c r="Y833" s="26"/>
      <c r="Z833" s="26"/>
      <c r="AA833" s="26"/>
      <c r="AB833" s="26"/>
      <c r="AC833" s="26"/>
      <c r="AD833" s="26"/>
      <c r="AE833" s="26"/>
      <c r="AF833" s="26"/>
      <c r="AG833" s="26"/>
      <c r="AH833" s="26"/>
      <c r="AI833" s="26"/>
      <c r="AJ833" s="26"/>
      <c r="AK833" s="26"/>
      <c r="AL833" s="274"/>
      <c r="AM833" s="274"/>
      <c r="AN833" s="274"/>
      <c r="AO833" s="26"/>
      <c r="AS833" s="26"/>
      <c r="AT833" s="26"/>
      <c r="AU833" s="26"/>
      <c r="AV833" s="26"/>
      <c r="AW833" s="26"/>
      <c r="AX833" s="26"/>
      <c r="AY833" s="26"/>
      <c r="AZ833" s="26"/>
      <c r="BA833" s="26"/>
      <c r="BB833" s="26"/>
      <c r="BC833" s="26"/>
      <c r="BD833" s="26"/>
      <c r="BE833" s="26"/>
      <c r="BF833" s="26"/>
      <c r="BG833" s="26"/>
      <c r="BH833" s="26"/>
      <c r="BI833" s="26"/>
      <c r="BJ833" s="26"/>
      <c r="BK833" s="26"/>
      <c r="BL833" s="26"/>
    </row>
    <row r="834" spans="1:64" ht="13.5" customHeight="1">
      <c r="A834" s="274"/>
      <c r="B834" s="274"/>
      <c r="C834" s="274"/>
      <c r="D834" s="274"/>
      <c r="E834" s="274"/>
      <c r="F834" s="274"/>
      <c r="G834" s="26"/>
      <c r="H834" s="274"/>
      <c r="I834" s="26"/>
      <c r="J834" s="26"/>
      <c r="K834" s="26"/>
      <c r="L834" s="26"/>
      <c r="M834" s="26"/>
      <c r="N834" s="26"/>
      <c r="O834" s="26"/>
      <c r="P834" s="274"/>
      <c r="Q834" s="26"/>
      <c r="R834" s="26"/>
      <c r="S834" s="26"/>
      <c r="T834" s="26"/>
      <c r="U834" s="26"/>
      <c r="V834" s="26"/>
      <c r="W834" s="26"/>
      <c r="X834" s="26"/>
      <c r="Y834" s="26"/>
      <c r="Z834" s="26"/>
      <c r="AA834" s="26"/>
      <c r="AB834" s="26"/>
      <c r="AC834" s="26"/>
      <c r="AD834" s="26"/>
      <c r="AE834" s="26"/>
      <c r="AF834" s="26"/>
      <c r="AG834" s="26"/>
      <c r="AH834" s="26"/>
      <c r="AI834" s="26"/>
      <c r="AJ834" s="26"/>
      <c r="AK834" s="26"/>
      <c r="AL834" s="274"/>
      <c r="AM834" s="274"/>
      <c r="AN834" s="274"/>
      <c r="AO834" s="26"/>
      <c r="AS834" s="26"/>
      <c r="AT834" s="26"/>
      <c r="AU834" s="26"/>
      <c r="AV834" s="26"/>
      <c r="AW834" s="26"/>
      <c r="AX834" s="26"/>
      <c r="AY834" s="26"/>
      <c r="AZ834" s="26"/>
      <c r="BA834" s="26"/>
      <c r="BB834" s="26"/>
      <c r="BC834" s="26"/>
      <c r="BD834" s="26"/>
      <c r="BE834" s="26"/>
      <c r="BF834" s="26"/>
      <c r="BG834" s="26"/>
      <c r="BH834" s="26"/>
      <c r="BI834" s="26"/>
      <c r="BJ834" s="26"/>
      <c r="BK834" s="26"/>
      <c r="BL834" s="26"/>
    </row>
    <row r="835" spans="1:64" ht="13.5" customHeight="1">
      <c r="A835" s="274"/>
      <c r="B835" s="274"/>
      <c r="C835" s="274"/>
      <c r="D835" s="274"/>
      <c r="E835" s="274"/>
      <c r="F835" s="274"/>
      <c r="G835" s="26"/>
      <c r="H835" s="274"/>
      <c r="I835" s="26"/>
      <c r="J835" s="26"/>
      <c r="K835" s="26"/>
      <c r="L835" s="26"/>
      <c r="M835" s="26"/>
      <c r="N835" s="26"/>
      <c r="O835" s="26"/>
      <c r="P835" s="274"/>
      <c r="Q835" s="26"/>
      <c r="R835" s="26"/>
      <c r="S835" s="26"/>
      <c r="T835" s="26"/>
      <c r="U835" s="26"/>
      <c r="V835" s="26"/>
      <c r="W835" s="26"/>
      <c r="X835" s="26"/>
      <c r="Y835" s="26"/>
      <c r="Z835" s="26"/>
      <c r="AA835" s="26"/>
      <c r="AB835" s="26"/>
      <c r="AC835" s="26"/>
      <c r="AD835" s="26"/>
      <c r="AE835" s="26"/>
      <c r="AF835" s="26"/>
      <c r="AG835" s="26"/>
      <c r="AH835" s="26"/>
      <c r="AI835" s="26"/>
      <c r="AJ835" s="26"/>
      <c r="AK835" s="26"/>
      <c r="AL835" s="274"/>
      <c r="AM835" s="274"/>
      <c r="AN835" s="274"/>
      <c r="AO835" s="26"/>
      <c r="AS835" s="26"/>
      <c r="AT835" s="26"/>
      <c r="AU835" s="26"/>
      <c r="AV835" s="26"/>
      <c r="AW835" s="26"/>
      <c r="AX835" s="26"/>
      <c r="AY835" s="26"/>
      <c r="AZ835" s="26"/>
      <c r="BA835" s="26"/>
      <c r="BB835" s="26"/>
      <c r="BC835" s="26"/>
      <c r="BD835" s="26"/>
      <c r="BE835" s="26"/>
      <c r="BF835" s="26"/>
      <c r="BG835" s="26"/>
      <c r="BH835" s="26"/>
      <c r="BI835" s="26"/>
      <c r="BJ835" s="26"/>
      <c r="BK835" s="26"/>
      <c r="BL835" s="26"/>
    </row>
    <row r="836" spans="1:64" ht="13.5" customHeight="1">
      <c r="A836" s="274"/>
      <c r="B836" s="274"/>
      <c r="C836" s="274"/>
      <c r="D836" s="274"/>
      <c r="E836" s="274"/>
      <c r="F836" s="274"/>
      <c r="G836" s="26"/>
      <c r="H836" s="274"/>
      <c r="I836" s="26"/>
      <c r="J836" s="26"/>
      <c r="K836" s="26"/>
      <c r="L836" s="26"/>
      <c r="M836" s="26"/>
      <c r="N836" s="26"/>
      <c r="O836" s="26"/>
      <c r="P836" s="274"/>
      <c r="Q836" s="26"/>
      <c r="R836" s="26"/>
      <c r="S836" s="26"/>
      <c r="T836" s="26"/>
      <c r="U836" s="26"/>
      <c r="V836" s="26"/>
      <c r="W836" s="26"/>
      <c r="X836" s="26"/>
      <c r="Y836" s="26"/>
      <c r="Z836" s="26"/>
      <c r="AA836" s="26"/>
      <c r="AB836" s="26"/>
      <c r="AC836" s="26"/>
      <c r="AD836" s="26"/>
      <c r="AE836" s="26"/>
      <c r="AF836" s="26"/>
      <c r="AG836" s="26"/>
      <c r="AH836" s="26"/>
      <c r="AI836" s="26"/>
      <c r="AJ836" s="26"/>
      <c r="AK836" s="26"/>
      <c r="AL836" s="274"/>
      <c r="AM836" s="274"/>
      <c r="AN836" s="274"/>
      <c r="AO836" s="26"/>
      <c r="AS836" s="26"/>
      <c r="AT836" s="26"/>
      <c r="AU836" s="26"/>
      <c r="AV836" s="26"/>
      <c r="AW836" s="26"/>
      <c r="AX836" s="26"/>
      <c r="AY836" s="26"/>
      <c r="AZ836" s="26"/>
      <c r="BA836" s="26"/>
      <c r="BB836" s="26"/>
      <c r="BC836" s="26"/>
      <c r="BD836" s="26"/>
      <c r="BE836" s="26"/>
      <c r="BF836" s="26"/>
      <c r="BG836" s="26"/>
      <c r="BH836" s="26"/>
      <c r="BI836" s="26"/>
      <c r="BJ836" s="26"/>
      <c r="BK836" s="26"/>
      <c r="BL836" s="26"/>
    </row>
    <row r="837" spans="1:64" ht="13.5" customHeight="1">
      <c r="A837" s="274"/>
      <c r="B837" s="274"/>
      <c r="C837" s="274"/>
      <c r="D837" s="274"/>
      <c r="E837" s="274"/>
      <c r="F837" s="274"/>
      <c r="G837" s="26"/>
      <c r="H837" s="274"/>
      <c r="I837" s="26"/>
      <c r="J837" s="26"/>
      <c r="K837" s="26"/>
      <c r="L837" s="26"/>
      <c r="M837" s="26"/>
      <c r="N837" s="26"/>
      <c r="O837" s="26"/>
      <c r="P837" s="274"/>
      <c r="Q837" s="26"/>
      <c r="R837" s="26"/>
      <c r="S837" s="26"/>
      <c r="T837" s="26"/>
      <c r="U837" s="26"/>
      <c r="V837" s="26"/>
      <c r="W837" s="26"/>
      <c r="X837" s="26"/>
      <c r="Y837" s="26"/>
      <c r="Z837" s="26"/>
      <c r="AA837" s="26"/>
      <c r="AB837" s="26"/>
      <c r="AC837" s="26"/>
      <c r="AD837" s="26"/>
      <c r="AE837" s="26"/>
      <c r="AF837" s="26"/>
      <c r="AG837" s="26"/>
      <c r="AH837" s="26"/>
      <c r="AI837" s="26"/>
      <c r="AJ837" s="26"/>
      <c r="AK837" s="26"/>
      <c r="AL837" s="274"/>
      <c r="AM837" s="274"/>
      <c r="AN837" s="274"/>
      <c r="AO837" s="26"/>
      <c r="AS837" s="26"/>
      <c r="AT837" s="26"/>
      <c r="AU837" s="26"/>
      <c r="AV837" s="26"/>
      <c r="AW837" s="26"/>
      <c r="AX837" s="26"/>
      <c r="AY837" s="26"/>
      <c r="AZ837" s="26"/>
      <c r="BA837" s="26"/>
      <c r="BB837" s="26"/>
      <c r="BC837" s="26"/>
      <c r="BD837" s="26"/>
      <c r="BE837" s="26"/>
      <c r="BF837" s="26"/>
      <c r="BG837" s="26"/>
      <c r="BH837" s="26"/>
      <c r="BI837" s="26"/>
      <c r="BJ837" s="26"/>
      <c r="BK837" s="26"/>
      <c r="BL837" s="26"/>
    </row>
    <row r="838" spans="1:64" ht="13.5" customHeight="1">
      <c r="A838" s="274"/>
      <c r="B838" s="274"/>
      <c r="C838" s="274"/>
      <c r="D838" s="274"/>
      <c r="E838" s="274"/>
      <c r="F838" s="274"/>
      <c r="G838" s="26"/>
      <c r="H838" s="274"/>
      <c r="I838" s="26"/>
      <c r="J838" s="26"/>
      <c r="K838" s="26"/>
      <c r="L838" s="26"/>
      <c r="M838" s="26"/>
      <c r="N838" s="26"/>
      <c r="O838" s="26"/>
      <c r="P838" s="274"/>
      <c r="Q838" s="26"/>
      <c r="R838" s="26"/>
      <c r="S838" s="26"/>
      <c r="T838" s="26"/>
      <c r="U838" s="26"/>
      <c r="V838" s="26"/>
      <c r="W838" s="26"/>
      <c r="X838" s="26"/>
      <c r="Y838" s="26"/>
      <c r="Z838" s="26"/>
      <c r="AA838" s="26"/>
      <c r="AB838" s="26"/>
      <c r="AC838" s="26"/>
      <c r="AD838" s="26"/>
      <c r="AE838" s="26"/>
      <c r="AF838" s="26"/>
      <c r="AG838" s="26"/>
      <c r="AH838" s="26"/>
      <c r="AI838" s="26"/>
      <c r="AJ838" s="26"/>
      <c r="AK838" s="26"/>
      <c r="AL838" s="274"/>
      <c r="AM838" s="274"/>
      <c r="AN838" s="274"/>
      <c r="AO838" s="26"/>
      <c r="AS838" s="26"/>
      <c r="AT838" s="26"/>
      <c r="AU838" s="26"/>
      <c r="AV838" s="26"/>
      <c r="AW838" s="26"/>
      <c r="AX838" s="26"/>
      <c r="AY838" s="26"/>
      <c r="AZ838" s="26"/>
      <c r="BA838" s="26"/>
      <c r="BB838" s="26"/>
      <c r="BC838" s="26"/>
      <c r="BD838" s="26"/>
      <c r="BE838" s="26"/>
      <c r="BF838" s="26"/>
      <c r="BG838" s="26"/>
      <c r="BH838" s="26"/>
      <c r="BI838" s="26"/>
      <c r="BJ838" s="26"/>
      <c r="BK838" s="26"/>
      <c r="BL838" s="26"/>
    </row>
    <row r="839" spans="1:64" ht="13.5" customHeight="1">
      <c r="A839" s="274"/>
      <c r="B839" s="274"/>
      <c r="C839" s="274"/>
      <c r="D839" s="274"/>
      <c r="E839" s="274"/>
      <c r="F839" s="274"/>
      <c r="G839" s="26"/>
      <c r="H839" s="274"/>
      <c r="I839" s="26"/>
      <c r="J839" s="26"/>
      <c r="K839" s="26"/>
      <c r="L839" s="26"/>
      <c r="M839" s="26"/>
      <c r="N839" s="26"/>
      <c r="O839" s="26"/>
      <c r="P839" s="274"/>
      <c r="Q839" s="26"/>
      <c r="R839" s="26"/>
      <c r="S839" s="26"/>
      <c r="T839" s="26"/>
      <c r="U839" s="26"/>
      <c r="V839" s="26"/>
      <c r="W839" s="26"/>
      <c r="X839" s="26"/>
      <c r="Y839" s="26"/>
      <c r="Z839" s="26"/>
      <c r="AA839" s="26"/>
      <c r="AB839" s="26"/>
      <c r="AC839" s="26"/>
      <c r="AD839" s="26"/>
      <c r="AE839" s="26"/>
      <c r="AF839" s="26"/>
      <c r="AG839" s="26"/>
      <c r="AH839" s="26"/>
      <c r="AI839" s="26"/>
      <c r="AJ839" s="26"/>
      <c r="AK839" s="26"/>
      <c r="AL839" s="274"/>
      <c r="AM839" s="274"/>
      <c r="AN839" s="274"/>
      <c r="AO839" s="26"/>
      <c r="AS839" s="26"/>
      <c r="AT839" s="26"/>
      <c r="AU839" s="26"/>
      <c r="AV839" s="26"/>
      <c r="AW839" s="26"/>
      <c r="AX839" s="26"/>
      <c r="AY839" s="26"/>
      <c r="AZ839" s="26"/>
      <c r="BA839" s="26"/>
      <c r="BB839" s="26"/>
      <c r="BC839" s="26"/>
      <c r="BD839" s="26"/>
      <c r="BE839" s="26"/>
      <c r="BF839" s="26"/>
      <c r="BG839" s="26"/>
      <c r="BH839" s="26"/>
      <c r="BI839" s="26"/>
      <c r="BJ839" s="26"/>
      <c r="BK839" s="26"/>
      <c r="BL839" s="26"/>
    </row>
    <row r="840" spans="1:64" ht="13.5" customHeight="1">
      <c r="A840" s="274"/>
      <c r="B840" s="274"/>
      <c r="C840" s="274"/>
      <c r="D840" s="274"/>
      <c r="E840" s="274"/>
      <c r="F840" s="274"/>
      <c r="G840" s="26"/>
      <c r="H840" s="274"/>
      <c r="I840" s="26"/>
      <c r="J840" s="26"/>
      <c r="K840" s="26"/>
      <c r="L840" s="26"/>
      <c r="M840" s="26"/>
      <c r="N840" s="26"/>
      <c r="O840" s="26"/>
      <c r="P840" s="274"/>
      <c r="Q840" s="26"/>
      <c r="R840" s="26"/>
      <c r="S840" s="26"/>
      <c r="T840" s="26"/>
      <c r="U840" s="26"/>
      <c r="V840" s="26"/>
      <c r="W840" s="26"/>
      <c r="X840" s="26"/>
      <c r="Y840" s="26"/>
      <c r="Z840" s="26"/>
      <c r="AA840" s="26"/>
      <c r="AB840" s="26"/>
      <c r="AC840" s="26"/>
      <c r="AD840" s="26"/>
      <c r="AE840" s="26"/>
      <c r="AF840" s="26"/>
      <c r="AG840" s="26"/>
      <c r="AH840" s="26"/>
      <c r="AI840" s="26"/>
      <c r="AJ840" s="26"/>
      <c r="AK840" s="26"/>
      <c r="AL840" s="274"/>
      <c r="AM840" s="274"/>
      <c r="AN840" s="274"/>
      <c r="AO840" s="26"/>
      <c r="AS840" s="26"/>
      <c r="AT840" s="26"/>
      <c r="AU840" s="26"/>
      <c r="AV840" s="26"/>
      <c r="AW840" s="26"/>
      <c r="AX840" s="26"/>
      <c r="AY840" s="26"/>
      <c r="AZ840" s="26"/>
      <c r="BA840" s="26"/>
      <c r="BB840" s="26"/>
      <c r="BC840" s="26"/>
      <c r="BD840" s="26"/>
      <c r="BE840" s="26"/>
      <c r="BF840" s="26"/>
      <c r="BG840" s="26"/>
      <c r="BH840" s="26"/>
      <c r="BI840" s="26"/>
      <c r="BJ840" s="26"/>
      <c r="BK840" s="26"/>
      <c r="BL840" s="26"/>
    </row>
    <row r="841" spans="1:64" ht="13.5" customHeight="1">
      <c r="A841" s="274"/>
      <c r="B841" s="274"/>
      <c r="C841" s="274"/>
      <c r="D841" s="274"/>
      <c r="E841" s="274"/>
      <c r="F841" s="274"/>
      <c r="G841" s="26"/>
      <c r="H841" s="274"/>
      <c r="I841" s="26"/>
      <c r="J841" s="26"/>
      <c r="K841" s="26"/>
      <c r="L841" s="26"/>
      <c r="M841" s="26"/>
      <c r="N841" s="26"/>
      <c r="O841" s="26"/>
      <c r="P841" s="274"/>
      <c r="Q841" s="26"/>
      <c r="R841" s="26"/>
      <c r="S841" s="26"/>
      <c r="T841" s="26"/>
      <c r="U841" s="26"/>
      <c r="V841" s="26"/>
      <c r="W841" s="26"/>
      <c r="X841" s="26"/>
      <c r="Y841" s="26"/>
      <c r="Z841" s="26"/>
      <c r="AA841" s="26"/>
      <c r="AB841" s="26"/>
      <c r="AC841" s="26"/>
      <c r="AD841" s="26"/>
      <c r="AE841" s="26"/>
      <c r="AF841" s="26"/>
      <c r="AG841" s="26"/>
      <c r="AH841" s="26"/>
      <c r="AI841" s="26"/>
      <c r="AJ841" s="26"/>
      <c r="AK841" s="26"/>
      <c r="AL841" s="274"/>
      <c r="AM841" s="274"/>
      <c r="AN841" s="274"/>
      <c r="AO841" s="26"/>
      <c r="AS841" s="26"/>
      <c r="AT841" s="26"/>
      <c r="AU841" s="26"/>
      <c r="AV841" s="26"/>
      <c r="AW841" s="26"/>
      <c r="AX841" s="26"/>
      <c r="AY841" s="26"/>
      <c r="AZ841" s="26"/>
      <c r="BA841" s="26"/>
      <c r="BB841" s="26"/>
      <c r="BC841" s="26"/>
      <c r="BD841" s="26"/>
      <c r="BE841" s="26"/>
      <c r="BF841" s="26"/>
      <c r="BG841" s="26"/>
      <c r="BH841" s="26"/>
      <c r="BI841" s="26"/>
      <c r="BJ841" s="26"/>
      <c r="BK841" s="26"/>
      <c r="BL841" s="26"/>
    </row>
    <row r="842" spans="1:64" ht="13.5" customHeight="1">
      <c r="A842" s="274"/>
      <c r="B842" s="274"/>
      <c r="C842" s="274"/>
      <c r="D842" s="274"/>
      <c r="E842" s="274"/>
      <c r="F842" s="274"/>
      <c r="G842" s="26"/>
      <c r="H842" s="274"/>
      <c r="I842" s="26"/>
      <c r="J842" s="26"/>
      <c r="K842" s="26"/>
      <c r="L842" s="26"/>
      <c r="M842" s="26"/>
      <c r="N842" s="26"/>
      <c r="O842" s="26"/>
      <c r="P842" s="274"/>
      <c r="Q842" s="26"/>
      <c r="R842" s="26"/>
      <c r="S842" s="26"/>
      <c r="T842" s="26"/>
      <c r="U842" s="26"/>
      <c r="V842" s="26"/>
      <c r="W842" s="26"/>
      <c r="X842" s="26"/>
      <c r="Y842" s="26"/>
      <c r="Z842" s="26"/>
      <c r="AA842" s="26"/>
      <c r="AB842" s="26"/>
      <c r="AC842" s="26"/>
      <c r="AD842" s="26"/>
      <c r="AE842" s="26"/>
      <c r="AF842" s="26"/>
      <c r="AG842" s="26"/>
      <c r="AH842" s="26"/>
      <c r="AI842" s="26"/>
      <c r="AJ842" s="26"/>
      <c r="AK842" s="26"/>
      <c r="AL842" s="274"/>
      <c r="AM842" s="274"/>
      <c r="AN842" s="274"/>
      <c r="AO842" s="26"/>
      <c r="AS842" s="26"/>
      <c r="AT842" s="26"/>
      <c r="AU842" s="26"/>
      <c r="AV842" s="26"/>
      <c r="AW842" s="26"/>
      <c r="AX842" s="26"/>
      <c r="AY842" s="26"/>
      <c r="AZ842" s="26"/>
      <c r="BA842" s="26"/>
      <c r="BB842" s="26"/>
      <c r="BC842" s="26"/>
      <c r="BD842" s="26"/>
      <c r="BE842" s="26"/>
      <c r="BF842" s="26"/>
      <c r="BG842" s="26"/>
      <c r="BH842" s="26"/>
      <c r="BI842" s="26"/>
      <c r="BJ842" s="26"/>
      <c r="BK842" s="26"/>
      <c r="BL842" s="26"/>
    </row>
    <row r="843" spans="1:64" ht="13.5" customHeight="1">
      <c r="A843" s="274"/>
      <c r="B843" s="274"/>
      <c r="C843" s="274"/>
      <c r="D843" s="274"/>
      <c r="E843" s="274"/>
      <c r="F843" s="274"/>
      <c r="G843" s="26"/>
      <c r="H843" s="274"/>
      <c r="I843" s="26"/>
      <c r="J843" s="26"/>
      <c r="K843" s="26"/>
      <c r="L843" s="26"/>
      <c r="M843" s="26"/>
      <c r="N843" s="26"/>
      <c r="O843" s="26"/>
      <c r="P843" s="274"/>
      <c r="Q843" s="26"/>
      <c r="R843" s="26"/>
      <c r="S843" s="26"/>
      <c r="T843" s="26"/>
      <c r="U843" s="26"/>
      <c r="V843" s="26"/>
      <c r="W843" s="26"/>
      <c r="X843" s="26"/>
      <c r="Y843" s="26"/>
      <c r="Z843" s="26"/>
      <c r="AA843" s="26"/>
      <c r="AB843" s="26"/>
      <c r="AC843" s="26"/>
      <c r="AD843" s="26"/>
      <c r="AE843" s="26"/>
      <c r="AF843" s="26"/>
      <c r="AG843" s="26"/>
      <c r="AH843" s="26"/>
      <c r="AI843" s="26"/>
      <c r="AJ843" s="26"/>
      <c r="AK843" s="26"/>
      <c r="AL843" s="274"/>
      <c r="AM843" s="274"/>
      <c r="AN843" s="274"/>
      <c r="AO843" s="26"/>
      <c r="AS843" s="26"/>
      <c r="AT843" s="26"/>
      <c r="AU843" s="26"/>
      <c r="AV843" s="26"/>
      <c r="AW843" s="26"/>
      <c r="AX843" s="26"/>
      <c r="AY843" s="26"/>
      <c r="AZ843" s="26"/>
      <c r="BA843" s="26"/>
      <c r="BB843" s="26"/>
      <c r="BC843" s="26"/>
      <c r="BD843" s="26"/>
      <c r="BE843" s="26"/>
      <c r="BF843" s="26"/>
      <c r="BG843" s="26"/>
      <c r="BH843" s="26"/>
      <c r="BI843" s="26"/>
      <c r="BJ843" s="26"/>
      <c r="BK843" s="26"/>
      <c r="BL843" s="26"/>
    </row>
    <row r="844" spans="1:64" ht="13.5" customHeight="1">
      <c r="A844" s="274"/>
      <c r="B844" s="274"/>
      <c r="C844" s="274"/>
      <c r="D844" s="274"/>
      <c r="E844" s="274"/>
      <c r="F844" s="274"/>
      <c r="G844" s="26"/>
      <c r="H844" s="274"/>
      <c r="I844" s="26"/>
      <c r="J844" s="26"/>
      <c r="K844" s="26"/>
      <c r="L844" s="26"/>
      <c r="M844" s="26"/>
      <c r="N844" s="26"/>
      <c r="O844" s="26"/>
      <c r="P844" s="274"/>
      <c r="Q844" s="26"/>
      <c r="R844" s="26"/>
      <c r="S844" s="26"/>
      <c r="T844" s="26"/>
      <c r="U844" s="26"/>
      <c r="V844" s="26"/>
      <c r="W844" s="26"/>
      <c r="X844" s="26"/>
      <c r="Y844" s="26"/>
      <c r="Z844" s="26"/>
      <c r="AA844" s="26"/>
      <c r="AB844" s="26"/>
      <c r="AC844" s="26"/>
      <c r="AD844" s="26"/>
      <c r="AE844" s="26"/>
      <c r="AF844" s="26"/>
      <c r="AG844" s="26"/>
      <c r="AH844" s="26"/>
      <c r="AI844" s="26"/>
      <c r="AJ844" s="26"/>
      <c r="AK844" s="26"/>
      <c r="AL844" s="274"/>
      <c r="AM844" s="274"/>
      <c r="AN844" s="274"/>
      <c r="AO844" s="26"/>
      <c r="AS844" s="26"/>
      <c r="AT844" s="26"/>
      <c r="AU844" s="26"/>
      <c r="AV844" s="26"/>
      <c r="AW844" s="26"/>
      <c r="AX844" s="26"/>
      <c r="AY844" s="26"/>
      <c r="AZ844" s="26"/>
      <c r="BA844" s="26"/>
      <c r="BB844" s="26"/>
      <c r="BC844" s="26"/>
      <c r="BD844" s="26"/>
      <c r="BE844" s="26"/>
      <c r="BF844" s="26"/>
      <c r="BG844" s="26"/>
      <c r="BH844" s="26"/>
      <c r="BI844" s="26"/>
      <c r="BJ844" s="26"/>
      <c r="BK844" s="26"/>
      <c r="BL844" s="26"/>
    </row>
    <row r="845" spans="1:64" ht="13.5" customHeight="1">
      <c r="A845" s="274"/>
      <c r="B845" s="274"/>
      <c r="C845" s="274"/>
      <c r="D845" s="274"/>
      <c r="E845" s="274"/>
      <c r="F845" s="274"/>
      <c r="G845" s="26"/>
      <c r="H845" s="274"/>
      <c r="I845" s="26"/>
      <c r="J845" s="26"/>
      <c r="K845" s="26"/>
      <c r="L845" s="26"/>
      <c r="M845" s="26"/>
      <c r="N845" s="26"/>
      <c r="O845" s="26"/>
      <c r="P845" s="274"/>
      <c r="Q845" s="26"/>
      <c r="R845" s="26"/>
      <c r="S845" s="26"/>
      <c r="T845" s="26"/>
      <c r="U845" s="26"/>
      <c r="V845" s="26"/>
      <c r="W845" s="26"/>
      <c r="X845" s="26"/>
      <c r="Y845" s="26"/>
      <c r="Z845" s="26"/>
      <c r="AA845" s="26"/>
      <c r="AB845" s="26"/>
      <c r="AC845" s="26"/>
      <c r="AD845" s="26"/>
      <c r="AE845" s="26"/>
      <c r="AF845" s="26"/>
      <c r="AG845" s="26"/>
      <c r="AH845" s="26"/>
      <c r="AI845" s="26"/>
      <c r="AJ845" s="26"/>
      <c r="AK845" s="26"/>
      <c r="AL845" s="274"/>
      <c r="AM845" s="274"/>
      <c r="AN845" s="274"/>
      <c r="AO845" s="26"/>
      <c r="AS845" s="26"/>
      <c r="AT845" s="26"/>
      <c r="AU845" s="26"/>
      <c r="AV845" s="26"/>
      <c r="AW845" s="26"/>
      <c r="AX845" s="26"/>
      <c r="AY845" s="26"/>
      <c r="AZ845" s="26"/>
      <c r="BA845" s="26"/>
      <c r="BB845" s="26"/>
      <c r="BC845" s="26"/>
      <c r="BD845" s="26"/>
      <c r="BE845" s="26"/>
      <c r="BF845" s="26"/>
      <c r="BG845" s="26"/>
      <c r="BH845" s="26"/>
      <c r="BI845" s="26"/>
      <c r="BJ845" s="26"/>
      <c r="BK845" s="26"/>
      <c r="BL845" s="26"/>
    </row>
    <row r="846" spans="1:64" ht="13.5" customHeight="1">
      <c r="A846" s="274"/>
      <c r="B846" s="274"/>
      <c r="C846" s="274"/>
      <c r="D846" s="274"/>
      <c r="E846" s="274"/>
      <c r="F846" s="274"/>
      <c r="G846" s="26"/>
      <c r="H846" s="274"/>
      <c r="I846" s="26"/>
      <c r="J846" s="26"/>
      <c r="K846" s="26"/>
      <c r="L846" s="26"/>
      <c r="M846" s="26"/>
      <c r="N846" s="26"/>
      <c r="O846" s="26"/>
      <c r="P846" s="274"/>
      <c r="Q846" s="26"/>
      <c r="R846" s="26"/>
      <c r="S846" s="26"/>
      <c r="T846" s="26"/>
      <c r="U846" s="26"/>
      <c r="V846" s="26"/>
      <c r="W846" s="26"/>
      <c r="X846" s="26"/>
      <c r="Y846" s="26"/>
      <c r="Z846" s="26"/>
      <c r="AA846" s="26"/>
      <c r="AB846" s="26"/>
      <c r="AC846" s="26"/>
      <c r="AD846" s="26"/>
      <c r="AE846" s="26"/>
      <c r="AF846" s="26"/>
      <c r="AG846" s="26"/>
      <c r="AH846" s="26"/>
      <c r="AI846" s="26"/>
      <c r="AJ846" s="26"/>
      <c r="AK846" s="26"/>
      <c r="AL846" s="274"/>
      <c r="AM846" s="274"/>
      <c r="AN846" s="274"/>
      <c r="AO846" s="26"/>
      <c r="AS846" s="26"/>
      <c r="AT846" s="26"/>
      <c r="AU846" s="26"/>
      <c r="AV846" s="26"/>
      <c r="AW846" s="26"/>
      <c r="AX846" s="26"/>
      <c r="AY846" s="26"/>
      <c r="AZ846" s="26"/>
      <c r="BA846" s="26"/>
      <c r="BB846" s="26"/>
      <c r="BC846" s="26"/>
      <c r="BD846" s="26"/>
      <c r="BE846" s="26"/>
      <c r="BF846" s="26"/>
      <c r="BG846" s="26"/>
      <c r="BH846" s="26"/>
      <c r="BI846" s="26"/>
      <c r="BJ846" s="26"/>
      <c r="BK846" s="26"/>
      <c r="BL846" s="26"/>
    </row>
    <row r="847" spans="1:64" ht="13.5" customHeight="1">
      <c r="A847" s="274"/>
      <c r="B847" s="274"/>
      <c r="C847" s="274"/>
      <c r="D847" s="274"/>
      <c r="E847" s="274"/>
      <c r="F847" s="274"/>
      <c r="G847" s="26"/>
      <c r="H847" s="274"/>
      <c r="I847" s="26"/>
      <c r="J847" s="26"/>
      <c r="K847" s="26"/>
      <c r="L847" s="26"/>
      <c r="M847" s="26"/>
      <c r="N847" s="26"/>
      <c r="O847" s="26"/>
      <c r="P847" s="274"/>
      <c r="Q847" s="26"/>
      <c r="R847" s="26"/>
      <c r="S847" s="26"/>
      <c r="T847" s="26"/>
      <c r="U847" s="26"/>
      <c r="V847" s="26"/>
      <c r="W847" s="26"/>
      <c r="X847" s="26"/>
      <c r="Y847" s="26"/>
      <c r="Z847" s="26"/>
      <c r="AA847" s="26"/>
      <c r="AB847" s="26"/>
      <c r="AC847" s="26"/>
      <c r="AD847" s="26"/>
      <c r="AE847" s="26"/>
      <c r="AF847" s="26"/>
      <c r="AG847" s="26"/>
      <c r="AH847" s="26"/>
      <c r="AI847" s="26"/>
      <c r="AJ847" s="26"/>
      <c r="AK847" s="26"/>
      <c r="AL847" s="274"/>
      <c r="AM847" s="274"/>
      <c r="AN847" s="274"/>
      <c r="AO847" s="26"/>
      <c r="AS847" s="26"/>
      <c r="AT847" s="26"/>
      <c r="AU847" s="26"/>
      <c r="AV847" s="26"/>
      <c r="AW847" s="26"/>
      <c r="AX847" s="26"/>
      <c r="AY847" s="26"/>
      <c r="AZ847" s="26"/>
      <c r="BA847" s="26"/>
      <c r="BB847" s="26"/>
      <c r="BC847" s="26"/>
      <c r="BD847" s="26"/>
      <c r="BE847" s="26"/>
      <c r="BF847" s="26"/>
      <c r="BG847" s="26"/>
      <c r="BH847" s="26"/>
      <c r="BI847" s="26"/>
      <c r="BJ847" s="26"/>
      <c r="BK847" s="26"/>
      <c r="BL847" s="26"/>
    </row>
    <row r="848" spans="1:64" ht="13.5" customHeight="1">
      <c r="A848" s="274"/>
      <c r="B848" s="274"/>
      <c r="C848" s="274"/>
      <c r="D848" s="274"/>
      <c r="E848" s="274"/>
      <c r="F848" s="274"/>
      <c r="G848" s="26"/>
      <c r="H848" s="274"/>
      <c r="I848" s="26"/>
      <c r="J848" s="26"/>
      <c r="K848" s="26"/>
      <c r="L848" s="26"/>
      <c r="M848" s="26"/>
      <c r="N848" s="26"/>
      <c r="O848" s="26"/>
      <c r="P848" s="274"/>
      <c r="Q848" s="26"/>
      <c r="R848" s="26"/>
      <c r="S848" s="26"/>
      <c r="T848" s="26"/>
      <c r="U848" s="26"/>
      <c r="V848" s="26"/>
      <c r="W848" s="26"/>
      <c r="X848" s="26"/>
      <c r="Y848" s="26"/>
      <c r="Z848" s="26"/>
      <c r="AA848" s="26"/>
      <c r="AB848" s="26"/>
      <c r="AC848" s="26"/>
      <c r="AD848" s="26"/>
      <c r="AE848" s="26"/>
      <c r="AF848" s="26"/>
      <c r="AG848" s="26"/>
      <c r="AH848" s="26"/>
      <c r="AI848" s="26"/>
      <c r="AJ848" s="26"/>
      <c r="AK848" s="26"/>
      <c r="AL848" s="274"/>
      <c r="AM848" s="274"/>
      <c r="AN848" s="274"/>
      <c r="AO848" s="26"/>
      <c r="AS848" s="26"/>
      <c r="AT848" s="26"/>
      <c r="AU848" s="26"/>
      <c r="AV848" s="26"/>
      <c r="AW848" s="26"/>
      <c r="AX848" s="26"/>
      <c r="AY848" s="26"/>
      <c r="AZ848" s="26"/>
      <c r="BA848" s="26"/>
      <c r="BB848" s="26"/>
      <c r="BC848" s="26"/>
      <c r="BD848" s="26"/>
      <c r="BE848" s="26"/>
      <c r="BF848" s="26"/>
      <c r="BG848" s="26"/>
      <c r="BH848" s="26"/>
      <c r="BI848" s="26"/>
      <c r="BJ848" s="26"/>
      <c r="BK848" s="26"/>
      <c r="BL848" s="26"/>
    </row>
    <row r="849" spans="1:64" ht="13.5" customHeight="1">
      <c r="A849" s="274"/>
      <c r="B849" s="274"/>
      <c r="C849" s="274"/>
      <c r="D849" s="274"/>
      <c r="E849" s="274"/>
      <c r="F849" s="274"/>
      <c r="G849" s="26"/>
      <c r="H849" s="274"/>
      <c r="I849" s="26"/>
      <c r="J849" s="26"/>
      <c r="K849" s="26"/>
      <c r="L849" s="26"/>
      <c r="M849" s="26"/>
      <c r="N849" s="26"/>
      <c r="O849" s="26"/>
      <c r="P849" s="274"/>
      <c r="Q849" s="26"/>
      <c r="R849" s="26"/>
      <c r="S849" s="26"/>
      <c r="T849" s="26"/>
      <c r="U849" s="26"/>
      <c r="V849" s="26"/>
      <c r="W849" s="26"/>
      <c r="X849" s="26"/>
      <c r="Y849" s="26"/>
      <c r="Z849" s="26"/>
      <c r="AA849" s="26"/>
      <c r="AB849" s="26"/>
      <c r="AC849" s="26"/>
      <c r="AD849" s="26"/>
      <c r="AE849" s="26"/>
      <c r="AF849" s="26"/>
      <c r="AG849" s="26"/>
      <c r="AH849" s="26"/>
      <c r="AI849" s="26"/>
      <c r="AJ849" s="26"/>
      <c r="AK849" s="26"/>
      <c r="AL849" s="274"/>
      <c r="AM849" s="274"/>
      <c r="AN849" s="274"/>
      <c r="AO849" s="26"/>
      <c r="AS849" s="26"/>
      <c r="AT849" s="26"/>
      <c r="AU849" s="26"/>
      <c r="AV849" s="26"/>
      <c r="AW849" s="26"/>
      <c r="AX849" s="26"/>
      <c r="AY849" s="26"/>
      <c r="AZ849" s="26"/>
      <c r="BA849" s="26"/>
      <c r="BB849" s="26"/>
      <c r="BC849" s="26"/>
      <c r="BD849" s="26"/>
      <c r="BE849" s="26"/>
      <c r="BF849" s="26"/>
      <c r="BG849" s="26"/>
      <c r="BH849" s="26"/>
      <c r="BI849" s="26"/>
      <c r="BJ849" s="26"/>
      <c r="BK849" s="26"/>
      <c r="BL849" s="26"/>
    </row>
    <row r="850" spans="1:64" ht="13.5" customHeight="1">
      <c r="A850" s="274"/>
      <c r="B850" s="274"/>
      <c r="C850" s="274"/>
      <c r="D850" s="274"/>
      <c r="E850" s="274"/>
      <c r="F850" s="274"/>
      <c r="G850" s="26"/>
      <c r="H850" s="274"/>
      <c r="I850" s="26"/>
      <c r="J850" s="26"/>
      <c r="K850" s="26"/>
      <c r="L850" s="26"/>
      <c r="M850" s="26"/>
      <c r="N850" s="26"/>
      <c r="O850" s="26"/>
      <c r="P850" s="274"/>
      <c r="Q850" s="26"/>
      <c r="R850" s="26"/>
      <c r="S850" s="26"/>
      <c r="T850" s="26"/>
      <c r="U850" s="26"/>
      <c r="V850" s="26"/>
      <c r="W850" s="26"/>
      <c r="X850" s="26"/>
      <c r="Y850" s="26"/>
      <c r="Z850" s="26"/>
      <c r="AA850" s="26"/>
      <c r="AB850" s="26"/>
      <c r="AC850" s="26"/>
      <c r="AD850" s="26"/>
      <c r="AE850" s="26"/>
      <c r="AF850" s="26"/>
      <c r="AG850" s="26"/>
      <c r="AH850" s="26"/>
      <c r="AI850" s="26"/>
      <c r="AJ850" s="26"/>
      <c r="AK850" s="26"/>
      <c r="AL850" s="274"/>
      <c r="AM850" s="274"/>
      <c r="AN850" s="274"/>
      <c r="AO850" s="26"/>
      <c r="AS850" s="26"/>
      <c r="AT850" s="26"/>
      <c r="AU850" s="26"/>
      <c r="AV850" s="26"/>
      <c r="AW850" s="26"/>
      <c r="AX850" s="26"/>
      <c r="AY850" s="26"/>
      <c r="AZ850" s="26"/>
      <c r="BA850" s="26"/>
      <c r="BB850" s="26"/>
      <c r="BC850" s="26"/>
      <c r="BD850" s="26"/>
      <c r="BE850" s="26"/>
      <c r="BF850" s="26"/>
      <c r="BG850" s="26"/>
      <c r="BH850" s="26"/>
      <c r="BI850" s="26"/>
      <c r="BJ850" s="26"/>
      <c r="BK850" s="26"/>
      <c r="BL850" s="26"/>
    </row>
    <row r="851" spans="1:64" ht="13.5" customHeight="1">
      <c r="A851" s="274"/>
      <c r="B851" s="274"/>
      <c r="C851" s="274"/>
      <c r="D851" s="274"/>
      <c r="E851" s="274"/>
      <c r="F851" s="274"/>
      <c r="G851" s="26"/>
      <c r="H851" s="274"/>
      <c r="I851" s="26"/>
      <c r="J851" s="26"/>
      <c r="K851" s="26"/>
      <c r="L851" s="26"/>
      <c r="M851" s="26"/>
      <c r="N851" s="26"/>
      <c r="O851" s="26"/>
      <c r="P851" s="274"/>
      <c r="Q851" s="26"/>
      <c r="R851" s="26"/>
      <c r="S851" s="26"/>
      <c r="T851" s="26"/>
      <c r="U851" s="26"/>
      <c r="V851" s="26"/>
      <c r="W851" s="26"/>
      <c r="X851" s="26"/>
      <c r="Y851" s="26"/>
      <c r="Z851" s="26"/>
      <c r="AA851" s="26"/>
      <c r="AB851" s="26"/>
      <c r="AC851" s="26"/>
      <c r="AD851" s="26"/>
      <c r="AE851" s="26"/>
      <c r="AF851" s="26"/>
      <c r="AG851" s="26"/>
      <c r="AH851" s="26"/>
      <c r="AI851" s="26"/>
      <c r="AJ851" s="26"/>
      <c r="AK851" s="26"/>
      <c r="AL851" s="274"/>
      <c r="AM851" s="274"/>
      <c r="AN851" s="274"/>
      <c r="AO851" s="26"/>
      <c r="AS851" s="26"/>
      <c r="AT851" s="26"/>
      <c r="AU851" s="26"/>
      <c r="AV851" s="26"/>
      <c r="AW851" s="26"/>
      <c r="AX851" s="26"/>
      <c r="AY851" s="26"/>
      <c r="AZ851" s="26"/>
      <c r="BA851" s="26"/>
      <c r="BB851" s="26"/>
      <c r="BC851" s="26"/>
      <c r="BD851" s="26"/>
      <c r="BE851" s="26"/>
      <c r="BF851" s="26"/>
      <c r="BG851" s="26"/>
      <c r="BH851" s="26"/>
      <c r="BI851" s="26"/>
      <c r="BJ851" s="26"/>
      <c r="BK851" s="26"/>
      <c r="BL851" s="26"/>
    </row>
    <row r="852" spans="1:64" ht="13.5" customHeight="1">
      <c r="A852" s="274"/>
      <c r="B852" s="274"/>
      <c r="C852" s="274"/>
      <c r="D852" s="274"/>
      <c r="E852" s="274"/>
      <c r="F852" s="274"/>
      <c r="G852" s="26"/>
      <c r="H852" s="274"/>
      <c r="I852" s="26"/>
      <c r="J852" s="26"/>
      <c r="K852" s="26"/>
      <c r="L852" s="26"/>
      <c r="M852" s="26"/>
      <c r="N852" s="26"/>
      <c r="O852" s="26"/>
      <c r="P852" s="274"/>
      <c r="Q852" s="26"/>
      <c r="R852" s="26"/>
      <c r="S852" s="26"/>
      <c r="T852" s="26"/>
      <c r="U852" s="26"/>
      <c r="V852" s="26"/>
      <c r="W852" s="26"/>
      <c r="X852" s="26"/>
      <c r="Y852" s="26"/>
      <c r="Z852" s="26"/>
      <c r="AA852" s="26"/>
      <c r="AB852" s="26"/>
      <c r="AC852" s="26"/>
      <c r="AD852" s="26"/>
      <c r="AE852" s="26"/>
      <c r="AF852" s="26"/>
      <c r="AG852" s="26"/>
      <c r="AH852" s="26"/>
      <c r="AI852" s="26"/>
      <c r="AJ852" s="26"/>
      <c r="AK852" s="26"/>
      <c r="AL852" s="274"/>
      <c r="AM852" s="274"/>
      <c r="AN852" s="274"/>
      <c r="AO852" s="26"/>
      <c r="AS852" s="26"/>
      <c r="AT852" s="26"/>
      <c r="AU852" s="26"/>
      <c r="AV852" s="26"/>
      <c r="AW852" s="26"/>
      <c r="AX852" s="26"/>
      <c r="AY852" s="26"/>
      <c r="AZ852" s="26"/>
      <c r="BA852" s="26"/>
      <c r="BB852" s="26"/>
      <c r="BC852" s="26"/>
      <c r="BD852" s="26"/>
      <c r="BE852" s="26"/>
      <c r="BF852" s="26"/>
      <c r="BG852" s="26"/>
      <c r="BH852" s="26"/>
      <c r="BI852" s="26"/>
      <c r="BJ852" s="26"/>
      <c r="BK852" s="26"/>
      <c r="BL852" s="26"/>
    </row>
    <row r="853" spans="1:64" ht="13.5" customHeight="1">
      <c r="A853" s="274"/>
      <c r="B853" s="274"/>
      <c r="C853" s="274"/>
      <c r="D853" s="274"/>
      <c r="E853" s="274"/>
      <c r="F853" s="274"/>
      <c r="G853" s="26"/>
      <c r="H853" s="274"/>
      <c r="I853" s="26"/>
      <c r="J853" s="26"/>
      <c r="K853" s="26"/>
      <c r="L853" s="26"/>
      <c r="M853" s="26"/>
      <c r="N853" s="26"/>
      <c r="O853" s="26"/>
      <c r="P853" s="274"/>
      <c r="Q853" s="26"/>
      <c r="R853" s="26"/>
      <c r="S853" s="26"/>
      <c r="T853" s="26"/>
      <c r="U853" s="26"/>
      <c r="V853" s="26"/>
      <c r="W853" s="26"/>
      <c r="X853" s="26"/>
      <c r="Y853" s="26"/>
      <c r="Z853" s="26"/>
      <c r="AA853" s="26"/>
      <c r="AB853" s="26"/>
      <c r="AC853" s="26"/>
      <c r="AD853" s="26"/>
      <c r="AE853" s="26"/>
      <c r="AF853" s="26"/>
      <c r="AG853" s="26"/>
      <c r="AH853" s="26"/>
      <c r="AI853" s="26"/>
      <c r="AJ853" s="26"/>
      <c r="AK853" s="26"/>
      <c r="AL853" s="274"/>
      <c r="AM853" s="274"/>
      <c r="AN853" s="274"/>
      <c r="AO853" s="26"/>
      <c r="AS853" s="26"/>
      <c r="AT853" s="26"/>
      <c r="AU853" s="26"/>
      <c r="AV853" s="26"/>
      <c r="AW853" s="26"/>
      <c r="AX853" s="26"/>
      <c r="AY853" s="26"/>
      <c r="AZ853" s="26"/>
      <c r="BA853" s="26"/>
      <c r="BB853" s="26"/>
      <c r="BC853" s="26"/>
      <c r="BD853" s="26"/>
      <c r="BE853" s="26"/>
      <c r="BF853" s="26"/>
      <c r="BG853" s="26"/>
      <c r="BH853" s="26"/>
      <c r="BI853" s="26"/>
      <c r="BJ853" s="26"/>
      <c r="BK853" s="26"/>
      <c r="BL853" s="26"/>
    </row>
    <row r="854" spans="1:64" ht="13.5" customHeight="1">
      <c r="A854" s="274"/>
      <c r="B854" s="274"/>
      <c r="C854" s="274"/>
      <c r="D854" s="274"/>
      <c r="E854" s="274"/>
      <c r="F854" s="274"/>
      <c r="G854" s="26"/>
      <c r="H854" s="274"/>
      <c r="I854" s="26"/>
      <c r="J854" s="26"/>
      <c r="K854" s="26"/>
      <c r="L854" s="26"/>
      <c r="M854" s="26"/>
      <c r="N854" s="26"/>
      <c r="O854" s="26"/>
      <c r="P854" s="274"/>
      <c r="Q854" s="26"/>
      <c r="R854" s="26"/>
      <c r="S854" s="26"/>
      <c r="T854" s="26"/>
      <c r="U854" s="26"/>
      <c r="V854" s="26"/>
      <c r="W854" s="26"/>
      <c r="X854" s="26"/>
      <c r="Y854" s="26"/>
      <c r="Z854" s="26"/>
      <c r="AA854" s="26"/>
      <c r="AB854" s="26"/>
      <c r="AC854" s="26"/>
      <c r="AD854" s="26"/>
      <c r="AE854" s="26"/>
      <c r="AF854" s="26"/>
      <c r="AG854" s="26"/>
      <c r="AH854" s="26"/>
      <c r="AI854" s="26"/>
      <c r="AJ854" s="26"/>
      <c r="AK854" s="26"/>
      <c r="AL854" s="274"/>
      <c r="AM854" s="274"/>
      <c r="AN854" s="274"/>
      <c r="AO854" s="26"/>
      <c r="AS854" s="26"/>
      <c r="AT854" s="26"/>
      <c r="AU854" s="26"/>
      <c r="AV854" s="26"/>
      <c r="AW854" s="26"/>
      <c r="AX854" s="26"/>
      <c r="AY854" s="26"/>
      <c r="AZ854" s="26"/>
      <c r="BA854" s="26"/>
      <c r="BB854" s="26"/>
      <c r="BC854" s="26"/>
      <c r="BD854" s="26"/>
      <c r="BE854" s="26"/>
      <c r="BF854" s="26"/>
      <c r="BG854" s="26"/>
      <c r="BH854" s="26"/>
      <c r="BI854" s="26"/>
      <c r="BJ854" s="26"/>
      <c r="BK854" s="26"/>
      <c r="BL854" s="26"/>
    </row>
    <row r="855" spans="1:64" ht="13.5" customHeight="1">
      <c r="A855" s="274"/>
      <c r="B855" s="274"/>
      <c r="C855" s="274"/>
      <c r="D855" s="274"/>
      <c r="E855" s="274"/>
      <c r="F855" s="274"/>
      <c r="G855" s="26"/>
      <c r="H855" s="274"/>
      <c r="I855" s="26"/>
      <c r="J855" s="26"/>
      <c r="K855" s="26"/>
      <c r="L855" s="26"/>
      <c r="M855" s="26"/>
      <c r="N855" s="26"/>
      <c r="O855" s="26"/>
      <c r="P855" s="274"/>
      <c r="Q855" s="26"/>
      <c r="R855" s="26"/>
      <c r="S855" s="26"/>
      <c r="T855" s="26"/>
      <c r="U855" s="26"/>
      <c r="V855" s="26"/>
      <c r="W855" s="26"/>
      <c r="X855" s="26"/>
      <c r="Y855" s="26"/>
      <c r="Z855" s="26"/>
      <c r="AA855" s="26"/>
      <c r="AB855" s="26"/>
      <c r="AC855" s="26"/>
      <c r="AD855" s="26"/>
      <c r="AE855" s="26"/>
      <c r="AF855" s="26"/>
      <c r="AG855" s="26"/>
      <c r="AH855" s="26"/>
      <c r="AI855" s="26"/>
      <c r="AJ855" s="26"/>
      <c r="AK855" s="26"/>
      <c r="AL855" s="274"/>
      <c r="AM855" s="274"/>
      <c r="AN855" s="274"/>
      <c r="AO855" s="26"/>
      <c r="AS855" s="26"/>
      <c r="AT855" s="26"/>
      <c r="AU855" s="26"/>
      <c r="AV855" s="26"/>
      <c r="AW855" s="26"/>
      <c r="AX855" s="26"/>
      <c r="AY855" s="26"/>
      <c r="AZ855" s="26"/>
      <c r="BA855" s="26"/>
      <c r="BB855" s="26"/>
      <c r="BC855" s="26"/>
      <c r="BD855" s="26"/>
      <c r="BE855" s="26"/>
      <c r="BF855" s="26"/>
      <c r="BG855" s="26"/>
      <c r="BH855" s="26"/>
      <c r="BI855" s="26"/>
      <c r="BJ855" s="26"/>
      <c r="BK855" s="26"/>
      <c r="BL855" s="26"/>
    </row>
    <row r="856" spans="1:64" ht="13.5" customHeight="1">
      <c r="A856" s="274"/>
      <c r="B856" s="274"/>
      <c r="C856" s="274"/>
      <c r="D856" s="274"/>
      <c r="E856" s="274"/>
      <c r="F856" s="274"/>
      <c r="G856" s="26"/>
      <c r="H856" s="274"/>
      <c r="I856" s="26"/>
      <c r="J856" s="26"/>
      <c r="K856" s="26"/>
      <c r="L856" s="26"/>
      <c r="M856" s="26"/>
      <c r="N856" s="26"/>
      <c r="O856" s="26"/>
      <c r="P856" s="274"/>
      <c r="Q856" s="26"/>
      <c r="R856" s="26"/>
      <c r="S856" s="26"/>
      <c r="T856" s="26"/>
      <c r="U856" s="26"/>
      <c r="V856" s="26"/>
      <c r="W856" s="26"/>
      <c r="X856" s="26"/>
      <c r="Y856" s="26"/>
      <c r="Z856" s="26"/>
      <c r="AA856" s="26"/>
      <c r="AB856" s="26"/>
      <c r="AC856" s="26"/>
      <c r="AD856" s="26"/>
      <c r="AE856" s="26"/>
      <c r="AF856" s="26"/>
      <c r="AG856" s="26"/>
      <c r="AH856" s="26"/>
      <c r="AI856" s="26"/>
      <c r="AJ856" s="26"/>
      <c r="AK856" s="26"/>
      <c r="AL856" s="274"/>
      <c r="AM856" s="274"/>
      <c r="AN856" s="274"/>
      <c r="AO856" s="26"/>
      <c r="AS856" s="26"/>
      <c r="AT856" s="26"/>
      <c r="AU856" s="26"/>
      <c r="AV856" s="26"/>
      <c r="AW856" s="26"/>
      <c r="AX856" s="26"/>
      <c r="AY856" s="26"/>
      <c r="AZ856" s="26"/>
      <c r="BA856" s="26"/>
      <c r="BB856" s="26"/>
      <c r="BC856" s="26"/>
      <c r="BD856" s="26"/>
      <c r="BE856" s="26"/>
      <c r="BF856" s="26"/>
      <c r="BG856" s="26"/>
      <c r="BH856" s="26"/>
      <c r="BI856" s="26"/>
      <c r="BJ856" s="26"/>
      <c r="BK856" s="26"/>
      <c r="BL856" s="26"/>
    </row>
    <row r="857" spans="1:64" ht="13.5" customHeight="1">
      <c r="A857" s="274"/>
      <c r="B857" s="274"/>
      <c r="C857" s="274"/>
      <c r="D857" s="274"/>
      <c r="E857" s="274"/>
      <c r="F857" s="274"/>
      <c r="G857" s="26"/>
      <c r="H857" s="274"/>
      <c r="I857" s="26"/>
      <c r="J857" s="26"/>
      <c r="K857" s="26"/>
      <c r="L857" s="26"/>
      <c r="M857" s="26"/>
      <c r="N857" s="26"/>
      <c r="O857" s="26"/>
      <c r="P857" s="274"/>
      <c r="Q857" s="26"/>
      <c r="R857" s="26"/>
      <c r="S857" s="26"/>
      <c r="T857" s="26"/>
      <c r="U857" s="26"/>
      <c r="V857" s="26"/>
      <c r="W857" s="26"/>
      <c r="X857" s="26"/>
      <c r="Y857" s="26"/>
      <c r="Z857" s="26"/>
      <c r="AA857" s="26"/>
      <c r="AB857" s="26"/>
      <c r="AC857" s="26"/>
      <c r="AD857" s="26"/>
      <c r="AE857" s="26"/>
      <c r="AF857" s="26"/>
      <c r="AG857" s="26"/>
      <c r="AH857" s="26"/>
      <c r="AI857" s="26"/>
      <c r="AJ857" s="26"/>
      <c r="AK857" s="26"/>
      <c r="AL857" s="274"/>
      <c r="AM857" s="274"/>
      <c r="AN857" s="274"/>
      <c r="AO857" s="26"/>
      <c r="AS857" s="26"/>
      <c r="AT857" s="26"/>
      <c r="AU857" s="26"/>
      <c r="AV857" s="26"/>
      <c r="AW857" s="26"/>
      <c r="AX857" s="26"/>
      <c r="AY857" s="26"/>
      <c r="AZ857" s="26"/>
      <c r="BA857" s="26"/>
      <c r="BB857" s="26"/>
      <c r="BC857" s="26"/>
      <c r="BD857" s="26"/>
      <c r="BE857" s="26"/>
      <c r="BF857" s="26"/>
      <c r="BG857" s="26"/>
      <c r="BH857" s="26"/>
      <c r="BI857" s="26"/>
      <c r="BJ857" s="26"/>
      <c r="BK857" s="26"/>
      <c r="BL857" s="26"/>
    </row>
    <row r="858" spans="1:64" ht="13.5" customHeight="1">
      <c r="A858" s="274"/>
      <c r="B858" s="274"/>
      <c r="C858" s="274"/>
      <c r="D858" s="274"/>
      <c r="E858" s="274"/>
      <c r="F858" s="274"/>
      <c r="G858" s="26"/>
      <c r="H858" s="274"/>
      <c r="I858" s="26"/>
      <c r="J858" s="26"/>
      <c r="K858" s="26"/>
      <c r="L858" s="26"/>
      <c r="M858" s="26"/>
      <c r="N858" s="26"/>
      <c r="O858" s="26"/>
      <c r="P858" s="274"/>
      <c r="Q858" s="26"/>
      <c r="R858" s="26"/>
      <c r="S858" s="26"/>
      <c r="T858" s="26"/>
      <c r="U858" s="26"/>
      <c r="V858" s="26"/>
      <c r="W858" s="26"/>
      <c r="X858" s="26"/>
      <c r="Y858" s="26"/>
      <c r="Z858" s="26"/>
      <c r="AA858" s="26"/>
      <c r="AB858" s="26"/>
      <c r="AC858" s="26"/>
      <c r="AD858" s="26"/>
      <c r="AE858" s="26"/>
      <c r="AF858" s="26"/>
      <c r="AG858" s="26"/>
      <c r="AH858" s="26"/>
      <c r="AI858" s="26"/>
      <c r="AJ858" s="26"/>
      <c r="AK858" s="26"/>
      <c r="AL858" s="274"/>
      <c r="AM858" s="274"/>
      <c r="AN858" s="274"/>
      <c r="AO858" s="26"/>
      <c r="AS858" s="26"/>
      <c r="AT858" s="26"/>
      <c r="AU858" s="26"/>
      <c r="AV858" s="26"/>
      <c r="AW858" s="26"/>
      <c r="AX858" s="26"/>
      <c r="AY858" s="26"/>
      <c r="AZ858" s="26"/>
      <c r="BA858" s="26"/>
      <c r="BB858" s="26"/>
      <c r="BC858" s="26"/>
      <c r="BD858" s="26"/>
      <c r="BE858" s="26"/>
      <c r="BF858" s="26"/>
      <c r="BG858" s="26"/>
      <c r="BH858" s="26"/>
      <c r="BI858" s="26"/>
      <c r="BJ858" s="26"/>
      <c r="BK858" s="26"/>
      <c r="BL858" s="26"/>
    </row>
    <row r="859" spans="1:64" ht="13.5" customHeight="1">
      <c r="A859" s="274"/>
      <c r="B859" s="274"/>
      <c r="C859" s="274"/>
      <c r="D859" s="274"/>
      <c r="E859" s="274"/>
      <c r="F859" s="274"/>
      <c r="G859" s="26"/>
      <c r="H859" s="274"/>
      <c r="I859" s="26"/>
      <c r="J859" s="26"/>
      <c r="K859" s="26"/>
      <c r="L859" s="26"/>
      <c r="M859" s="26"/>
      <c r="N859" s="26"/>
      <c r="O859" s="26"/>
      <c r="P859" s="274"/>
      <c r="Q859" s="26"/>
      <c r="R859" s="26"/>
      <c r="S859" s="26"/>
      <c r="T859" s="26"/>
      <c r="U859" s="26"/>
      <c r="V859" s="26"/>
      <c r="W859" s="26"/>
      <c r="X859" s="26"/>
      <c r="Y859" s="26"/>
      <c r="Z859" s="26"/>
      <c r="AA859" s="26"/>
      <c r="AB859" s="26"/>
      <c r="AC859" s="26"/>
      <c r="AD859" s="26"/>
      <c r="AE859" s="26"/>
      <c r="AF859" s="26"/>
      <c r="AG859" s="26"/>
      <c r="AH859" s="26"/>
      <c r="AI859" s="26"/>
      <c r="AJ859" s="26"/>
      <c r="AK859" s="26"/>
      <c r="AL859" s="274"/>
      <c r="AM859" s="274"/>
      <c r="AN859" s="274"/>
      <c r="AO859" s="26"/>
      <c r="AS859" s="26"/>
      <c r="AT859" s="26"/>
      <c r="AU859" s="26"/>
      <c r="AV859" s="26"/>
      <c r="AW859" s="26"/>
      <c r="AX859" s="26"/>
      <c r="AY859" s="26"/>
      <c r="AZ859" s="26"/>
      <c r="BA859" s="26"/>
      <c r="BB859" s="26"/>
      <c r="BC859" s="26"/>
      <c r="BD859" s="26"/>
      <c r="BE859" s="26"/>
      <c r="BF859" s="26"/>
      <c r="BG859" s="26"/>
      <c r="BH859" s="26"/>
      <c r="BI859" s="26"/>
      <c r="BJ859" s="26"/>
      <c r="BK859" s="26"/>
      <c r="BL859" s="26"/>
    </row>
    <row r="860" spans="1:64" ht="13.5" customHeight="1">
      <c r="A860" s="274"/>
      <c r="B860" s="274"/>
      <c r="C860" s="274"/>
      <c r="D860" s="274"/>
      <c r="E860" s="274"/>
      <c r="F860" s="274"/>
      <c r="G860" s="26"/>
      <c r="H860" s="274"/>
      <c r="I860" s="26"/>
      <c r="J860" s="26"/>
      <c r="K860" s="26"/>
      <c r="L860" s="26"/>
      <c r="M860" s="26"/>
      <c r="N860" s="26"/>
      <c r="O860" s="26"/>
      <c r="P860" s="274"/>
      <c r="Q860" s="26"/>
      <c r="R860" s="26"/>
      <c r="S860" s="26"/>
      <c r="T860" s="26"/>
      <c r="U860" s="26"/>
      <c r="V860" s="26"/>
      <c r="W860" s="26"/>
      <c r="X860" s="26"/>
      <c r="Y860" s="26"/>
      <c r="Z860" s="26"/>
      <c r="AA860" s="26"/>
      <c r="AB860" s="26"/>
      <c r="AC860" s="26"/>
      <c r="AD860" s="26"/>
      <c r="AE860" s="26"/>
      <c r="AF860" s="26"/>
      <c r="AG860" s="26"/>
      <c r="AH860" s="26"/>
      <c r="AI860" s="26"/>
      <c r="AJ860" s="26"/>
      <c r="AK860" s="26"/>
      <c r="AL860" s="274"/>
      <c r="AM860" s="274"/>
      <c r="AN860" s="274"/>
      <c r="AO860" s="26"/>
      <c r="AS860" s="26"/>
      <c r="AT860" s="26"/>
      <c r="AU860" s="26"/>
      <c r="AV860" s="26"/>
      <c r="AW860" s="26"/>
      <c r="AX860" s="26"/>
      <c r="AY860" s="26"/>
      <c r="AZ860" s="26"/>
      <c r="BA860" s="26"/>
      <c r="BB860" s="26"/>
      <c r="BC860" s="26"/>
      <c r="BD860" s="26"/>
      <c r="BE860" s="26"/>
      <c r="BF860" s="26"/>
      <c r="BG860" s="26"/>
      <c r="BH860" s="26"/>
      <c r="BI860" s="26"/>
      <c r="BJ860" s="26"/>
      <c r="BK860" s="26"/>
      <c r="BL860" s="26"/>
    </row>
    <row r="861" spans="1:64" ht="13.5" customHeight="1">
      <c r="A861" s="274"/>
      <c r="B861" s="274"/>
      <c r="C861" s="274"/>
      <c r="D861" s="274"/>
      <c r="E861" s="274"/>
      <c r="F861" s="274"/>
      <c r="G861" s="26"/>
      <c r="H861" s="274"/>
      <c r="I861" s="26"/>
      <c r="J861" s="26"/>
      <c r="K861" s="26"/>
      <c r="L861" s="26"/>
      <c r="M861" s="26"/>
      <c r="N861" s="26"/>
      <c r="O861" s="26"/>
      <c r="P861" s="274"/>
      <c r="Q861" s="26"/>
      <c r="R861" s="26"/>
      <c r="S861" s="26"/>
      <c r="T861" s="26"/>
      <c r="U861" s="26"/>
      <c r="V861" s="26"/>
      <c r="W861" s="26"/>
      <c r="X861" s="26"/>
      <c r="Y861" s="26"/>
      <c r="Z861" s="26"/>
      <c r="AA861" s="26"/>
      <c r="AB861" s="26"/>
      <c r="AC861" s="26"/>
      <c r="AD861" s="26"/>
      <c r="AE861" s="26"/>
      <c r="AF861" s="26"/>
      <c r="AG861" s="26"/>
      <c r="AH861" s="26"/>
      <c r="AI861" s="26"/>
      <c r="AJ861" s="26"/>
      <c r="AK861" s="26"/>
      <c r="AL861" s="274"/>
      <c r="AM861" s="274"/>
      <c r="AN861" s="274"/>
      <c r="AO861" s="26"/>
      <c r="AS861" s="26"/>
      <c r="AT861" s="26"/>
      <c r="AU861" s="26"/>
      <c r="AV861" s="26"/>
      <c r="AW861" s="26"/>
      <c r="AX861" s="26"/>
      <c r="AY861" s="26"/>
      <c r="AZ861" s="26"/>
      <c r="BA861" s="26"/>
      <c r="BB861" s="26"/>
      <c r="BC861" s="26"/>
      <c r="BD861" s="26"/>
      <c r="BE861" s="26"/>
      <c r="BF861" s="26"/>
      <c r="BG861" s="26"/>
      <c r="BH861" s="26"/>
      <c r="BI861" s="26"/>
      <c r="BJ861" s="26"/>
      <c r="BK861" s="26"/>
      <c r="BL861" s="26"/>
    </row>
    <row r="862" spans="1:64" ht="13.5" customHeight="1">
      <c r="A862" s="274"/>
      <c r="B862" s="274"/>
      <c r="C862" s="274"/>
      <c r="D862" s="274"/>
      <c r="E862" s="274"/>
      <c r="F862" s="274"/>
      <c r="G862" s="26"/>
      <c r="H862" s="274"/>
      <c r="I862" s="26"/>
      <c r="J862" s="26"/>
      <c r="K862" s="26"/>
      <c r="L862" s="26"/>
      <c r="M862" s="26"/>
      <c r="N862" s="26"/>
      <c r="O862" s="26"/>
      <c r="P862" s="274"/>
      <c r="Q862" s="26"/>
      <c r="R862" s="26"/>
      <c r="S862" s="26"/>
      <c r="T862" s="26"/>
      <c r="U862" s="26"/>
      <c r="V862" s="26"/>
      <c r="W862" s="26"/>
      <c r="X862" s="26"/>
      <c r="Y862" s="26"/>
      <c r="Z862" s="26"/>
      <c r="AA862" s="26"/>
      <c r="AB862" s="26"/>
      <c r="AC862" s="26"/>
      <c r="AD862" s="26"/>
      <c r="AE862" s="26"/>
      <c r="AF862" s="26"/>
      <c r="AG862" s="26"/>
      <c r="AH862" s="26"/>
      <c r="AI862" s="26"/>
      <c r="AJ862" s="26"/>
      <c r="AK862" s="26"/>
      <c r="AL862" s="274"/>
      <c r="AM862" s="274"/>
      <c r="AN862" s="274"/>
      <c r="AO862" s="26"/>
      <c r="AS862" s="26"/>
      <c r="AT862" s="26"/>
      <c r="AU862" s="26"/>
      <c r="AV862" s="26"/>
      <c r="AW862" s="26"/>
      <c r="AX862" s="26"/>
      <c r="AY862" s="26"/>
      <c r="AZ862" s="26"/>
      <c r="BA862" s="26"/>
      <c r="BB862" s="26"/>
      <c r="BC862" s="26"/>
      <c r="BD862" s="26"/>
      <c r="BE862" s="26"/>
      <c r="BF862" s="26"/>
      <c r="BG862" s="26"/>
      <c r="BH862" s="26"/>
      <c r="BI862" s="26"/>
      <c r="BJ862" s="26"/>
      <c r="BK862" s="26"/>
      <c r="BL862" s="26"/>
    </row>
    <row r="863" spans="1:64" ht="13.5" customHeight="1">
      <c r="A863" s="274"/>
      <c r="B863" s="274"/>
      <c r="C863" s="274"/>
      <c r="D863" s="274"/>
      <c r="E863" s="274"/>
      <c r="F863" s="274"/>
      <c r="G863" s="26"/>
      <c r="H863" s="274"/>
      <c r="I863" s="26"/>
      <c r="J863" s="26"/>
      <c r="K863" s="26"/>
      <c r="L863" s="26"/>
      <c r="M863" s="26"/>
      <c r="N863" s="26"/>
      <c r="O863" s="26"/>
      <c r="P863" s="274"/>
      <c r="Q863" s="26"/>
      <c r="R863" s="26"/>
      <c r="S863" s="26"/>
      <c r="T863" s="26"/>
      <c r="U863" s="26"/>
      <c r="V863" s="26"/>
      <c r="W863" s="26"/>
      <c r="X863" s="26"/>
      <c r="Y863" s="26"/>
      <c r="Z863" s="26"/>
      <c r="AA863" s="26"/>
      <c r="AB863" s="26"/>
      <c r="AC863" s="26"/>
      <c r="AD863" s="26"/>
      <c r="AE863" s="26"/>
      <c r="AF863" s="26"/>
      <c r="AG863" s="26"/>
      <c r="AH863" s="26"/>
      <c r="AI863" s="26"/>
      <c r="AJ863" s="26"/>
      <c r="AK863" s="26"/>
      <c r="AL863" s="274"/>
      <c r="AM863" s="274"/>
      <c r="AN863" s="274"/>
      <c r="AO863" s="26"/>
      <c r="AS863" s="26"/>
      <c r="AT863" s="26"/>
      <c r="AU863" s="26"/>
      <c r="AV863" s="26"/>
      <c r="AW863" s="26"/>
      <c r="AX863" s="26"/>
      <c r="AY863" s="26"/>
      <c r="AZ863" s="26"/>
      <c r="BA863" s="26"/>
      <c r="BB863" s="26"/>
      <c r="BC863" s="26"/>
      <c r="BD863" s="26"/>
      <c r="BE863" s="26"/>
      <c r="BF863" s="26"/>
      <c r="BG863" s="26"/>
      <c r="BH863" s="26"/>
      <c r="BI863" s="26"/>
      <c r="BJ863" s="26"/>
      <c r="BK863" s="26"/>
      <c r="BL863" s="26"/>
    </row>
    <row r="864" spans="1:64" ht="13.5" customHeight="1">
      <c r="A864" s="274"/>
      <c r="B864" s="274"/>
      <c r="C864" s="274"/>
      <c r="D864" s="274"/>
      <c r="E864" s="274"/>
      <c r="F864" s="274"/>
      <c r="G864" s="26"/>
      <c r="H864" s="274"/>
      <c r="I864" s="26"/>
      <c r="J864" s="26"/>
      <c r="K864" s="26"/>
      <c r="L864" s="26"/>
      <c r="M864" s="26"/>
      <c r="N864" s="26"/>
      <c r="O864" s="26"/>
      <c r="P864" s="274"/>
      <c r="Q864" s="26"/>
      <c r="R864" s="26"/>
      <c r="S864" s="26"/>
      <c r="T864" s="26"/>
      <c r="U864" s="26"/>
      <c r="V864" s="26"/>
      <c r="W864" s="26"/>
      <c r="X864" s="26"/>
      <c r="Y864" s="26"/>
      <c r="Z864" s="26"/>
      <c r="AA864" s="26"/>
      <c r="AB864" s="26"/>
      <c r="AC864" s="26"/>
      <c r="AD864" s="26"/>
      <c r="AE864" s="26"/>
      <c r="AF864" s="26"/>
      <c r="AG864" s="26"/>
      <c r="AH864" s="26"/>
      <c r="AI864" s="26"/>
      <c r="AJ864" s="26"/>
      <c r="AK864" s="26"/>
      <c r="AL864" s="274"/>
      <c r="AM864" s="274"/>
      <c r="AN864" s="274"/>
      <c r="AO864" s="26"/>
      <c r="AS864" s="26"/>
      <c r="AT864" s="26"/>
      <c r="AU864" s="26"/>
      <c r="AV864" s="26"/>
      <c r="AW864" s="26"/>
      <c r="AX864" s="26"/>
      <c r="AY864" s="26"/>
      <c r="AZ864" s="26"/>
      <c r="BA864" s="26"/>
      <c r="BB864" s="26"/>
      <c r="BC864" s="26"/>
      <c r="BD864" s="26"/>
      <c r="BE864" s="26"/>
      <c r="BF864" s="26"/>
      <c r="BG864" s="26"/>
      <c r="BH864" s="26"/>
      <c r="BI864" s="26"/>
      <c r="BJ864" s="26"/>
      <c r="BK864" s="26"/>
      <c r="BL864" s="26"/>
    </row>
    <row r="865" spans="1:64" ht="13.5" customHeight="1">
      <c r="A865" s="274"/>
      <c r="B865" s="274"/>
      <c r="C865" s="274"/>
      <c r="D865" s="274"/>
      <c r="E865" s="274"/>
      <c r="F865" s="274"/>
      <c r="G865" s="26"/>
      <c r="H865" s="274"/>
      <c r="I865" s="26"/>
      <c r="J865" s="26"/>
      <c r="K865" s="26"/>
      <c r="L865" s="26"/>
      <c r="M865" s="26"/>
      <c r="N865" s="26"/>
      <c r="O865" s="26"/>
      <c r="P865" s="274"/>
      <c r="Q865" s="26"/>
      <c r="R865" s="26"/>
      <c r="S865" s="26"/>
      <c r="T865" s="26"/>
      <c r="U865" s="26"/>
      <c r="V865" s="26"/>
      <c r="W865" s="26"/>
      <c r="X865" s="26"/>
      <c r="Y865" s="26"/>
      <c r="Z865" s="26"/>
      <c r="AA865" s="26"/>
      <c r="AB865" s="26"/>
      <c r="AC865" s="26"/>
      <c r="AD865" s="26"/>
      <c r="AE865" s="26"/>
      <c r="AF865" s="26"/>
      <c r="AG865" s="26"/>
      <c r="AH865" s="26"/>
      <c r="AI865" s="26"/>
      <c r="AJ865" s="26"/>
      <c r="AK865" s="26"/>
      <c r="AL865" s="274"/>
      <c r="AM865" s="274"/>
      <c r="AN865" s="274"/>
      <c r="AO865" s="26"/>
      <c r="AS865" s="26"/>
      <c r="AT865" s="26"/>
      <c r="AU865" s="26"/>
      <c r="AV865" s="26"/>
      <c r="AW865" s="26"/>
      <c r="AX865" s="26"/>
      <c r="AY865" s="26"/>
      <c r="AZ865" s="26"/>
      <c r="BA865" s="26"/>
      <c r="BB865" s="26"/>
      <c r="BC865" s="26"/>
      <c r="BD865" s="26"/>
      <c r="BE865" s="26"/>
      <c r="BF865" s="26"/>
      <c r="BG865" s="26"/>
      <c r="BH865" s="26"/>
      <c r="BI865" s="26"/>
      <c r="BJ865" s="26"/>
      <c r="BK865" s="26"/>
      <c r="BL865" s="26"/>
    </row>
    <row r="866" spans="1:64" ht="13.5" customHeight="1">
      <c r="A866" s="274"/>
      <c r="B866" s="274"/>
      <c r="C866" s="274"/>
      <c r="D866" s="274"/>
      <c r="E866" s="274"/>
      <c r="F866" s="274"/>
      <c r="G866" s="26"/>
      <c r="H866" s="274"/>
      <c r="I866" s="26"/>
      <c r="J866" s="26"/>
      <c r="K866" s="26"/>
      <c r="L866" s="26"/>
      <c r="M866" s="26"/>
      <c r="N866" s="26"/>
      <c r="O866" s="26"/>
      <c r="P866" s="274"/>
      <c r="Q866" s="26"/>
      <c r="R866" s="26"/>
      <c r="S866" s="26"/>
      <c r="T866" s="26"/>
      <c r="U866" s="26"/>
      <c r="V866" s="26"/>
      <c r="W866" s="26"/>
      <c r="X866" s="26"/>
      <c r="Y866" s="26"/>
      <c r="Z866" s="26"/>
      <c r="AA866" s="26"/>
      <c r="AB866" s="26"/>
      <c r="AC866" s="26"/>
      <c r="AD866" s="26"/>
      <c r="AE866" s="26"/>
      <c r="AF866" s="26"/>
      <c r="AG866" s="26"/>
      <c r="AH866" s="26"/>
      <c r="AI866" s="26"/>
      <c r="AJ866" s="26"/>
      <c r="AK866" s="26"/>
      <c r="AL866" s="274"/>
      <c r="AM866" s="274"/>
      <c r="AN866" s="274"/>
      <c r="AO866" s="26"/>
      <c r="AS866" s="26"/>
      <c r="AT866" s="26"/>
      <c r="AU866" s="26"/>
      <c r="AV866" s="26"/>
      <c r="AW866" s="26"/>
      <c r="AX866" s="26"/>
      <c r="AY866" s="26"/>
      <c r="AZ866" s="26"/>
      <c r="BA866" s="26"/>
      <c r="BB866" s="26"/>
      <c r="BC866" s="26"/>
      <c r="BD866" s="26"/>
      <c r="BE866" s="26"/>
      <c r="BF866" s="26"/>
      <c r="BG866" s="26"/>
      <c r="BH866" s="26"/>
      <c r="BI866" s="26"/>
      <c r="BJ866" s="26"/>
      <c r="BK866" s="26"/>
      <c r="BL866" s="26"/>
    </row>
    <row r="867" spans="1:64" ht="13.5" customHeight="1">
      <c r="A867" s="274"/>
      <c r="B867" s="274"/>
      <c r="C867" s="274"/>
      <c r="D867" s="274"/>
      <c r="E867" s="274"/>
      <c r="F867" s="274"/>
      <c r="G867" s="26"/>
      <c r="H867" s="274"/>
      <c r="I867" s="26"/>
      <c r="J867" s="26"/>
      <c r="K867" s="26"/>
      <c r="L867" s="26"/>
      <c r="M867" s="26"/>
      <c r="N867" s="26"/>
      <c r="O867" s="26"/>
      <c r="P867" s="274"/>
      <c r="Q867" s="26"/>
      <c r="R867" s="26"/>
      <c r="S867" s="26"/>
      <c r="T867" s="26"/>
      <c r="U867" s="26"/>
      <c r="V867" s="26"/>
      <c r="W867" s="26"/>
      <c r="X867" s="26"/>
      <c r="Y867" s="26"/>
      <c r="Z867" s="26"/>
      <c r="AA867" s="26"/>
      <c r="AB867" s="26"/>
      <c r="AC867" s="26"/>
      <c r="AD867" s="26"/>
      <c r="AE867" s="26"/>
      <c r="AF867" s="26"/>
      <c r="AG867" s="26"/>
      <c r="AH867" s="26"/>
      <c r="AI867" s="26"/>
      <c r="AJ867" s="26"/>
      <c r="AK867" s="26"/>
      <c r="AL867" s="274"/>
      <c r="AM867" s="274"/>
      <c r="AN867" s="274"/>
      <c r="AO867" s="26"/>
      <c r="AS867" s="26"/>
      <c r="AT867" s="26"/>
      <c r="AU867" s="26"/>
      <c r="AV867" s="26"/>
      <c r="AW867" s="26"/>
      <c r="AX867" s="26"/>
      <c r="AY867" s="26"/>
      <c r="AZ867" s="26"/>
      <c r="BA867" s="26"/>
      <c r="BB867" s="26"/>
      <c r="BC867" s="26"/>
      <c r="BD867" s="26"/>
      <c r="BE867" s="26"/>
      <c r="BF867" s="26"/>
      <c r="BG867" s="26"/>
      <c r="BH867" s="26"/>
      <c r="BI867" s="26"/>
      <c r="BJ867" s="26"/>
      <c r="BK867" s="26"/>
      <c r="BL867" s="26"/>
    </row>
    <row r="868" spans="1:64" ht="13.5" customHeight="1">
      <c r="A868" s="274"/>
      <c r="B868" s="274"/>
      <c r="C868" s="274"/>
      <c r="D868" s="274"/>
      <c r="E868" s="274"/>
      <c r="F868" s="274"/>
      <c r="G868" s="26"/>
      <c r="H868" s="274"/>
      <c r="I868" s="26"/>
      <c r="J868" s="26"/>
      <c r="K868" s="26"/>
      <c r="L868" s="26"/>
      <c r="M868" s="26"/>
      <c r="N868" s="26"/>
      <c r="O868" s="26"/>
      <c r="P868" s="274"/>
      <c r="Q868" s="26"/>
      <c r="R868" s="26"/>
      <c r="S868" s="26"/>
      <c r="T868" s="26"/>
      <c r="U868" s="26"/>
      <c r="V868" s="26"/>
      <c r="W868" s="26"/>
      <c r="X868" s="26"/>
      <c r="Y868" s="26"/>
      <c r="Z868" s="26"/>
      <c r="AA868" s="26"/>
      <c r="AB868" s="26"/>
      <c r="AC868" s="26"/>
      <c r="AD868" s="26"/>
      <c r="AE868" s="26"/>
      <c r="AF868" s="26"/>
      <c r="AG868" s="26"/>
      <c r="AH868" s="26"/>
      <c r="AI868" s="26"/>
      <c r="AJ868" s="26"/>
      <c r="AK868" s="26"/>
      <c r="AL868" s="274"/>
      <c r="AM868" s="274"/>
      <c r="AN868" s="274"/>
      <c r="AO868" s="26"/>
      <c r="AS868" s="26"/>
      <c r="AT868" s="26"/>
      <c r="AU868" s="26"/>
      <c r="AV868" s="26"/>
      <c r="AW868" s="26"/>
      <c r="AX868" s="26"/>
      <c r="AY868" s="26"/>
      <c r="AZ868" s="26"/>
      <c r="BA868" s="26"/>
      <c r="BB868" s="26"/>
      <c r="BC868" s="26"/>
      <c r="BD868" s="26"/>
      <c r="BE868" s="26"/>
      <c r="BF868" s="26"/>
      <c r="BG868" s="26"/>
      <c r="BH868" s="26"/>
      <c r="BI868" s="26"/>
      <c r="BJ868" s="26"/>
      <c r="BK868" s="26"/>
      <c r="BL868" s="26"/>
    </row>
    <row r="869" spans="1:64" ht="13.5" customHeight="1">
      <c r="A869" s="274"/>
      <c r="B869" s="274"/>
      <c r="C869" s="274"/>
      <c r="D869" s="274"/>
      <c r="E869" s="274"/>
      <c r="F869" s="274"/>
      <c r="G869" s="26"/>
      <c r="H869" s="274"/>
      <c r="I869" s="26"/>
      <c r="J869" s="26"/>
      <c r="K869" s="26"/>
      <c r="L869" s="26"/>
      <c r="M869" s="26"/>
      <c r="N869" s="26"/>
      <c r="O869" s="26"/>
      <c r="P869" s="274"/>
      <c r="Q869" s="26"/>
      <c r="R869" s="26"/>
      <c r="S869" s="26"/>
      <c r="T869" s="26"/>
      <c r="U869" s="26"/>
      <c r="V869" s="26"/>
      <c r="W869" s="26"/>
      <c r="X869" s="26"/>
      <c r="Y869" s="26"/>
      <c r="Z869" s="26"/>
      <c r="AA869" s="26"/>
      <c r="AB869" s="26"/>
      <c r="AC869" s="26"/>
      <c r="AD869" s="26"/>
      <c r="AE869" s="26"/>
      <c r="AF869" s="26"/>
      <c r="AG869" s="26"/>
      <c r="AH869" s="26"/>
      <c r="AI869" s="26"/>
      <c r="AJ869" s="26"/>
      <c r="AK869" s="26"/>
      <c r="AL869" s="274"/>
      <c r="AM869" s="274"/>
      <c r="AN869" s="274"/>
      <c r="AO869" s="26"/>
      <c r="AS869" s="26"/>
      <c r="AT869" s="26"/>
      <c r="AU869" s="26"/>
      <c r="AV869" s="26"/>
      <c r="AW869" s="26"/>
      <c r="AX869" s="26"/>
      <c r="AY869" s="26"/>
      <c r="AZ869" s="26"/>
      <c r="BA869" s="26"/>
      <c r="BB869" s="26"/>
      <c r="BC869" s="26"/>
      <c r="BD869" s="26"/>
      <c r="BE869" s="26"/>
      <c r="BF869" s="26"/>
      <c r="BG869" s="26"/>
      <c r="BH869" s="26"/>
      <c r="BI869" s="26"/>
      <c r="BJ869" s="26"/>
      <c r="BK869" s="26"/>
      <c r="BL869" s="26"/>
    </row>
    <row r="870" spans="1:64" ht="13.5" customHeight="1">
      <c r="A870" s="274"/>
      <c r="B870" s="274"/>
      <c r="C870" s="274"/>
      <c r="D870" s="274"/>
      <c r="E870" s="274"/>
      <c r="F870" s="274"/>
      <c r="G870" s="26"/>
      <c r="H870" s="274"/>
      <c r="I870" s="26"/>
      <c r="J870" s="26"/>
      <c r="K870" s="26"/>
      <c r="L870" s="26"/>
      <c r="M870" s="26"/>
      <c r="N870" s="26"/>
      <c r="O870" s="26"/>
      <c r="P870" s="274"/>
      <c r="Q870" s="26"/>
      <c r="R870" s="26"/>
      <c r="S870" s="26"/>
      <c r="T870" s="26"/>
      <c r="U870" s="26"/>
      <c r="V870" s="26"/>
      <c r="W870" s="26"/>
      <c r="X870" s="26"/>
      <c r="Y870" s="26"/>
      <c r="Z870" s="26"/>
      <c r="AA870" s="26"/>
      <c r="AB870" s="26"/>
      <c r="AC870" s="26"/>
      <c r="AD870" s="26"/>
      <c r="AE870" s="26"/>
      <c r="AF870" s="26"/>
      <c r="AG870" s="26"/>
      <c r="AH870" s="26"/>
      <c r="AI870" s="26"/>
      <c r="AJ870" s="26"/>
      <c r="AK870" s="26"/>
      <c r="AL870" s="274"/>
      <c r="AM870" s="274"/>
      <c r="AN870" s="274"/>
      <c r="AO870" s="26"/>
      <c r="AS870" s="26"/>
      <c r="AT870" s="26"/>
      <c r="AU870" s="26"/>
      <c r="AV870" s="26"/>
      <c r="AW870" s="26"/>
      <c r="AX870" s="26"/>
      <c r="AY870" s="26"/>
      <c r="AZ870" s="26"/>
      <c r="BA870" s="26"/>
      <c r="BB870" s="26"/>
      <c r="BC870" s="26"/>
      <c r="BD870" s="26"/>
      <c r="BE870" s="26"/>
      <c r="BF870" s="26"/>
      <c r="BG870" s="26"/>
      <c r="BH870" s="26"/>
      <c r="BI870" s="26"/>
      <c r="BJ870" s="26"/>
      <c r="BK870" s="26"/>
      <c r="BL870" s="26"/>
    </row>
    <row r="871" spans="1:64" ht="13.5" customHeight="1">
      <c r="A871" s="274"/>
      <c r="B871" s="274"/>
      <c r="C871" s="274"/>
      <c r="D871" s="274"/>
      <c r="E871" s="274"/>
      <c r="F871" s="274"/>
      <c r="G871" s="26"/>
      <c r="H871" s="274"/>
      <c r="I871" s="26"/>
      <c r="J871" s="26"/>
      <c r="K871" s="26"/>
      <c r="L871" s="26"/>
      <c r="M871" s="26"/>
      <c r="N871" s="26"/>
      <c r="O871" s="26"/>
      <c r="P871" s="274"/>
      <c r="Q871" s="26"/>
      <c r="R871" s="26"/>
      <c r="S871" s="26"/>
      <c r="T871" s="26"/>
      <c r="U871" s="26"/>
      <c r="V871" s="26"/>
      <c r="W871" s="26"/>
      <c r="X871" s="26"/>
      <c r="Y871" s="26"/>
      <c r="Z871" s="26"/>
      <c r="AA871" s="26"/>
      <c r="AB871" s="26"/>
      <c r="AC871" s="26"/>
      <c r="AD871" s="26"/>
      <c r="AE871" s="26"/>
      <c r="AF871" s="26"/>
      <c r="AG871" s="26"/>
      <c r="AH871" s="26"/>
      <c r="AI871" s="26"/>
      <c r="AJ871" s="26"/>
      <c r="AK871" s="26"/>
      <c r="AL871" s="274"/>
      <c r="AM871" s="274"/>
      <c r="AN871" s="274"/>
      <c r="AO871" s="26"/>
      <c r="AS871" s="26"/>
      <c r="AT871" s="26"/>
      <c r="AU871" s="26"/>
      <c r="AV871" s="26"/>
      <c r="AW871" s="26"/>
      <c r="AX871" s="26"/>
      <c r="AY871" s="26"/>
      <c r="AZ871" s="26"/>
      <c r="BA871" s="26"/>
      <c r="BB871" s="26"/>
      <c r="BC871" s="26"/>
      <c r="BD871" s="26"/>
      <c r="BE871" s="26"/>
      <c r="BF871" s="26"/>
      <c r="BG871" s="26"/>
      <c r="BH871" s="26"/>
      <c r="BI871" s="26"/>
      <c r="BJ871" s="26"/>
      <c r="BK871" s="26"/>
      <c r="BL871" s="26"/>
    </row>
    <row r="872" spans="1:64" ht="13.5" customHeight="1">
      <c r="A872" s="274"/>
      <c r="B872" s="274"/>
      <c r="C872" s="274"/>
      <c r="D872" s="274"/>
      <c r="E872" s="274"/>
      <c r="F872" s="274"/>
      <c r="G872" s="26"/>
      <c r="H872" s="274"/>
      <c r="I872" s="26"/>
      <c r="J872" s="26"/>
      <c r="K872" s="26"/>
      <c r="L872" s="26"/>
      <c r="M872" s="26"/>
      <c r="N872" s="26"/>
      <c r="O872" s="26"/>
      <c r="P872" s="274"/>
      <c r="Q872" s="26"/>
      <c r="R872" s="26"/>
      <c r="S872" s="26"/>
      <c r="T872" s="26"/>
      <c r="U872" s="26"/>
      <c r="V872" s="26"/>
      <c r="W872" s="26"/>
      <c r="X872" s="26"/>
      <c r="Y872" s="26"/>
      <c r="Z872" s="26"/>
      <c r="AA872" s="26"/>
      <c r="AB872" s="26"/>
      <c r="AC872" s="26"/>
      <c r="AD872" s="26"/>
      <c r="AE872" s="26"/>
      <c r="AF872" s="26"/>
      <c r="AG872" s="26"/>
      <c r="AH872" s="26"/>
      <c r="AI872" s="26"/>
      <c r="AJ872" s="26"/>
      <c r="AK872" s="26"/>
      <c r="AL872" s="274"/>
      <c r="AM872" s="274"/>
      <c r="AN872" s="274"/>
      <c r="AO872" s="26"/>
      <c r="AS872" s="26"/>
      <c r="AT872" s="26"/>
      <c r="AU872" s="26"/>
      <c r="AV872" s="26"/>
      <c r="AW872" s="26"/>
      <c r="AX872" s="26"/>
      <c r="AY872" s="26"/>
      <c r="AZ872" s="26"/>
      <c r="BA872" s="26"/>
      <c r="BB872" s="26"/>
      <c r="BC872" s="26"/>
      <c r="BD872" s="26"/>
      <c r="BE872" s="26"/>
      <c r="BF872" s="26"/>
      <c r="BG872" s="26"/>
      <c r="BH872" s="26"/>
      <c r="BI872" s="26"/>
      <c r="BJ872" s="26"/>
      <c r="BK872" s="26"/>
      <c r="BL872" s="26"/>
    </row>
    <row r="873" spans="1:64" ht="13.5" customHeight="1">
      <c r="A873" s="274"/>
      <c r="B873" s="274"/>
      <c r="C873" s="274"/>
      <c r="D873" s="274"/>
      <c r="E873" s="274"/>
      <c r="F873" s="274"/>
      <c r="G873" s="26"/>
      <c r="H873" s="274"/>
      <c r="I873" s="26"/>
      <c r="J873" s="26"/>
      <c r="K873" s="26"/>
      <c r="L873" s="26"/>
      <c r="M873" s="26"/>
      <c r="N873" s="26"/>
      <c r="O873" s="26"/>
      <c r="P873" s="274"/>
      <c r="Q873" s="26"/>
      <c r="R873" s="26"/>
      <c r="S873" s="26"/>
      <c r="T873" s="26"/>
      <c r="U873" s="26"/>
      <c r="V873" s="26"/>
      <c r="W873" s="26"/>
      <c r="X873" s="26"/>
      <c r="Y873" s="26"/>
      <c r="Z873" s="26"/>
      <c r="AA873" s="26"/>
      <c r="AB873" s="26"/>
      <c r="AC873" s="26"/>
      <c r="AD873" s="26"/>
      <c r="AE873" s="26"/>
      <c r="AF873" s="26"/>
      <c r="AG873" s="26"/>
      <c r="AH873" s="26"/>
      <c r="AI873" s="26"/>
      <c r="AJ873" s="26"/>
      <c r="AK873" s="26"/>
      <c r="AL873" s="274"/>
      <c r="AM873" s="274"/>
      <c r="AN873" s="274"/>
      <c r="AO873" s="26"/>
      <c r="AS873" s="26"/>
      <c r="AT873" s="26"/>
      <c r="AU873" s="26"/>
      <c r="AV873" s="26"/>
      <c r="AW873" s="26"/>
      <c r="AX873" s="26"/>
      <c r="AY873" s="26"/>
      <c r="AZ873" s="26"/>
      <c r="BA873" s="26"/>
      <c r="BB873" s="26"/>
      <c r="BC873" s="26"/>
      <c r="BD873" s="26"/>
      <c r="BE873" s="26"/>
      <c r="BF873" s="26"/>
      <c r="BG873" s="26"/>
      <c r="BH873" s="26"/>
      <c r="BI873" s="26"/>
      <c r="BJ873" s="26"/>
      <c r="BK873" s="26"/>
      <c r="BL873" s="26"/>
    </row>
    <row r="874" spans="1:64" ht="13.5" customHeight="1">
      <c r="A874" s="274"/>
      <c r="B874" s="274"/>
      <c r="C874" s="274"/>
      <c r="D874" s="274"/>
      <c r="E874" s="274"/>
      <c r="F874" s="274"/>
      <c r="G874" s="26"/>
      <c r="H874" s="274"/>
      <c r="I874" s="26"/>
      <c r="J874" s="26"/>
      <c r="K874" s="26"/>
      <c r="L874" s="26"/>
      <c r="M874" s="26"/>
      <c r="N874" s="26"/>
      <c r="O874" s="26"/>
      <c r="P874" s="274"/>
      <c r="Q874" s="26"/>
      <c r="R874" s="26"/>
      <c r="S874" s="26"/>
      <c r="T874" s="26"/>
      <c r="U874" s="26"/>
      <c r="V874" s="26"/>
      <c r="W874" s="26"/>
      <c r="X874" s="26"/>
      <c r="Y874" s="26"/>
      <c r="Z874" s="26"/>
      <c r="AA874" s="26"/>
      <c r="AB874" s="26"/>
      <c r="AC874" s="26"/>
      <c r="AD874" s="26"/>
      <c r="AE874" s="26"/>
      <c r="AF874" s="26"/>
      <c r="AG874" s="26"/>
      <c r="AH874" s="26"/>
      <c r="AI874" s="26"/>
      <c r="AJ874" s="26"/>
      <c r="AK874" s="26"/>
      <c r="AL874" s="274"/>
      <c r="AM874" s="274"/>
      <c r="AN874" s="274"/>
      <c r="AO874" s="26"/>
      <c r="AS874" s="26"/>
      <c r="AT874" s="26"/>
      <c r="AU874" s="26"/>
      <c r="AV874" s="26"/>
      <c r="AW874" s="26"/>
      <c r="AX874" s="26"/>
      <c r="AY874" s="26"/>
      <c r="AZ874" s="26"/>
      <c r="BA874" s="26"/>
      <c r="BB874" s="26"/>
      <c r="BC874" s="26"/>
      <c r="BD874" s="26"/>
      <c r="BE874" s="26"/>
      <c r="BF874" s="26"/>
      <c r="BG874" s="26"/>
      <c r="BH874" s="26"/>
      <c r="BI874" s="26"/>
      <c r="BJ874" s="26"/>
      <c r="BK874" s="26"/>
      <c r="BL874" s="26"/>
    </row>
    <row r="875" spans="1:64" ht="13.5" customHeight="1">
      <c r="A875" s="274"/>
      <c r="B875" s="274"/>
      <c r="C875" s="274"/>
      <c r="D875" s="274"/>
      <c r="E875" s="274"/>
      <c r="F875" s="274"/>
      <c r="G875" s="26"/>
      <c r="H875" s="274"/>
      <c r="I875" s="26"/>
      <c r="J875" s="26"/>
      <c r="K875" s="26"/>
      <c r="L875" s="26"/>
      <c r="M875" s="26"/>
      <c r="N875" s="26"/>
      <c r="O875" s="26"/>
      <c r="P875" s="274"/>
      <c r="Q875" s="26"/>
      <c r="R875" s="26"/>
      <c r="S875" s="26"/>
      <c r="T875" s="26"/>
      <c r="U875" s="26"/>
      <c r="V875" s="26"/>
      <c r="W875" s="26"/>
      <c r="X875" s="26"/>
      <c r="Y875" s="26"/>
      <c r="Z875" s="26"/>
      <c r="AA875" s="26"/>
      <c r="AB875" s="26"/>
      <c r="AC875" s="26"/>
      <c r="AD875" s="26"/>
      <c r="AE875" s="26"/>
      <c r="AF875" s="26"/>
      <c r="AG875" s="26"/>
      <c r="AH875" s="26"/>
      <c r="AI875" s="26"/>
      <c r="AJ875" s="26"/>
      <c r="AK875" s="26"/>
      <c r="AL875" s="274"/>
      <c r="AM875" s="274"/>
      <c r="AN875" s="274"/>
      <c r="AO875" s="26"/>
      <c r="AS875" s="26"/>
      <c r="AT875" s="26"/>
      <c r="AU875" s="26"/>
      <c r="AV875" s="26"/>
      <c r="AW875" s="26"/>
      <c r="AX875" s="26"/>
      <c r="AY875" s="26"/>
      <c r="AZ875" s="26"/>
      <c r="BA875" s="26"/>
      <c r="BB875" s="26"/>
      <c r="BC875" s="26"/>
      <c r="BD875" s="26"/>
      <c r="BE875" s="26"/>
      <c r="BF875" s="26"/>
      <c r="BG875" s="26"/>
      <c r="BH875" s="26"/>
      <c r="BI875" s="26"/>
      <c r="BJ875" s="26"/>
      <c r="BK875" s="26"/>
      <c r="BL875" s="26"/>
    </row>
    <row r="876" spans="1:64" ht="13.5" customHeight="1">
      <c r="A876" s="274"/>
      <c r="B876" s="274"/>
      <c r="C876" s="274"/>
      <c r="D876" s="274"/>
      <c r="E876" s="274"/>
      <c r="F876" s="274"/>
      <c r="G876" s="26"/>
      <c r="H876" s="274"/>
      <c r="I876" s="26"/>
      <c r="J876" s="26"/>
      <c r="K876" s="26"/>
      <c r="L876" s="26"/>
      <c r="M876" s="26"/>
      <c r="N876" s="26"/>
      <c r="O876" s="26"/>
      <c r="P876" s="274"/>
      <c r="Q876" s="26"/>
      <c r="R876" s="26"/>
      <c r="S876" s="26"/>
      <c r="T876" s="26"/>
      <c r="U876" s="26"/>
      <c r="V876" s="26"/>
      <c r="W876" s="26"/>
      <c r="X876" s="26"/>
      <c r="Y876" s="26"/>
      <c r="Z876" s="26"/>
      <c r="AA876" s="26"/>
      <c r="AB876" s="26"/>
      <c r="AC876" s="26"/>
      <c r="AD876" s="26"/>
      <c r="AE876" s="26"/>
      <c r="AF876" s="26"/>
      <c r="AG876" s="26"/>
      <c r="AH876" s="26"/>
      <c r="AI876" s="26"/>
      <c r="AJ876" s="26"/>
      <c r="AK876" s="26"/>
      <c r="AL876" s="274"/>
      <c r="AM876" s="274"/>
      <c r="AN876" s="274"/>
      <c r="AO876" s="26"/>
      <c r="AS876" s="26"/>
      <c r="AT876" s="26"/>
      <c r="AU876" s="26"/>
      <c r="AV876" s="26"/>
      <c r="AW876" s="26"/>
      <c r="AX876" s="26"/>
      <c r="AY876" s="26"/>
      <c r="AZ876" s="26"/>
      <c r="BA876" s="26"/>
      <c r="BB876" s="26"/>
      <c r="BC876" s="26"/>
      <c r="BD876" s="26"/>
      <c r="BE876" s="26"/>
      <c r="BF876" s="26"/>
      <c r="BG876" s="26"/>
      <c r="BH876" s="26"/>
      <c r="BI876" s="26"/>
      <c r="BJ876" s="26"/>
      <c r="BK876" s="26"/>
      <c r="BL876" s="26"/>
    </row>
    <row r="877" spans="1:64" ht="13.5" customHeight="1">
      <c r="A877" s="274"/>
      <c r="B877" s="274"/>
      <c r="C877" s="274"/>
      <c r="D877" s="274"/>
      <c r="E877" s="274"/>
      <c r="F877" s="274"/>
      <c r="G877" s="26"/>
      <c r="H877" s="274"/>
      <c r="I877" s="26"/>
      <c r="J877" s="26"/>
      <c r="K877" s="26"/>
      <c r="L877" s="26"/>
      <c r="M877" s="26"/>
      <c r="N877" s="26"/>
      <c r="O877" s="26"/>
      <c r="P877" s="274"/>
      <c r="Q877" s="26"/>
      <c r="R877" s="26"/>
      <c r="S877" s="26"/>
      <c r="T877" s="26"/>
      <c r="U877" s="26"/>
      <c r="V877" s="26"/>
      <c r="W877" s="26"/>
      <c r="X877" s="26"/>
      <c r="Y877" s="26"/>
      <c r="Z877" s="26"/>
      <c r="AA877" s="26"/>
      <c r="AB877" s="26"/>
      <c r="AC877" s="26"/>
      <c r="AD877" s="26"/>
      <c r="AE877" s="26"/>
      <c r="AF877" s="26"/>
      <c r="AG877" s="26"/>
      <c r="AH877" s="26"/>
      <c r="AI877" s="26"/>
      <c r="AJ877" s="26"/>
      <c r="AK877" s="26"/>
      <c r="AL877" s="274"/>
      <c r="AM877" s="274"/>
      <c r="AN877" s="274"/>
      <c r="AO877" s="26"/>
      <c r="AS877" s="26"/>
      <c r="AT877" s="26"/>
      <c r="AU877" s="26"/>
      <c r="AV877" s="26"/>
      <c r="AW877" s="26"/>
      <c r="AX877" s="26"/>
      <c r="AY877" s="26"/>
      <c r="AZ877" s="26"/>
      <c r="BA877" s="26"/>
      <c r="BB877" s="26"/>
      <c r="BC877" s="26"/>
      <c r="BD877" s="26"/>
      <c r="BE877" s="26"/>
      <c r="BF877" s="26"/>
      <c r="BG877" s="26"/>
      <c r="BH877" s="26"/>
      <c r="BI877" s="26"/>
      <c r="BJ877" s="26"/>
      <c r="BK877" s="26"/>
      <c r="BL877" s="26"/>
    </row>
    <row r="878" spans="1:64" ht="13.5" customHeight="1">
      <c r="A878" s="274"/>
      <c r="B878" s="274"/>
      <c r="C878" s="274"/>
      <c r="D878" s="274"/>
      <c r="E878" s="274"/>
      <c r="F878" s="274"/>
      <c r="G878" s="26"/>
      <c r="H878" s="274"/>
      <c r="I878" s="26"/>
      <c r="J878" s="26"/>
      <c r="K878" s="26"/>
      <c r="L878" s="26"/>
      <c r="M878" s="26"/>
      <c r="N878" s="26"/>
      <c r="O878" s="26"/>
      <c r="P878" s="274"/>
      <c r="Q878" s="26"/>
      <c r="R878" s="26"/>
      <c r="S878" s="26"/>
      <c r="T878" s="26"/>
      <c r="U878" s="26"/>
      <c r="V878" s="26"/>
      <c r="W878" s="26"/>
      <c r="X878" s="26"/>
      <c r="Y878" s="26"/>
      <c r="Z878" s="26"/>
      <c r="AA878" s="26"/>
      <c r="AB878" s="26"/>
      <c r="AC878" s="26"/>
      <c r="AD878" s="26"/>
      <c r="AE878" s="26"/>
      <c r="AF878" s="26"/>
      <c r="AG878" s="26"/>
      <c r="AH878" s="26"/>
      <c r="AI878" s="26"/>
      <c r="AJ878" s="26"/>
      <c r="AK878" s="26"/>
      <c r="AL878" s="274"/>
      <c r="AM878" s="274"/>
      <c r="AN878" s="274"/>
      <c r="AO878" s="26"/>
      <c r="AS878" s="26"/>
      <c r="AT878" s="26"/>
      <c r="AU878" s="26"/>
      <c r="AV878" s="26"/>
      <c r="AW878" s="26"/>
      <c r="AX878" s="26"/>
      <c r="AY878" s="26"/>
      <c r="AZ878" s="26"/>
      <c r="BA878" s="26"/>
      <c r="BB878" s="26"/>
      <c r="BC878" s="26"/>
      <c r="BD878" s="26"/>
      <c r="BE878" s="26"/>
      <c r="BF878" s="26"/>
      <c r="BG878" s="26"/>
      <c r="BH878" s="26"/>
      <c r="BI878" s="26"/>
      <c r="BJ878" s="26"/>
      <c r="BK878" s="26"/>
      <c r="BL878" s="26"/>
    </row>
    <row r="879" spans="1:64" ht="13.5" customHeight="1">
      <c r="A879" s="274"/>
      <c r="B879" s="274"/>
      <c r="C879" s="274"/>
      <c r="D879" s="274"/>
      <c r="E879" s="274"/>
      <c r="F879" s="274"/>
      <c r="G879" s="26"/>
      <c r="H879" s="274"/>
      <c r="I879" s="26"/>
      <c r="J879" s="26"/>
      <c r="K879" s="26"/>
      <c r="L879" s="26"/>
      <c r="M879" s="26"/>
      <c r="N879" s="26"/>
      <c r="O879" s="26"/>
      <c r="P879" s="274"/>
      <c r="Q879" s="26"/>
      <c r="R879" s="26"/>
      <c r="S879" s="26"/>
      <c r="T879" s="26"/>
      <c r="U879" s="26"/>
      <c r="V879" s="26"/>
      <c r="W879" s="26"/>
      <c r="X879" s="26"/>
      <c r="Y879" s="26"/>
      <c r="Z879" s="26"/>
      <c r="AA879" s="26"/>
      <c r="AB879" s="26"/>
      <c r="AC879" s="26"/>
      <c r="AD879" s="26"/>
      <c r="AE879" s="26"/>
      <c r="AF879" s="26"/>
      <c r="AG879" s="26"/>
      <c r="AH879" s="26"/>
      <c r="AI879" s="26"/>
      <c r="AJ879" s="26"/>
      <c r="AK879" s="26"/>
      <c r="AL879" s="274"/>
      <c r="AM879" s="274"/>
      <c r="AN879" s="274"/>
      <c r="AO879" s="26"/>
      <c r="AS879" s="26"/>
      <c r="AT879" s="26"/>
      <c r="AU879" s="26"/>
      <c r="AV879" s="26"/>
      <c r="AW879" s="26"/>
      <c r="AX879" s="26"/>
      <c r="AY879" s="26"/>
      <c r="AZ879" s="26"/>
      <c r="BA879" s="26"/>
      <c r="BB879" s="26"/>
      <c r="BC879" s="26"/>
      <c r="BD879" s="26"/>
      <c r="BE879" s="26"/>
      <c r="BF879" s="26"/>
      <c r="BG879" s="26"/>
      <c r="BH879" s="26"/>
      <c r="BI879" s="26"/>
      <c r="BJ879" s="26"/>
      <c r="BK879" s="26"/>
      <c r="BL879" s="26"/>
    </row>
    <row r="880" spans="1:64" ht="13.5" customHeight="1">
      <c r="A880" s="274"/>
      <c r="B880" s="274"/>
      <c r="C880" s="274"/>
      <c r="D880" s="274"/>
      <c r="E880" s="274"/>
      <c r="F880" s="274"/>
      <c r="G880" s="26"/>
      <c r="H880" s="274"/>
      <c r="I880" s="26"/>
      <c r="J880" s="26"/>
      <c r="K880" s="26"/>
      <c r="L880" s="26"/>
      <c r="M880" s="26"/>
      <c r="N880" s="26"/>
      <c r="O880" s="26"/>
      <c r="P880" s="274"/>
      <c r="Q880" s="26"/>
      <c r="R880" s="26"/>
      <c r="S880" s="26"/>
      <c r="T880" s="26"/>
      <c r="U880" s="26"/>
      <c r="V880" s="26"/>
      <c r="W880" s="26"/>
      <c r="X880" s="26"/>
      <c r="Y880" s="26"/>
      <c r="Z880" s="26"/>
      <c r="AA880" s="26"/>
      <c r="AB880" s="26"/>
      <c r="AC880" s="26"/>
      <c r="AD880" s="26"/>
      <c r="AE880" s="26"/>
      <c r="AF880" s="26"/>
      <c r="AG880" s="26"/>
      <c r="AH880" s="26"/>
      <c r="AI880" s="26"/>
      <c r="AJ880" s="26"/>
      <c r="AK880" s="26"/>
      <c r="AL880" s="274"/>
      <c r="AM880" s="274"/>
      <c r="AN880" s="274"/>
      <c r="AO880" s="26"/>
      <c r="AS880" s="26"/>
      <c r="AT880" s="26"/>
      <c r="AU880" s="26"/>
      <c r="AV880" s="26"/>
      <c r="AW880" s="26"/>
      <c r="AX880" s="26"/>
      <c r="AY880" s="26"/>
      <c r="AZ880" s="26"/>
      <c r="BA880" s="26"/>
      <c r="BB880" s="26"/>
      <c r="BC880" s="26"/>
      <c r="BD880" s="26"/>
      <c r="BE880" s="26"/>
      <c r="BF880" s="26"/>
      <c r="BG880" s="26"/>
      <c r="BH880" s="26"/>
      <c r="BI880" s="26"/>
      <c r="BJ880" s="26"/>
      <c r="BK880" s="26"/>
      <c r="BL880" s="26"/>
    </row>
    <row r="881" spans="1:64" ht="13.5" customHeight="1">
      <c r="A881" s="274"/>
      <c r="B881" s="274"/>
      <c r="C881" s="274"/>
      <c r="D881" s="274"/>
      <c r="E881" s="274"/>
      <c r="F881" s="274"/>
      <c r="G881" s="26"/>
      <c r="H881" s="274"/>
      <c r="I881" s="26"/>
      <c r="J881" s="26"/>
      <c r="K881" s="26"/>
      <c r="L881" s="26"/>
      <c r="M881" s="26"/>
      <c r="N881" s="26"/>
      <c r="O881" s="26"/>
      <c r="P881" s="274"/>
      <c r="Q881" s="26"/>
      <c r="R881" s="26"/>
      <c r="S881" s="26"/>
      <c r="T881" s="26"/>
      <c r="U881" s="26"/>
      <c r="V881" s="26"/>
      <c r="W881" s="26"/>
      <c r="X881" s="26"/>
      <c r="Y881" s="26"/>
      <c r="Z881" s="26"/>
      <c r="AA881" s="26"/>
      <c r="AB881" s="26"/>
      <c r="AC881" s="26"/>
      <c r="AD881" s="26"/>
      <c r="AE881" s="26"/>
      <c r="AF881" s="26"/>
      <c r="AG881" s="26"/>
      <c r="AH881" s="26"/>
      <c r="AI881" s="26"/>
      <c r="AJ881" s="26"/>
      <c r="AK881" s="26"/>
      <c r="AL881" s="274"/>
      <c r="AM881" s="274"/>
      <c r="AN881" s="274"/>
      <c r="AO881" s="26"/>
      <c r="AS881" s="26"/>
      <c r="AT881" s="26"/>
      <c r="AU881" s="26"/>
      <c r="AV881" s="26"/>
      <c r="AW881" s="26"/>
      <c r="AX881" s="26"/>
      <c r="AY881" s="26"/>
      <c r="AZ881" s="26"/>
      <c r="BA881" s="26"/>
      <c r="BB881" s="26"/>
      <c r="BC881" s="26"/>
      <c r="BD881" s="26"/>
      <c r="BE881" s="26"/>
      <c r="BF881" s="26"/>
      <c r="BG881" s="26"/>
      <c r="BH881" s="26"/>
      <c r="BI881" s="26"/>
      <c r="BJ881" s="26"/>
      <c r="BK881" s="26"/>
      <c r="BL881" s="26"/>
    </row>
    <row r="882" spans="1:64" ht="13.5" customHeight="1">
      <c r="A882" s="274"/>
      <c r="B882" s="274"/>
      <c r="C882" s="274"/>
      <c r="D882" s="274"/>
      <c r="E882" s="274"/>
      <c r="F882" s="274"/>
      <c r="G882" s="26"/>
      <c r="H882" s="274"/>
      <c r="I882" s="26"/>
      <c r="J882" s="26"/>
      <c r="K882" s="26"/>
      <c r="L882" s="26"/>
      <c r="M882" s="26"/>
      <c r="N882" s="26"/>
      <c r="O882" s="26"/>
      <c r="P882" s="274"/>
      <c r="Q882" s="26"/>
      <c r="R882" s="26"/>
      <c r="S882" s="26"/>
      <c r="T882" s="26"/>
      <c r="U882" s="26"/>
      <c r="V882" s="26"/>
      <c r="W882" s="26"/>
      <c r="X882" s="26"/>
      <c r="Y882" s="26"/>
      <c r="Z882" s="26"/>
      <c r="AA882" s="26"/>
      <c r="AB882" s="26"/>
      <c r="AC882" s="26"/>
      <c r="AD882" s="26"/>
      <c r="AE882" s="26"/>
      <c r="AF882" s="26"/>
      <c r="AG882" s="26"/>
      <c r="AH882" s="26"/>
      <c r="AI882" s="26"/>
      <c r="AJ882" s="26"/>
      <c r="AK882" s="26"/>
      <c r="AL882" s="274"/>
      <c r="AM882" s="274"/>
      <c r="AN882" s="274"/>
      <c r="AO882" s="26"/>
      <c r="AS882" s="26"/>
      <c r="AT882" s="26"/>
      <c r="AU882" s="26"/>
      <c r="AV882" s="26"/>
      <c r="AW882" s="26"/>
      <c r="AX882" s="26"/>
      <c r="AY882" s="26"/>
      <c r="AZ882" s="26"/>
      <c r="BA882" s="26"/>
      <c r="BB882" s="26"/>
      <c r="BC882" s="26"/>
      <c r="BD882" s="26"/>
      <c r="BE882" s="26"/>
      <c r="BF882" s="26"/>
      <c r="BG882" s="26"/>
      <c r="BH882" s="26"/>
      <c r="BI882" s="26"/>
      <c r="BJ882" s="26"/>
      <c r="BK882" s="26"/>
      <c r="BL882" s="26"/>
    </row>
    <row r="883" spans="1:64" ht="13.5" customHeight="1">
      <c r="A883" s="274"/>
      <c r="B883" s="274"/>
      <c r="C883" s="274"/>
      <c r="D883" s="274"/>
      <c r="E883" s="274"/>
      <c r="F883" s="274"/>
      <c r="G883" s="26"/>
      <c r="H883" s="274"/>
      <c r="I883" s="26"/>
      <c r="J883" s="26"/>
      <c r="K883" s="26"/>
      <c r="L883" s="26"/>
      <c r="M883" s="26"/>
      <c r="N883" s="26"/>
      <c r="O883" s="26"/>
      <c r="P883" s="274"/>
      <c r="Q883" s="26"/>
      <c r="R883" s="26"/>
      <c r="S883" s="26"/>
      <c r="T883" s="26"/>
      <c r="U883" s="26"/>
      <c r="V883" s="26"/>
      <c r="W883" s="26"/>
      <c r="X883" s="26"/>
      <c r="Y883" s="26"/>
      <c r="Z883" s="26"/>
      <c r="AA883" s="26"/>
      <c r="AB883" s="26"/>
      <c r="AC883" s="26"/>
      <c r="AD883" s="26"/>
      <c r="AE883" s="26"/>
      <c r="AF883" s="26"/>
      <c r="AG883" s="26"/>
      <c r="AH883" s="26"/>
      <c r="AI883" s="26"/>
      <c r="AJ883" s="26"/>
      <c r="AK883" s="26"/>
      <c r="AL883" s="274"/>
      <c r="AM883" s="274"/>
      <c r="AN883" s="274"/>
      <c r="AO883" s="26"/>
      <c r="AS883" s="26"/>
      <c r="AT883" s="26"/>
      <c r="AU883" s="26"/>
      <c r="AV883" s="26"/>
      <c r="AW883" s="26"/>
      <c r="AX883" s="26"/>
      <c r="AY883" s="26"/>
      <c r="AZ883" s="26"/>
      <c r="BA883" s="26"/>
      <c r="BB883" s="26"/>
      <c r="BC883" s="26"/>
      <c r="BD883" s="26"/>
      <c r="BE883" s="26"/>
      <c r="BF883" s="26"/>
      <c r="BG883" s="26"/>
      <c r="BH883" s="26"/>
      <c r="BI883" s="26"/>
      <c r="BJ883" s="26"/>
      <c r="BK883" s="26"/>
      <c r="BL883" s="26"/>
    </row>
    <row r="884" spans="1:64" ht="13.5" customHeight="1">
      <c r="A884" s="274"/>
      <c r="B884" s="274"/>
      <c r="C884" s="274"/>
      <c r="D884" s="274"/>
      <c r="E884" s="274"/>
      <c r="F884" s="274"/>
      <c r="G884" s="26"/>
      <c r="H884" s="274"/>
      <c r="I884" s="26"/>
      <c r="J884" s="26"/>
      <c r="K884" s="26"/>
      <c r="L884" s="26"/>
      <c r="M884" s="26"/>
      <c r="N884" s="26"/>
      <c r="O884" s="26"/>
      <c r="P884" s="274"/>
      <c r="Q884" s="26"/>
      <c r="R884" s="26"/>
      <c r="S884" s="26"/>
      <c r="T884" s="26"/>
      <c r="U884" s="26"/>
      <c r="V884" s="26"/>
      <c r="W884" s="26"/>
      <c r="X884" s="26"/>
      <c r="Y884" s="26"/>
      <c r="Z884" s="26"/>
      <c r="AA884" s="26"/>
      <c r="AB884" s="26"/>
      <c r="AC884" s="26"/>
      <c r="AD884" s="26"/>
      <c r="AE884" s="26"/>
      <c r="AF884" s="26"/>
      <c r="AG884" s="26"/>
      <c r="AH884" s="26"/>
      <c r="AI884" s="26"/>
      <c r="AJ884" s="26"/>
      <c r="AK884" s="26"/>
      <c r="AL884" s="274"/>
      <c r="AM884" s="274"/>
      <c r="AN884" s="274"/>
      <c r="AO884" s="26"/>
      <c r="AS884" s="26"/>
      <c r="AT884" s="26"/>
      <c r="AU884" s="26"/>
      <c r="AV884" s="26"/>
      <c r="AW884" s="26"/>
      <c r="AX884" s="26"/>
      <c r="AY884" s="26"/>
      <c r="AZ884" s="26"/>
      <c r="BA884" s="26"/>
      <c r="BB884" s="26"/>
      <c r="BC884" s="26"/>
      <c r="BD884" s="26"/>
      <c r="BE884" s="26"/>
      <c r="BF884" s="26"/>
      <c r="BG884" s="26"/>
      <c r="BH884" s="26"/>
      <c r="BI884" s="26"/>
      <c r="BJ884" s="26"/>
      <c r="BK884" s="26"/>
      <c r="BL884" s="26"/>
    </row>
    <row r="885" spans="1:64" ht="13.5" customHeight="1">
      <c r="A885" s="274"/>
      <c r="B885" s="274"/>
      <c r="C885" s="274"/>
      <c r="D885" s="274"/>
      <c r="E885" s="274"/>
      <c r="F885" s="274"/>
      <c r="G885" s="26"/>
      <c r="H885" s="274"/>
      <c r="I885" s="26"/>
      <c r="J885" s="26"/>
      <c r="K885" s="26"/>
      <c r="L885" s="26"/>
      <c r="M885" s="26"/>
      <c r="N885" s="26"/>
      <c r="O885" s="26"/>
      <c r="P885" s="274"/>
      <c r="Q885" s="26"/>
      <c r="R885" s="26"/>
      <c r="S885" s="26"/>
      <c r="T885" s="26"/>
      <c r="U885" s="26"/>
      <c r="V885" s="26"/>
      <c r="W885" s="26"/>
      <c r="X885" s="26"/>
      <c r="Y885" s="26"/>
      <c r="Z885" s="26"/>
      <c r="AA885" s="26"/>
      <c r="AB885" s="26"/>
      <c r="AC885" s="26"/>
      <c r="AD885" s="26"/>
      <c r="AE885" s="26"/>
      <c r="AF885" s="26"/>
      <c r="AG885" s="26"/>
      <c r="AH885" s="26"/>
      <c r="AI885" s="26"/>
      <c r="AJ885" s="26"/>
      <c r="AK885" s="26"/>
      <c r="AL885" s="274"/>
      <c r="AM885" s="274"/>
      <c r="AN885" s="274"/>
      <c r="AO885" s="26"/>
      <c r="AS885" s="26"/>
      <c r="AT885" s="26"/>
      <c r="AU885" s="26"/>
      <c r="AV885" s="26"/>
      <c r="AW885" s="26"/>
      <c r="AX885" s="26"/>
      <c r="AY885" s="26"/>
      <c r="AZ885" s="26"/>
      <c r="BA885" s="26"/>
      <c r="BB885" s="26"/>
      <c r="BC885" s="26"/>
      <c r="BD885" s="26"/>
      <c r="BE885" s="26"/>
      <c r="BF885" s="26"/>
      <c r="BG885" s="26"/>
      <c r="BH885" s="26"/>
      <c r="BI885" s="26"/>
      <c r="BJ885" s="26"/>
      <c r="BK885" s="26"/>
      <c r="BL885" s="26"/>
    </row>
    <row r="886" spans="1:64" ht="13.5" customHeight="1">
      <c r="A886" s="274"/>
      <c r="B886" s="274"/>
      <c r="C886" s="274"/>
      <c r="D886" s="274"/>
      <c r="E886" s="274"/>
      <c r="F886" s="274"/>
      <c r="G886" s="26"/>
      <c r="H886" s="274"/>
      <c r="I886" s="26"/>
      <c r="J886" s="26"/>
      <c r="K886" s="26"/>
      <c r="L886" s="26"/>
      <c r="M886" s="26"/>
      <c r="N886" s="26"/>
      <c r="O886" s="26"/>
      <c r="P886" s="274"/>
      <c r="Q886" s="26"/>
      <c r="R886" s="26"/>
      <c r="S886" s="26"/>
      <c r="T886" s="26"/>
      <c r="U886" s="26"/>
      <c r="V886" s="26"/>
      <c r="W886" s="26"/>
      <c r="X886" s="26"/>
      <c r="Y886" s="26"/>
      <c r="Z886" s="26"/>
      <c r="AA886" s="26"/>
      <c r="AB886" s="26"/>
      <c r="AC886" s="26"/>
      <c r="AD886" s="26"/>
      <c r="AE886" s="26"/>
      <c r="AF886" s="26"/>
      <c r="AG886" s="26"/>
      <c r="AH886" s="26"/>
      <c r="AI886" s="26"/>
      <c r="AJ886" s="26"/>
      <c r="AK886" s="26"/>
      <c r="AL886" s="274"/>
      <c r="AM886" s="274"/>
      <c r="AN886" s="274"/>
      <c r="AO886" s="26"/>
      <c r="AS886" s="26"/>
      <c r="AT886" s="26"/>
      <c r="AU886" s="26"/>
      <c r="AV886" s="26"/>
      <c r="AW886" s="26"/>
      <c r="AX886" s="26"/>
      <c r="AY886" s="26"/>
      <c r="AZ886" s="26"/>
      <c r="BA886" s="26"/>
      <c r="BB886" s="26"/>
      <c r="BC886" s="26"/>
      <c r="BD886" s="26"/>
      <c r="BE886" s="26"/>
      <c r="BF886" s="26"/>
      <c r="BG886" s="26"/>
      <c r="BH886" s="26"/>
      <c r="BI886" s="26"/>
      <c r="BJ886" s="26"/>
      <c r="BK886" s="26"/>
      <c r="BL886" s="26"/>
    </row>
    <row r="887" spans="1:64" ht="13.5" customHeight="1">
      <c r="A887" s="274"/>
      <c r="B887" s="274"/>
      <c r="C887" s="274"/>
      <c r="D887" s="274"/>
      <c r="E887" s="274"/>
      <c r="F887" s="274"/>
      <c r="G887" s="26"/>
      <c r="H887" s="274"/>
      <c r="I887" s="26"/>
      <c r="J887" s="26"/>
      <c r="K887" s="26"/>
      <c r="L887" s="26"/>
      <c r="M887" s="26"/>
      <c r="N887" s="26"/>
      <c r="O887" s="26"/>
      <c r="P887" s="274"/>
      <c r="Q887" s="26"/>
      <c r="R887" s="26"/>
      <c r="S887" s="26"/>
      <c r="T887" s="26"/>
      <c r="U887" s="26"/>
      <c r="V887" s="26"/>
      <c r="W887" s="26"/>
      <c r="X887" s="26"/>
      <c r="Y887" s="26"/>
      <c r="Z887" s="26"/>
      <c r="AA887" s="26"/>
      <c r="AB887" s="26"/>
      <c r="AC887" s="26"/>
      <c r="AD887" s="26"/>
      <c r="AE887" s="26"/>
      <c r="AF887" s="26"/>
      <c r="AG887" s="26"/>
      <c r="AH887" s="26"/>
      <c r="AI887" s="26"/>
      <c r="AJ887" s="26"/>
      <c r="AK887" s="26"/>
      <c r="AL887" s="274"/>
      <c r="AM887" s="274"/>
      <c r="AN887" s="274"/>
      <c r="AO887" s="26"/>
      <c r="AS887" s="26"/>
      <c r="AT887" s="26"/>
      <c r="AU887" s="26"/>
      <c r="AV887" s="26"/>
      <c r="AW887" s="26"/>
      <c r="AX887" s="26"/>
      <c r="AY887" s="26"/>
      <c r="AZ887" s="26"/>
      <c r="BA887" s="26"/>
      <c r="BB887" s="26"/>
      <c r="BC887" s="26"/>
      <c r="BD887" s="26"/>
      <c r="BE887" s="26"/>
      <c r="BF887" s="26"/>
      <c r="BG887" s="26"/>
      <c r="BH887" s="26"/>
      <c r="BI887" s="26"/>
      <c r="BJ887" s="26"/>
      <c r="BK887" s="26"/>
      <c r="BL887" s="26"/>
    </row>
    <row r="888" spans="1:64" ht="13.5" customHeight="1">
      <c r="A888" s="274"/>
      <c r="B888" s="274"/>
      <c r="C888" s="274"/>
      <c r="D888" s="274"/>
      <c r="E888" s="274"/>
      <c r="F888" s="274"/>
      <c r="G888" s="26"/>
      <c r="H888" s="274"/>
      <c r="I888" s="26"/>
      <c r="J888" s="26"/>
      <c r="K888" s="26"/>
      <c r="L888" s="26"/>
      <c r="M888" s="26"/>
      <c r="N888" s="26"/>
      <c r="O888" s="26"/>
      <c r="P888" s="274"/>
      <c r="Q888" s="26"/>
      <c r="R888" s="26"/>
      <c r="S888" s="26"/>
      <c r="T888" s="26"/>
      <c r="U888" s="26"/>
      <c r="V888" s="26"/>
      <c r="W888" s="26"/>
      <c r="X888" s="26"/>
      <c r="Y888" s="26"/>
      <c r="Z888" s="26"/>
      <c r="AA888" s="26"/>
      <c r="AB888" s="26"/>
      <c r="AC888" s="26"/>
      <c r="AD888" s="26"/>
      <c r="AE888" s="26"/>
      <c r="AF888" s="26"/>
      <c r="AG888" s="26"/>
      <c r="AH888" s="26"/>
      <c r="AI888" s="26"/>
      <c r="AJ888" s="26"/>
      <c r="AK888" s="26"/>
      <c r="AL888" s="274"/>
      <c r="AM888" s="274"/>
      <c r="AN888" s="274"/>
      <c r="AO888" s="26"/>
      <c r="AS888" s="26"/>
      <c r="AT888" s="26"/>
      <c r="AU888" s="26"/>
      <c r="AV888" s="26"/>
      <c r="AW888" s="26"/>
      <c r="AX888" s="26"/>
      <c r="AY888" s="26"/>
      <c r="AZ888" s="26"/>
      <c r="BA888" s="26"/>
      <c r="BB888" s="26"/>
      <c r="BC888" s="26"/>
      <c r="BD888" s="26"/>
      <c r="BE888" s="26"/>
      <c r="BF888" s="26"/>
      <c r="BG888" s="26"/>
      <c r="BH888" s="26"/>
      <c r="BI888" s="26"/>
      <c r="BJ888" s="26"/>
      <c r="BK888" s="26"/>
      <c r="BL888" s="26"/>
    </row>
    <row r="889" spans="1:64" ht="13.5" customHeight="1">
      <c r="A889" s="274"/>
      <c r="B889" s="274"/>
      <c r="C889" s="274"/>
      <c r="D889" s="274"/>
      <c r="E889" s="274"/>
      <c r="F889" s="274"/>
      <c r="G889" s="26"/>
      <c r="H889" s="274"/>
      <c r="I889" s="26"/>
      <c r="J889" s="26"/>
      <c r="K889" s="26"/>
      <c r="L889" s="26"/>
      <c r="M889" s="26"/>
      <c r="N889" s="26"/>
      <c r="O889" s="26"/>
      <c r="P889" s="274"/>
      <c r="Q889" s="26"/>
      <c r="R889" s="26"/>
      <c r="S889" s="26"/>
      <c r="T889" s="26"/>
      <c r="U889" s="26"/>
      <c r="V889" s="26"/>
      <c r="W889" s="26"/>
      <c r="X889" s="26"/>
      <c r="Y889" s="26"/>
      <c r="Z889" s="26"/>
      <c r="AA889" s="26"/>
      <c r="AB889" s="26"/>
      <c r="AC889" s="26"/>
      <c r="AD889" s="26"/>
      <c r="AE889" s="26"/>
      <c r="AF889" s="26"/>
      <c r="AG889" s="26"/>
      <c r="AH889" s="26"/>
      <c r="AI889" s="26"/>
      <c r="AJ889" s="26"/>
      <c r="AK889" s="26"/>
      <c r="AL889" s="274"/>
      <c r="AM889" s="274"/>
      <c r="AN889" s="274"/>
      <c r="AO889" s="26"/>
      <c r="AS889" s="26"/>
      <c r="AT889" s="26"/>
      <c r="AU889" s="26"/>
      <c r="AV889" s="26"/>
      <c r="AW889" s="26"/>
      <c r="AX889" s="26"/>
      <c r="AY889" s="26"/>
      <c r="AZ889" s="26"/>
      <c r="BA889" s="26"/>
      <c r="BB889" s="26"/>
      <c r="BC889" s="26"/>
      <c r="BD889" s="26"/>
      <c r="BE889" s="26"/>
      <c r="BF889" s="26"/>
      <c r="BG889" s="26"/>
      <c r="BH889" s="26"/>
      <c r="BI889" s="26"/>
      <c r="BJ889" s="26"/>
      <c r="BK889" s="26"/>
      <c r="BL889" s="26"/>
    </row>
    <row r="890" spans="1:64" ht="13.5" customHeight="1">
      <c r="A890" s="274"/>
      <c r="B890" s="274"/>
      <c r="C890" s="274"/>
      <c r="D890" s="274"/>
      <c r="E890" s="274"/>
      <c r="F890" s="274"/>
      <c r="G890" s="26"/>
      <c r="H890" s="274"/>
      <c r="I890" s="26"/>
      <c r="J890" s="26"/>
      <c r="K890" s="26"/>
      <c r="L890" s="26"/>
      <c r="M890" s="26"/>
      <c r="N890" s="26"/>
      <c r="O890" s="26"/>
      <c r="P890" s="274"/>
      <c r="Q890" s="26"/>
      <c r="R890" s="26"/>
      <c r="S890" s="26"/>
      <c r="T890" s="26"/>
      <c r="U890" s="26"/>
      <c r="V890" s="26"/>
      <c r="W890" s="26"/>
      <c r="X890" s="26"/>
      <c r="Y890" s="26"/>
      <c r="Z890" s="26"/>
      <c r="AA890" s="26"/>
      <c r="AB890" s="26"/>
      <c r="AC890" s="26"/>
      <c r="AD890" s="26"/>
      <c r="AE890" s="26"/>
      <c r="AF890" s="26"/>
      <c r="AG890" s="26"/>
      <c r="AH890" s="26"/>
      <c r="AI890" s="26"/>
      <c r="AJ890" s="26"/>
      <c r="AK890" s="26"/>
      <c r="AL890" s="274"/>
      <c r="AM890" s="274"/>
      <c r="AN890" s="274"/>
      <c r="AO890" s="26"/>
      <c r="AS890" s="26"/>
      <c r="AT890" s="26"/>
      <c r="AU890" s="26"/>
      <c r="AV890" s="26"/>
      <c r="AW890" s="26"/>
      <c r="AX890" s="26"/>
      <c r="AY890" s="26"/>
      <c r="AZ890" s="26"/>
      <c r="BA890" s="26"/>
      <c r="BB890" s="26"/>
      <c r="BC890" s="26"/>
      <c r="BD890" s="26"/>
      <c r="BE890" s="26"/>
      <c r="BF890" s="26"/>
      <c r="BG890" s="26"/>
      <c r="BH890" s="26"/>
      <c r="BI890" s="26"/>
      <c r="BJ890" s="26"/>
      <c r="BK890" s="26"/>
      <c r="BL890" s="26"/>
    </row>
    <row r="891" spans="1:64" ht="13.5" customHeight="1">
      <c r="A891" s="274"/>
      <c r="B891" s="274"/>
      <c r="C891" s="274"/>
      <c r="D891" s="274"/>
      <c r="E891" s="274"/>
      <c r="F891" s="274"/>
      <c r="G891" s="26"/>
      <c r="H891" s="274"/>
      <c r="I891" s="26"/>
      <c r="J891" s="26"/>
      <c r="K891" s="26"/>
      <c r="L891" s="26"/>
      <c r="M891" s="26"/>
      <c r="N891" s="26"/>
      <c r="O891" s="26"/>
      <c r="P891" s="274"/>
      <c r="Q891" s="26"/>
      <c r="R891" s="26"/>
      <c r="S891" s="26"/>
      <c r="T891" s="26"/>
      <c r="U891" s="26"/>
      <c r="V891" s="26"/>
      <c r="W891" s="26"/>
      <c r="X891" s="26"/>
      <c r="Y891" s="26"/>
      <c r="Z891" s="26"/>
      <c r="AA891" s="26"/>
      <c r="AB891" s="26"/>
      <c r="AC891" s="26"/>
      <c r="AD891" s="26"/>
      <c r="AE891" s="26"/>
      <c r="AF891" s="26"/>
      <c r="AG891" s="26"/>
      <c r="AH891" s="26"/>
      <c r="AI891" s="26"/>
      <c r="AJ891" s="26"/>
      <c r="AK891" s="26"/>
      <c r="AL891" s="274"/>
      <c r="AM891" s="274"/>
      <c r="AN891" s="274"/>
      <c r="AO891" s="26"/>
      <c r="AS891" s="26"/>
      <c r="AT891" s="26"/>
      <c r="AU891" s="26"/>
      <c r="AV891" s="26"/>
      <c r="AW891" s="26"/>
      <c r="AX891" s="26"/>
      <c r="AY891" s="26"/>
      <c r="AZ891" s="26"/>
      <c r="BA891" s="26"/>
      <c r="BB891" s="26"/>
      <c r="BC891" s="26"/>
      <c r="BD891" s="26"/>
      <c r="BE891" s="26"/>
      <c r="BF891" s="26"/>
      <c r="BG891" s="26"/>
      <c r="BH891" s="26"/>
      <c r="BI891" s="26"/>
      <c r="BJ891" s="26"/>
      <c r="BK891" s="26"/>
      <c r="BL891" s="26"/>
    </row>
    <row r="892" spans="1:64" ht="13.5" customHeight="1">
      <c r="A892" s="274"/>
      <c r="B892" s="274"/>
      <c r="C892" s="274"/>
      <c r="D892" s="274"/>
      <c r="E892" s="274"/>
      <c r="F892" s="274"/>
      <c r="G892" s="26"/>
      <c r="H892" s="274"/>
      <c r="I892" s="26"/>
      <c r="J892" s="26"/>
      <c r="K892" s="26"/>
      <c r="L892" s="26"/>
      <c r="M892" s="26"/>
      <c r="N892" s="26"/>
      <c r="O892" s="26"/>
      <c r="P892" s="274"/>
      <c r="Q892" s="26"/>
      <c r="R892" s="26"/>
      <c r="S892" s="26"/>
      <c r="T892" s="26"/>
      <c r="U892" s="26"/>
      <c r="V892" s="26"/>
      <c r="W892" s="26"/>
      <c r="X892" s="26"/>
      <c r="Y892" s="26"/>
      <c r="Z892" s="26"/>
      <c r="AA892" s="26"/>
      <c r="AB892" s="26"/>
      <c r="AC892" s="26"/>
      <c r="AD892" s="26"/>
      <c r="AE892" s="26"/>
      <c r="AF892" s="26"/>
      <c r="AG892" s="26"/>
      <c r="AH892" s="26"/>
      <c r="AI892" s="26"/>
      <c r="AJ892" s="26"/>
      <c r="AK892" s="26"/>
      <c r="AL892" s="274"/>
      <c r="AM892" s="274"/>
      <c r="AN892" s="274"/>
      <c r="AO892" s="26"/>
      <c r="AS892" s="26"/>
      <c r="AT892" s="26"/>
      <c r="AU892" s="26"/>
      <c r="AV892" s="26"/>
      <c r="AW892" s="26"/>
      <c r="AX892" s="26"/>
      <c r="AY892" s="26"/>
      <c r="AZ892" s="26"/>
      <c r="BA892" s="26"/>
      <c r="BB892" s="26"/>
      <c r="BC892" s="26"/>
      <c r="BD892" s="26"/>
      <c r="BE892" s="26"/>
      <c r="BF892" s="26"/>
      <c r="BG892" s="26"/>
      <c r="BH892" s="26"/>
      <c r="BI892" s="26"/>
      <c r="BJ892" s="26"/>
      <c r="BK892" s="26"/>
      <c r="BL892" s="26"/>
    </row>
    <row r="893" spans="1:64" ht="13.5" customHeight="1">
      <c r="A893" s="274"/>
      <c r="B893" s="274"/>
      <c r="C893" s="274"/>
      <c r="D893" s="274"/>
      <c r="E893" s="274"/>
      <c r="F893" s="274"/>
      <c r="G893" s="26"/>
      <c r="H893" s="274"/>
      <c r="I893" s="26"/>
      <c r="J893" s="26"/>
      <c r="K893" s="26"/>
      <c r="L893" s="26"/>
      <c r="M893" s="26"/>
      <c r="N893" s="26"/>
      <c r="O893" s="26"/>
      <c r="P893" s="274"/>
      <c r="Q893" s="26"/>
      <c r="R893" s="26"/>
      <c r="S893" s="26"/>
      <c r="T893" s="26"/>
      <c r="U893" s="26"/>
      <c r="V893" s="26"/>
      <c r="W893" s="26"/>
      <c r="X893" s="26"/>
      <c r="Y893" s="26"/>
      <c r="Z893" s="26"/>
      <c r="AA893" s="26"/>
      <c r="AB893" s="26"/>
      <c r="AC893" s="26"/>
      <c r="AD893" s="26"/>
      <c r="AE893" s="26"/>
      <c r="AF893" s="26"/>
      <c r="AG893" s="26"/>
      <c r="AH893" s="26"/>
      <c r="AI893" s="26"/>
      <c r="AJ893" s="26"/>
      <c r="AK893" s="26"/>
      <c r="AL893" s="274"/>
      <c r="AM893" s="274"/>
      <c r="AN893" s="274"/>
      <c r="AO893" s="26"/>
      <c r="AS893" s="26"/>
      <c r="AT893" s="26"/>
      <c r="AU893" s="26"/>
      <c r="AV893" s="26"/>
      <c r="AW893" s="26"/>
      <c r="AX893" s="26"/>
      <c r="AY893" s="26"/>
      <c r="AZ893" s="26"/>
      <c r="BA893" s="26"/>
      <c r="BB893" s="26"/>
      <c r="BC893" s="26"/>
      <c r="BD893" s="26"/>
      <c r="BE893" s="26"/>
      <c r="BF893" s="26"/>
      <c r="BG893" s="26"/>
      <c r="BH893" s="26"/>
      <c r="BI893" s="26"/>
      <c r="BJ893" s="26"/>
      <c r="BK893" s="26"/>
      <c r="BL893" s="26"/>
    </row>
    <row r="894" spans="1:64" ht="13.5" customHeight="1">
      <c r="A894" s="274"/>
      <c r="B894" s="274"/>
      <c r="C894" s="274"/>
      <c r="D894" s="274"/>
      <c r="E894" s="274"/>
      <c r="F894" s="274"/>
      <c r="G894" s="26"/>
      <c r="H894" s="274"/>
      <c r="I894" s="26"/>
      <c r="J894" s="26"/>
      <c r="K894" s="26"/>
      <c r="L894" s="26"/>
      <c r="M894" s="26"/>
      <c r="N894" s="26"/>
      <c r="O894" s="26"/>
      <c r="P894" s="274"/>
      <c r="Q894" s="26"/>
      <c r="R894" s="26"/>
      <c r="S894" s="26"/>
      <c r="T894" s="26"/>
      <c r="U894" s="26"/>
      <c r="V894" s="26"/>
      <c r="W894" s="26"/>
      <c r="X894" s="26"/>
      <c r="Y894" s="26"/>
      <c r="Z894" s="26"/>
      <c r="AA894" s="26"/>
      <c r="AB894" s="26"/>
      <c r="AC894" s="26"/>
      <c r="AD894" s="26"/>
      <c r="AE894" s="26"/>
      <c r="AF894" s="26"/>
      <c r="AG894" s="26"/>
      <c r="AH894" s="26"/>
      <c r="AI894" s="26"/>
      <c r="AJ894" s="26"/>
      <c r="AK894" s="26"/>
      <c r="AL894" s="274"/>
      <c r="AM894" s="274"/>
      <c r="AN894" s="274"/>
      <c r="AO894" s="26"/>
      <c r="AS894" s="26"/>
      <c r="AT894" s="26"/>
      <c r="AU894" s="26"/>
      <c r="AV894" s="26"/>
      <c r="AW894" s="26"/>
      <c r="AX894" s="26"/>
      <c r="AY894" s="26"/>
      <c r="AZ894" s="26"/>
      <c r="BA894" s="26"/>
      <c r="BB894" s="26"/>
      <c r="BC894" s="26"/>
      <c r="BD894" s="26"/>
      <c r="BE894" s="26"/>
      <c r="BF894" s="26"/>
      <c r="BG894" s="26"/>
      <c r="BH894" s="26"/>
      <c r="BI894" s="26"/>
      <c r="BJ894" s="26"/>
      <c r="BK894" s="26"/>
      <c r="BL894" s="26"/>
    </row>
    <row r="895" spans="1:64" ht="13.5" customHeight="1">
      <c r="A895" s="274"/>
      <c r="B895" s="274"/>
      <c r="C895" s="274"/>
      <c r="D895" s="274"/>
      <c r="E895" s="274"/>
      <c r="F895" s="274"/>
      <c r="G895" s="26"/>
      <c r="H895" s="274"/>
      <c r="I895" s="26"/>
      <c r="J895" s="26"/>
      <c r="K895" s="26"/>
      <c r="L895" s="26"/>
      <c r="M895" s="26"/>
      <c r="N895" s="26"/>
      <c r="O895" s="26"/>
      <c r="P895" s="274"/>
      <c r="Q895" s="26"/>
      <c r="R895" s="26"/>
      <c r="S895" s="26"/>
      <c r="T895" s="26"/>
      <c r="U895" s="26"/>
      <c r="V895" s="26"/>
      <c r="W895" s="26"/>
      <c r="X895" s="26"/>
      <c r="Y895" s="26"/>
      <c r="Z895" s="26"/>
      <c r="AA895" s="26"/>
      <c r="AB895" s="26"/>
      <c r="AC895" s="26"/>
      <c r="AD895" s="26"/>
      <c r="AE895" s="26"/>
      <c r="AF895" s="26"/>
      <c r="AG895" s="26"/>
      <c r="AH895" s="26"/>
      <c r="AI895" s="26"/>
      <c r="AJ895" s="26"/>
      <c r="AK895" s="26"/>
      <c r="AL895" s="274"/>
      <c r="AM895" s="274"/>
      <c r="AN895" s="274"/>
      <c r="AO895" s="26"/>
      <c r="AS895" s="26"/>
      <c r="AT895" s="26"/>
      <c r="AU895" s="26"/>
      <c r="AV895" s="26"/>
      <c r="AW895" s="26"/>
      <c r="AX895" s="26"/>
      <c r="AY895" s="26"/>
      <c r="AZ895" s="26"/>
      <c r="BA895" s="26"/>
      <c r="BB895" s="26"/>
      <c r="BC895" s="26"/>
      <c r="BD895" s="26"/>
      <c r="BE895" s="26"/>
      <c r="BF895" s="26"/>
      <c r="BG895" s="26"/>
      <c r="BH895" s="26"/>
      <c r="BI895" s="26"/>
      <c r="BJ895" s="26"/>
      <c r="BK895" s="26"/>
      <c r="BL895" s="26"/>
    </row>
    <row r="896" spans="1:64" ht="13.5" customHeight="1">
      <c r="A896" s="274"/>
      <c r="B896" s="274"/>
      <c r="C896" s="274"/>
      <c r="D896" s="274"/>
      <c r="E896" s="274"/>
      <c r="F896" s="274"/>
      <c r="G896" s="26"/>
      <c r="H896" s="274"/>
      <c r="I896" s="26"/>
      <c r="J896" s="26"/>
      <c r="K896" s="26"/>
      <c r="L896" s="26"/>
      <c r="M896" s="26"/>
      <c r="N896" s="26"/>
      <c r="O896" s="26"/>
      <c r="P896" s="274"/>
      <c r="Q896" s="26"/>
      <c r="R896" s="26"/>
      <c r="S896" s="26"/>
      <c r="T896" s="26"/>
      <c r="U896" s="26"/>
      <c r="V896" s="26"/>
      <c r="W896" s="26"/>
      <c r="X896" s="26"/>
      <c r="Y896" s="26"/>
      <c r="Z896" s="26"/>
      <c r="AA896" s="26"/>
      <c r="AB896" s="26"/>
      <c r="AC896" s="26"/>
      <c r="AD896" s="26"/>
      <c r="AE896" s="26"/>
      <c r="AF896" s="26"/>
      <c r="AG896" s="26"/>
      <c r="AH896" s="26"/>
      <c r="AI896" s="26"/>
      <c r="AJ896" s="26"/>
      <c r="AK896" s="26"/>
      <c r="AL896" s="274"/>
      <c r="AM896" s="274"/>
      <c r="AN896" s="274"/>
      <c r="AO896" s="26"/>
      <c r="AS896" s="26"/>
      <c r="AT896" s="26"/>
      <c r="AU896" s="26"/>
      <c r="AV896" s="26"/>
      <c r="AW896" s="26"/>
      <c r="AX896" s="26"/>
      <c r="AY896" s="26"/>
      <c r="AZ896" s="26"/>
      <c r="BA896" s="26"/>
      <c r="BB896" s="26"/>
      <c r="BC896" s="26"/>
      <c r="BD896" s="26"/>
      <c r="BE896" s="26"/>
      <c r="BF896" s="26"/>
      <c r="BG896" s="26"/>
      <c r="BH896" s="26"/>
      <c r="BI896" s="26"/>
      <c r="BJ896" s="26"/>
      <c r="BK896" s="26"/>
      <c r="BL896" s="26"/>
    </row>
    <row r="897" spans="1:64" ht="13.5" customHeight="1">
      <c r="A897" s="274"/>
      <c r="B897" s="274"/>
      <c r="C897" s="274"/>
      <c r="D897" s="274"/>
      <c r="E897" s="274"/>
      <c r="F897" s="274"/>
      <c r="G897" s="26"/>
      <c r="H897" s="274"/>
      <c r="I897" s="26"/>
      <c r="J897" s="26"/>
      <c r="K897" s="26"/>
      <c r="L897" s="26"/>
      <c r="M897" s="26"/>
      <c r="N897" s="26"/>
      <c r="O897" s="26"/>
      <c r="P897" s="274"/>
      <c r="Q897" s="26"/>
      <c r="R897" s="26"/>
      <c r="S897" s="26"/>
      <c r="T897" s="26"/>
      <c r="U897" s="26"/>
      <c r="V897" s="26"/>
      <c r="W897" s="26"/>
      <c r="X897" s="26"/>
      <c r="Y897" s="26"/>
      <c r="Z897" s="26"/>
      <c r="AA897" s="26"/>
      <c r="AB897" s="26"/>
      <c r="AC897" s="26"/>
      <c r="AD897" s="26"/>
      <c r="AE897" s="26"/>
      <c r="AF897" s="26"/>
      <c r="AG897" s="26"/>
      <c r="AH897" s="26"/>
      <c r="AI897" s="26"/>
      <c r="AJ897" s="26"/>
      <c r="AK897" s="26"/>
      <c r="AL897" s="274"/>
      <c r="AM897" s="274"/>
      <c r="AN897" s="274"/>
      <c r="AO897" s="26"/>
      <c r="AS897" s="26"/>
      <c r="AT897" s="26"/>
      <c r="AU897" s="26"/>
      <c r="AV897" s="26"/>
      <c r="AW897" s="26"/>
      <c r="AX897" s="26"/>
      <c r="AY897" s="26"/>
      <c r="AZ897" s="26"/>
      <c r="BA897" s="26"/>
      <c r="BB897" s="26"/>
      <c r="BC897" s="26"/>
      <c r="BD897" s="26"/>
      <c r="BE897" s="26"/>
      <c r="BF897" s="26"/>
      <c r="BG897" s="26"/>
      <c r="BH897" s="26"/>
      <c r="BI897" s="26"/>
      <c r="BJ897" s="26"/>
      <c r="BK897" s="26"/>
      <c r="BL897" s="26"/>
    </row>
    <row r="898" spans="1:64" ht="13.5" customHeight="1">
      <c r="A898" s="274"/>
      <c r="B898" s="274"/>
      <c r="C898" s="274"/>
      <c r="D898" s="274"/>
      <c r="E898" s="274"/>
      <c r="F898" s="274"/>
      <c r="G898" s="26"/>
      <c r="H898" s="274"/>
      <c r="I898" s="26"/>
      <c r="J898" s="26"/>
      <c r="K898" s="26"/>
      <c r="L898" s="26"/>
      <c r="M898" s="26"/>
      <c r="N898" s="26"/>
      <c r="O898" s="26"/>
      <c r="P898" s="274"/>
      <c r="Q898" s="26"/>
      <c r="R898" s="26"/>
      <c r="S898" s="26"/>
      <c r="T898" s="26"/>
      <c r="U898" s="26"/>
      <c r="V898" s="26"/>
      <c r="W898" s="26"/>
      <c r="X898" s="26"/>
      <c r="Y898" s="26"/>
      <c r="Z898" s="26"/>
      <c r="AA898" s="26"/>
      <c r="AB898" s="26"/>
      <c r="AC898" s="26"/>
      <c r="AD898" s="26"/>
      <c r="AE898" s="26"/>
      <c r="AF898" s="26"/>
      <c r="AG898" s="26"/>
      <c r="AH898" s="26"/>
      <c r="AI898" s="26"/>
      <c r="AJ898" s="26"/>
      <c r="AK898" s="26"/>
      <c r="AL898" s="274"/>
      <c r="AM898" s="274"/>
      <c r="AN898" s="274"/>
      <c r="AO898" s="26"/>
      <c r="AS898" s="26"/>
      <c r="AT898" s="26"/>
      <c r="AU898" s="26"/>
      <c r="AV898" s="26"/>
      <c r="AW898" s="26"/>
      <c r="AX898" s="26"/>
      <c r="AY898" s="26"/>
      <c r="AZ898" s="26"/>
      <c r="BA898" s="26"/>
      <c r="BB898" s="26"/>
      <c r="BC898" s="26"/>
      <c r="BD898" s="26"/>
      <c r="BE898" s="26"/>
      <c r="BF898" s="26"/>
      <c r="BG898" s="26"/>
      <c r="BH898" s="26"/>
      <c r="BI898" s="26"/>
      <c r="BJ898" s="26"/>
      <c r="BK898" s="26"/>
      <c r="BL898" s="26"/>
    </row>
    <row r="899" spans="1:64" ht="13.5" customHeight="1">
      <c r="A899" s="274"/>
      <c r="B899" s="274"/>
      <c r="C899" s="274"/>
      <c r="D899" s="274"/>
      <c r="E899" s="274"/>
      <c r="F899" s="274"/>
      <c r="G899" s="26"/>
      <c r="H899" s="274"/>
      <c r="I899" s="26"/>
      <c r="J899" s="26"/>
      <c r="K899" s="26"/>
      <c r="L899" s="26"/>
      <c r="M899" s="26"/>
      <c r="N899" s="26"/>
      <c r="O899" s="26"/>
      <c r="P899" s="274"/>
      <c r="Q899" s="26"/>
      <c r="R899" s="26"/>
      <c r="S899" s="26"/>
      <c r="T899" s="26"/>
      <c r="U899" s="26"/>
      <c r="V899" s="26"/>
      <c r="W899" s="26"/>
      <c r="X899" s="26"/>
      <c r="Y899" s="26"/>
      <c r="Z899" s="26"/>
      <c r="AA899" s="26"/>
      <c r="AB899" s="26"/>
      <c r="AC899" s="26"/>
      <c r="AD899" s="26"/>
      <c r="AE899" s="26"/>
      <c r="AF899" s="26"/>
      <c r="AG899" s="26"/>
      <c r="AH899" s="26"/>
      <c r="AI899" s="26"/>
      <c r="AJ899" s="26"/>
      <c r="AK899" s="26"/>
      <c r="AL899" s="274"/>
      <c r="AM899" s="274"/>
      <c r="AN899" s="274"/>
      <c r="AO899" s="26"/>
      <c r="AS899" s="26"/>
      <c r="AT899" s="26"/>
      <c r="AU899" s="26"/>
      <c r="AV899" s="26"/>
      <c r="AW899" s="26"/>
      <c r="AX899" s="26"/>
      <c r="AY899" s="26"/>
      <c r="AZ899" s="26"/>
      <c r="BA899" s="26"/>
      <c r="BB899" s="26"/>
      <c r="BC899" s="26"/>
      <c r="BD899" s="26"/>
      <c r="BE899" s="26"/>
      <c r="BF899" s="26"/>
      <c r="BG899" s="26"/>
      <c r="BH899" s="26"/>
      <c r="BI899" s="26"/>
      <c r="BJ899" s="26"/>
      <c r="BK899" s="26"/>
      <c r="BL899" s="26"/>
    </row>
    <row r="900" spans="1:64" ht="13.5" customHeight="1">
      <c r="A900" s="274"/>
      <c r="B900" s="274"/>
      <c r="C900" s="274"/>
      <c r="D900" s="274"/>
      <c r="E900" s="274"/>
      <c r="F900" s="274"/>
      <c r="G900" s="26"/>
      <c r="H900" s="274"/>
      <c r="I900" s="26"/>
      <c r="J900" s="26"/>
      <c r="K900" s="26"/>
      <c r="L900" s="26"/>
      <c r="M900" s="26"/>
      <c r="N900" s="26"/>
      <c r="O900" s="26"/>
      <c r="P900" s="274"/>
      <c r="Q900" s="26"/>
      <c r="R900" s="26"/>
      <c r="S900" s="26"/>
      <c r="T900" s="26"/>
      <c r="U900" s="26"/>
      <c r="V900" s="26"/>
      <c r="W900" s="26"/>
      <c r="X900" s="26"/>
      <c r="Y900" s="26"/>
      <c r="Z900" s="26"/>
      <c r="AA900" s="26"/>
      <c r="AB900" s="26"/>
      <c r="AC900" s="26"/>
      <c r="AD900" s="26"/>
      <c r="AE900" s="26"/>
      <c r="AF900" s="26"/>
      <c r="AG900" s="26"/>
      <c r="AH900" s="26"/>
      <c r="AI900" s="26"/>
      <c r="AJ900" s="26"/>
      <c r="AK900" s="26"/>
      <c r="AL900" s="274"/>
      <c r="AM900" s="274"/>
      <c r="AN900" s="274"/>
      <c r="AO900" s="26"/>
      <c r="AS900" s="26"/>
      <c r="AT900" s="26"/>
      <c r="AU900" s="26"/>
      <c r="AV900" s="26"/>
      <c r="AW900" s="26"/>
      <c r="AX900" s="26"/>
      <c r="AY900" s="26"/>
      <c r="AZ900" s="26"/>
      <c r="BA900" s="26"/>
      <c r="BB900" s="26"/>
      <c r="BC900" s="26"/>
      <c r="BD900" s="26"/>
      <c r="BE900" s="26"/>
      <c r="BF900" s="26"/>
      <c r="BG900" s="26"/>
      <c r="BH900" s="26"/>
      <c r="BI900" s="26"/>
      <c r="BJ900" s="26"/>
      <c r="BK900" s="26"/>
      <c r="BL900" s="26"/>
    </row>
    <row r="901" spans="1:64" ht="13.5" customHeight="1">
      <c r="A901" s="274"/>
      <c r="B901" s="274"/>
      <c r="C901" s="274"/>
      <c r="D901" s="274"/>
      <c r="E901" s="274"/>
      <c r="F901" s="274"/>
      <c r="G901" s="26"/>
      <c r="H901" s="274"/>
      <c r="I901" s="26"/>
      <c r="J901" s="26"/>
      <c r="K901" s="26"/>
      <c r="L901" s="26"/>
      <c r="M901" s="26"/>
      <c r="N901" s="26"/>
      <c r="O901" s="26"/>
      <c r="P901" s="274"/>
      <c r="Q901" s="26"/>
      <c r="R901" s="26"/>
      <c r="S901" s="26"/>
      <c r="T901" s="26"/>
      <c r="U901" s="26"/>
      <c r="V901" s="26"/>
      <c r="W901" s="26"/>
      <c r="X901" s="26"/>
      <c r="Y901" s="26"/>
      <c r="Z901" s="26"/>
      <c r="AA901" s="26"/>
      <c r="AB901" s="26"/>
      <c r="AC901" s="26"/>
      <c r="AD901" s="26"/>
      <c r="AE901" s="26"/>
      <c r="AF901" s="26"/>
      <c r="AG901" s="26"/>
      <c r="AH901" s="26"/>
      <c r="AI901" s="26"/>
      <c r="AJ901" s="26"/>
      <c r="AK901" s="26"/>
      <c r="AL901" s="274"/>
      <c r="AM901" s="274"/>
      <c r="AN901" s="274"/>
      <c r="AO901" s="26"/>
      <c r="AS901" s="26"/>
      <c r="AT901" s="26"/>
      <c r="AU901" s="26"/>
      <c r="AV901" s="26"/>
      <c r="AW901" s="26"/>
      <c r="AX901" s="26"/>
      <c r="AY901" s="26"/>
      <c r="AZ901" s="26"/>
      <c r="BA901" s="26"/>
      <c r="BB901" s="26"/>
      <c r="BC901" s="26"/>
      <c r="BD901" s="26"/>
      <c r="BE901" s="26"/>
      <c r="BF901" s="26"/>
      <c r="BG901" s="26"/>
      <c r="BH901" s="26"/>
      <c r="BI901" s="26"/>
      <c r="BJ901" s="26"/>
      <c r="BK901" s="26"/>
      <c r="BL901" s="26"/>
    </row>
    <row r="902" spans="1:64" ht="13.5" customHeight="1">
      <c r="A902" s="274"/>
      <c r="B902" s="274"/>
      <c r="C902" s="274"/>
      <c r="D902" s="274"/>
      <c r="E902" s="274"/>
      <c r="F902" s="274"/>
      <c r="G902" s="26"/>
      <c r="H902" s="274"/>
      <c r="I902" s="26"/>
      <c r="J902" s="26"/>
      <c r="K902" s="26"/>
      <c r="L902" s="26"/>
      <c r="M902" s="26"/>
      <c r="N902" s="26"/>
      <c r="O902" s="26"/>
      <c r="P902" s="274"/>
      <c r="Q902" s="26"/>
      <c r="R902" s="26"/>
      <c r="S902" s="26"/>
      <c r="T902" s="26"/>
      <c r="U902" s="26"/>
      <c r="V902" s="26"/>
      <c r="W902" s="26"/>
      <c r="X902" s="26"/>
      <c r="Y902" s="26"/>
      <c r="Z902" s="26"/>
      <c r="AA902" s="26"/>
      <c r="AB902" s="26"/>
      <c r="AC902" s="26"/>
      <c r="AD902" s="26"/>
      <c r="AE902" s="26"/>
      <c r="AF902" s="26"/>
      <c r="AG902" s="26"/>
      <c r="AH902" s="26"/>
      <c r="AI902" s="26"/>
      <c r="AJ902" s="26"/>
      <c r="AK902" s="26"/>
      <c r="AL902" s="274"/>
      <c r="AM902" s="274"/>
      <c r="AN902" s="274"/>
      <c r="AO902" s="26"/>
      <c r="AS902" s="26"/>
      <c r="AT902" s="26"/>
      <c r="AU902" s="26"/>
      <c r="AV902" s="26"/>
      <c r="AW902" s="26"/>
      <c r="AX902" s="26"/>
      <c r="AY902" s="26"/>
      <c r="AZ902" s="26"/>
      <c r="BA902" s="26"/>
      <c r="BB902" s="26"/>
      <c r="BC902" s="26"/>
      <c r="BD902" s="26"/>
      <c r="BE902" s="26"/>
      <c r="BF902" s="26"/>
      <c r="BG902" s="26"/>
      <c r="BH902" s="26"/>
      <c r="BI902" s="26"/>
      <c r="BJ902" s="26"/>
      <c r="BK902" s="26"/>
      <c r="BL902" s="26"/>
    </row>
    <row r="903" spans="1:64" ht="13.5" customHeight="1">
      <c r="A903" s="274"/>
      <c r="B903" s="274"/>
      <c r="C903" s="274"/>
      <c r="D903" s="274"/>
      <c r="E903" s="274"/>
      <c r="F903" s="274"/>
      <c r="G903" s="26"/>
      <c r="H903" s="274"/>
      <c r="I903" s="26"/>
      <c r="J903" s="26"/>
      <c r="K903" s="26"/>
      <c r="L903" s="26"/>
      <c r="M903" s="26"/>
      <c r="N903" s="26"/>
      <c r="O903" s="26"/>
      <c r="P903" s="274"/>
      <c r="Q903" s="26"/>
      <c r="R903" s="26"/>
      <c r="S903" s="26"/>
      <c r="T903" s="26"/>
      <c r="U903" s="26"/>
      <c r="V903" s="26"/>
      <c r="W903" s="26"/>
      <c r="X903" s="26"/>
      <c r="Y903" s="26"/>
      <c r="Z903" s="26"/>
      <c r="AA903" s="26"/>
      <c r="AB903" s="26"/>
      <c r="AC903" s="26"/>
      <c r="AD903" s="26"/>
      <c r="AE903" s="26"/>
      <c r="AF903" s="26"/>
      <c r="AG903" s="26"/>
      <c r="AH903" s="26"/>
      <c r="AI903" s="26"/>
      <c r="AJ903" s="26"/>
      <c r="AK903" s="26"/>
      <c r="AL903" s="274"/>
      <c r="AM903" s="274"/>
      <c r="AN903" s="274"/>
      <c r="AO903" s="26"/>
      <c r="AS903" s="26"/>
      <c r="AT903" s="26"/>
      <c r="AU903" s="26"/>
      <c r="AV903" s="26"/>
      <c r="AW903" s="26"/>
      <c r="AX903" s="26"/>
      <c r="AY903" s="26"/>
      <c r="AZ903" s="26"/>
      <c r="BA903" s="26"/>
      <c r="BB903" s="26"/>
      <c r="BC903" s="26"/>
      <c r="BD903" s="26"/>
      <c r="BE903" s="26"/>
      <c r="BF903" s="26"/>
      <c r="BG903" s="26"/>
      <c r="BH903" s="26"/>
      <c r="BI903" s="26"/>
      <c r="BJ903" s="26"/>
      <c r="BK903" s="26"/>
      <c r="BL903" s="26"/>
    </row>
    <row r="904" spans="1:64" ht="13.5" customHeight="1">
      <c r="A904" s="274"/>
      <c r="B904" s="274"/>
      <c r="C904" s="274"/>
      <c r="D904" s="274"/>
      <c r="E904" s="274"/>
      <c r="F904" s="274"/>
      <c r="G904" s="26"/>
      <c r="H904" s="274"/>
      <c r="I904" s="26"/>
      <c r="J904" s="26"/>
      <c r="K904" s="26"/>
      <c r="L904" s="26"/>
      <c r="M904" s="26"/>
      <c r="N904" s="26"/>
      <c r="O904" s="26"/>
      <c r="P904" s="274"/>
      <c r="Q904" s="26"/>
      <c r="R904" s="26"/>
      <c r="S904" s="26"/>
      <c r="T904" s="26"/>
      <c r="U904" s="26"/>
      <c r="V904" s="26"/>
      <c r="W904" s="26"/>
      <c r="X904" s="26"/>
      <c r="Y904" s="26"/>
      <c r="Z904" s="26"/>
      <c r="AA904" s="26"/>
      <c r="AB904" s="26"/>
      <c r="AC904" s="26"/>
      <c r="AD904" s="26"/>
      <c r="AE904" s="26"/>
      <c r="AF904" s="26"/>
      <c r="AG904" s="26"/>
      <c r="AH904" s="26"/>
      <c r="AI904" s="26"/>
      <c r="AJ904" s="26"/>
      <c r="AK904" s="26"/>
      <c r="AL904" s="274"/>
      <c r="AM904" s="274"/>
      <c r="AN904" s="274"/>
      <c r="AO904" s="26"/>
      <c r="AS904" s="26"/>
      <c r="AT904" s="26"/>
      <c r="AU904" s="26"/>
      <c r="AV904" s="26"/>
      <c r="AW904" s="26"/>
      <c r="AX904" s="26"/>
      <c r="AY904" s="26"/>
      <c r="AZ904" s="26"/>
      <c r="BA904" s="26"/>
      <c r="BB904" s="26"/>
      <c r="BC904" s="26"/>
      <c r="BD904" s="26"/>
      <c r="BE904" s="26"/>
      <c r="BF904" s="26"/>
      <c r="BG904" s="26"/>
      <c r="BH904" s="26"/>
      <c r="BI904" s="26"/>
      <c r="BJ904" s="26"/>
      <c r="BK904" s="26"/>
      <c r="BL904" s="26"/>
    </row>
    <row r="905" spans="1:64" ht="13.5" customHeight="1">
      <c r="A905" s="274"/>
      <c r="B905" s="274"/>
      <c r="C905" s="274"/>
      <c r="D905" s="274"/>
      <c r="E905" s="274"/>
      <c r="F905" s="274"/>
      <c r="G905" s="26"/>
      <c r="H905" s="274"/>
      <c r="I905" s="26"/>
      <c r="J905" s="26"/>
      <c r="K905" s="26"/>
      <c r="L905" s="26"/>
      <c r="M905" s="26"/>
      <c r="N905" s="26"/>
      <c r="O905" s="26"/>
      <c r="P905" s="274"/>
      <c r="Q905" s="26"/>
      <c r="R905" s="26"/>
      <c r="S905" s="26"/>
      <c r="T905" s="26"/>
      <c r="U905" s="26"/>
      <c r="V905" s="26"/>
      <c r="W905" s="26"/>
      <c r="X905" s="26"/>
      <c r="Y905" s="26"/>
      <c r="Z905" s="26"/>
      <c r="AA905" s="26"/>
      <c r="AB905" s="26"/>
      <c r="AC905" s="26"/>
      <c r="AD905" s="26"/>
      <c r="AE905" s="26"/>
      <c r="AF905" s="26"/>
      <c r="AG905" s="26"/>
      <c r="AH905" s="26"/>
      <c r="AI905" s="26"/>
      <c r="AJ905" s="26"/>
      <c r="AK905" s="26"/>
      <c r="AL905" s="274"/>
      <c r="AM905" s="274"/>
      <c r="AN905" s="274"/>
      <c r="AO905" s="26"/>
      <c r="AS905" s="26"/>
      <c r="AT905" s="26"/>
      <c r="AU905" s="26"/>
      <c r="AV905" s="26"/>
      <c r="AW905" s="26"/>
      <c r="AX905" s="26"/>
      <c r="AY905" s="26"/>
      <c r="AZ905" s="26"/>
      <c r="BA905" s="26"/>
      <c r="BB905" s="26"/>
      <c r="BC905" s="26"/>
      <c r="BD905" s="26"/>
      <c r="BE905" s="26"/>
      <c r="BF905" s="26"/>
      <c r="BG905" s="26"/>
      <c r="BH905" s="26"/>
      <c r="BI905" s="26"/>
      <c r="BJ905" s="26"/>
      <c r="BK905" s="26"/>
      <c r="BL905" s="26"/>
    </row>
    <row r="906" spans="1:64" ht="13.5" customHeight="1">
      <c r="A906" s="274"/>
      <c r="B906" s="274"/>
      <c r="C906" s="274"/>
      <c r="D906" s="274"/>
      <c r="E906" s="274"/>
      <c r="F906" s="274"/>
      <c r="G906" s="26"/>
      <c r="H906" s="274"/>
      <c r="I906" s="26"/>
      <c r="J906" s="26"/>
      <c r="K906" s="26"/>
      <c r="L906" s="26"/>
      <c r="M906" s="26"/>
      <c r="N906" s="26"/>
      <c r="O906" s="26"/>
      <c r="P906" s="274"/>
      <c r="Q906" s="26"/>
      <c r="R906" s="26"/>
      <c r="S906" s="26"/>
      <c r="T906" s="26"/>
      <c r="U906" s="26"/>
      <c r="V906" s="26"/>
      <c r="W906" s="26"/>
      <c r="X906" s="26"/>
      <c r="Y906" s="26"/>
      <c r="Z906" s="26"/>
      <c r="AA906" s="26"/>
      <c r="AB906" s="26"/>
      <c r="AC906" s="26"/>
      <c r="AD906" s="26"/>
      <c r="AE906" s="26"/>
      <c r="AF906" s="26"/>
      <c r="AG906" s="26"/>
      <c r="AH906" s="26"/>
      <c r="AI906" s="26"/>
      <c r="AJ906" s="26"/>
      <c r="AK906" s="26"/>
      <c r="AL906" s="274"/>
      <c r="AM906" s="274"/>
      <c r="AN906" s="274"/>
      <c r="AO906" s="26"/>
      <c r="AS906" s="26"/>
      <c r="AT906" s="26"/>
      <c r="AU906" s="26"/>
      <c r="AV906" s="26"/>
      <c r="AW906" s="26"/>
      <c r="AX906" s="26"/>
      <c r="AY906" s="26"/>
      <c r="AZ906" s="26"/>
      <c r="BA906" s="26"/>
      <c r="BB906" s="26"/>
      <c r="BC906" s="26"/>
      <c r="BD906" s="26"/>
      <c r="BE906" s="26"/>
      <c r="BF906" s="26"/>
      <c r="BG906" s="26"/>
      <c r="BH906" s="26"/>
      <c r="BI906" s="26"/>
      <c r="BJ906" s="26"/>
      <c r="BK906" s="26"/>
      <c r="BL906" s="26"/>
    </row>
    <row r="907" spans="1:64" ht="13.5" customHeight="1">
      <c r="A907" s="274"/>
      <c r="B907" s="274"/>
      <c r="C907" s="274"/>
      <c r="D907" s="274"/>
      <c r="E907" s="274"/>
      <c r="F907" s="274"/>
      <c r="G907" s="26"/>
      <c r="H907" s="274"/>
      <c r="I907" s="26"/>
      <c r="J907" s="26"/>
      <c r="K907" s="26"/>
      <c r="L907" s="26"/>
      <c r="M907" s="26"/>
      <c r="N907" s="26"/>
      <c r="O907" s="26"/>
      <c r="P907" s="274"/>
      <c r="Q907" s="26"/>
      <c r="R907" s="26"/>
      <c r="S907" s="26"/>
      <c r="T907" s="26"/>
      <c r="U907" s="26"/>
      <c r="V907" s="26"/>
      <c r="W907" s="26"/>
      <c r="X907" s="26"/>
      <c r="Y907" s="26"/>
      <c r="Z907" s="26"/>
      <c r="AA907" s="26"/>
      <c r="AB907" s="26"/>
      <c r="AC907" s="26"/>
      <c r="AD907" s="26"/>
      <c r="AE907" s="26"/>
      <c r="AF907" s="26"/>
      <c r="AG907" s="26"/>
      <c r="AH907" s="26"/>
      <c r="AI907" s="26"/>
      <c r="AJ907" s="26"/>
      <c r="AK907" s="26"/>
      <c r="AL907" s="274"/>
      <c r="AM907" s="274"/>
      <c r="AN907" s="274"/>
      <c r="AO907" s="26"/>
      <c r="AS907" s="26"/>
      <c r="AT907" s="26"/>
      <c r="AU907" s="26"/>
      <c r="AV907" s="26"/>
      <c r="AW907" s="26"/>
      <c r="AX907" s="26"/>
      <c r="AY907" s="26"/>
      <c r="AZ907" s="26"/>
      <c r="BA907" s="26"/>
      <c r="BB907" s="26"/>
      <c r="BC907" s="26"/>
      <c r="BD907" s="26"/>
      <c r="BE907" s="26"/>
      <c r="BF907" s="26"/>
      <c r="BG907" s="26"/>
      <c r="BH907" s="26"/>
      <c r="BI907" s="26"/>
      <c r="BJ907" s="26"/>
      <c r="BK907" s="26"/>
      <c r="BL907" s="26"/>
    </row>
    <row r="908" spans="1:64" ht="13.5" customHeight="1">
      <c r="A908" s="274"/>
      <c r="B908" s="274"/>
      <c r="C908" s="274"/>
      <c r="D908" s="274"/>
      <c r="E908" s="274"/>
      <c r="F908" s="274"/>
      <c r="G908" s="26"/>
      <c r="H908" s="274"/>
      <c r="I908" s="26"/>
      <c r="J908" s="26"/>
      <c r="K908" s="26"/>
      <c r="L908" s="26"/>
      <c r="M908" s="26"/>
      <c r="N908" s="26"/>
      <c r="O908" s="26"/>
      <c r="P908" s="274"/>
      <c r="Q908" s="26"/>
      <c r="R908" s="26"/>
      <c r="S908" s="26"/>
      <c r="T908" s="26"/>
      <c r="U908" s="26"/>
      <c r="V908" s="26"/>
      <c r="W908" s="26"/>
      <c r="X908" s="26"/>
      <c r="Y908" s="26"/>
      <c r="Z908" s="26"/>
      <c r="AA908" s="26"/>
      <c r="AB908" s="26"/>
      <c r="AC908" s="26"/>
      <c r="AD908" s="26"/>
      <c r="AE908" s="26"/>
      <c r="AF908" s="26"/>
      <c r="AG908" s="26"/>
      <c r="AH908" s="26"/>
      <c r="AI908" s="26"/>
      <c r="AJ908" s="26"/>
      <c r="AK908" s="26"/>
      <c r="AL908" s="274"/>
      <c r="AM908" s="274"/>
      <c r="AN908" s="274"/>
      <c r="AO908" s="26"/>
      <c r="AS908" s="26"/>
      <c r="AT908" s="26"/>
      <c r="AU908" s="26"/>
      <c r="AV908" s="26"/>
      <c r="AW908" s="26"/>
      <c r="AX908" s="26"/>
      <c r="AY908" s="26"/>
      <c r="AZ908" s="26"/>
      <c r="BA908" s="26"/>
      <c r="BB908" s="26"/>
      <c r="BC908" s="26"/>
      <c r="BD908" s="26"/>
      <c r="BE908" s="26"/>
      <c r="BF908" s="26"/>
      <c r="BG908" s="26"/>
      <c r="BH908" s="26"/>
      <c r="BI908" s="26"/>
      <c r="BJ908" s="26"/>
      <c r="BK908" s="26"/>
      <c r="BL908" s="26"/>
    </row>
    <row r="909" spans="1:64" ht="13.5" customHeight="1">
      <c r="A909" s="274"/>
      <c r="B909" s="274"/>
      <c r="C909" s="274"/>
      <c r="D909" s="274"/>
      <c r="E909" s="274"/>
      <c r="F909" s="274"/>
      <c r="G909" s="26"/>
      <c r="H909" s="274"/>
      <c r="I909" s="26"/>
      <c r="J909" s="26"/>
      <c r="K909" s="26"/>
      <c r="L909" s="26"/>
      <c r="M909" s="26"/>
      <c r="N909" s="26"/>
      <c r="O909" s="26"/>
      <c r="P909" s="274"/>
      <c r="Q909" s="26"/>
      <c r="R909" s="26"/>
      <c r="S909" s="26"/>
      <c r="T909" s="26"/>
      <c r="U909" s="26"/>
      <c r="V909" s="26"/>
      <c r="W909" s="26"/>
      <c r="X909" s="26"/>
      <c r="Y909" s="26"/>
      <c r="Z909" s="26"/>
      <c r="AA909" s="26"/>
      <c r="AB909" s="26"/>
      <c r="AC909" s="26"/>
      <c r="AD909" s="26"/>
      <c r="AE909" s="26"/>
      <c r="AF909" s="26"/>
      <c r="AG909" s="26"/>
      <c r="AH909" s="26"/>
      <c r="AI909" s="26"/>
      <c r="AJ909" s="26"/>
      <c r="AK909" s="26"/>
      <c r="AL909" s="274"/>
      <c r="AM909" s="274"/>
      <c r="AN909" s="274"/>
      <c r="AO909" s="26"/>
      <c r="AS909" s="26"/>
      <c r="AT909" s="26"/>
      <c r="AU909" s="26"/>
      <c r="AV909" s="26"/>
      <c r="AW909" s="26"/>
      <c r="AX909" s="26"/>
      <c r="AY909" s="26"/>
      <c r="AZ909" s="26"/>
      <c r="BA909" s="26"/>
      <c r="BB909" s="26"/>
      <c r="BC909" s="26"/>
      <c r="BD909" s="26"/>
      <c r="BE909" s="26"/>
      <c r="BF909" s="26"/>
      <c r="BG909" s="26"/>
      <c r="BH909" s="26"/>
      <c r="BI909" s="26"/>
      <c r="BJ909" s="26"/>
      <c r="BK909" s="26"/>
      <c r="BL909" s="26"/>
    </row>
    <row r="910" spans="1:64" ht="13.5" customHeight="1">
      <c r="A910" s="274"/>
      <c r="B910" s="274"/>
      <c r="C910" s="274"/>
      <c r="D910" s="274"/>
      <c r="E910" s="274"/>
      <c r="F910" s="274"/>
      <c r="G910" s="26"/>
      <c r="H910" s="274"/>
      <c r="I910" s="26"/>
      <c r="J910" s="26"/>
      <c r="K910" s="26"/>
      <c r="L910" s="26"/>
      <c r="M910" s="26"/>
      <c r="N910" s="26"/>
      <c r="O910" s="26"/>
      <c r="P910" s="274"/>
      <c r="Q910" s="26"/>
      <c r="R910" s="26"/>
      <c r="S910" s="26"/>
      <c r="T910" s="26"/>
      <c r="U910" s="26"/>
      <c r="V910" s="26"/>
      <c r="W910" s="26"/>
      <c r="X910" s="26"/>
      <c r="Y910" s="26"/>
      <c r="Z910" s="26"/>
      <c r="AA910" s="26"/>
      <c r="AB910" s="26"/>
      <c r="AC910" s="26"/>
      <c r="AD910" s="26"/>
      <c r="AE910" s="26"/>
      <c r="AF910" s="26"/>
      <c r="AG910" s="26"/>
      <c r="AH910" s="26"/>
      <c r="AI910" s="26"/>
      <c r="AJ910" s="26"/>
      <c r="AK910" s="26"/>
      <c r="AL910" s="274"/>
      <c r="AM910" s="274"/>
      <c r="AN910" s="274"/>
      <c r="AO910" s="26"/>
      <c r="AS910" s="26"/>
      <c r="AT910" s="26"/>
      <c r="AU910" s="26"/>
      <c r="AV910" s="26"/>
      <c r="AW910" s="26"/>
      <c r="AX910" s="26"/>
      <c r="AY910" s="26"/>
      <c r="AZ910" s="26"/>
      <c r="BA910" s="26"/>
      <c r="BB910" s="26"/>
      <c r="BC910" s="26"/>
      <c r="BD910" s="26"/>
      <c r="BE910" s="26"/>
      <c r="BF910" s="26"/>
      <c r="BG910" s="26"/>
      <c r="BH910" s="26"/>
      <c r="BI910" s="26"/>
      <c r="BJ910" s="26"/>
      <c r="BK910" s="26"/>
      <c r="BL910" s="26"/>
    </row>
    <row r="911" spans="1:64" ht="13.5" customHeight="1">
      <c r="A911" s="274"/>
      <c r="B911" s="274"/>
      <c r="C911" s="274"/>
      <c r="D911" s="274"/>
      <c r="E911" s="274"/>
      <c r="F911" s="274"/>
      <c r="G911" s="26"/>
      <c r="H911" s="274"/>
      <c r="I911" s="26"/>
      <c r="J911" s="26"/>
      <c r="K911" s="26"/>
      <c r="L911" s="26"/>
      <c r="M911" s="26"/>
      <c r="N911" s="26"/>
      <c r="O911" s="26"/>
      <c r="P911" s="274"/>
      <c r="Q911" s="26"/>
      <c r="R911" s="26"/>
      <c r="S911" s="26"/>
      <c r="T911" s="26"/>
      <c r="U911" s="26"/>
      <c r="V911" s="26"/>
      <c r="W911" s="26"/>
      <c r="X911" s="26"/>
      <c r="Y911" s="26"/>
      <c r="Z911" s="26"/>
      <c r="AA911" s="26"/>
      <c r="AB911" s="26"/>
      <c r="AC911" s="26"/>
      <c r="AD911" s="26"/>
      <c r="AE911" s="26"/>
      <c r="AF911" s="26"/>
      <c r="AG911" s="26"/>
      <c r="AH911" s="26"/>
      <c r="AI911" s="26"/>
      <c r="AJ911" s="26"/>
      <c r="AK911" s="26"/>
      <c r="AL911" s="274"/>
      <c r="AM911" s="274"/>
      <c r="AN911" s="274"/>
      <c r="AO911" s="26"/>
      <c r="AS911" s="26"/>
      <c r="AT911" s="26"/>
      <c r="AU911" s="26"/>
      <c r="AV911" s="26"/>
      <c r="AW911" s="26"/>
      <c r="AX911" s="26"/>
      <c r="AY911" s="26"/>
      <c r="AZ911" s="26"/>
      <c r="BA911" s="26"/>
      <c r="BB911" s="26"/>
      <c r="BC911" s="26"/>
      <c r="BD911" s="26"/>
      <c r="BE911" s="26"/>
      <c r="BF911" s="26"/>
      <c r="BG911" s="26"/>
      <c r="BH911" s="26"/>
      <c r="BI911" s="26"/>
      <c r="BJ911" s="26"/>
      <c r="BK911" s="26"/>
      <c r="BL911" s="26"/>
    </row>
    <row r="912" spans="1:64" ht="13.5" customHeight="1">
      <c r="A912" s="274"/>
      <c r="B912" s="274"/>
      <c r="C912" s="274"/>
      <c r="D912" s="274"/>
      <c r="E912" s="274"/>
      <c r="F912" s="274"/>
      <c r="G912" s="26"/>
      <c r="H912" s="274"/>
      <c r="I912" s="26"/>
      <c r="J912" s="26"/>
      <c r="K912" s="26"/>
      <c r="L912" s="26"/>
      <c r="M912" s="26"/>
      <c r="N912" s="26"/>
      <c r="O912" s="26"/>
      <c r="P912" s="274"/>
      <c r="Q912" s="26"/>
      <c r="R912" s="26"/>
      <c r="S912" s="26"/>
      <c r="T912" s="26"/>
      <c r="U912" s="26"/>
      <c r="V912" s="26"/>
      <c r="W912" s="26"/>
      <c r="X912" s="26"/>
      <c r="Y912" s="26"/>
      <c r="Z912" s="26"/>
      <c r="AA912" s="26"/>
      <c r="AB912" s="26"/>
      <c r="AC912" s="26"/>
      <c r="AD912" s="26"/>
      <c r="AE912" s="26"/>
      <c r="AF912" s="26"/>
      <c r="AG912" s="26"/>
      <c r="AH912" s="26"/>
      <c r="AI912" s="26"/>
      <c r="AJ912" s="26"/>
      <c r="AK912" s="26"/>
      <c r="AL912" s="274"/>
      <c r="AM912" s="274"/>
      <c r="AN912" s="274"/>
      <c r="AO912" s="26"/>
      <c r="AS912" s="26"/>
      <c r="AT912" s="26"/>
      <c r="AU912" s="26"/>
      <c r="AV912" s="26"/>
      <c r="AW912" s="26"/>
      <c r="AX912" s="26"/>
      <c r="AY912" s="26"/>
      <c r="AZ912" s="26"/>
      <c r="BA912" s="26"/>
      <c r="BB912" s="26"/>
      <c r="BC912" s="26"/>
      <c r="BD912" s="26"/>
      <c r="BE912" s="26"/>
      <c r="BF912" s="26"/>
      <c r="BG912" s="26"/>
      <c r="BH912" s="26"/>
      <c r="BI912" s="26"/>
      <c r="BJ912" s="26"/>
      <c r="BK912" s="26"/>
      <c r="BL912" s="26"/>
    </row>
    <row r="913" spans="1:64" ht="13.5" customHeight="1">
      <c r="A913" s="274"/>
      <c r="B913" s="274"/>
      <c r="C913" s="274"/>
      <c r="D913" s="274"/>
      <c r="E913" s="274"/>
      <c r="F913" s="274"/>
      <c r="G913" s="26"/>
      <c r="H913" s="274"/>
      <c r="I913" s="26"/>
      <c r="J913" s="26"/>
      <c r="K913" s="26"/>
      <c r="L913" s="26"/>
      <c r="M913" s="26"/>
      <c r="N913" s="26"/>
      <c r="O913" s="26"/>
      <c r="P913" s="274"/>
      <c r="Q913" s="26"/>
      <c r="R913" s="26"/>
      <c r="S913" s="26"/>
      <c r="T913" s="26"/>
      <c r="U913" s="26"/>
      <c r="V913" s="26"/>
      <c r="W913" s="26"/>
      <c r="X913" s="26"/>
      <c r="Y913" s="26"/>
      <c r="Z913" s="26"/>
      <c r="AA913" s="26"/>
      <c r="AB913" s="26"/>
      <c r="AC913" s="26"/>
      <c r="AD913" s="26"/>
      <c r="AE913" s="26"/>
      <c r="AF913" s="26"/>
      <c r="AG913" s="26"/>
      <c r="AH913" s="26"/>
      <c r="AI913" s="26"/>
      <c r="AJ913" s="26"/>
      <c r="AK913" s="26"/>
      <c r="AL913" s="274"/>
      <c r="AM913" s="274"/>
      <c r="AN913" s="274"/>
      <c r="AO913" s="26"/>
      <c r="AS913" s="26"/>
      <c r="AT913" s="26"/>
      <c r="AU913" s="26"/>
      <c r="AV913" s="26"/>
      <c r="AW913" s="26"/>
      <c r="AX913" s="26"/>
      <c r="AY913" s="26"/>
      <c r="AZ913" s="26"/>
      <c r="BA913" s="26"/>
      <c r="BB913" s="26"/>
      <c r="BC913" s="26"/>
      <c r="BD913" s="26"/>
      <c r="BE913" s="26"/>
      <c r="BF913" s="26"/>
      <c r="BG913" s="26"/>
      <c r="BH913" s="26"/>
      <c r="BI913" s="26"/>
      <c r="BJ913" s="26"/>
      <c r="BK913" s="26"/>
      <c r="BL913" s="26"/>
    </row>
    <row r="914" spans="1:64" ht="13.5" customHeight="1">
      <c r="A914" s="274"/>
      <c r="B914" s="274"/>
      <c r="C914" s="274"/>
      <c r="D914" s="274"/>
      <c r="E914" s="274"/>
      <c r="F914" s="274"/>
      <c r="G914" s="26"/>
      <c r="H914" s="274"/>
      <c r="I914" s="26"/>
      <c r="J914" s="26"/>
      <c r="K914" s="26"/>
      <c r="L914" s="26"/>
      <c r="M914" s="26"/>
      <c r="N914" s="26"/>
      <c r="O914" s="26"/>
      <c r="P914" s="274"/>
      <c r="Q914" s="26"/>
      <c r="R914" s="26"/>
      <c r="S914" s="26"/>
      <c r="T914" s="26"/>
      <c r="U914" s="26"/>
      <c r="V914" s="26"/>
      <c r="W914" s="26"/>
      <c r="X914" s="26"/>
      <c r="Y914" s="26"/>
      <c r="Z914" s="26"/>
      <c r="AA914" s="26"/>
      <c r="AB914" s="26"/>
      <c r="AC914" s="26"/>
      <c r="AD914" s="26"/>
      <c r="AE914" s="26"/>
      <c r="AF914" s="26"/>
      <c r="AG914" s="26"/>
      <c r="AH914" s="26"/>
      <c r="AI914" s="26"/>
      <c r="AJ914" s="26"/>
      <c r="AK914" s="26"/>
      <c r="AL914" s="274"/>
      <c r="AM914" s="274"/>
      <c r="AN914" s="274"/>
      <c r="AO914" s="26"/>
      <c r="AS914" s="26"/>
      <c r="AT914" s="26"/>
      <c r="AU914" s="26"/>
      <c r="AV914" s="26"/>
      <c r="AW914" s="26"/>
      <c r="AX914" s="26"/>
      <c r="AY914" s="26"/>
      <c r="AZ914" s="26"/>
      <c r="BA914" s="26"/>
      <c r="BB914" s="26"/>
      <c r="BC914" s="26"/>
      <c r="BD914" s="26"/>
      <c r="BE914" s="26"/>
      <c r="BF914" s="26"/>
      <c r="BG914" s="26"/>
      <c r="BH914" s="26"/>
      <c r="BI914" s="26"/>
      <c r="BJ914" s="26"/>
      <c r="BK914" s="26"/>
      <c r="BL914" s="26"/>
    </row>
    <row r="915" spans="1:64" ht="13.5" customHeight="1">
      <c r="A915" s="274"/>
      <c r="B915" s="274"/>
      <c r="C915" s="274"/>
      <c r="D915" s="274"/>
      <c r="E915" s="274"/>
      <c r="F915" s="274"/>
      <c r="G915" s="26"/>
      <c r="H915" s="274"/>
      <c r="I915" s="26"/>
      <c r="J915" s="26"/>
      <c r="K915" s="26"/>
      <c r="L915" s="26"/>
      <c r="M915" s="26"/>
      <c r="N915" s="26"/>
      <c r="O915" s="26"/>
      <c r="P915" s="274"/>
      <c r="Q915" s="26"/>
      <c r="R915" s="26"/>
      <c r="S915" s="26"/>
      <c r="T915" s="26"/>
      <c r="U915" s="26"/>
      <c r="V915" s="26"/>
      <c r="W915" s="26"/>
      <c r="X915" s="26"/>
      <c r="Y915" s="26"/>
      <c r="Z915" s="26"/>
      <c r="AA915" s="26"/>
      <c r="AB915" s="26"/>
      <c r="AC915" s="26"/>
      <c r="AD915" s="26"/>
      <c r="AE915" s="26"/>
      <c r="AF915" s="26"/>
      <c r="AG915" s="26"/>
      <c r="AH915" s="26"/>
      <c r="AI915" s="26"/>
      <c r="AJ915" s="26"/>
      <c r="AK915" s="26"/>
      <c r="AL915" s="274"/>
      <c r="AM915" s="274"/>
      <c r="AN915" s="274"/>
      <c r="AO915" s="26"/>
      <c r="AS915" s="26"/>
      <c r="AT915" s="26"/>
      <c r="AU915" s="26"/>
      <c r="AV915" s="26"/>
      <c r="AW915" s="26"/>
      <c r="AX915" s="26"/>
      <c r="AY915" s="26"/>
      <c r="AZ915" s="26"/>
      <c r="BA915" s="26"/>
      <c r="BB915" s="26"/>
      <c r="BC915" s="26"/>
      <c r="BD915" s="26"/>
      <c r="BE915" s="26"/>
      <c r="BF915" s="26"/>
      <c r="BG915" s="26"/>
      <c r="BH915" s="26"/>
      <c r="BI915" s="26"/>
      <c r="BJ915" s="26"/>
      <c r="BK915" s="26"/>
      <c r="BL915" s="26"/>
    </row>
    <row r="916" spans="1:64" ht="13.5" customHeight="1">
      <c r="A916" s="274"/>
      <c r="B916" s="274"/>
      <c r="C916" s="274"/>
      <c r="D916" s="274"/>
      <c r="E916" s="274"/>
      <c r="F916" s="274"/>
      <c r="G916" s="26"/>
      <c r="H916" s="274"/>
      <c r="I916" s="26"/>
      <c r="J916" s="26"/>
      <c r="K916" s="26"/>
      <c r="L916" s="26"/>
      <c r="M916" s="26"/>
      <c r="N916" s="26"/>
      <c r="O916" s="26"/>
      <c r="P916" s="274"/>
      <c r="Q916" s="26"/>
      <c r="R916" s="26"/>
      <c r="S916" s="26"/>
      <c r="T916" s="26"/>
      <c r="U916" s="26"/>
      <c r="V916" s="26"/>
      <c r="W916" s="26"/>
      <c r="X916" s="26"/>
      <c r="Y916" s="26"/>
      <c r="Z916" s="26"/>
      <c r="AA916" s="26"/>
      <c r="AB916" s="26"/>
      <c r="AC916" s="26"/>
      <c r="AD916" s="26"/>
      <c r="AE916" s="26"/>
      <c r="AF916" s="26"/>
      <c r="AG916" s="26"/>
      <c r="AH916" s="26"/>
      <c r="AI916" s="26"/>
      <c r="AJ916" s="26"/>
      <c r="AK916" s="26"/>
      <c r="AL916" s="274"/>
      <c r="AM916" s="274"/>
      <c r="AN916" s="274"/>
      <c r="AO916" s="26"/>
      <c r="AS916" s="26"/>
      <c r="AT916" s="26"/>
      <c r="AU916" s="26"/>
      <c r="AV916" s="26"/>
      <c r="AW916" s="26"/>
      <c r="AX916" s="26"/>
      <c r="AY916" s="26"/>
      <c r="AZ916" s="26"/>
      <c r="BA916" s="26"/>
      <c r="BB916" s="26"/>
      <c r="BC916" s="26"/>
      <c r="BD916" s="26"/>
      <c r="BE916" s="26"/>
      <c r="BF916" s="26"/>
      <c r="BG916" s="26"/>
      <c r="BH916" s="26"/>
      <c r="BI916" s="26"/>
      <c r="BJ916" s="26"/>
      <c r="BK916" s="26"/>
      <c r="BL916" s="26"/>
    </row>
    <row r="917" spans="1:64" ht="13.5" customHeight="1">
      <c r="A917" s="274"/>
      <c r="B917" s="274"/>
      <c r="C917" s="274"/>
      <c r="D917" s="274"/>
      <c r="E917" s="274"/>
      <c r="F917" s="274"/>
      <c r="G917" s="26"/>
      <c r="H917" s="274"/>
      <c r="I917" s="26"/>
      <c r="J917" s="26"/>
      <c r="K917" s="26"/>
      <c r="L917" s="26"/>
      <c r="M917" s="26"/>
      <c r="N917" s="26"/>
      <c r="O917" s="26"/>
      <c r="P917" s="274"/>
      <c r="Q917" s="26"/>
      <c r="R917" s="26"/>
      <c r="S917" s="26"/>
      <c r="T917" s="26"/>
      <c r="U917" s="26"/>
      <c r="V917" s="26"/>
      <c r="W917" s="26"/>
      <c r="X917" s="26"/>
      <c r="Y917" s="26"/>
      <c r="Z917" s="26"/>
      <c r="AA917" s="26"/>
      <c r="AB917" s="26"/>
      <c r="AC917" s="26"/>
      <c r="AD917" s="26"/>
      <c r="AE917" s="26"/>
      <c r="AF917" s="26"/>
      <c r="AG917" s="26"/>
      <c r="AH917" s="26"/>
      <c r="AI917" s="26"/>
      <c r="AJ917" s="26"/>
      <c r="AK917" s="26"/>
      <c r="AL917" s="274"/>
      <c r="AM917" s="274"/>
      <c r="AN917" s="274"/>
      <c r="AO917" s="26"/>
      <c r="AS917" s="26"/>
      <c r="AT917" s="26"/>
      <c r="AU917" s="26"/>
      <c r="AV917" s="26"/>
      <c r="AW917" s="26"/>
      <c r="AX917" s="26"/>
      <c r="AY917" s="26"/>
      <c r="AZ917" s="26"/>
      <c r="BA917" s="26"/>
      <c r="BB917" s="26"/>
      <c r="BC917" s="26"/>
      <c r="BD917" s="26"/>
      <c r="BE917" s="26"/>
      <c r="BF917" s="26"/>
      <c r="BG917" s="26"/>
      <c r="BH917" s="26"/>
      <c r="BI917" s="26"/>
      <c r="BJ917" s="26"/>
      <c r="BK917" s="26"/>
      <c r="BL917" s="26"/>
    </row>
    <row r="918" spans="1:64" ht="13.5" customHeight="1">
      <c r="A918" s="274"/>
      <c r="B918" s="274"/>
      <c r="C918" s="274"/>
      <c r="D918" s="274"/>
      <c r="E918" s="274"/>
      <c r="F918" s="274"/>
      <c r="G918" s="26"/>
      <c r="H918" s="274"/>
      <c r="I918" s="26"/>
      <c r="J918" s="26"/>
      <c r="K918" s="26"/>
      <c r="L918" s="26"/>
      <c r="M918" s="26"/>
      <c r="N918" s="26"/>
      <c r="O918" s="26"/>
      <c r="P918" s="274"/>
      <c r="Q918" s="26"/>
      <c r="R918" s="26"/>
      <c r="S918" s="26"/>
      <c r="T918" s="26"/>
      <c r="U918" s="26"/>
      <c r="V918" s="26"/>
      <c r="W918" s="26"/>
      <c r="X918" s="26"/>
      <c r="Y918" s="26"/>
      <c r="Z918" s="26"/>
      <c r="AA918" s="26"/>
      <c r="AB918" s="26"/>
      <c r="AC918" s="26"/>
      <c r="AD918" s="26"/>
      <c r="AE918" s="26"/>
      <c r="AF918" s="26"/>
      <c r="AG918" s="26"/>
      <c r="AH918" s="26"/>
      <c r="AI918" s="26"/>
      <c r="AJ918" s="26"/>
      <c r="AK918" s="26"/>
      <c r="AL918" s="274"/>
      <c r="AM918" s="274"/>
      <c r="AN918" s="274"/>
      <c r="AO918" s="26"/>
      <c r="AS918" s="26"/>
      <c r="AT918" s="26"/>
      <c r="AU918" s="26"/>
      <c r="AV918" s="26"/>
      <c r="AW918" s="26"/>
      <c r="AX918" s="26"/>
      <c r="AY918" s="26"/>
      <c r="AZ918" s="26"/>
      <c r="BA918" s="26"/>
      <c r="BB918" s="26"/>
      <c r="BC918" s="26"/>
      <c r="BD918" s="26"/>
      <c r="BE918" s="26"/>
      <c r="BF918" s="26"/>
      <c r="BG918" s="26"/>
      <c r="BH918" s="26"/>
      <c r="BI918" s="26"/>
      <c r="BJ918" s="26"/>
      <c r="BK918" s="26"/>
      <c r="BL918" s="26"/>
    </row>
    <row r="919" spans="1:64" ht="13.5" customHeight="1">
      <c r="A919" s="274"/>
      <c r="B919" s="274"/>
      <c r="C919" s="274"/>
      <c r="D919" s="274"/>
      <c r="E919" s="274"/>
      <c r="F919" s="274"/>
      <c r="G919" s="26"/>
      <c r="H919" s="274"/>
      <c r="I919" s="26"/>
      <c r="J919" s="26"/>
      <c r="K919" s="26"/>
      <c r="L919" s="26"/>
      <c r="M919" s="26"/>
      <c r="N919" s="26"/>
      <c r="O919" s="26"/>
      <c r="P919" s="274"/>
      <c r="Q919" s="26"/>
      <c r="R919" s="26"/>
      <c r="S919" s="26"/>
      <c r="T919" s="26"/>
      <c r="U919" s="26"/>
      <c r="V919" s="26"/>
      <c r="W919" s="26"/>
      <c r="X919" s="26"/>
      <c r="Y919" s="26"/>
      <c r="Z919" s="26"/>
      <c r="AA919" s="26"/>
      <c r="AB919" s="26"/>
      <c r="AC919" s="26"/>
      <c r="AD919" s="26"/>
      <c r="AE919" s="26"/>
      <c r="AF919" s="26"/>
      <c r="AG919" s="26"/>
      <c r="AH919" s="26"/>
      <c r="AI919" s="26"/>
      <c r="AJ919" s="26"/>
      <c r="AK919" s="26"/>
      <c r="AL919" s="274"/>
      <c r="AM919" s="274"/>
      <c r="AN919" s="274"/>
      <c r="AO919" s="26"/>
      <c r="AS919" s="26"/>
      <c r="AT919" s="26"/>
      <c r="AU919" s="26"/>
      <c r="AV919" s="26"/>
      <c r="AW919" s="26"/>
      <c r="AX919" s="26"/>
      <c r="AY919" s="26"/>
      <c r="AZ919" s="26"/>
      <c r="BA919" s="26"/>
      <c r="BB919" s="26"/>
      <c r="BC919" s="26"/>
      <c r="BD919" s="26"/>
      <c r="BE919" s="26"/>
      <c r="BF919" s="26"/>
      <c r="BG919" s="26"/>
      <c r="BH919" s="26"/>
      <c r="BI919" s="26"/>
      <c r="BJ919" s="26"/>
      <c r="BK919" s="26"/>
      <c r="BL919" s="26"/>
    </row>
    <row r="920" spans="1:64" ht="13.5" customHeight="1">
      <c r="A920" s="274"/>
      <c r="B920" s="274"/>
      <c r="C920" s="274"/>
      <c r="D920" s="274"/>
      <c r="E920" s="274"/>
      <c r="F920" s="274"/>
      <c r="G920" s="26"/>
      <c r="H920" s="274"/>
      <c r="I920" s="26"/>
      <c r="J920" s="26"/>
      <c r="K920" s="26"/>
      <c r="L920" s="26"/>
      <c r="M920" s="26"/>
      <c r="N920" s="26"/>
      <c r="O920" s="26"/>
      <c r="P920" s="274"/>
      <c r="Q920" s="26"/>
      <c r="R920" s="26"/>
      <c r="S920" s="26"/>
      <c r="T920" s="26"/>
      <c r="U920" s="26"/>
      <c r="V920" s="26"/>
      <c r="W920" s="26"/>
      <c r="X920" s="26"/>
      <c r="Y920" s="26"/>
      <c r="Z920" s="26"/>
      <c r="AA920" s="26"/>
      <c r="AB920" s="26"/>
      <c r="AC920" s="26"/>
      <c r="AD920" s="26"/>
      <c r="AE920" s="26"/>
      <c r="AF920" s="26"/>
      <c r="AG920" s="26"/>
      <c r="AH920" s="26"/>
      <c r="AI920" s="26"/>
      <c r="AJ920" s="26"/>
      <c r="AK920" s="26"/>
      <c r="AL920" s="274"/>
      <c r="AM920" s="274"/>
      <c r="AN920" s="274"/>
      <c r="AO920" s="26"/>
      <c r="AS920" s="26"/>
      <c r="AT920" s="26"/>
      <c r="AU920" s="26"/>
      <c r="AV920" s="26"/>
      <c r="AW920" s="26"/>
      <c r="AX920" s="26"/>
      <c r="AY920" s="26"/>
      <c r="AZ920" s="26"/>
      <c r="BA920" s="26"/>
      <c r="BB920" s="26"/>
      <c r="BC920" s="26"/>
      <c r="BD920" s="26"/>
      <c r="BE920" s="26"/>
      <c r="BF920" s="26"/>
      <c r="BG920" s="26"/>
      <c r="BH920" s="26"/>
      <c r="BI920" s="26"/>
      <c r="BJ920" s="26"/>
      <c r="BK920" s="26"/>
      <c r="BL920" s="26"/>
    </row>
    <row r="921" spans="1:64" ht="13.5" customHeight="1">
      <c r="A921" s="274"/>
      <c r="B921" s="274"/>
      <c r="C921" s="274"/>
      <c r="D921" s="274"/>
      <c r="E921" s="274"/>
      <c r="F921" s="274"/>
      <c r="G921" s="26"/>
      <c r="H921" s="274"/>
      <c r="I921" s="26"/>
      <c r="J921" s="26"/>
      <c r="K921" s="26"/>
      <c r="L921" s="26"/>
      <c r="M921" s="26"/>
      <c r="N921" s="26"/>
      <c r="O921" s="26"/>
      <c r="P921" s="274"/>
      <c r="Q921" s="26"/>
      <c r="R921" s="26"/>
      <c r="S921" s="26"/>
      <c r="T921" s="26"/>
      <c r="U921" s="26"/>
      <c r="V921" s="26"/>
      <c r="W921" s="26"/>
      <c r="X921" s="26"/>
      <c r="Y921" s="26"/>
      <c r="Z921" s="26"/>
      <c r="AA921" s="26"/>
      <c r="AB921" s="26"/>
      <c r="AC921" s="26"/>
      <c r="AD921" s="26"/>
      <c r="AE921" s="26"/>
      <c r="AF921" s="26"/>
      <c r="AG921" s="26"/>
      <c r="AH921" s="26"/>
      <c r="AI921" s="26"/>
      <c r="AJ921" s="26"/>
      <c r="AK921" s="26"/>
      <c r="AL921" s="274"/>
      <c r="AM921" s="274"/>
      <c r="AN921" s="274"/>
      <c r="AO921" s="26"/>
      <c r="AS921" s="26"/>
      <c r="AT921" s="26"/>
      <c r="AU921" s="26"/>
      <c r="AV921" s="26"/>
      <c r="AW921" s="26"/>
      <c r="AX921" s="26"/>
      <c r="AY921" s="26"/>
      <c r="AZ921" s="26"/>
      <c r="BA921" s="26"/>
      <c r="BB921" s="26"/>
      <c r="BC921" s="26"/>
      <c r="BD921" s="26"/>
      <c r="BE921" s="26"/>
      <c r="BF921" s="26"/>
      <c r="BG921" s="26"/>
      <c r="BH921" s="26"/>
      <c r="BI921" s="26"/>
      <c r="BJ921" s="26"/>
      <c r="BK921" s="26"/>
      <c r="BL921" s="26"/>
    </row>
    <row r="922" spans="1:64" ht="13.5" customHeight="1">
      <c r="A922" s="274"/>
      <c r="B922" s="274"/>
      <c r="C922" s="274"/>
      <c r="D922" s="274"/>
      <c r="E922" s="274"/>
      <c r="F922" s="274"/>
      <c r="G922" s="26"/>
      <c r="H922" s="274"/>
      <c r="I922" s="26"/>
      <c r="J922" s="26"/>
      <c r="K922" s="26"/>
      <c r="L922" s="26"/>
      <c r="M922" s="26"/>
      <c r="N922" s="26"/>
      <c r="O922" s="26"/>
      <c r="P922" s="274"/>
      <c r="Q922" s="26"/>
      <c r="R922" s="26"/>
      <c r="S922" s="26"/>
      <c r="T922" s="26"/>
      <c r="U922" s="26"/>
      <c r="V922" s="26"/>
      <c r="W922" s="26"/>
      <c r="X922" s="26"/>
      <c r="Y922" s="26"/>
      <c r="Z922" s="26"/>
      <c r="AA922" s="26"/>
      <c r="AB922" s="26"/>
      <c r="AC922" s="26"/>
      <c r="AD922" s="26"/>
      <c r="AE922" s="26"/>
      <c r="AF922" s="26"/>
      <c r="AG922" s="26"/>
      <c r="AH922" s="26"/>
      <c r="AI922" s="26"/>
      <c r="AJ922" s="26"/>
      <c r="AK922" s="26"/>
      <c r="AL922" s="274"/>
      <c r="AM922" s="274"/>
      <c r="AN922" s="274"/>
      <c r="AO922" s="26"/>
      <c r="AS922" s="26"/>
      <c r="AT922" s="26"/>
      <c r="AU922" s="26"/>
      <c r="AV922" s="26"/>
      <c r="AW922" s="26"/>
      <c r="AX922" s="26"/>
      <c r="AY922" s="26"/>
      <c r="AZ922" s="26"/>
      <c r="BA922" s="26"/>
      <c r="BB922" s="26"/>
      <c r="BC922" s="26"/>
      <c r="BD922" s="26"/>
      <c r="BE922" s="26"/>
      <c r="BF922" s="26"/>
      <c r="BG922" s="26"/>
      <c r="BH922" s="26"/>
      <c r="BI922" s="26"/>
      <c r="BJ922" s="26"/>
      <c r="BK922" s="26"/>
      <c r="BL922" s="26"/>
    </row>
    <row r="923" spans="1:64" ht="13.5" customHeight="1">
      <c r="A923" s="274"/>
      <c r="B923" s="274"/>
      <c r="C923" s="274"/>
      <c r="D923" s="274"/>
      <c r="E923" s="274"/>
      <c r="F923" s="274"/>
      <c r="G923" s="26"/>
      <c r="H923" s="274"/>
      <c r="I923" s="26"/>
      <c r="J923" s="26"/>
      <c r="K923" s="26"/>
      <c r="L923" s="26"/>
      <c r="M923" s="26"/>
      <c r="N923" s="26"/>
      <c r="O923" s="26"/>
      <c r="P923" s="274"/>
      <c r="Q923" s="26"/>
      <c r="R923" s="26"/>
      <c r="S923" s="26"/>
      <c r="T923" s="26"/>
      <c r="U923" s="26"/>
      <c r="V923" s="26"/>
      <c r="W923" s="26"/>
      <c r="X923" s="26"/>
      <c r="Y923" s="26"/>
      <c r="Z923" s="26"/>
      <c r="AA923" s="26"/>
      <c r="AB923" s="26"/>
      <c r="AC923" s="26"/>
      <c r="AD923" s="26"/>
      <c r="AE923" s="26"/>
      <c r="AF923" s="26"/>
      <c r="AG923" s="26"/>
      <c r="AH923" s="26"/>
      <c r="AI923" s="26"/>
      <c r="AJ923" s="26"/>
      <c r="AK923" s="26"/>
      <c r="AL923" s="274"/>
      <c r="AM923" s="274"/>
      <c r="AN923" s="274"/>
      <c r="AO923" s="26"/>
      <c r="AS923" s="26"/>
      <c r="AT923" s="26"/>
      <c r="AU923" s="26"/>
      <c r="AV923" s="26"/>
      <c r="AW923" s="26"/>
      <c r="AX923" s="26"/>
      <c r="AY923" s="26"/>
      <c r="AZ923" s="26"/>
      <c r="BA923" s="26"/>
      <c r="BB923" s="26"/>
      <c r="BC923" s="26"/>
      <c r="BD923" s="26"/>
      <c r="BE923" s="26"/>
      <c r="BF923" s="26"/>
      <c r="BG923" s="26"/>
      <c r="BH923" s="26"/>
      <c r="BI923" s="26"/>
      <c r="BJ923" s="26"/>
      <c r="BK923" s="26"/>
      <c r="BL923" s="26"/>
    </row>
    <row r="924" spans="1:64" ht="13.5" customHeight="1">
      <c r="A924" s="274"/>
      <c r="B924" s="274"/>
      <c r="C924" s="274"/>
      <c r="D924" s="274"/>
      <c r="E924" s="274"/>
      <c r="F924" s="274"/>
      <c r="G924" s="26"/>
      <c r="H924" s="274"/>
      <c r="I924" s="26"/>
      <c r="J924" s="26"/>
      <c r="K924" s="26"/>
      <c r="L924" s="26"/>
      <c r="M924" s="26"/>
      <c r="N924" s="26"/>
      <c r="O924" s="26"/>
      <c r="P924" s="274"/>
      <c r="Q924" s="26"/>
      <c r="R924" s="26"/>
      <c r="S924" s="26"/>
      <c r="T924" s="26"/>
      <c r="U924" s="26"/>
      <c r="V924" s="26"/>
      <c r="W924" s="26"/>
      <c r="X924" s="26"/>
      <c r="Y924" s="26"/>
      <c r="Z924" s="26"/>
      <c r="AA924" s="26"/>
      <c r="AB924" s="26"/>
      <c r="AC924" s="26"/>
      <c r="AD924" s="26"/>
      <c r="AE924" s="26"/>
      <c r="AF924" s="26"/>
      <c r="AG924" s="26"/>
      <c r="AH924" s="26"/>
      <c r="AI924" s="26"/>
      <c r="AJ924" s="26"/>
      <c r="AK924" s="26"/>
      <c r="AL924" s="274"/>
      <c r="AM924" s="274"/>
      <c r="AN924" s="274"/>
      <c r="AO924" s="26"/>
      <c r="AS924" s="26"/>
      <c r="AT924" s="26"/>
      <c r="AU924" s="26"/>
      <c r="AV924" s="26"/>
      <c r="AW924" s="26"/>
      <c r="AX924" s="26"/>
      <c r="AY924" s="26"/>
      <c r="AZ924" s="26"/>
      <c r="BA924" s="26"/>
      <c r="BB924" s="26"/>
      <c r="BC924" s="26"/>
      <c r="BD924" s="26"/>
      <c r="BE924" s="26"/>
      <c r="BF924" s="26"/>
      <c r="BG924" s="26"/>
      <c r="BH924" s="26"/>
      <c r="BI924" s="26"/>
      <c r="BJ924" s="26"/>
      <c r="BK924" s="26"/>
      <c r="BL924" s="26"/>
    </row>
    <row r="925" spans="1:64" ht="13.5" customHeight="1">
      <c r="A925" s="274"/>
      <c r="B925" s="274"/>
      <c r="C925" s="274"/>
      <c r="D925" s="274"/>
      <c r="E925" s="274"/>
      <c r="F925" s="274"/>
      <c r="G925" s="26"/>
      <c r="H925" s="274"/>
      <c r="I925" s="26"/>
      <c r="J925" s="26"/>
      <c r="K925" s="26"/>
      <c r="L925" s="26"/>
      <c r="M925" s="26"/>
      <c r="N925" s="26"/>
      <c r="O925" s="26"/>
      <c r="P925" s="274"/>
      <c r="Q925" s="26"/>
      <c r="R925" s="26"/>
      <c r="S925" s="26"/>
      <c r="T925" s="26"/>
      <c r="U925" s="26"/>
      <c r="V925" s="26"/>
      <c r="W925" s="26"/>
      <c r="X925" s="26"/>
      <c r="Y925" s="26"/>
      <c r="Z925" s="26"/>
      <c r="AA925" s="26"/>
      <c r="AB925" s="26"/>
      <c r="AC925" s="26"/>
      <c r="AD925" s="26"/>
      <c r="AE925" s="26"/>
      <c r="AF925" s="26"/>
      <c r="AG925" s="26"/>
      <c r="AH925" s="26"/>
      <c r="AI925" s="26"/>
      <c r="AJ925" s="26"/>
      <c r="AK925" s="26"/>
      <c r="AL925" s="274"/>
      <c r="AM925" s="274"/>
      <c r="AN925" s="274"/>
      <c r="AO925" s="26"/>
      <c r="AS925" s="26"/>
      <c r="AT925" s="26"/>
      <c r="AU925" s="26"/>
      <c r="AV925" s="26"/>
      <c r="AW925" s="26"/>
      <c r="AX925" s="26"/>
      <c r="AY925" s="26"/>
      <c r="AZ925" s="26"/>
      <c r="BA925" s="26"/>
      <c r="BB925" s="26"/>
      <c r="BC925" s="26"/>
      <c r="BD925" s="26"/>
      <c r="BE925" s="26"/>
      <c r="BF925" s="26"/>
      <c r="BG925" s="26"/>
      <c r="BH925" s="26"/>
      <c r="BI925" s="26"/>
      <c r="BJ925" s="26"/>
      <c r="BK925" s="26"/>
      <c r="BL925" s="26"/>
    </row>
    <row r="926" spans="1:64" ht="13.5" customHeight="1">
      <c r="A926" s="274"/>
      <c r="B926" s="274"/>
      <c r="C926" s="274"/>
      <c r="D926" s="274"/>
      <c r="E926" s="274"/>
      <c r="F926" s="274"/>
      <c r="G926" s="26"/>
      <c r="H926" s="274"/>
      <c r="I926" s="26"/>
      <c r="J926" s="26"/>
      <c r="K926" s="26"/>
      <c r="L926" s="26"/>
      <c r="M926" s="26"/>
      <c r="N926" s="26"/>
      <c r="O926" s="26"/>
      <c r="P926" s="274"/>
      <c r="Q926" s="26"/>
      <c r="R926" s="26"/>
      <c r="S926" s="26"/>
      <c r="T926" s="26"/>
      <c r="U926" s="26"/>
      <c r="V926" s="26"/>
      <c r="W926" s="26"/>
      <c r="X926" s="26"/>
      <c r="Y926" s="26"/>
      <c r="Z926" s="26"/>
      <c r="AA926" s="26"/>
      <c r="AB926" s="26"/>
      <c r="AC926" s="26"/>
      <c r="AD926" s="26"/>
      <c r="AE926" s="26"/>
      <c r="AF926" s="26"/>
      <c r="AG926" s="26"/>
      <c r="AH926" s="26"/>
      <c r="AI926" s="26"/>
      <c r="AJ926" s="26"/>
      <c r="AK926" s="26"/>
      <c r="AL926" s="274"/>
      <c r="AM926" s="274"/>
      <c r="AN926" s="274"/>
      <c r="AO926" s="26"/>
      <c r="AS926" s="26"/>
      <c r="AT926" s="26"/>
      <c r="AU926" s="26"/>
      <c r="AV926" s="26"/>
      <c r="AW926" s="26"/>
      <c r="AX926" s="26"/>
      <c r="AY926" s="26"/>
      <c r="AZ926" s="26"/>
      <c r="BA926" s="26"/>
      <c r="BB926" s="26"/>
      <c r="BC926" s="26"/>
      <c r="BD926" s="26"/>
      <c r="BE926" s="26"/>
      <c r="BF926" s="26"/>
      <c r="BG926" s="26"/>
      <c r="BH926" s="26"/>
      <c r="BI926" s="26"/>
      <c r="BJ926" s="26"/>
      <c r="BK926" s="26"/>
      <c r="BL926" s="26"/>
    </row>
    <row r="927" spans="1:64" ht="13.5" customHeight="1">
      <c r="A927" s="274"/>
      <c r="B927" s="274"/>
      <c r="C927" s="274"/>
      <c r="D927" s="274"/>
      <c r="E927" s="274"/>
      <c r="F927" s="274"/>
      <c r="G927" s="26"/>
      <c r="H927" s="274"/>
      <c r="I927" s="26"/>
      <c r="J927" s="26"/>
      <c r="K927" s="26"/>
      <c r="L927" s="26"/>
      <c r="M927" s="26"/>
      <c r="N927" s="26"/>
      <c r="O927" s="26"/>
      <c r="P927" s="274"/>
      <c r="Q927" s="26"/>
      <c r="R927" s="26"/>
      <c r="S927" s="26"/>
      <c r="T927" s="26"/>
      <c r="U927" s="26"/>
      <c r="V927" s="26"/>
      <c r="W927" s="26"/>
      <c r="X927" s="26"/>
      <c r="Y927" s="26"/>
      <c r="Z927" s="26"/>
      <c r="AA927" s="26"/>
      <c r="AB927" s="26"/>
      <c r="AC927" s="26"/>
      <c r="AD927" s="26"/>
      <c r="AE927" s="26"/>
      <c r="AF927" s="26"/>
      <c r="AG927" s="26"/>
      <c r="AH927" s="26"/>
      <c r="AI927" s="26"/>
      <c r="AJ927" s="26"/>
      <c r="AK927" s="26"/>
      <c r="AL927" s="274"/>
      <c r="AM927" s="274"/>
      <c r="AN927" s="274"/>
      <c r="AO927" s="26"/>
      <c r="AS927" s="26"/>
      <c r="AT927" s="26"/>
      <c r="AU927" s="26"/>
      <c r="AV927" s="26"/>
      <c r="AW927" s="26"/>
      <c r="AX927" s="26"/>
      <c r="AY927" s="26"/>
      <c r="AZ927" s="26"/>
      <c r="BA927" s="26"/>
      <c r="BB927" s="26"/>
      <c r="BC927" s="26"/>
      <c r="BD927" s="26"/>
      <c r="BE927" s="26"/>
      <c r="BF927" s="26"/>
      <c r="BG927" s="26"/>
      <c r="BH927" s="26"/>
      <c r="BI927" s="26"/>
      <c r="BJ927" s="26"/>
      <c r="BK927" s="26"/>
      <c r="BL927" s="26"/>
    </row>
    <row r="928" spans="1:64" ht="13.5" customHeight="1">
      <c r="A928" s="274"/>
      <c r="B928" s="274"/>
      <c r="C928" s="274"/>
      <c r="D928" s="274"/>
      <c r="E928" s="274"/>
      <c r="F928" s="274"/>
      <c r="G928" s="26"/>
      <c r="H928" s="274"/>
      <c r="I928" s="26"/>
      <c r="J928" s="26"/>
      <c r="K928" s="26"/>
      <c r="L928" s="26"/>
      <c r="M928" s="26"/>
      <c r="N928" s="26"/>
      <c r="O928" s="26"/>
      <c r="P928" s="274"/>
      <c r="Q928" s="26"/>
      <c r="R928" s="26"/>
      <c r="S928" s="26"/>
      <c r="T928" s="26"/>
      <c r="U928" s="26"/>
      <c r="V928" s="26"/>
      <c r="W928" s="26"/>
      <c r="X928" s="26"/>
      <c r="Y928" s="26"/>
      <c r="Z928" s="26"/>
      <c r="AA928" s="26"/>
      <c r="AB928" s="26"/>
      <c r="AC928" s="26"/>
      <c r="AD928" s="26"/>
      <c r="AE928" s="26"/>
      <c r="AF928" s="26"/>
      <c r="AG928" s="26"/>
      <c r="AH928" s="26"/>
      <c r="AI928" s="26"/>
      <c r="AJ928" s="26"/>
      <c r="AK928" s="26"/>
      <c r="AL928" s="274"/>
      <c r="AM928" s="274"/>
      <c r="AN928" s="274"/>
      <c r="AO928" s="26"/>
      <c r="AS928" s="26"/>
      <c r="AT928" s="26"/>
      <c r="AU928" s="26"/>
      <c r="AV928" s="26"/>
      <c r="AW928" s="26"/>
      <c r="AX928" s="26"/>
      <c r="AY928" s="26"/>
      <c r="AZ928" s="26"/>
      <c r="BA928" s="26"/>
      <c r="BB928" s="26"/>
      <c r="BC928" s="26"/>
      <c r="BD928" s="26"/>
      <c r="BE928" s="26"/>
      <c r="BF928" s="26"/>
      <c r="BG928" s="26"/>
      <c r="BH928" s="26"/>
      <c r="BI928" s="26"/>
      <c r="BJ928" s="26"/>
      <c r="BK928" s="26"/>
      <c r="BL928" s="26"/>
    </row>
    <row r="929" spans="1:64" ht="13.5" customHeight="1">
      <c r="A929" s="274"/>
      <c r="B929" s="274"/>
      <c r="C929" s="274"/>
      <c r="D929" s="274"/>
      <c r="E929" s="274"/>
      <c r="F929" s="274"/>
      <c r="G929" s="26"/>
      <c r="H929" s="274"/>
      <c r="I929" s="26"/>
      <c r="J929" s="26"/>
      <c r="K929" s="26"/>
      <c r="L929" s="26"/>
      <c r="M929" s="26"/>
      <c r="N929" s="26"/>
      <c r="O929" s="26"/>
      <c r="P929" s="274"/>
      <c r="Q929" s="26"/>
      <c r="R929" s="26"/>
      <c r="S929" s="26"/>
      <c r="T929" s="26"/>
      <c r="U929" s="26"/>
      <c r="V929" s="26"/>
      <c r="W929" s="26"/>
      <c r="X929" s="26"/>
      <c r="Y929" s="26"/>
      <c r="Z929" s="26"/>
      <c r="AA929" s="26"/>
      <c r="AB929" s="26"/>
      <c r="AC929" s="26"/>
      <c r="AD929" s="26"/>
      <c r="AE929" s="26"/>
      <c r="AF929" s="26"/>
      <c r="AG929" s="26"/>
      <c r="AH929" s="26"/>
      <c r="AI929" s="26"/>
      <c r="AJ929" s="26"/>
      <c r="AK929" s="26"/>
      <c r="AL929" s="274"/>
      <c r="AM929" s="274"/>
      <c r="AN929" s="274"/>
      <c r="AO929" s="26"/>
      <c r="AS929" s="26"/>
      <c r="AT929" s="26"/>
      <c r="AU929" s="26"/>
      <c r="AV929" s="26"/>
      <c r="AW929" s="26"/>
      <c r="AX929" s="26"/>
      <c r="AY929" s="26"/>
      <c r="AZ929" s="26"/>
      <c r="BA929" s="26"/>
      <c r="BB929" s="26"/>
      <c r="BC929" s="26"/>
      <c r="BD929" s="26"/>
      <c r="BE929" s="26"/>
      <c r="BF929" s="26"/>
      <c r="BG929" s="26"/>
      <c r="BH929" s="26"/>
      <c r="BI929" s="26"/>
      <c r="BJ929" s="26"/>
      <c r="BK929" s="26"/>
      <c r="BL929" s="26"/>
    </row>
    <row r="930" spans="1:64" ht="13.5" customHeight="1">
      <c r="A930" s="274"/>
      <c r="B930" s="274"/>
      <c r="C930" s="274"/>
      <c r="D930" s="274"/>
      <c r="E930" s="274"/>
      <c r="F930" s="274"/>
      <c r="G930" s="26"/>
      <c r="H930" s="274"/>
      <c r="I930" s="26"/>
      <c r="J930" s="26"/>
      <c r="K930" s="26"/>
      <c r="L930" s="26"/>
      <c r="M930" s="26"/>
      <c r="N930" s="26"/>
      <c r="O930" s="26"/>
      <c r="P930" s="274"/>
      <c r="Q930" s="26"/>
      <c r="R930" s="26"/>
      <c r="S930" s="26"/>
      <c r="T930" s="26"/>
      <c r="U930" s="26"/>
      <c r="V930" s="26"/>
      <c r="W930" s="26"/>
      <c r="X930" s="26"/>
      <c r="Y930" s="26"/>
      <c r="Z930" s="26"/>
      <c r="AA930" s="26"/>
      <c r="AB930" s="26"/>
      <c r="AC930" s="26"/>
      <c r="AD930" s="26"/>
      <c r="AE930" s="26"/>
      <c r="AF930" s="26"/>
      <c r="AG930" s="26"/>
      <c r="AH930" s="26"/>
      <c r="AI930" s="26"/>
      <c r="AJ930" s="26"/>
      <c r="AK930" s="26"/>
      <c r="AL930" s="274"/>
      <c r="AM930" s="274"/>
      <c r="AN930" s="274"/>
      <c r="AO930" s="26"/>
      <c r="AS930" s="26"/>
      <c r="AT930" s="26"/>
      <c r="AU930" s="26"/>
      <c r="AV930" s="26"/>
      <c r="AW930" s="26"/>
      <c r="AX930" s="26"/>
      <c r="AY930" s="26"/>
      <c r="AZ930" s="26"/>
      <c r="BA930" s="26"/>
      <c r="BB930" s="26"/>
      <c r="BC930" s="26"/>
      <c r="BD930" s="26"/>
      <c r="BE930" s="26"/>
      <c r="BF930" s="26"/>
      <c r="BG930" s="26"/>
      <c r="BH930" s="26"/>
      <c r="BI930" s="26"/>
      <c r="BJ930" s="26"/>
      <c r="BK930" s="26"/>
      <c r="BL930" s="26"/>
    </row>
    <row r="931" spans="1:64" ht="13.5" customHeight="1">
      <c r="A931" s="274"/>
      <c r="B931" s="274"/>
      <c r="C931" s="274"/>
      <c r="D931" s="274"/>
      <c r="E931" s="274"/>
      <c r="F931" s="274"/>
      <c r="G931" s="26"/>
      <c r="H931" s="274"/>
      <c r="I931" s="26"/>
      <c r="J931" s="26"/>
      <c r="K931" s="26"/>
      <c r="L931" s="26"/>
      <c r="M931" s="26"/>
      <c r="N931" s="26"/>
      <c r="O931" s="26"/>
      <c r="P931" s="274"/>
      <c r="Q931" s="26"/>
      <c r="R931" s="26"/>
      <c r="S931" s="26"/>
      <c r="T931" s="26"/>
      <c r="U931" s="26"/>
      <c r="V931" s="26"/>
      <c r="W931" s="26"/>
      <c r="X931" s="26"/>
      <c r="Y931" s="26"/>
      <c r="Z931" s="26"/>
      <c r="AA931" s="26"/>
      <c r="AB931" s="26"/>
      <c r="AC931" s="26"/>
      <c r="AD931" s="26"/>
      <c r="AE931" s="26"/>
      <c r="AF931" s="26"/>
      <c r="AG931" s="26"/>
      <c r="AH931" s="26"/>
      <c r="AI931" s="26"/>
      <c r="AJ931" s="26"/>
      <c r="AK931" s="26"/>
      <c r="AL931" s="274"/>
      <c r="AM931" s="274"/>
      <c r="AN931" s="274"/>
      <c r="AO931" s="26"/>
      <c r="AS931" s="26"/>
      <c r="AT931" s="26"/>
      <c r="AU931" s="26"/>
      <c r="AV931" s="26"/>
      <c r="AW931" s="26"/>
      <c r="AX931" s="26"/>
      <c r="AY931" s="26"/>
      <c r="AZ931" s="26"/>
      <c r="BA931" s="26"/>
      <c r="BB931" s="26"/>
      <c r="BC931" s="26"/>
      <c r="BD931" s="26"/>
      <c r="BE931" s="26"/>
      <c r="BF931" s="26"/>
      <c r="BG931" s="26"/>
      <c r="BH931" s="26"/>
      <c r="BI931" s="26"/>
      <c r="BJ931" s="26"/>
      <c r="BK931" s="26"/>
      <c r="BL931" s="26"/>
    </row>
    <row r="932" spans="1:64" ht="13.5" customHeight="1">
      <c r="A932" s="274"/>
      <c r="B932" s="274"/>
      <c r="C932" s="274"/>
      <c r="D932" s="274"/>
      <c r="E932" s="274"/>
      <c r="F932" s="274"/>
      <c r="G932" s="26"/>
      <c r="H932" s="274"/>
      <c r="I932" s="26"/>
      <c r="J932" s="26"/>
      <c r="K932" s="26"/>
      <c r="L932" s="26"/>
      <c r="M932" s="26"/>
      <c r="N932" s="26"/>
      <c r="O932" s="26"/>
      <c r="P932" s="274"/>
      <c r="Q932" s="26"/>
      <c r="R932" s="26"/>
      <c r="S932" s="26"/>
      <c r="T932" s="26"/>
      <c r="U932" s="26"/>
      <c r="V932" s="26"/>
      <c r="W932" s="26"/>
      <c r="X932" s="26"/>
      <c r="Y932" s="26"/>
      <c r="Z932" s="26"/>
      <c r="AA932" s="26"/>
      <c r="AB932" s="26"/>
      <c r="AC932" s="26"/>
      <c r="AD932" s="26"/>
      <c r="AE932" s="26"/>
      <c r="AF932" s="26"/>
      <c r="AG932" s="26"/>
      <c r="AH932" s="26"/>
      <c r="AI932" s="26"/>
      <c r="AJ932" s="26"/>
      <c r="AK932" s="26"/>
      <c r="AL932" s="274"/>
      <c r="AM932" s="274"/>
      <c r="AN932" s="274"/>
      <c r="AO932" s="26"/>
      <c r="AS932" s="26"/>
      <c r="AT932" s="26"/>
      <c r="AU932" s="26"/>
      <c r="AV932" s="26"/>
      <c r="AW932" s="26"/>
      <c r="AX932" s="26"/>
      <c r="AY932" s="26"/>
      <c r="AZ932" s="26"/>
      <c r="BA932" s="26"/>
      <c r="BB932" s="26"/>
      <c r="BC932" s="26"/>
      <c r="BD932" s="26"/>
      <c r="BE932" s="26"/>
      <c r="BF932" s="26"/>
      <c r="BG932" s="26"/>
      <c r="BH932" s="26"/>
      <c r="BI932" s="26"/>
      <c r="BJ932" s="26"/>
      <c r="BK932" s="26"/>
      <c r="BL932" s="26"/>
    </row>
    <row r="933" spans="1:64" ht="13.5" customHeight="1">
      <c r="A933" s="274"/>
      <c r="B933" s="274"/>
      <c r="C933" s="274"/>
      <c r="D933" s="274"/>
      <c r="E933" s="274"/>
      <c r="F933" s="274"/>
      <c r="G933" s="26"/>
      <c r="H933" s="274"/>
      <c r="I933" s="26"/>
      <c r="J933" s="26"/>
      <c r="K933" s="26"/>
      <c r="L933" s="26"/>
      <c r="M933" s="26"/>
      <c r="N933" s="26"/>
      <c r="O933" s="26"/>
      <c r="P933" s="274"/>
      <c r="Q933" s="26"/>
      <c r="R933" s="26"/>
      <c r="S933" s="26"/>
      <c r="T933" s="26"/>
      <c r="U933" s="26"/>
      <c r="V933" s="26"/>
      <c r="W933" s="26"/>
      <c r="X933" s="26"/>
      <c r="Y933" s="26"/>
      <c r="Z933" s="26"/>
      <c r="AA933" s="26"/>
      <c r="AB933" s="26"/>
      <c r="AC933" s="26"/>
      <c r="AD933" s="26"/>
      <c r="AE933" s="26"/>
      <c r="AF933" s="26"/>
      <c r="AG933" s="26"/>
      <c r="AH933" s="26"/>
      <c r="AI933" s="26"/>
      <c r="AJ933" s="26"/>
      <c r="AK933" s="26"/>
      <c r="AL933" s="274"/>
      <c r="AM933" s="274"/>
      <c r="AN933" s="274"/>
      <c r="AO933" s="26"/>
      <c r="AS933" s="26"/>
      <c r="AT933" s="26"/>
      <c r="AU933" s="26"/>
      <c r="AV933" s="26"/>
      <c r="AW933" s="26"/>
      <c r="AX933" s="26"/>
      <c r="AY933" s="26"/>
      <c r="AZ933" s="26"/>
      <c r="BA933" s="26"/>
      <c r="BB933" s="26"/>
      <c r="BC933" s="26"/>
      <c r="BD933" s="26"/>
      <c r="BE933" s="26"/>
      <c r="BF933" s="26"/>
      <c r="BG933" s="26"/>
      <c r="BH933" s="26"/>
      <c r="BI933" s="26"/>
      <c r="BJ933" s="26"/>
      <c r="BK933" s="26"/>
      <c r="BL933" s="26"/>
    </row>
    <row r="934" spans="1:64" ht="13.5" customHeight="1">
      <c r="A934" s="274"/>
      <c r="B934" s="274"/>
      <c r="C934" s="274"/>
      <c r="D934" s="274"/>
      <c r="E934" s="274"/>
      <c r="F934" s="274"/>
      <c r="G934" s="26"/>
      <c r="H934" s="274"/>
      <c r="I934" s="26"/>
      <c r="J934" s="26"/>
      <c r="K934" s="26"/>
      <c r="L934" s="26"/>
      <c r="M934" s="26"/>
      <c r="N934" s="26"/>
      <c r="O934" s="26"/>
      <c r="P934" s="274"/>
      <c r="Q934" s="26"/>
      <c r="R934" s="26"/>
      <c r="S934" s="26"/>
      <c r="T934" s="26"/>
      <c r="U934" s="26"/>
      <c r="V934" s="26"/>
      <c r="W934" s="26"/>
      <c r="X934" s="26"/>
      <c r="Y934" s="26"/>
      <c r="Z934" s="26"/>
      <c r="AA934" s="26"/>
      <c r="AB934" s="26"/>
      <c r="AC934" s="26"/>
      <c r="AD934" s="26"/>
      <c r="AE934" s="26"/>
      <c r="AF934" s="26"/>
      <c r="AG934" s="26"/>
      <c r="AH934" s="26"/>
      <c r="AI934" s="26"/>
      <c r="AJ934" s="26"/>
      <c r="AK934" s="26"/>
      <c r="AL934" s="274"/>
      <c r="AM934" s="274"/>
      <c r="AN934" s="274"/>
      <c r="AO934" s="26"/>
      <c r="AS934" s="26"/>
      <c r="AT934" s="26"/>
      <c r="AU934" s="26"/>
      <c r="AV934" s="26"/>
      <c r="AW934" s="26"/>
      <c r="AX934" s="26"/>
      <c r="AY934" s="26"/>
      <c r="AZ934" s="26"/>
      <c r="BA934" s="26"/>
      <c r="BB934" s="26"/>
      <c r="BC934" s="26"/>
      <c r="BD934" s="26"/>
      <c r="BE934" s="26"/>
      <c r="BF934" s="26"/>
      <c r="BG934" s="26"/>
      <c r="BH934" s="26"/>
      <c r="BI934" s="26"/>
      <c r="BJ934" s="26"/>
      <c r="BK934" s="26"/>
      <c r="BL934" s="26"/>
    </row>
    <row r="935" spans="1:64" ht="13.5" customHeight="1">
      <c r="A935" s="274"/>
      <c r="B935" s="274"/>
      <c r="C935" s="274"/>
      <c r="D935" s="274"/>
      <c r="E935" s="274"/>
      <c r="F935" s="274"/>
      <c r="G935" s="26"/>
      <c r="H935" s="274"/>
      <c r="I935" s="26"/>
      <c r="J935" s="26"/>
      <c r="K935" s="26"/>
      <c r="L935" s="26"/>
      <c r="M935" s="26"/>
      <c r="N935" s="26"/>
      <c r="O935" s="26"/>
      <c r="P935" s="274"/>
      <c r="Q935" s="26"/>
      <c r="R935" s="26"/>
      <c r="S935" s="26"/>
      <c r="T935" s="26"/>
      <c r="U935" s="26"/>
      <c r="V935" s="26"/>
      <c r="W935" s="26"/>
      <c r="X935" s="26"/>
      <c r="Y935" s="26"/>
      <c r="Z935" s="26"/>
      <c r="AA935" s="26"/>
      <c r="AB935" s="26"/>
      <c r="AC935" s="26"/>
      <c r="AD935" s="26"/>
      <c r="AE935" s="26"/>
      <c r="AF935" s="26"/>
      <c r="AG935" s="26"/>
      <c r="AH935" s="26"/>
      <c r="AI935" s="26"/>
      <c r="AJ935" s="26"/>
      <c r="AK935" s="26"/>
      <c r="AL935" s="274"/>
      <c r="AM935" s="274"/>
      <c r="AN935" s="274"/>
      <c r="AO935" s="26"/>
      <c r="AS935" s="26"/>
      <c r="AT935" s="26"/>
      <c r="AU935" s="26"/>
      <c r="AV935" s="26"/>
      <c r="AW935" s="26"/>
      <c r="AX935" s="26"/>
      <c r="AY935" s="26"/>
      <c r="AZ935" s="26"/>
      <c r="BA935" s="26"/>
      <c r="BB935" s="26"/>
      <c r="BC935" s="26"/>
      <c r="BD935" s="26"/>
      <c r="BE935" s="26"/>
      <c r="BF935" s="26"/>
      <c r="BG935" s="26"/>
      <c r="BH935" s="26"/>
      <c r="BI935" s="26"/>
      <c r="BJ935" s="26"/>
      <c r="BK935" s="26"/>
      <c r="BL935" s="26"/>
    </row>
    <row r="936" spans="1:64" ht="13.5" customHeight="1">
      <c r="A936" s="274"/>
      <c r="B936" s="274"/>
      <c r="C936" s="274"/>
      <c r="D936" s="274"/>
      <c r="E936" s="274"/>
      <c r="F936" s="274"/>
      <c r="G936" s="26"/>
      <c r="H936" s="274"/>
      <c r="I936" s="26"/>
      <c r="J936" s="26"/>
      <c r="K936" s="26"/>
      <c r="L936" s="26"/>
      <c r="M936" s="26"/>
      <c r="N936" s="26"/>
      <c r="O936" s="26"/>
      <c r="P936" s="274"/>
      <c r="Q936" s="26"/>
      <c r="R936" s="26"/>
      <c r="S936" s="26"/>
      <c r="T936" s="26"/>
      <c r="U936" s="26"/>
      <c r="V936" s="26"/>
      <c r="W936" s="26"/>
      <c r="X936" s="26"/>
      <c r="Y936" s="26"/>
      <c r="Z936" s="26"/>
      <c r="AA936" s="26"/>
      <c r="AB936" s="26"/>
      <c r="AC936" s="26"/>
      <c r="AD936" s="26"/>
      <c r="AE936" s="26"/>
      <c r="AF936" s="26"/>
      <c r="AG936" s="26"/>
      <c r="AH936" s="26"/>
      <c r="AI936" s="26"/>
      <c r="AJ936" s="26"/>
      <c r="AK936" s="26"/>
      <c r="AL936" s="274"/>
      <c r="AM936" s="274"/>
      <c r="AN936" s="274"/>
      <c r="AO936" s="26"/>
      <c r="AS936" s="26"/>
      <c r="AT936" s="26"/>
      <c r="AU936" s="26"/>
      <c r="AV936" s="26"/>
      <c r="AW936" s="26"/>
      <c r="AX936" s="26"/>
      <c r="AY936" s="26"/>
      <c r="AZ936" s="26"/>
      <c r="BA936" s="26"/>
      <c r="BB936" s="26"/>
      <c r="BC936" s="26"/>
      <c r="BD936" s="26"/>
      <c r="BE936" s="26"/>
      <c r="BF936" s="26"/>
      <c r="BG936" s="26"/>
      <c r="BH936" s="26"/>
      <c r="BI936" s="26"/>
      <c r="BJ936" s="26"/>
      <c r="BK936" s="26"/>
      <c r="BL936" s="26"/>
    </row>
    <row r="937" spans="1:64" ht="13.5" customHeight="1">
      <c r="A937" s="274"/>
      <c r="B937" s="274"/>
      <c r="C937" s="274"/>
      <c r="D937" s="274"/>
      <c r="E937" s="274"/>
      <c r="F937" s="274"/>
      <c r="G937" s="26"/>
      <c r="H937" s="274"/>
      <c r="I937" s="26"/>
      <c r="J937" s="26"/>
      <c r="K937" s="26"/>
      <c r="L937" s="26"/>
      <c r="M937" s="26"/>
      <c r="N937" s="26"/>
      <c r="O937" s="26"/>
      <c r="P937" s="274"/>
      <c r="Q937" s="26"/>
      <c r="R937" s="26"/>
      <c r="S937" s="26"/>
      <c r="T937" s="26"/>
      <c r="U937" s="26"/>
      <c r="V937" s="26"/>
      <c r="W937" s="26"/>
      <c r="X937" s="26"/>
      <c r="Y937" s="26"/>
      <c r="Z937" s="26"/>
      <c r="AA937" s="26"/>
      <c r="AB937" s="26"/>
      <c r="AC937" s="26"/>
      <c r="AD937" s="26"/>
      <c r="AE937" s="26"/>
      <c r="AF937" s="26"/>
      <c r="AG937" s="26"/>
      <c r="AH937" s="26"/>
      <c r="AI937" s="26"/>
      <c r="AJ937" s="26"/>
      <c r="AK937" s="26"/>
      <c r="AL937" s="274"/>
      <c r="AM937" s="274"/>
      <c r="AN937" s="274"/>
      <c r="AO937" s="26"/>
      <c r="AS937" s="26"/>
      <c r="AT937" s="26"/>
      <c r="AU937" s="26"/>
      <c r="AV937" s="26"/>
      <c r="AW937" s="26"/>
      <c r="AX937" s="26"/>
      <c r="AY937" s="26"/>
      <c r="AZ937" s="26"/>
      <c r="BA937" s="26"/>
      <c r="BB937" s="26"/>
      <c r="BC937" s="26"/>
      <c r="BD937" s="26"/>
      <c r="BE937" s="26"/>
      <c r="BF937" s="26"/>
      <c r="BG937" s="26"/>
      <c r="BH937" s="26"/>
      <c r="BI937" s="26"/>
      <c r="BJ937" s="26"/>
      <c r="BK937" s="26"/>
      <c r="BL937" s="26"/>
    </row>
    <row r="938" spans="1:64" ht="13.5" customHeight="1">
      <c r="A938" s="274"/>
      <c r="B938" s="274"/>
      <c r="C938" s="274"/>
      <c r="D938" s="274"/>
      <c r="E938" s="274"/>
      <c r="F938" s="274"/>
      <c r="G938" s="26"/>
      <c r="H938" s="274"/>
      <c r="I938" s="26"/>
      <c r="J938" s="26"/>
      <c r="K938" s="26"/>
      <c r="L938" s="26"/>
      <c r="M938" s="26"/>
      <c r="N938" s="26"/>
      <c r="O938" s="26"/>
      <c r="P938" s="274"/>
      <c r="Q938" s="26"/>
      <c r="R938" s="26"/>
      <c r="S938" s="26"/>
      <c r="T938" s="26"/>
      <c r="U938" s="26"/>
      <c r="V938" s="26"/>
      <c r="W938" s="26"/>
      <c r="X938" s="26"/>
      <c r="Y938" s="26"/>
      <c r="Z938" s="26"/>
      <c r="AA938" s="26"/>
      <c r="AB938" s="26"/>
      <c r="AC938" s="26"/>
      <c r="AD938" s="26"/>
      <c r="AE938" s="26"/>
      <c r="AF938" s="26"/>
      <c r="AG938" s="26"/>
      <c r="AH938" s="26"/>
      <c r="AI938" s="26"/>
      <c r="AJ938" s="26"/>
      <c r="AK938" s="26"/>
      <c r="AL938" s="274"/>
      <c r="AM938" s="274"/>
      <c r="AN938" s="274"/>
      <c r="AO938" s="26"/>
      <c r="AS938" s="26"/>
      <c r="AT938" s="26"/>
      <c r="AU938" s="26"/>
      <c r="AV938" s="26"/>
      <c r="AW938" s="26"/>
      <c r="AX938" s="26"/>
      <c r="AY938" s="26"/>
      <c r="AZ938" s="26"/>
      <c r="BA938" s="26"/>
      <c r="BB938" s="26"/>
      <c r="BC938" s="26"/>
      <c r="BD938" s="26"/>
      <c r="BE938" s="26"/>
      <c r="BF938" s="26"/>
      <c r="BG938" s="26"/>
      <c r="BH938" s="26"/>
      <c r="BI938" s="26"/>
      <c r="BJ938" s="26"/>
      <c r="BK938" s="26"/>
      <c r="BL938" s="26"/>
    </row>
    <row r="939" spans="1:64" ht="13.5" customHeight="1">
      <c r="A939" s="274"/>
      <c r="B939" s="274"/>
      <c r="C939" s="274"/>
      <c r="D939" s="274"/>
      <c r="E939" s="274"/>
      <c r="F939" s="274"/>
      <c r="G939" s="26"/>
      <c r="H939" s="274"/>
      <c r="I939" s="26"/>
      <c r="J939" s="26"/>
      <c r="K939" s="26"/>
      <c r="L939" s="26"/>
      <c r="M939" s="26"/>
      <c r="N939" s="26"/>
      <c r="O939" s="26"/>
      <c r="P939" s="274"/>
      <c r="Q939" s="26"/>
      <c r="R939" s="26"/>
      <c r="S939" s="26"/>
      <c r="T939" s="26"/>
      <c r="U939" s="26"/>
      <c r="V939" s="26"/>
      <c r="W939" s="26"/>
      <c r="X939" s="26"/>
      <c r="Y939" s="26"/>
      <c r="Z939" s="26"/>
      <c r="AA939" s="26"/>
      <c r="AB939" s="26"/>
      <c r="AC939" s="26"/>
      <c r="AD939" s="26"/>
      <c r="AE939" s="26"/>
      <c r="AF939" s="26"/>
      <c r="AG939" s="26"/>
      <c r="AH939" s="26"/>
      <c r="AI939" s="26"/>
      <c r="AJ939" s="26"/>
      <c r="AK939" s="26"/>
      <c r="AL939" s="274"/>
      <c r="AM939" s="274"/>
      <c r="AN939" s="274"/>
      <c r="AO939" s="26"/>
      <c r="AS939" s="26"/>
      <c r="AT939" s="26"/>
      <c r="AU939" s="26"/>
      <c r="AV939" s="26"/>
      <c r="AW939" s="26"/>
      <c r="AX939" s="26"/>
      <c r="AY939" s="26"/>
      <c r="AZ939" s="26"/>
      <c r="BA939" s="26"/>
      <c r="BB939" s="26"/>
      <c r="BC939" s="26"/>
      <c r="BD939" s="26"/>
      <c r="BE939" s="26"/>
      <c r="BF939" s="26"/>
      <c r="BG939" s="26"/>
      <c r="BH939" s="26"/>
      <c r="BI939" s="26"/>
      <c r="BJ939" s="26"/>
      <c r="BK939" s="26"/>
      <c r="BL939" s="26"/>
    </row>
    <row r="940" spans="1:64" ht="13.5" customHeight="1">
      <c r="A940" s="274"/>
      <c r="B940" s="274"/>
      <c r="C940" s="274"/>
      <c r="D940" s="274"/>
      <c r="E940" s="274"/>
      <c r="F940" s="274"/>
      <c r="G940" s="26"/>
      <c r="H940" s="274"/>
      <c r="I940" s="26"/>
      <c r="J940" s="26"/>
      <c r="K940" s="26"/>
      <c r="L940" s="26"/>
      <c r="M940" s="26"/>
      <c r="N940" s="26"/>
      <c r="O940" s="26"/>
      <c r="P940" s="274"/>
      <c r="Q940" s="26"/>
      <c r="R940" s="26"/>
      <c r="S940" s="26"/>
      <c r="T940" s="26"/>
      <c r="U940" s="26"/>
      <c r="V940" s="26"/>
      <c r="W940" s="26"/>
      <c r="X940" s="26"/>
      <c r="Y940" s="26"/>
      <c r="Z940" s="26"/>
      <c r="AA940" s="26"/>
      <c r="AB940" s="26"/>
      <c r="AC940" s="26"/>
      <c r="AD940" s="26"/>
      <c r="AE940" s="26"/>
      <c r="AF940" s="26"/>
      <c r="AG940" s="26"/>
      <c r="AH940" s="26"/>
      <c r="AI940" s="26"/>
      <c r="AJ940" s="26"/>
      <c r="AK940" s="26"/>
      <c r="AL940" s="274"/>
      <c r="AM940" s="274"/>
      <c r="AN940" s="274"/>
      <c r="AO940" s="26"/>
      <c r="AS940" s="26"/>
      <c r="AT940" s="26"/>
      <c r="AU940" s="26"/>
      <c r="AV940" s="26"/>
      <c r="AW940" s="26"/>
      <c r="AX940" s="26"/>
      <c r="AY940" s="26"/>
      <c r="AZ940" s="26"/>
      <c r="BA940" s="26"/>
      <c r="BB940" s="26"/>
      <c r="BC940" s="26"/>
      <c r="BD940" s="26"/>
      <c r="BE940" s="26"/>
      <c r="BF940" s="26"/>
      <c r="BG940" s="26"/>
      <c r="BH940" s="26"/>
      <c r="BI940" s="26"/>
      <c r="BJ940" s="26"/>
      <c r="BK940" s="26"/>
      <c r="BL940" s="26"/>
    </row>
    <row r="941" spans="1:64" ht="13.5" customHeight="1">
      <c r="A941" s="274"/>
      <c r="B941" s="274"/>
      <c r="C941" s="274"/>
      <c r="D941" s="274"/>
      <c r="E941" s="274"/>
      <c r="F941" s="274"/>
      <c r="G941" s="26"/>
      <c r="H941" s="274"/>
      <c r="I941" s="26"/>
      <c r="J941" s="26"/>
      <c r="K941" s="26"/>
      <c r="L941" s="26"/>
      <c r="M941" s="26"/>
      <c r="N941" s="26"/>
      <c r="O941" s="26"/>
      <c r="P941" s="274"/>
      <c r="Q941" s="26"/>
      <c r="R941" s="26"/>
      <c r="S941" s="26"/>
      <c r="T941" s="26"/>
      <c r="U941" s="26"/>
      <c r="V941" s="26"/>
      <c r="W941" s="26"/>
      <c r="X941" s="26"/>
      <c r="Y941" s="26"/>
      <c r="Z941" s="26"/>
      <c r="AA941" s="26"/>
      <c r="AB941" s="26"/>
      <c r="AC941" s="26"/>
      <c r="AD941" s="26"/>
      <c r="AE941" s="26"/>
      <c r="AF941" s="26"/>
      <c r="AG941" s="26"/>
      <c r="AH941" s="26"/>
      <c r="AI941" s="26"/>
      <c r="AJ941" s="26"/>
      <c r="AK941" s="26"/>
      <c r="AL941" s="274"/>
      <c r="AM941" s="274"/>
      <c r="AN941" s="274"/>
      <c r="AO941" s="26"/>
      <c r="AS941" s="26"/>
      <c r="AT941" s="26"/>
      <c r="AU941" s="26"/>
      <c r="AV941" s="26"/>
      <c r="AW941" s="26"/>
      <c r="AX941" s="26"/>
      <c r="AY941" s="26"/>
      <c r="AZ941" s="26"/>
      <c r="BA941" s="26"/>
      <c r="BB941" s="26"/>
      <c r="BC941" s="26"/>
      <c r="BD941" s="26"/>
      <c r="BE941" s="26"/>
      <c r="BF941" s="26"/>
      <c r="BG941" s="26"/>
      <c r="BH941" s="26"/>
      <c r="BI941" s="26"/>
      <c r="BJ941" s="26"/>
      <c r="BK941" s="26"/>
      <c r="BL941" s="26"/>
    </row>
    <row r="942" spans="1:64" ht="13.5" customHeight="1">
      <c r="A942" s="274"/>
      <c r="B942" s="274"/>
      <c r="C942" s="274"/>
      <c r="D942" s="274"/>
      <c r="E942" s="274"/>
      <c r="F942" s="274"/>
      <c r="G942" s="26"/>
      <c r="H942" s="274"/>
      <c r="I942" s="26"/>
      <c r="J942" s="26"/>
      <c r="K942" s="26"/>
      <c r="L942" s="26"/>
      <c r="M942" s="26"/>
      <c r="N942" s="26"/>
      <c r="O942" s="26"/>
      <c r="P942" s="274"/>
      <c r="Q942" s="26"/>
      <c r="R942" s="26"/>
      <c r="S942" s="26"/>
      <c r="T942" s="26"/>
      <c r="U942" s="26"/>
      <c r="V942" s="26"/>
      <c r="W942" s="26"/>
      <c r="X942" s="26"/>
      <c r="Y942" s="26"/>
      <c r="Z942" s="26"/>
      <c r="AA942" s="26"/>
      <c r="AB942" s="26"/>
      <c r="AC942" s="26"/>
      <c r="AD942" s="26"/>
      <c r="AE942" s="26"/>
      <c r="AF942" s="26"/>
      <c r="AG942" s="26"/>
      <c r="AH942" s="26"/>
      <c r="AI942" s="26"/>
      <c r="AJ942" s="26"/>
      <c r="AK942" s="26"/>
      <c r="AL942" s="274"/>
      <c r="AM942" s="274"/>
      <c r="AN942" s="274"/>
      <c r="AO942" s="26"/>
      <c r="AS942" s="26"/>
      <c r="AT942" s="26"/>
      <c r="AU942" s="26"/>
      <c r="AV942" s="26"/>
      <c r="AW942" s="26"/>
      <c r="AX942" s="26"/>
      <c r="AY942" s="26"/>
      <c r="AZ942" s="26"/>
      <c r="BA942" s="26"/>
      <c r="BB942" s="26"/>
      <c r="BC942" s="26"/>
      <c r="BD942" s="26"/>
      <c r="BE942" s="26"/>
      <c r="BF942" s="26"/>
      <c r="BG942" s="26"/>
      <c r="BH942" s="26"/>
      <c r="BI942" s="26"/>
      <c r="BJ942" s="26"/>
      <c r="BK942" s="26"/>
      <c r="BL942" s="26"/>
    </row>
    <row r="943" spans="1:64" ht="13.5" customHeight="1">
      <c r="A943" s="274"/>
      <c r="B943" s="274"/>
      <c r="C943" s="274"/>
      <c r="D943" s="274"/>
      <c r="E943" s="274"/>
      <c r="F943" s="274"/>
      <c r="G943" s="26"/>
      <c r="H943" s="274"/>
      <c r="I943" s="26"/>
      <c r="J943" s="26"/>
      <c r="K943" s="26"/>
      <c r="L943" s="26"/>
      <c r="M943" s="26"/>
      <c r="N943" s="26"/>
      <c r="O943" s="26"/>
      <c r="P943" s="274"/>
      <c r="Q943" s="26"/>
      <c r="R943" s="26"/>
      <c r="S943" s="26"/>
      <c r="T943" s="26"/>
      <c r="U943" s="26"/>
      <c r="V943" s="26"/>
      <c r="W943" s="26"/>
      <c r="X943" s="26"/>
      <c r="Y943" s="26"/>
      <c r="Z943" s="26"/>
      <c r="AA943" s="26"/>
      <c r="AB943" s="26"/>
      <c r="AC943" s="26"/>
      <c r="AD943" s="26"/>
      <c r="AE943" s="26"/>
      <c r="AF943" s="26"/>
      <c r="AG943" s="26"/>
      <c r="AH943" s="26"/>
      <c r="AI943" s="26"/>
      <c r="AJ943" s="26"/>
      <c r="AK943" s="26"/>
      <c r="AL943" s="274"/>
      <c r="AM943" s="274"/>
      <c r="AN943" s="274"/>
      <c r="AO943" s="26"/>
      <c r="AS943" s="26"/>
      <c r="AT943" s="26"/>
      <c r="AU943" s="26"/>
      <c r="AV943" s="26"/>
      <c r="AW943" s="26"/>
      <c r="AX943" s="26"/>
      <c r="AY943" s="26"/>
      <c r="AZ943" s="26"/>
      <c r="BA943" s="26"/>
      <c r="BB943" s="26"/>
      <c r="BC943" s="26"/>
      <c r="BD943" s="26"/>
      <c r="BE943" s="26"/>
      <c r="BF943" s="26"/>
      <c r="BG943" s="26"/>
      <c r="BH943" s="26"/>
      <c r="BI943" s="26"/>
      <c r="BJ943" s="26"/>
      <c r="BK943" s="26"/>
      <c r="BL943" s="26"/>
    </row>
    <row r="944" spans="1:64" ht="13.5" customHeight="1">
      <c r="A944" s="274"/>
      <c r="B944" s="274"/>
      <c r="C944" s="274"/>
      <c r="D944" s="274"/>
      <c r="E944" s="274"/>
      <c r="F944" s="274"/>
      <c r="G944" s="26"/>
      <c r="H944" s="274"/>
      <c r="I944" s="26"/>
      <c r="J944" s="26"/>
      <c r="K944" s="26"/>
      <c r="L944" s="26"/>
      <c r="M944" s="26"/>
      <c r="N944" s="26"/>
      <c r="O944" s="26"/>
      <c r="P944" s="274"/>
      <c r="Q944" s="26"/>
      <c r="R944" s="26"/>
      <c r="S944" s="26"/>
      <c r="T944" s="26"/>
      <c r="U944" s="26"/>
      <c r="V944" s="26"/>
      <c r="W944" s="26"/>
      <c r="X944" s="26"/>
      <c r="Y944" s="26"/>
      <c r="Z944" s="26"/>
      <c r="AA944" s="26"/>
      <c r="AB944" s="26"/>
      <c r="AC944" s="26"/>
      <c r="AD944" s="26"/>
      <c r="AE944" s="26"/>
      <c r="AF944" s="26"/>
      <c r="AG944" s="26"/>
      <c r="AH944" s="26"/>
      <c r="AI944" s="26"/>
      <c r="AJ944" s="26"/>
      <c r="AK944" s="26"/>
      <c r="AL944" s="274"/>
      <c r="AM944" s="274"/>
      <c r="AN944" s="274"/>
      <c r="AO944" s="26"/>
      <c r="AS944" s="26"/>
      <c r="AT944" s="26"/>
      <c r="AU944" s="26"/>
      <c r="AV944" s="26"/>
      <c r="AW944" s="26"/>
      <c r="AX944" s="26"/>
      <c r="AY944" s="26"/>
      <c r="AZ944" s="26"/>
      <c r="BA944" s="26"/>
      <c r="BB944" s="26"/>
      <c r="BC944" s="26"/>
      <c r="BD944" s="26"/>
      <c r="BE944" s="26"/>
      <c r="BF944" s="26"/>
      <c r="BG944" s="26"/>
      <c r="BH944" s="26"/>
      <c r="BI944" s="26"/>
      <c r="BJ944" s="26"/>
      <c r="BK944" s="26"/>
      <c r="BL944" s="26"/>
    </row>
    <row r="945" spans="1:64" ht="13.5" customHeight="1">
      <c r="A945" s="274"/>
      <c r="B945" s="274"/>
      <c r="C945" s="274"/>
      <c r="D945" s="274"/>
      <c r="E945" s="274"/>
      <c r="F945" s="274"/>
      <c r="G945" s="26"/>
      <c r="H945" s="274"/>
      <c r="I945" s="26"/>
      <c r="J945" s="26"/>
      <c r="K945" s="26"/>
      <c r="L945" s="26"/>
      <c r="M945" s="26"/>
      <c r="N945" s="26"/>
      <c r="O945" s="26"/>
      <c r="P945" s="274"/>
      <c r="Q945" s="26"/>
      <c r="R945" s="26"/>
      <c r="S945" s="26"/>
      <c r="T945" s="26"/>
      <c r="U945" s="26"/>
      <c r="V945" s="26"/>
      <c r="W945" s="26"/>
      <c r="X945" s="26"/>
      <c r="Y945" s="26"/>
      <c r="Z945" s="26"/>
      <c r="AA945" s="26"/>
      <c r="AB945" s="26"/>
      <c r="AC945" s="26"/>
      <c r="AD945" s="26"/>
      <c r="AE945" s="26"/>
      <c r="AF945" s="26"/>
      <c r="AG945" s="26"/>
      <c r="AH945" s="26"/>
      <c r="AI945" s="26"/>
      <c r="AJ945" s="26"/>
      <c r="AK945" s="26"/>
      <c r="AL945" s="274"/>
      <c r="AM945" s="274"/>
      <c r="AN945" s="274"/>
      <c r="AO945" s="26"/>
      <c r="AS945" s="26"/>
      <c r="AT945" s="26"/>
      <c r="AU945" s="26"/>
      <c r="AV945" s="26"/>
      <c r="AW945" s="26"/>
      <c r="AX945" s="26"/>
      <c r="AY945" s="26"/>
      <c r="AZ945" s="26"/>
      <c r="BA945" s="26"/>
      <c r="BB945" s="26"/>
      <c r="BC945" s="26"/>
      <c r="BD945" s="26"/>
      <c r="BE945" s="26"/>
      <c r="BF945" s="26"/>
      <c r="BG945" s="26"/>
      <c r="BH945" s="26"/>
      <c r="BI945" s="26"/>
      <c r="BJ945" s="26"/>
      <c r="BK945" s="26"/>
      <c r="BL945" s="26"/>
    </row>
    <row r="946" spans="1:64" ht="13.5" customHeight="1">
      <c r="A946" s="274"/>
      <c r="B946" s="274"/>
      <c r="C946" s="274"/>
      <c r="D946" s="274"/>
      <c r="E946" s="274"/>
      <c r="F946" s="274"/>
      <c r="G946" s="26"/>
      <c r="H946" s="274"/>
      <c r="I946" s="26"/>
      <c r="J946" s="26"/>
      <c r="K946" s="26"/>
      <c r="L946" s="26"/>
      <c r="M946" s="26"/>
      <c r="N946" s="26"/>
      <c r="O946" s="26"/>
      <c r="P946" s="274"/>
      <c r="Q946" s="26"/>
      <c r="R946" s="26"/>
      <c r="S946" s="26"/>
      <c r="T946" s="26"/>
      <c r="U946" s="26"/>
      <c r="V946" s="26"/>
      <c r="W946" s="26"/>
      <c r="X946" s="26"/>
      <c r="Y946" s="26"/>
      <c r="Z946" s="26"/>
      <c r="AA946" s="26"/>
      <c r="AB946" s="26"/>
      <c r="AC946" s="26"/>
      <c r="AD946" s="26"/>
      <c r="AE946" s="26"/>
      <c r="AF946" s="26"/>
      <c r="AG946" s="26"/>
      <c r="AH946" s="26"/>
      <c r="AI946" s="26"/>
      <c r="AJ946" s="26"/>
      <c r="AK946" s="26"/>
      <c r="AL946" s="274"/>
      <c r="AM946" s="274"/>
      <c r="AN946" s="274"/>
      <c r="AO946" s="26"/>
      <c r="AS946" s="26"/>
      <c r="AT946" s="26"/>
      <c r="AU946" s="26"/>
      <c r="AV946" s="26"/>
      <c r="AW946" s="26"/>
      <c r="AX946" s="26"/>
      <c r="AY946" s="26"/>
      <c r="AZ946" s="26"/>
      <c r="BA946" s="26"/>
      <c r="BB946" s="26"/>
      <c r="BC946" s="26"/>
      <c r="BD946" s="26"/>
      <c r="BE946" s="26"/>
      <c r="BF946" s="26"/>
      <c r="BG946" s="26"/>
      <c r="BH946" s="26"/>
      <c r="BI946" s="26"/>
      <c r="BJ946" s="26"/>
      <c r="BK946" s="26"/>
      <c r="BL946" s="26"/>
    </row>
    <row r="947" spans="1:64" ht="13.5" customHeight="1">
      <c r="A947" s="274"/>
      <c r="B947" s="274"/>
      <c r="C947" s="274"/>
      <c r="D947" s="274"/>
      <c r="E947" s="274"/>
      <c r="F947" s="274"/>
      <c r="G947" s="26"/>
      <c r="H947" s="274"/>
      <c r="I947" s="26"/>
      <c r="J947" s="26"/>
      <c r="K947" s="26"/>
      <c r="L947" s="26"/>
      <c r="M947" s="26"/>
      <c r="N947" s="26"/>
      <c r="O947" s="26"/>
      <c r="P947" s="274"/>
      <c r="Q947" s="26"/>
      <c r="R947" s="26"/>
      <c r="S947" s="26"/>
      <c r="T947" s="26"/>
      <c r="U947" s="26"/>
      <c r="V947" s="26"/>
      <c r="W947" s="26"/>
      <c r="X947" s="26"/>
      <c r="Y947" s="26"/>
      <c r="Z947" s="26"/>
      <c r="AA947" s="26"/>
      <c r="AB947" s="26"/>
      <c r="AC947" s="26"/>
      <c r="AD947" s="26"/>
      <c r="AE947" s="26"/>
      <c r="AF947" s="26"/>
      <c r="AG947" s="26"/>
      <c r="AH947" s="26"/>
      <c r="AI947" s="26"/>
      <c r="AJ947" s="26"/>
      <c r="AK947" s="26"/>
      <c r="AL947" s="274"/>
      <c r="AM947" s="274"/>
      <c r="AN947" s="274"/>
      <c r="AO947" s="26"/>
      <c r="AS947" s="26"/>
      <c r="AT947" s="26"/>
      <c r="AU947" s="26"/>
      <c r="AV947" s="26"/>
      <c r="AW947" s="26"/>
      <c r="AX947" s="26"/>
      <c r="AY947" s="26"/>
      <c r="AZ947" s="26"/>
      <c r="BA947" s="26"/>
      <c r="BB947" s="26"/>
      <c r="BC947" s="26"/>
      <c r="BD947" s="26"/>
      <c r="BE947" s="26"/>
      <c r="BF947" s="26"/>
      <c r="BG947" s="26"/>
      <c r="BH947" s="26"/>
      <c r="BI947" s="26"/>
      <c r="BJ947" s="26"/>
      <c r="BK947" s="26"/>
      <c r="BL947" s="26"/>
    </row>
    <row r="948" spans="1:64" ht="13.5" customHeight="1">
      <c r="A948" s="274"/>
      <c r="B948" s="274"/>
      <c r="C948" s="274"/>
      <c r="D948" s="274"/>
      <c r="E948" s="274"/>
      <c r="F948" s="274"/>
      <c r="G948" s="26"/>
      <c r="H948" s="274"/>
      <c r="I948" s="26"/>
      <c r="J948" s="26"/>
      <c r="K948" s="26"/>
      <c r="L948" s="26"/>
      <c r="M948" s="26"/>
      <c r="N948" s="26"/>
      <c r="O948" s="26"/>
      <c r="P948" s="274"/>
      <c r="Q948" s="26"/>
      <c r="R948" s="26"/>
      <c r="S948" s="26"/>
      <c r="T948" s="26"/>
      <c r="U948" s="26"/>
      <c r="V948" s="26"/>
      <c r="W948" s="26"/>
      <c r="X948" s="26"/>
      <c r="Y948" s="26"/>
      <c r="Z948" s="26"/>
      <c r="AA948" s="26"/>
      <c r="AB948" s="26"/>
      <c r="AC948" s="26"/>
      <c r="AD948" s="26"/>
      <c r="AE948" s="26"/>
      <c r="AF948" s="26"/>
      <c r="AG948" s="26"/>
      <c r="AH948" s="26"/>
      <c r="AI948" s="26"/>
      <c r="AJ948" s="26"/>
      <c r="AK948" s="26"/>
      <c r="AL948" s="274"/>
      <c r="AM948" s="274"/>
      <c r="AN948" s="274"/>
      <c r="AO948" s="26"/>
      <c r="AS948" s="26"/>
      <c r="AT948" s="26"/>
      <c r="AU948" s="26"/>
      <c r="AV948" s="26"/>
      <c r="AW948" s="26"/>
      <c r="AX948" s="26"/>
      <c r="AY948" s="26"/>
      <c r="AZ948" s="26"/>
      <c r="BA948" s="26"/>
      <c r="BB948" s="26"/>
      <c r="BC948" s="26"/>
      <c r="BD948" s="26"/>
      <c r="BE948" s="26"/>
      <c r="BF948" s="26"/>
      <c r="BG948" s="26"/>
      <c r="BH948" s="26"/>
      <c r="BI948" s="26"/>
      <c r="BJ948" s="26"/>
      <c r="BK948" s="26"/>
      <c r="BL948" s="26"/>
    </row>
    <row r="949" spans="1:64" ht="13.5" customHeight="1">
      <c r="A949" s="274"/>
      <c r="B949" s="274"/>
      <c r="C949" s="274"/>
      <c r="D949" s="274"/>
      <c r="E949" s="274"/>
      <c r="F949" s="274"/>
      <c r="G949" s="26"/>
      <c r="H949" s="274"/>
      <c r="I949" s="26"/>
      <c r="J949" s="26"/>
      <c r="K949" s="26"/>
      <c r="L949" s="26"/>
      <c r="M949" s="26"/>
      <c r="N949" s="26"/>
      <c r="O949" s="26"/>
      <c r="P949" s="274"/>
      <c r="Q949" s="26"/>
      <c r="R949" s="26"/>
      <c r="S949" s="26"/>
      <c r="T949" s="26"/>
      <c r="U949" s="26"/>
      <c r="V949" s="26"/>
      <c r="W949" s="26"/>
      <c r="X949" s="26"/>
      <c r="Y949" s="26"/>
      <c r="Z949" s="26"/>
      <c r="AA949" s="26"/>
      <c r="AB949" s="26"/>
      <c r="AC949" s="26"/>
      <c r="AD949" s="26"/>
      <c r="AE949" s="26"/>
      <c r="AF949" s="26"/>
      <c r="AG949" s="26"/>
      <c r="AH949" s="26"/>
      <c r="AI949" s="26"/>
      <c r="AJ949" s="26"/>
      <c r="AK949" s="26"/>
      <c r="AL949" s="274"/>
      <c r="AM949" s="274"/>
      <c r="AN949" s="274"/>
      <c r="AO949" s="26"/>
      <c r="AS949" s="26"/>
      <c r="AT949" s="26"/>
      <c r="AU949" s="26"/>
      <c r="AV949" s="26"/>
      <c r="AW949" s="26"/>
      <c r="AX949" s="26"/>
      <c r="AY949" s="26"/>
      <c r="AZ949" s="26"/>
      <c r="BA949" s="26"/>
      <c r="BB949" s="26"/>
      <c r="BC949" s="26"/>
      <c r="BD949" s="26"/>
      <c r="BE949" s="26"/>
      <c r="BF949" s="26"/>
      <c r="BG949" s="26"/>
      <c r="BH949" s="26"/>
      <c r="BI949" s="26"/>
      <c r="BJ949" s="26"/>
      <c r="BK949" s="26"/>
      <c r="BL949" s="26"/>
    </row>
    <row r="950" spans="1:64" ht="13.5" customHeight="1">
      <c r="A950" s="274"/>
      <c r="B950" s="274"/>
      <c r="C950" s="274"/>
      <c r="D950" s="274"/>
      <c r="E950" s="274"/>
      <c r="F950" s="274"/>
      <c r="G950" s="26"/>
      <c r="H950" s="274"/>
      <c r="I950" s="26"/>
      <c r="J950" s="26"/>
      <c r="K950" s="26"/>
      <c r="L950" s="26"/>
      <c r="M950" s="26"/>
      <c r="N950" s="26"/>
      <c r="O950" s="26"/>
      <c r="P950" s="274"/>
      <c r="Q950" s="26"/>
      <c r="R950" s="26"/>
      <c r="S950" s="26"/>
      <c r="T950" s="26"/>
      <c r="U950" s="26"/>
      <c r="V950" s="26"/>
      <c r="W950" s="26"/>
      <c r="X950" s="26"/>
      <c r="Y950" s="26"/>
      <c r="Z950" s="26"/>
      <c r="AA950" s="26"/>
      <c r="AB950" s="26"/>
      <c r="AC950" s="26"/>
      <c r="AD950" s="26"/>
      <c r="AE950" s="26"/>
      <c r="AF950" s="26"/>
      <c r="AG950" s="26"/>
      <c r="AH950" s="26"/>
      <c r="AI950" s="26"/>
      <c r="AJ950" s="26"/>
      <c r="AK950" s="26"/>
      <c r="AL950" s="274"/>
      <c r="AM950" s="274"/>
      <c r="AN950" s="274"/>
      <c r="AO950" s="26"/>
      <c r="AS950" s="26"/>
      <c r="AT950" s="26"/>
      <c r="AU950" s="26"/>
      <c r="AV950" s="26"/>
      <c r="AW950" s="26"/>
      <c r="AX950" s="26"/>
      <c r="AY950" s="26"/>
      <c r="AZ950" s="26"/>
      <c r="BA950" s="26"/>
      <c r="BB950" s="26"/>
      <c r="BC950" s="26"/>
      <c r="BD950" s="26"/>
      <c r="BE950" s="26"/>
      <c r="BF950" s="26"/>
      <c r="BG950" s="26"/>
      <c r="BH950" s="26"/>
      <c r="BI950" s="26"/>
      <c r="BJ950" s="26"/>
      <c r="BK950" s="26"/>
      <c r="BL950" s="26"/>
    </row>
    <row r="951" spans="1:64" ht="13.5" customHeight="1">
      <c r="A951" s="274"/>
      <c r="B951" s="274"/>
      <c r="C951" s="274"/>
      <c r="D951" s="274"/>
      <c r="E951" s="274"/>
      <c r="F951" s="274"/>
      <c r="G951" s="26"/>
      <c r="H951" s="274"/>
      <c r="I951" s="26"/>
      <c r="J951" s="26"/>
      <c r="K951" s="26"/>
      <c r="L951" s="26"/>
      <c r="M951" s="26"/>
      <c r="N951" s="26"/>
      <c r="O951" s="26"/>
      <c r="P951" s="274"/>
      <c r="Q951" s="26"/>
      <c r="R951" s="26"/>
      <c r="S951" s="26"/>
      <c r="T951" s="26"/>
      <c r="U951" s="26"/>
      <c r="V951" s="26"/>
      <c r="W951" s="26"/>
      <c r="X951" s="26"/>
      <c r="Y951" s="26"/>
      <c r="Z951" s="26"/>
      <c r="AA951" s="26"/>
      <c r="AB951" s="26"/>
      <c r="AC951" s="26"/>
      <c r="AD951" s="26"/>
      <c r="AE951" s="26"/>
      <c r="AF951" s="26"/>
      <c r="AG951" s="26"/>
      <c r="AH951" s="26"/>
      <c r="AI951" s="26"/>
      <c r="AJ951" s="26"/>
      <c r="AK951" s="26"/>
      <c r="AL951" s="274"/>
      <c r="AM951" s="274"/>
      <c r="AN951" s="274"/>
      <c r="AO951" s="26"/>
      <c r="AS951" s="26"/>
      <c r="AT951" s="26"/>
      <c r="AU951" s="26"/>
      <c r="AV951" s="26"/>
      <c r="AW951" s="26"/>
      <c r="AX951" s="26"/>
      <c r="AY951" s="26"/>
      <c r="AZ951" s="26"/>
      <c r="BA951" s="26"/>
      <c r="BB951" s="26"/>
      <c r="BC951" s="26"/>
      <c r="BD951" s="26"/>
      <c r="BE951" s="26"/>
      <c r="BF951" s="26"/>
      <c r="BG951" s="26"/>
      <c r="BH951" s="26"/>
      <c r="BI951" s="26"/>
      <c r="BJ951" s="26"/>
      <c r="BK951" s="26"/>
      <c r="BL951" s="26"/>
    </row>
    <row r="952" spans="1:64" ht="13.5" customHeight="1">
      <c r="A952" s="274"/>
      <c r="B952" s="274"/>
      <c r="C952" s="274"/>
      <c r="D952" s="274"/>
      <c r="E952" s="274"/>
      <c r="F952" s="274"/>
      <c r="G952" s="26"/>
      <c r="H952" s="274"/>
      <c r="I952" s="26"/>
      <c r="J952" s="26"/>
      <c r="K952" s="26"/>
      <c r="L952" s="26"/>
      <c r="M952" s="26"/>
      <c r="N952" s="26"/>
      <c r="O952" s="26"/>
      <c r="P952" s="274"/>
      <c r="Q952" s="26"/>
      <c r="R952" s="26"/>
      <c r="S952" s="26"/>
      <c r="T952" s="26"/>
      <c r="U952" s="26"/>
      <c r="V952" s="26"/>
      <c r="W952" s="26"/>
      <c r="X952" s="26"/>
      <c r="Y952" s="26"/>
      <c r="Z952" s="26"/>
      <c r="AA952" s="26"/>
      <c r="AB952" s="26"/>
      <c r="AC952" s="26"/>
      <c r="AD952" s="26"/>
      <c r="AE952" s="26"/>
      <c r="AF952" s="26"/>
      <c r="AG952" s="26"/>
      <c r="AH952" s="26"/>
      <c r="AI952" s="26"/>
      <c r="AJ952" s="26"/>
      <c r="AK952" s="26"/>
      <c r="AL952" s="274"/>
      <c r="AM952" s="274"/>
      <c r="AN952" s="274"/>
      <c r="AO952" s="26"/>
      <c r="AS952" s="26"/>
      <c r="AT952" s="26"/>
      <c r="AU952" s="26"/>
      <c r="AV952" s="26"/>
      <c r="AW952" s="26"/>
      <c r="AX952" s="26"/>
      <c r="AY952" s="26"/>
      <c r="AZ952" s="26"/>
      <c r="BA952" s="26"/>
      <c r="BB952" s="26"/>
      <c r="BC952" s="26"/>
      <c r="BD952" s="26"/>
      <c r="BE952" s="26"/>
      <c r="BF952" s="26"/>
      <c r="BG952" s="26"/>
      <c r="BH952" s="26"/>
      <c r="BI952" s="26"/>
      <c r="BJ952" s="26"/>
      <c r="BK952" s="26"/>
      <c r="BL952" s="26"/>
    </row>
    <row r="953" spans="1:64" ht="13.5" customHeight="1">
      <c r="A953" s="274"/>
      <c r="B953" s="274"/>
      <c r="C953" s="274"/>
      <c r="D953" s="274"/>
      <c r="E953" s="274"/>
      <c r="F953" s="274"/>
      <c r="G953" s="26"/>
      <c r="H953" s="274"/>
      <c r="I953" s="26"/>
      <c r="J953" s="26"/>
      <c r="K953" s="26"/>
      <c r="L953" s="26"/>
      <c r="M953" s="26"/>
      <c r="N953" s="26"/>
      <c r="O953" s="26"/>
      <c r="P953" s="274"/>
      <c r="Q953" s="26"/>
      <c r="R953" s="26"/>
      <c r="S953" s="26"/>
      <c r="T953" s="26"/>
      <c r="U953" s="26"/>
      <c r="V953" s="26"/>
      <c r="W953" s="26"/>
      <c r="X953" s="26"/>
      <c r="Y953" s="26"/>
      <c r="Z953" s="26"/>
      <c r="AA953" s="26"/>
      <c r="AB953" s="26"/>
      <c r="AC953" s="26"/>
      <c r="AD953" s="26"/>
      <c r="AE953" s="26"/>
      <c r="AF953" s="26"/>
      <c r="AG953" s="26"/>
      <c r="AH953" s="26"/>
      <c r="AI953" s="26"/>
      <c r="AJ953" s="26"/>
      <c r="AK953" s="26"/>
      <c r="AL953" s="274"/>
      <c r="AM953" s="274"/>
      <c r="AN953" s="274"/>
      <c r="AO953" s="26"/>
      <c r="AS953" s="26"/>
      <c r="AT953" s="26"/>
      <c r="AU953" s="26"/>
      <c r="AV953" s="26"/>
      <c r="AW953" s="26"/>
      <c r="AX953" s="26"/>
      <c r="AY953" s="26"/>
      <c r="AZ953" s="26"/>
      <c r="BA953" s="26"/>
      <c r="BB953" s="26"/>
      <c r="BC953" s="26"/>
      <c r="BD953" s="26"/>
      <c r="BE953" s="26"/>
      <c r="BF953" s="26"/>
      <c r="BG953" s="26"/>
      <c r="BH953" s="26"/>
      <c r="BI953" s="26"/>
      <c r="BJ953" s="26"/>
      <c r="BK953" s="26"/>
      <c r="BL953" s="26"/>
    </row>
    <row r="954" spans="1:64" ht="13.5" customHeight="1">
      <c r="A954" s="274"/>
      <c r="B954" s="274"/>
      <c r="C954" s="274"/>
      <c r="D954" s="274"/>
      <c r="E954" s="274"/>
      <c r="F954" s="274"/>
      <c r="G954" s="26"/>
      <c r="H954" s="274"/>
      <c r="I954" s="26"/>
      <c r="J954" s="26"/>
      <c r="K954" s="26"/>
      <c r="L954" s="26"/>
      <c r="M954" s="26"/>
      <c r="N954" s="26"/>
      <c r="O954" s="26"/>
      <c r="P954" s="274"/>
      <c r="Q954" s="26"/>
      <c r="R954" s="26"/>
      <c r="S954" s="26"/>
      <c r="T954" s="26"/>
      <c r="U954" s="26"/>
      <c r="V954" s="26"/>
      <c r="W954" s="26"/>
      <c r="X954" s="26"/>
      <c r="Y954" s="26"/>
      <c r="Z954" s="26"/>
      <c r="AA954" s="26"/>
      <c r="AB954" s="26"/>
      <c r="AC954" s="26"/>
      <c r="AD954" s="26"/>
      <c r="AE954" s="26"/>
      <c r="AF954" s="26"/>
      <c r="AG954" s="26"/>
      <c r="AH954" s="26"/>
      <c r="AI954" s="26"/>
      <c r="AJ954" s="26"/>
      <c r="AK954" s="26"/>
      <c r="AL954" s="274"/>
      <c r="AM954" s="274"/>
      <c r="AN954" s="274"/>
      <c r="AO954" s="26"/>
      <c r="AS954" s="26"/>
      <c r="AT954" s="26"/>
      <c r="AU954" s="26"/>
      <c r="AV954" s="26"/>
      <c r="AW954" s="26"/>
      <c r="AX954" s="26"/>
      <c r="AY954" s="26"/>
      <c r="AZ954" s="26"/>
      <c r="BA954" s="26"/>
      <c r="BB954" s="26"/>
      <c r="BC954" s="26"/>
      <c r="BD954" s="26"/>
      <c r="BE954" s="26"/>
      <c r="BF954" s="26"/>
      <c r="BG954" s="26"/>
      <c r="BH954" s="26"/>
      <c r="BI954" s="26"/>
      <c r="BJ954" s="26"/>
      <c r="BK954" s="26"/>
      <c r="BL954" s="26"/>
    </row>
    <row r="955" spans="1:64" ht="13.5" customHeight="1">
      <c r="A955" s="274"/>
      <c r="B955" s="274"/>
      <c r="C955" s="274"/>
      <c r="D955" s="274"/>
      <c r="E955" s="274"/>
      <c r="F955" s="274"/>
      <c r="G955" s="26"/>
      <c r="H955" s="274"/>
      <c r="I955" s="26"/>
      <c r="J955" s="26"/>
      <c r="K955" s="26"/>
      <c r="L955" s="26"/>
      <c r="M955" s="26"/>
      <c r="N955" s="26"/>
      <c r="O955" s="26"/>
      <c r="P955" s="274"/>
      <c r="Q955" s="26"/>
      <c r="R955" s="26"/>
      <c r="S955" s="26"/>
      <c r="T955" s="26"/>
      <c r="U955" s="26"/>
      <c r="V955" s="26"/>
      <c r="W955" s="26"/>
      <c r="X955" s="26"/>
      <c r="Y955" s="26"/>
      <c r="Z955" s="26"/>
      <c r="AA955" s="26"/>
      <c r="AB955" s="26"/>
      <c r="AC955" s="26"/>
      <c r="AD955" s="26"/>
      <c r="AE955" s="26"/>
      <c r="AF955" s="26"/>
      <c r="AG955" s="26"/>
      <c r="AH955" s="26"/>
      <c r="AI955" s="26"/>
      <c r="AJ955" s="26"/>
      <c r="AK955" s="26"/>
      <c r="AL955" s="274"/>
      <c r="AM955" s="274"/>
      <c r="AN955" s="274"/>
      <c r="AO955" s="26"/>
      <c r="AS955" s="26"/>
      <c r="AT955" s="26"/>
      <c r="AU955" s="26"/>
      <c r="AV955" s="26"/>
      <c r="AW955" s="26"/>
      <c r="AX955" s="26"/>
      <c r="AY955" s="26"/>
      <c r="AZ955" s="26"/>
      <c r="BA955" s="26"/>
      <c r="BB955" s="26"/>
      <c r="BC955" s="26"/>
      <c r="BD955" s="26"/>
      <c r="BE955" s="26"/>
      <c r="BF955" s="26"/>
      <c r="BG955" s="26"/>
      <c r="BH955" s="26"/>
      <c r="BI955" s="26"/>
      <c r="BJ955" s="26"/>
      <c r="BK955" s="26"/>
      <c r="BL955" s="26"/>
    </row>
    <row r="956" spans="1:64" ht="13.5" customHeight="1">
      <c r="A956" s="274"/>
      <c r="B956" s="274"/>
      <c r="C956" s="274"/>
      <c r="D956" s="274"/>
      <c r="E956" s="274"/>
      <c r="F956" s="274"/>
      <c r="G956" s="26"/>
      <c r="H956" s="274"/>
      <c r="I956" s="26"/>
      <c r="J956" s="26"/>
      <c r="K956" s="26"/>
      <c r="L956" s="26"/>
      <c r="M956" s="26"/>
      <c r="N956" s="26"/>
      <c r="O956" s="26"/>
      <c r="P956" s="274"/>
      <c r="Q956" s="26"/>
      <c r="R956" s="26"/>
      <c r="S956" s="26"/>
      <c r="T956" s="26"/>
      <c r="U956" s="26"/>
      <c r="V956" s="26"/>
      <c r="W956" s="26"/>
      <c r="X956" s="26"/>
      <c r="Y956" s="26"/>
      <c r="Z956" s="26"/>
      <c r="AA956" s="26"/>
      <c r="AB956" s="26"/>
      <c r="AC956" s="26"/>
      <c r="AD956" s="26"/>
      <c r="AE956" s="26"/>
      <c r="AF956" s="26"/>
      <c r="AG956" s="26"/>
      <c r="AH956" s="26"/>
      <c r="AI956" s="26"/>
      <c r="AJ956" s="26"/>
      <c r="AK956" s="26"/>
      <c r="AL956" s="274"/>
      <c r="AM956" s="274"/>
      <c r="AN956" s="274"/>
      <c r="AO956" s="26"/>
      <c r="AS956" s="26"/>
      <c r="AT956" s="26"/>
      <c r="AU956" s="26"/>
      <c r="AV956" s="26"/>
      <c r="AW956" s="26"/>
      <c r="AX956" s="26"/>
      <c r="AY956" s="26"/>
      <c r="AZ956" s="26"/>
      <c r="BA956" s="26"/>
      <c r="BB956" s="26"/>
      <c r="BC956" s="26"/>
      <c r="BD956" s="26"/>
      <c r="BE956" s="26"/>
      <c r="BF956" s="26"/>
      <c r="BG956" s="26"/>
      <c r="BH956" s="26"/>
      <c r="BI956" s="26"/>
      <c r="BJ956" s="26"/>
      <c r="BK956" s="26"/>
      <c r="BL956" s="26"/>
    </row>
    <row r="957" spans="1:64" ht="13.5" customHeight="1">
      <c r="A957" s="274"/>
      <c r="B957" s="274"/>
      <c r="C957" s="274"/>
      <c r="D957" s="274"/>
      <c r="E957" s="274"/>
      <c r="F957" s="274"/>
      <c r="G957" s="26"/>
      <c r="H957" s="274"/>
      <c r="I957" s="26"/>
      <c r="J957" s="26"/>
      <c r="K957" s="26"/>
      <c r="L957" s="26"/>
      <c r="M957" s="26"/>
      <c r="N957" s="26"/>
      <c r="O957" s="26"/>
      <c r="P957" s="274"/>
      <c r="Q957" s="26"/>
      <c r="R957" s="26"/>
      <c r="S957" s="26"/>
      <c r="T957" s="26"/>
      <c r="U957" s="26"/>
      <c r="V957" s="26"/>
      <c r="W957" s="26"/>
      <c r="X957" s="26"/>
      <c r="Y957" s="26"/>
      <c r="Z957" s="26"/>
      <c r="AA957" s="26"/>
      <c r="AB957" s="26"/>
      <c r="AC957" s="26"/>
      <c r="AD957" s="26"/>
      <c r="AE957" s="26"/>
      <c r="AF957" s="26"/>
      <c r="AG957" s="26"/>
      <c r="AH957" s="26"/>
      <c r="AI957" s="26"/>
      <c r="AJ957" s="26"/>
      <c r="AK957" s="26"/>
      <c r="AL957" s="274"/>
      <c r="AM957" s="274"/>
      <c r="AN957" s="274"/>
      <c r="AO957" s="26"/>
      <c r="AS957" s="26"/>
      <c r="AT957" s="26"/>
      <c r="AU957" s="26"/>
      <c r="AV957" s="26"/>
      <c r="AW957" s="26"/>
      <c r="AX957" s="26"/>
      <c r="AY957" s="26"/>
      <c r="AZ957" s="26"/>
      <c r="BA957" s="26"/>
      <c r="BB957" s="26"/>
      <c r="BC957" s="26"/>
      <c r="BD957" s="26"/>
      <c r="BE957" s="26"/>
      <c r="BF957" s="26"/>
      <c r="BG957" s="26"/>
      <c r="BH957" s="26"/>
      <c r="BI957" s="26"/>
      <c r="BJ957" s="26"/>
      <c r="BK957" s="26"/>
      <c r="BL957" s="26"/>
    </row>
    <row r="958" spans="1:64" ht="13.5" customHeight="1">
      <c r="A958" s="274"/>
      <c r="B958" s="274"/>
      <c r="C958" s="274"/>
      <c r="D958" s="274"/>
      <c r="E958" s="274"/>
      <c r="F958" s="274"/>
      <c r="G958" s="26"/>
      <c r="H958" s="274"/>
      <c r="I958" s="26"/>
      <c r="J958" s="26"/>
      <c r="K958" s="26"/>
      <c r="L958" s="26"/>
      <c r="M958" s="26"/>
      <c r="N958" s="26"/>
      <c r="O958" s="26"/>
      <c r="P958" s="274"/>
      <c r="Q958" s="26"/>
      <c r="R958" s="26"/>
      <c r="S958" s="26"/>
      <c r="T958" s="26"/>
      <c r="U958" s="26"/>
      <c r="V958" s="26"/>
      <c r="W958" s="26"/>
      <c r="X958" s="26"/>
      <c r="Y958" s="26"/>
      <c r="Z958" s="26"/>
      <c r="AA958" s="26"/>
      <c r="AB958" s="26"/>
      <c r="AC958" s="26"/>
      <c r="AD958" s="26"/>
      <c r="AE958" s="26"/>
      <c r="AF958" s="26"/>
      <c r="AG958" s="26"/>
      <c r="AH958" s="26"/>
      <c r="AI958" s="26"/>
      <c r="AJ958" s="26"/>
      <c r="AK958" s="26"/>
      <c r="AL958" s="274"/>
      <c r="AM958" s="274"/>
      <c r="AN958" s="274"/>
      <c r="AO958" s="26"/>
      <c r="AS958" s="26"/>
      <c r="AT958" s="26"/>
      <c r="AU958" s="26"/>
      <c r="AV958" s="26"/>
      <c r="AW958" s="26"/>
      <c r="AX958" s="26"/>
      <c r="AY958" s="26"/>
      <c r="AZ958" s="26"/>
      <c r="BA958" s="26"/>
      <c r="BB958" s="26"/>
      <c r="BC958" s="26"/>
      <c r="BD958" s="26"/>
      <c r="BE958" s="26"/>
      <c r="BF958" s="26"/>
      <c r="BG958" s="26"/>
      <c r="BH958" s="26"/>
      <c r="BI958" s="26"/>
      <c r="BJ958" s="26"/>
      <c r="BK958" s="26"/>
      <c r="BL958" s="26"/>
    </row>
    <row r="959" spans="1:64" ht="13.5" customHeight="1">
      <c r="A959" s="274"/>
      <c r="B959" s="274"/>
      <c r="C959" s="274"/>
      <c r="D959" s="274"/>
      <c r="E959" s="274"/>
      <c r="F959" s="274"/>
      <c r="G959" s="26"/>
      <c r="H959" s="274"/>
      <c r="I959" s="26"/>
      <c r="J959" s="26"/>
      <c r="K959" s="26"/>
      <c r="L959" s="26"/>
      <c r="M959" s="26"/>
      <c r="N959" s="26"/>
      <c r="O959" s="26"/>
      <c r="P959" s="274"/>
      <c r="Q959" s="26"/>
      <c r="R959" s="26"/>
      <c r="S959" s="26"/>
      <c r="T959" s="26"/>
      <c r="U959" s="26"/>
      <c r="V959" s="26"/>
      <c r="W959" s="26"/>
      <c r="X959" s="26"/>
      <c r="Y959" s="26"/>
      <c r="Z959" s="26"/>
      <c r="AA959" s="26"/>
      <c r="AB959" s="26"/>
      <c r="AC959" s="26"/>
      <c r="AD959" s="26"/>
      <c r="AE959" s="26"/>
      <c r="AF959" s="26"/>
      <c r="AG959" s="26"/>
      <c r="AH959" s="26"/>
      <c r="AI959" s="26"/>
      <c r="AJ959" s="26"/>
      <c r="AK959" s="26"/>
      <c r="AL959" s="274"/>
      <c r="AM959" s="274"/>
      <c r="AN959" s="274"/>
      <c r="AO959" s="26"/>
      <c r="AS959" s="26"/>
      <c r="AT959" s="26"/>
      <c r="AU959" s="26"/>
      <c r="AV959" s="26"/>
      <c r="AW959" s="26"/>
      <c r="AX959" s="26"/>
      <c r="AY959" s="26"/>
      <c r="AZ959" s="26"/>
      <c r="BA959" s="26"/>
      <c r="BB959" s="26"/>
      <c r="BC959" s="26"/>
      <c r="BD959" s="26"/>
      <c r="BE959" s="26"/>
      <c r="BF959" s="26"/>
      <c r="BG959" s="26"/>
      <c r="BH959" s="26"/>
      <c r="BI959" s="26"/>
      <c r="BJ959" s="26"/>
      <c r="BK959" s="26"/>
      <c r="BL959" s="26"/>
    </row>
    <row r="960" spans="1:64" ht="13.5" customHeight="1">
      <c r="A960" s="274"/>
      <c r="B960" s="274"/>
      <c r="C960" s="274"/>
      <c r="D960" s="274"/>
      <c r="E960" s="274"/>
      <c r="F960" s="274"/>
      <c r="G960" s="26"/>
      <c r="H960" s="274"/>
      <c r="I960" s="26"/>
      <c r="J960" s="26"/>
      <c r="K960" s="26"/>
      <c r="L960" s="26"/>
      <c r="M960" s="26"/>
      <c r="N960" s="26"/>
      <c r="O960" s="26"/>
      <c r="P960" s="274"/>
      <c r="Q960" s="26"/>
      <c r="R960" s="26"/>
      <c r="S960" s="26"/>
      <c r="T960" s="26"/>
      <c r="U960" s="26"/>
      <c r="V960" s="26"/>
      <c r="W960" s="26"/>
      <c r="X960" s="26"/>
      <c r="Y960" s="26"/>
      <c r="Z960" s="26"/>
      <c r="AA960" s="26"/>
      <c r="AB960" s="26"/>
      <c r="AC960" s="26"/>
      <c r="AD960" s="26"/>
      <c r="AE960" s="26"/>
      <c r="AF960" s="26"/>
      <c r="AG960" s="26"/>
      <c r="AH960" s="26"/>
      <c r="AI960" s="26"/>
      <c r="AJ960" s="26"/>
      <c r="AK960" s="26"/>
      <c r="AL960" s="274"/>
      <c r="AM960" s="274"/>
      <c r="AN960" s="274"/>
      <c r="AO960" s="26"/>
      <c r="AS960" s="26"/>
      <c r="AT960" s="26"/>
      <c r="AU960" s="26"/>
      <c r="AV960" s="26"/>
      <c r="AW960" s="26"/>
      <c r="AX960" s="26"/>
      <c r="AY960" s="26"/>
      <c r="AZ960" s="26"/>
      <c r="BA960" s="26"/>
      <c r="BB960" s="26"/>
      <c r="BC960" s="26"/>
      <c r="BD960" s="26"/>
      <c r="BE960" s="26"/>
      <c r="BF960" s="26"/>
      <c r="BG960" s="26"/>
      <c r="BH960" s="26"/>
      <c r="BI960" s="26"/>
      <c r="BJ960" s="26"/>
      <c r="BK960" s="26"/>
      <c r="BL960" s="26"/>
    </row>
    <row r="961" spans="1:64" ht="13.5" customHeight="1">
      <c r="A961" s="274"/>
      <c r="B961" s="274"/>
      <c r="C961" s="274"/>
      <c r="D961" s="274"/>
      <c r="E961" s="274"/>
      <c r="F961" s="274"/>
      <c r="G961" s="26"/>
      <c r="H961" s="274"/>
      <c r="I961" s="26"/>
      <c r="J961" s="26"/>
      <c r="K961" s="26"/>
      <c r="L961" s="26"/>
      <c r="M961" s="26"/>
      <c r="N961" s="26"/>
      <c r="O961" s="26"/>
      <c r="P961" s="274"/>
      <c r="Q961" s="26"/>
      <c r="R961" s="26"/>
      <c r="S961" s="26"/>
      <c r="T961" s="26"/>
      <c r="U961" s="26"/>
      <c r="V961" s="26"/>
      <c r="W961" s="26"/>
      <c r="X961" s="26"/>
      <c r="Y961" s="26"/>
      <c r="Z961" s="26"/>
      <c r="AA961" s="26"/>
      <c r="AB961" s="26"/>
      <c r="AC961" s="26"/>
      <c r="AD961" s="26"/>
      <c r="AE961" s="26"/>
      <c r="AF961" s="26"/>
      <c r="AG961" s="26"/>
      <c r="AH961" s="26"/>
      <c r="AI961" s="26"/>
      <c r="AJ961" s="26"/>
      <c r="AK961" s="26"/>
      <c r="AL961" s="274"/>
      <c r="AM961" s="274"/>
      <c r="AN961" s="274"/>
      <c r="AO961" s="26"/>
      <c r="AS961" s="26"/>
      <c r="AT961" s="26"/>
      <c r="AU961" s="26"/>
      <c r="AV961" s="26"/>
      <c r="AW961" s="26"/>
      <c r="AX961" s="26"/>
      <c r="AY961" s="26"/>
      <c r="AZ961" s="26"/>
      <c r="BA961" s="26"/>
      <c r="BB961" s="26"/>
      <c r="BC961" s="26"/>
      <c r="BD961" s="26"/>
      <c r="BE961" s="26"/>
      <c r="BF961" s="26"/>
      <c r="BG961" s="26"/>
      <c r="BH961" s="26"/>
      <c r="BI961" s="26"/>
      <c r="BJ961" s="26"/>
      <c r="BK961" s="26"/>
      <c r="BL961" s="26"/>
    </row>
    <row r="962" spans="1:64" ht="13.5" customHeight="1">
      <c r="A962" s="274"/>
      <c r="B962" s="274"/>
      <c r="C962" s="274"/>
      <c r="D962" s="274"/>
      <c r="E962" s="274"/>
      <c r="F962" s="274"/>
      <c r="G962" s="26"/>
      <c r="H962" s="274"/>
      <c r="I962" s="26"/>
      <c r="J962" s="26"/>
      <c r="K962" s="26"/>
      <c r="L962" s="26"/>
      <c r="M962" s="26"/>
      <c r="N962" s="26"/>
      <c r="O962" s="26"/>
      <c r="P962" s="274"/>
      <c r="Q962" s="26"/>
      <c r="R962" s="26"/>
      <c r="S962" s="26"/>
      <c r="T962" s="26"/>
      <c r="U962" s="26"/>
      <c r="V962" s="26"/>
      <c r="W962" s="26"/>
      <c r="X962" s="26"/>
      <c r="Y962" s="26"/>
      <c r="Z962" s="26"/>
      <c r="AA962" s="26"/>
      <c r="AB962" s="26"/>
      <c r="AC962" s="26"/>
      <c r="AD962" s="26"/>
      <c r="AE962" s="26"/>
      <c r="AF962" s="26"/>
      <c r="AG962" s="26"/>
      <c r="AH962" s="26"/>
      <c r="AI962" s="26"/>
      <c r="AJ962" s="26"/>
      <c r="AK962" s="26"/>
      <c r="AL962" s="274"/>
      <c r="AM962" s="274"/>
      <c r="AN962" s="274"/>
      <c r="AO962" s="26"/>
      <c r="AS962" s="26"/>
      <c r="AT962" s="26"/>
      <c r="AU962" s="26"/>
      <c r="AV962" s="26"/>
      <c r="AW962" s="26"/>
      <c r="AX962" s="26"/>
      <c r="AY962" s="26"/>
      <c r="AZ962" s="26"/>
      <c r="BA962" s="26"/>
      <c r="BB962" s="26"/>
      <c r="BC962" s="26"/>
      <c r="BD962" s="26"/>
      <c r="BE962" s="26"/>
      <c r="BF962" s="26"/>
      <c r="BG962" s="26"/>
      <c r="BH962" s="26"/>
      <c r="BI962" s="26"/>
      <c r="BJ962" s="26"/>
      <c r="BK962" s="26"/>
      <c r="BL962" s="26"/>
    </row>
    <row r="963" spans="1:64" ht="13.5" customHeight="1">
      <c r="A963" s="274"/>
      <c r="B963" s="274"/>
      <c r="C963" s="274"/>
      <c r="D963" s="274"/>
      <c r="E963" s="274"/>
      <c r="F963" s="274"/>
      <c r="G963" s="26"/>
      <c r="H963" s="274"/>
      <c r="I963" s="26"/>
      <c r="J963" s="26"/>
      <c r="K963" s="26"/>
      <c r="L963" s="26"/>
      <c r="M963" s="26"/>
      <c r="N963" s="26"/>
      <c r="O963" s="26"/>
      <c r="P963" s="274"/>
      <c r="Q963" s="26"/>
      <c r="R963" s="26"/>
      <c r="S963" s="26"/>
      <c r="T963" s="26"/>
      <c r="U963" s="26"/>
      <c r="V963" s="26"/>
      <c r="W963" s="26"/>
      <c r="X963" s="26"/>
      <c r="Y963" s="26"/>
      <c r="Z963" s="26"/>
      <c r="AA963" s="26"/>
      <c r="AB963" s="26"/>
      <c r="AC963" s="26"/>
      <c r="AD963" s="26"/>
      <c r="AE963" s="26"/>
      <c r="AF963" s="26"/>
      <c r="AG963" s="26"/>
      <c r="AH963" s="26"/>
      <c r="AI963" s="26"/>
      <c r="AJ963" s="26"/>
      <c r="AK963" s="26"/>
      <c r="AL963" s="274"/>
      <c r="AM963" s="274"/>
      <c r="AN963" s="274"/>
      <c r="AO963" s="26"/>
      <c r="AS963" s="26"/>
      <c r="AT963" s="26"/>
      <c r="AU963" s="26"/>
      <c r="AV963" s="26"/>
      <c r="AW963" s="26"/>
      <c r="AX963" s="26"/>
      <c r="AY963" s="26"/>
      <c r="AZ963" s="26"/>
      <c r="BA963" s="26"/>
      <c r="BB963" s="26"/>
      <c r="BC963" s="26"/>
      <c r="BD963" s="26"/>
      <c r="BE963" s="26"/>
      <c r="BF963" s="26"/>
      <c r="BG963" s="26"/>
      <c r="BH963" s="26"/>
      <c r="BI963" s="26"/>
      <c r="BJ963" s="26"/>
      <c r="BK963" s="26"/>
      <c r="BL963" s="26"/>
    </row>
    <row r="964" spans="1:64" ht="13.5" customHeight="1">
      <c r="A964" s="274"/>
      <c r="B964" s="274"/>
      <c r="C964" s="274"/>
      <c r="D964" s="274"/>
      <c r="E964" s="274"/>
      <c r="F964" s="274"/>
      <c r="G964" s="26"/>
      <c r="H964" s="274"/>
      <c r="I964" s="26"/>
      <c r="J964" s="26"/>
      <c r="K964" s="26"/>
      <c r="L964" s="26"/>
      <c r="M964" s="26"/>
      <c r="N964" s="26"/>
      <c r="O964" s="26"/>
      <c r="P964" s="274"/>
      <c r="Q964" s="26"/>
      <c r="R964" s="26"/>
      <c r="S964" s="26"/>
      <c r="T964" s="26"/>
      <c r="U964" s="26"/>
      <c r="V964" s="26"/>
      <c r="W964" s="26"/>
      <c r="X964" s="26"/>
      <c r="Y964" s="26"/>
      <c r="Z964" s="26"/>
      <c r="AA964" s="26"/>
      <c r="AB964" s="26"/>
      <c r="AC964" s="26"/>
      <c r="AD964" s="26"/>
      <c r="AE964" s="26"/>
      <c r="AF964" s="26"/>
      <c r="AG964" s="26"/>
      <c r="AH964" s="26"/>
      <c r="AI964" s="26"/>
      <c r="AJ964" s="26"/>
      <c r="AK964" s="26"/>
      <c r="AL964" s="274"/>
      <c r="AM964" s="274"/>
      <c r="AN964" s="274"/>
      <c r="AO964" s="26"/>
      <c r="AS964" s="26"/>
      <c r="AT964" s="26"/>
      <c r="AU964" s="26"/>
      <c r="AV964" s="26"/>
      <c r="AW964" s="26"/>
      <c r="AX964" s="26"/>
      <c r="AY964" s="26"/>
      <c r="AZ964" s="26"/>
      <c r="BA964" s="26"/>
      <c r="BB964" s="26"/>
      <c r="BC964" s="26"/>
      <c r="BD964" s="26"/>
      <c r="BE964" s="26"/>
      <c r="BF964" s="26"/>
      <c r="BG964" s="26"/>
      <c r="BH964" s="26"/>
      <c r="BI964" s="26"/>
      <c r="BJ964" s="26"/>
      <c r="BK964" s="26"/>
      <c r="BL964" s="26"/>
    </row>
    <row r="965" spans="1:64" ht="13.5" customHeight="1">
      <c r="A965" s="274"/>
      <c r="B965" s="274"/>
      <c r="C965" s="274"/>
      <c r="D965" s="274"/>
      <c r="E965" s="274"/>
      <c r="F965" s="274"/>
      <c r="G965" s="26"/>
      <c r="H965" s="274"/>
      <c r="I965" s="26"/>
      <c r="J965" s="26"/>
      <c r="K965" s="26"/>
      <c r="L965" s="26"/>
      <c r="M965" s="26"/>
      <c r="N965" s="26"/>
      <c r="O965" s="26"/>
      <c r="P965" s="274"/>
      <c r="Q965" s="26"/>
      <c r="R965" s="26"/>
      <c r="S965" s="26"/>
      <c r="T965" s="26"/>
      <c r="U965" s="26"/>
      <c r="V965" s="26"/>
      <c r="W965" s="26"/>
      <c r="X965" s="26"/>
      <c r="Y965" s="26"/>
      <c r="Z965" s="26"/>
      <c r="AA965" s="26"/>
      <c r="AB965" s="26"/>
      <c r="AC965" s="26"/>
      <c r="AD965" s="26"/>
      <c r="AE965" s="26"/>
      <c r="AF965" s="26"/>
      <c r="AG965" s="26"/>
      <c r="AH965" s="26"/>
      <c r="AI965" s="26"/>
      <c r="AJ965" s="26"/>
      <c r="AK965" s="26"/>
      <c r="AL965" s="274"/>
      <c r="AM965" s="274"/>
      <c r="AN965" s="274"/>
      <c r="AO965" s="26"/>
      <c r="AS965" s="26"/>
      <c r="AT965" s="26"/>
      <c r="AU965" s="26"/>
      <c r="AV965" s="26"/>
      <c r="AW965" s="26"/>
      <c r="AX965" s="26"/>
      <c r="AY965" s="26"/>
      <c r="AZ965" s="26"/>
      <c r="BA965" s="26"/>
      <c r="BB965" s="26"/>
      <c r="BC965" s="26"/>
      <c r="BD965" s="26"/>
      <c r="BE965" s="26"/>
      <c r="BF965" s="26"/>
      <c r="BG965" s="26"/>
      <c r="BH965" s="26"/>
      <c r="BI965" s="26"/>
      <c r="BJ965" s="26"/>
      <c r="BK965" s="26"/>
      <c r="BL965" s="26"/>
    </row>
    <row r="966" spans="1:64" ht="13.5" customHeight="1">
      <c r="A966" s="274"/>
      <c r="B966" s="274"/>
      <c r="C966" s="274"/>
      <c r="D966" s="274"/>
      <c r="E966" s="274"/>
      <c r="F966" s="274"/>
      <c r="G966" s="26"/>
      <c r="H966" s="274"/>
      <c r="I966" s="26"/>
      <c r="J966" s="26"/>
      <c r="K966" s="26"/>
      <c r="L966" s="26"/>
      <c r="M966" s="26"/>
      <c r="N966" s="26"/>
      <c r="O966" s="26"/>
      <c r="P966" s="274"/>
      <c r="Q966" s="26"/>
      <c r="R966" s="26"/>
      <c r="S966" s="26"/>
      <c r="T966" s="26"/>
      <c r="U966" s="26"/>
      <c r="V966" s="26"/>
      <c r="W966" s="26"/>
      <c r="X966" s="26"/>
      <c r="Y966" s="26"/>
      <c r="Z966" s="26"/>
      <c r="AA966" s="26"/>
      <c r="AB966" s="26"/>
      <c r="AC966" s="26"/>
      <c r="AD966" s="26"/>
      <c r="AE966" s="26"/>
      <c r="AF966" s="26"/>
      <c r="AG966" s="26"/>
      <c r="AH966" s="26"/>
      <c r="AI966" s="26"/>
      <c r="AJ966" s="26"/>
      <c r="AK966" s="26"/>
      <c r="AL966" s="274"/>
      <c r="AM966" s="274"/>
      <c r="AN966" s="274"/>
      <c r="AO966" s="26"/>
      <c r="AS966" s="26"/>
      <c r="AT966" s="26"/>
      <c r="AU966" s="26"/>
      <c r="AV966" s="26"/>
      <c r="AW966" s="26"/>
      <c r="AX966" s="26"/>
      <c r="AY966" s="26"/>
      <c r="AZ966" s="26"/>
      <c r="BA966" s="26"/>
      <c r="BB966" s="26"/>
      <c r="BC966" s="26"/>
      <c r="BD966" s="26"/>
      <c r="BE966" s="26"/>
      <c r="BF966" s="26"/>
      <c r="BG966" s="26"/>
      <c r="BH966" s="26"/>
      <c r="BI966" s="26"/>
      <c r="BJ966" s="26"/>
      <c r="BK966" s="26"/>
      <c r="BL966" s="26"/>
    </row>
    <row r="967" spans="1:64" ht="13.5" customHeight="1">
      <c r="A967" s="274"/>
      <c r="B967" s="274"/>
      <c r="C967" s="274"/>
      <c r="D967" s="274"/>
      <c r="E967" s="274"/>
      <c r="F967" s="274"/>
      <c r="G967" s="26"/>
      <c r="H967" s="274"/>
      <c r="I967" s="26"/>
      <c r="J967" s="26"/>
      <c r="K967" s="26"/>
      <c r="L967" s="26"/>
      <c r="M967" s="26"/>
      <c r="N967" s="26"/>
      <c r="O967" s="26"/>
      <c r="P967" s="274"/>
      <c r="Q967" s="26"/>
      <c r="R967" s="26"/>
      <c r="S967" s="26"/>
      <c r="T967" s="26"/>
      <c r="U967" s="26"/>
      <c r="V967" s="26"/>
      <c r="W967" s="26"/>
      <c r="X967" s="26"/>
      <c r="Y967" s="26"/>
      <c r="Z967" s="26"/>
      <c r="AA967" s="26"/>
      <c r="AB967" s="26"/>
      <c r="AC967" s="26"/>
      <c r="AD967" s="26"/>
      <c r="AE967" s="26"/>
      <c r="AF967" s="26"/>
      <c r="AG967" s="26"/>
      <c r="AH967" s="26"/>
      <c r="AI967" s="26"/>
      <c r="AJ967" s="26"/>
      <c r="AK967" s="26"/>
      <c r="AL967" s="274"/>
      <c r="AM967" s="274"/>
      <c r="AN967" s="274"/>
      <c r="AO967" s="26"/>
      <c r="AS967" s="26"/>
      <c r="AT967" s="26"/>
      <c r="AU967" s="26"/>
      <c r="AV967" s="26"/>
      <c r="AW967" s="26"/>
      <c r="AX967" s="26"/>
      <c r="AY967" s="26"/>
      <c r="AZ967" s="26"/>
      <c r="BA967" s="26"/>
      <c r="BB967" s="26"/>
      <c r="BC967" s="26"/>
      <c r="BD967" s="26"/>
      <c r="BE967" s="26"/>
      <c r="BF967" s="26"/>
      <c r="BG967" s="26"/>
      <c r="BH967" s="26"/>
      <c r="BI967" s="26"/>
      <c r="BJ967" s="26"/>
      <c r="BK967" s="26"/>
      <c r="BL967" s="26"/>
    </row>
    <row r="968" spans="1:64" ht="13.5" customHeight="1">
      <c r="A968" s="274"/>
      <c r="B968" s="274"/>
      <c r="C968" s="274"/>
      <c r="D968" s="274"/>
      <c r="E968" s="274"/>
      <c r="F968" s="274"/>
      <c r="G968" s="26"/>
      <c r="H968" s="274"/>
      <c r="I968" s="26"/>
      <c r="J968" s="26"/>
      <c r="K968" s="26"/>
      <c r="L968" s="26"/>
      <c r="M968" s="26"/>
      <c r="N968" s="26"/>
      <c r="O968" s="26"/>
      <c r="P968" s="274"/>
      <c r="Q968" s="26"/>
      <c r="R968" s="26"/>
      <c r="S968" s="26"/>
      <c r="T968" s="26"/>
      <c r="U968" s="26"/>
      <c r="V968" s="26"/>
      <c r="W968" s="26"/>
      <c r="X968" s="26"/>
      <c r="Y968" s="26"/>
      <c r="Z968" s="26"/>
      <c r="AA968" s="26"/>
      <c r="AB968" s="26"/>
      <c r="AC968" s="26"/>
      <c r="AD968" s="26"/>
      <c r="AE968" s="26"/>
      <c r="AF968" s="26"/>
      <c r="AG968" s="26"/>
      <c r="AH968" s="26"/>
      <c r="AI968" s="26"/>
      <c r="AJ968" s="26"/>
      <c r="AK968" s="26"/>
      <c r="AL968" s="274"/>
      <c r="AM968" s="274"/>
      <c r="AN968" s="274"/>
      <c r="AO968" s="26"/>
      <c r="AS968" s="26"/>
      <c r="AT968" s="26"/>
      <c r="AU968" s="26"/>
      <c r="AV968" s="26"/>
      <c r="AW968" s="26"/>
      <c r="AX968" s="26"/>
      <c r="AY968" s="26"/>
      <c r="AZ968" s="26"/>
      <c r="BA968" s="26"/>
      <c r="BB968" s="26"/>
      <c r="BC968" s="26"/>
      <c r="BD968" s="26"/>
      <c r="BE968" s="26"/>
      <c r="BF968" s="26"/>
      <c r="BG968" s="26"/>
      <c r="BH968" s="26"/>
      <c r="BI968" s="26"/>
      <c r="BJ968" s="26"/>
      <c r="BK968" s="26"/>
      <c r="BL968" s="26"/>
    </row>
    <row r="969" spans="1:64" ht="13.5" customHeight="1">
      <c r="A969" s="274"/>
      <c r="B969" s="274"/>
      <c r="C969" s="274"/>
      <c r="D969" s="274"/>
      <c r="E969" s="274"/>
      <c r="F969" s="274"/>
      <c r="G969" s="26"/>
      <c r="H969" s="274"/>
      <c r="I969" s="26"/>
      <c r="J969" s="26"/>
      <c r="K969" s="26"/>
      <c r="L969" s="26"/>
      <c r="M969" s="26"/>
      <c r="N969" s="26"/>
      <c r="O969" s="26"/>
      <c r="P969" s="274"/>
      <c r="Q969" s="26"/>
      <c r="R969" s="26"/>
      <c r="S969" s="26"/>
      <c r="T969" s="26"/>
      <c r="U969" s="26"/>
      <c r="V969" s="26"/>
      <c r="W969" s="26"/>
      <c r="X969" s="26"/>
      <c r="Y969" s="26"/>
      <c r="Z969" s="26"/>
      <c r="AA969" s="26"/>
      <c r="AB969" s="26"/>
      <c r="AC969" s="26"/>
      <c r="AD969" s="26"/>
      <c r="AE969" s="26"/>
      <c r="AF969" s="26"/>
      <c r="AG969" s="26"/>
      <c r="AH969" s="26"/>
      <c r="AI969" s="26"/>
      <c r="AJ969" s="26"/>
      <c r="AK969" s="26"/>
      <c r="AL969" s="274"/>
      <c r="AM969" s="274"/>
      <c r="AN969" s="274"/>
      <c r="AO969" s="26"/>
      <c r="AS969" s="26"/>
      <c r="AT969" s="26"/>
      <c r="AU969" s="26"/>
      <c r="AV969" s="26"/>
      <c r="AW969" s="26"/>
      <c r="AX969" s="26"/>
      <c r="AY969" s="26"/>
      <c r="AZ969" s="26"/>
      <c r="BA969" s="26"/>
      <c r="BB969" s="26"/>
      <c r="BC969" s="26"/>
      <c r="BD969" s="26"/>
      <c r="BE969" s="26"/>
      <c r="BF969" s="26"/>
      <c r="BG969" s="26"/>
      <c r="BH969" s="26"/>
      <c r="BI969" s="26"/>
      <c r="BJ969" s="26"/>
      <c r="BK969" s="26"/>
      <c r="BL969" s="26"/>
    </row>
    <row r="970" spans="1:64" ht="13.5" customHeight="1">
      <c r="A970" s="274"/>
      <c r="B970" s="274"/>
      <c r="C970" s="274"/>
      <c r="D970" s="274"/>
      <c r="E970" s="274"/>
      <c r="F970" s="274"/>
      <c r="G970" s="26"/>
      <c r="H970" s="274"/>
      <c r="I970" s="26"/>
      <c r="J970" s="26"/>
      <c r="K970" s="26"/>
      <c r="L970" s="26"/>
      <c r="M970" s="26"/>
      <c r="N970" s="26"/>
      <c r="O970" s="26"/>
      <c r="P970" s="274"/>
      <c r="Q970" s="26"/>
      <c r="R970" s="26"/>
      <c r="S970" s="26"/>
      <c r="T970" s="26"/>
      <c r="U970" s="26"/>
      <c r="V970" s="26"/>
      <c r="W970" s="26"/>
      <c r="X970" s="26"/>
      <c r="Y970" s="26"/>
      <c r="Z970" s="26"/>
      <c r="AA970" s="26"/>
      <c r="AB970" s="26"/>
      <c r="AC970" s="26"/>
      <c r="AD970" s="26"/>
      <c r="AE970" s="26"/>
      <c r="AF970" s="26"/>
      <c r="AG970" s="26"/>
      <c r="AH970" s="26"/>
      <c r="AI970" s="26"/>
      <c r="AJ970" s="26"/>
      <c r="AK970" s="26"/>
      <c r="AL970" s="274"/>
      <c r="AM970" s="274"/>
      <c r="AN970" s="274"/>
      <c r="AO970" s="26"/>
      <c r="AS970" s="26"/>
      <c r="AT970" s="26"/>
      <c r="AU970" s="26"/>
      <c r="AV970" s="26"/>
      <c r="AW970" s="26"/>
      <c r="AX970" s="26"/>
      <c r="AY970" s="26"/>
      <c r="AZ970" s="26"/>
      <c r="BA970" s="26"/>
      <c r="BB970" s="26"/>
      <c r="BC970" s="26"/>
      <c r="BD970" s="26"/>
      <c r="BE970" s="26"/>
      <c r="BF970" s="26"/>
      <c r="BG970" s="26"/>
      <c r="BH970" s="26"/>
      <c r="BI970" s="26"/>
      <c r="BJ970" s="26"/>
      <c r="BK970" s="26"/>
      <c r="BL970" s="26"/>
    </row>
    <row r="971" spans="1:64" ht="13.5" customHeight="1">
      <c r="A971" s="274"/>
      <c r="B971" s="274"/>
      <c r="C971" s="274"/>
      <c r="D971" s="274"/>
      <c r="E971" s="274"/>
      <c r="F971" s="274"/>
      <c r="G971" s="26"/>
      <c r="H971" s="274"/>
      <c r="I971" s="26"/>
      <c r="J971" s="26"/>
      <c r="K971" s="26"/>
      <c r="L971" s="26"/>
      <c r="M971" s="26"/>
      <c r="N971" s="26"/>
      <c r="O971" s="26"/>
      <c r="P971" s="274"/>
      <c r="Q971" s="26"/>
      <c r="R971" s="26"/>
      <c r="S971" s="26"/>
      <c r="T971" s="26"/>
      <c r="U971" s="26"/>
      <c r="V971" s="26"/>
      <c r="W971" s="26"/>
      <c r="X971" s="26"/>
      <c r="Y971" s="26"/>
      <c r="Z971" s="26"/>
      <c r="AA971" s="26"/>
      <c r="AB971" s="26"/>
      <c r="AC971" s="26"/>
      <c r="AD971" s="26"/>
      <c r="AE971" s="26"/>
      <c r="AF971" s="26"/>
      <c r="AG971" s="26"/>
      <c r="AH971" s="26"/>
      <c r="AI971" s="26"/>
      <c r="AJ971" s="26"/>
      <c r="AK971" s="26"/>
      <c r="AL971" s="274"/>
      <c r="AM971" s="274"/>
      <c r="AN971" s="274"/>
      <c r="AO971" s="26"/>
      <c r="AS971" s="26"/>
      <c r="AT971" s="26"/>
      <c r="AU971" s="26"/>
      <c r="AV971" s="26"/>
      <c r="AW971" s="26"/>
      <c r="AX971" s="26"/>
      <c r="AY971" s="26"/>
      <c r="AZ971" s="26"/>
      <c r="BA971" s="26"/>
      <c r="BB971" s="26"/>
      <c r="BC971" s="26"/>
      <c r="BD971" s="26"/>
      <c r="BE971" s="26"/>
      <c r="BF971" s="26"/>
      <c r="BG971" s="26"/>
      <c r="BH971" s="26"/>
      <c r="BI971" s="26"/>
      <c r="BJ971" s="26"/>
      <c r="BK971" s="26"/>
      <c r="BL971" s="26"/>
    </row>
    <row r="972" spans="1:64" ht="13.5" customHeight="1">
      <c r="A972" s="274"/>
      <c r="B972" s="274"/>
      <c r="C972" s="274"/>
      <c r="D972" s="274"/>
      <c r="E972" s="274"/>
      <c r="F972" s="274"/>
      <c r="G972" s="26"/>
      <c r="H972" s="274"/>
      <c r="I972" s="26"/>
      <c r="J972" s="26"/>
      <c r="K972" s="26"/>
      <c r="L972" s="26"/>
      <c r="M972" s="26"/>
      <c r="N972" s="26"/>
      <c r="O972" s="26"/>
      <c r="P972" s="274"/>
      <c r="Q972" s="26"/>
      <c r="R972" s="26"/>
      <c r="S972" s="26"/>
      <c r="T972" s="26"/>
      <c r="U972" s="26"/>
      <c r="V972" s="26"/>
      <c r="W972" s="26"/>
      <c r="X972" s="26"/>
      <c r="Y972" s="26"/>
      <c r="Z972" s="26"/>
      <c r="AA972" s="26"/>
      <c r="AB972" s="26"/>
      <c r="AC972" s="26"/>
      <c r="AD972" s="26"/>
      <c r="AE972" s="26"/>
      <c r="AF972" s="26"/>
      <c r="AG972" s="26"/>
      <c r="AH972" s="26"/>
      <c r="AI972" s="26"/>
      <c r="AJ972" s="26"/>
      <c r="AK972" s="26"/>
      <c r="AL972" s="274"/>
      <c r="AM972" s="274"/>
      <c r="AN972" s="274"/>
      <c r="AO972" s="26"/>
      <c r="AS972" s="26"/>
      <c r="AT972" s="26"/>
      <c r="AU972" s="26"/>
      <c r="AV972" s="26"/>
      <c r="AW972" s="26"/>
      <c r="AX972" s="26"/>
      <c r="AY972" s="26"/>
      <c r="AZ972" s="26"/>
      <c r="BA972" s="26"/>
      <c r="BB972" s="26"/>
      <c r="BC972" s="26"/>
      <c r="BD972" s="26"/>
      <c r="BE972" s="26"/>
      <c r="BF972" s="26"/>
      <c r="BG972" s="26"/>
      <c r="BH972" s="26"/>
      <c r="BI972" s="26"/>
      <c r="BJ972" s="26"/>
      <c r="BK972" s="26"/>
      <c r="BL972" s="26"/>
    </row>
    <row r="973" spans="1:64" ht="13.5" customHeight="1">
      <c r="A973" s="274"/>
      <c r="B973" s="274"/>
      <c r="C973" s="274"/>
      <c r="D973" s="274"/>
      <c r="E973" s="274"/>
      <c r="F973" s="274"/>
      <c r="G973" s="26"/>
      <c r="H973" s="274"/>
      <c r="I973" s="26"/>
      <c r="J973" s="26"/>
      <c r="K973" s="26"/>
      <c r="L973" s="26"/>
      <c r="M973" s="26"/>
      <c r="N973" s="26"/>
      <c r="O973" s="26"/>
      <c r="P973" s="274"/>
      <c r="Q973" s="26"/>
      <c r="R973" s="26"/>
      <c r="S973" s="26"/>
      <c r="T973" s="26"/>
      <c r="U973" s="26"/>
      <c r="V973" s="26"/>
      <c r="W973" s="26"/>
      <c r="X973" s="26"/>
      <c r="Y973" s="26"/>
      <c r="Z973" s="26"/>
      <c r="AA973" s="26"/>
      <c r="AB973" s="26"/>
      <c r="AC973" s="26"/>
      <c r="AD973" s="26"/>
      <c r="AE973" s="26"/>
      <c r="AF973" s="26"/>
      <c r="AG973" s="26"/>
      <c r="AH973" s="26"/>
      <c r="AI973" s="26"/>
      <c r="AJ973" s="26"/>
      <c r="AK973" s="26"/>
      <c r="AL973" s="274"/>
      <c r="AM973" s="274"/>
      <c r="AN973" s="274"/>
      <c r="AO973" s="26"/>
      <c r="AS973" s="26"/>
      <c r="AT973" s="26"/>
      <c r="AU973" s="26"/>
      <c r="AV973" s="26"/>
      <c r="AW973" s="26"/>
      <c r="AX973" s="26"/>
      <c r="AY973" s="26"/>
      <c r="AZ973" s="26"/>
      <c r="BA973" s="26"/>
      <c r="BB973" s="26"/>
      <c r="BC973" s="26"/>
      <c r="BD973" s="26"/>
      <c r="BE973" s="26"/>
      <c r="BF973" s="26"/>
      <c r="BG973" s="26"/>
      <c r="BH973" s="26"/>
      <c r="BI973" s="26"/>
      <c r="BJ973" s="26"/>
      <c r="BK973" s="26"/>
      <c r="BL973" s="26"/>
    </row>
    <row r="974" spans="1:64" ht="13.5" customHeight="1">
      <c r="A974" s="274"/>
      <c r="B974" s="274"/>
      <c r="C974" s="274"/>
      <c r="D974" s="274"/>
      <c r="E974" s="274"/>
      <c r="F974" s="274"/>
      <c r="G974" s="26"/>
      <c r="H974" s="274"/>
      <c r="I974" s="26"/>
      <c r="J974" s="26"/>
      <c r="K974" s="26"/>
      <c r="L974" s="26"/>
      <c r="M974" s="26"/>
      <c r="N974" s="26"/>
      <c r="O974" s="26"/>
      <c r="P974" s="274"/>
      <c r="Q974" s="26"/>
      <c r="R974" s="26"/>
      <c r="S974" s="26"/>
      <c r="T974" s="26"/>
      <c r="U974" s="26"/>
      <c r="V974" s="26"/>
      <c r="W974" s="26"/>
      <c r="X974" s="26"/>
      <c r="Y974" s="26"/>
      <c r="Z974" s="26"/>
      <c r="AA974" s="26"/>
      <c r="AB974" s="26"/>
      <c r="AC974" s="26"/>
      <c r="AD974" s="26"/>
      <c r="AE974" s="26"/>
      <c r="AF974" s="26"/>
      <c r="AG974" s="26"/>
      <c r="AH974" s="26"/>
      <c r="AI974" s="26"/>
      <c r="AJ974" s="26"/>
      <c r="AK974" s="26"/>
      <c r="AL974" s="274"/>
      <c r="AM974" s="274"/>
      <c r="AN974" s="274"/>
      <c r="AO974" s="26"/>
      <c r="AS974" s="26"/>
      <c r="AT974" s="26"/>
      <c r="AU974" s="26"/>
      <c r="AV974" s="26"/>
      <c r="AW974" s="26"/>
      <c r="AX974" s="26"/>
      <c r="AY974" s="26"/>
      <c r="AZ974" s="26"/>
      <c r="BA974" s="26"/>
      <c r="BB974" s="26"/>
      <c r="BC974" s="26"/>
      <c r="BD974" s="26"/>
      <c r="BE974" s="26"/>
      <c r="BF974" s="26"/>
      <c r="BG974" s="26"/>
      <c r="BH974" s="26"/>
      <c r="BI974" s="26"/>
      <c r="BJ974" s="26"/>
      <c r="BK974" s="26"/>
      <c r="BL974" s="26"/>
    </row>
    <row r="975" spans="1:64" ht="13.5" customHeight="1">
      <c r="A975" s="274"/>
      <c r="B975" s="274"/>
      <c r="C975" s="274"/>
      <c r="D975" s="274"/>
      <c r="E975" s="274"/>
      <c r="F975" s="274"/>
      <c r="G975" s="26"/>
      <c r="H975" s="274"/>
      <c r="I975" s="26"/>
      <c r="J975" s="26"/>
      <c r="K975" s="26"/>
      <c r="L975" s="26"/>
      <c r="M975" s="26"/>
      <c r="N975" s="26"/>
      <c r="O975" s="26"/>
      <c r="P975" s="274"/>
      <c r="Q975" s="26"/>
      <c r="R975" s="26"/>
      <c r="S975" s="26"/>
      <c r="T975" s="26"/>
      <c r="U975" s="26"/>
      <c r="V975" s="26"/>
      <c r="W975" s="26"/>
      <c r="X975" s="26"/>
      <c r="Y975" s="26"/>
      <c r="Z975" s="26"/>
      <c r="AA975" s="26"/>
      <c r="AB975" s="26"/>
      <c r="AC975" s="26"/>
      <c r="AD975" s="26"/>
      <c r="AE975" s="26"/>
      <c r="AF975" s="26"/>
      <c r="AG975" s="26"/>
      <c r="AH975" s="26"/>
      <c r="AI975" s="26"/>
      <c r="AJ975" s="26"/>
      <c r="AK975" s="26"/>
      <c r="AL975" s="274"/>
      <c r="AM975" s="274"/>
      <c r="AN975" s="274"/>
      <c r="AO975" s="26"/>
      <c r="AS975" s="26"/>
      <c r="AT975" s="26"/>
      <c r="AU975" s="26"/>
      <c r="AV975" s="26"/>
      <c r="AW975" s="26"/>
      <c r="AX975" s="26"/>
      <c r="AY975" s="26"/>
      <c r="AZ975" s="26"/>
      <c r="BA975" s="26"/>
      <c r="BB975" s="26"/>
      <c r="BC975" s="26"/>
      <c r="BD975" s="26"/>
      <c r="BE975" s="26"/>
      <c r="BF975" s="26"/>
      <c r="BG975" s="26"/>
      <c r="BH975" s="26"/>
      <c r="BI975" s="26"/>
      <c r="BJ975" s="26"/>
      <c r="BK975" s="26"/>
      <c r="BL975" s="26"/>
    </row>
    <row r="976" spans="1:64" ht="13.5" customHeight="1">
      <c r="A976" s="274"/>
      <c r="B976" s="274"/>
      <c r="C976" s="274"/>
      <c r="D976" s="274"/>
      <c r="E976" s="274"/>
      <c r="F976" s="274"/>
      <c r="G976" s="26"/>
      <c r="H976" s="274"/>
      <c r="I976" s="26"/>
      <c r="J976" s="26"/>
      <c r="K976" s="26"/>
      <c r="L976" s="26"/>
      <c r="M976" s="26"/>
      <c r="N976" s="26"/>
      <c r="O976" s="26"/>
      <c r="P976" s="274"/>
      <c r="Q976" s="26"/>
      <c r="R976" s="26"/>
      <c r="S976" s="26"/>
      <c r="T976" s="26"/>
      <c r="U976" s="26"/>
      <c r="V976" s="26"/>
      <c r="W976" s="26"/>
      <c r="X976" s="26"/>
      <c r="Y976" s="26"/>
      <c r="Z976" s="26"/>
      <c r="AA976" s="26"/>
      <c r="AB976" s="26"/>
      <c r="AC976" s="26"/>
      <c r="AD976" s="26"/>
      <c r="AE976" s="26"/>
      <c r="AF976" s="26"/>
      <c r="AG976" s="26"/>
      <c r="AH976" s="26"/>
      <c r="AI976" s="26"/>
      <c r="AJ976" s="26"/>
      <c r="AK976" s="26"/>
      <c r="AL976" s="274"/>
      <c r="AM976" s="274"/>
      <c r="AN976" s="274"/>
      <c r="AO976" s="26"/>
      <c r="AS976" s="26"/>
      <c r="AT976" s="26"/>
      <c r="AU976" s="26"/>
      <c r="AV976" s="26"/>
      <c r="AW976" s="26"/>
      <c r="AX976" s="26"/>
      <c r="AY976" s="26"/>
      <c r="AZ976" s="26"/>
      <c r="BA976" s="26"/>
      <c r="BB976" s="26"/>
      <c r="BC976" s="26"/>
      <c r="BD976" s="26"/>
      <c r="BE976" s="26"/>
      <c r="BF976" s="26"/>
      <c r="BG976" s="26"/>
      <c r="BH976" s="26"/>
      <c r="BI976" s="26"/>
      <c r="BJ976" s="26"/>
      <c r="BK976" s="26"/>
      <c r="BL976" s="26"/>
    </row>
    <row r="977" spans="1:64" ht="13.5" customHeight="1">
      <c r="A977" s="274"/>
      <c r="B977" s="274"/>
      <c r="C977" s="274"/>
      <c r="D977" s="274"/>
      <c r="E977" s="274"/>
      <c r="F977" s="274"/>
      <c r="G977" s="26"/>
      <c r="H977" s="274"/>
      <c r="I977" s="26"/>
      <c r="J977" s="26"/>
      <c r="K977" s="26"/>
      <c r="L977" s="26"/>
      <c r="M977" s="26"/>
      <c r="N977" s="26"/>
      <c r="O977" s="26"/>
      <c r="P977" s="274"/>
      <c r="Q977" s="26"/>
      <c r="R977" s="26"/>
      <c r="S977" s="26"/>
      <c r="T977" s="26"/>
      <c r="U977" s="26"/>
      <c r="V977" s="26"/>
      <c r="W977" s="26"/>
      <c r="X977" s="26"/>
      <c r="Y977" s="26"/>
      <c r="Z977" s="26"/>
      <c r="AA977" s="26"/>
      <c r="AB977" s="26"/>
      <c r="AC977" s="26"/>
      <c r="AD977" s="26"/>
      <c r="AE977" s="26"/>
      <c r="AF977" s="26"/>
      <c r="AG977" s="26"/>
      <c r="AH977" s="26"/>
      <c r="AI977" s="26"/>
      <c r="AJ977" s="26"/>
      <c r="AK977" s="26"/>
      <c r="AL977" s="274"/>
      <c r="AM977" s="274"/>
      <c r="AN977" s="274"/>
      <c r="AO977" s="26"/>
      <c r="AS977" s="26"/>
      <c r="AT977" s="26"/>
      <c r="AU977" s="26"/>
      <c r="AV977" s="26"/>
      <c r="AW977" s="26"/>
      <c r="AX977" s="26"/>
      <c r="AY977" s="26"/>
      <c r="AZ977" s="26"/>
      <c r="BA977" s="26"/>
      <c r="BB977" s="26"/>
      <c r="BC977" s="26"/>
      <c r="BD977" s="26"/>
      <c r="BE977" s="26"/>
      <c r="BF977" s="26"/>
      <c r="BG977" s="26"/>
      <c r="BH977" s="26"/>
      <c r="BI977" s="26"/>
      <c r="BJ977" s="26"/>
      <c r="BK977" s="26"/>
      <c r="BL977" s="26"/>
    </row>
    <row r="978" spans="1:64" ht="13.5" customHeight="1">
      <c r="A978" s="274"/>
      <c r="B978" s="274"/>
      <c r="C978" s="274"/>
      <c r="D978" s="274"/>
      <c r="E978" s="274"/>
      <c r="F978" s="274"/>
      <c r="G978" s="26"/>
      <c r="H978" s="274"/>
      <c r="I978" s="26"/>
      <c r="J978" s="26"/>
      <c r="K978" s="26"/>
      <c r="L978" s="26"/>
      <c r="M978" s="26"/>
      <c r="N978" s="26"/>
      <c r="O978" s="26"/>
      <c r="P978" s="274"/>
      <c r="Q978" s="26"/>
      <c r="R978" s="26"/>
      <c r="S978" s="26"/>
      <c r="T978" s="26"/>
      <c r="U978" s="26"/>
      <c r="V978" s="26"/>
      <c r="W978" s="26"/>
      <c r="X978" s="26"/>
      <c r="Y978" s="26"/>
      <c r="Z978" s="26"/>
      <c r="AA978" s="26"/>
      <c r="AB978" s="26"/>
      <c r="AC978" s="26"/>
      <c r="AD978" s="26"/>
      <c r="AE978" s="26"/>
      <c r="AF978" s="26"/>
      <c r="AG978" s="26"/>
      <c r="AH978" s="26"/>
      <c r="AI978" s="26"/>
      <c r="AJ978" s="26"/>
      <c r="AK978" s="26"/>
      <c r="AL978" s="274"/>
      <c r="AM978" s="274"/>
      <c r="AN978" s="274"/>
      <c r="AO978" s="26"/>
      <c r="AS978" s="26"/>
      <c r="AT978" s="26"/>
      <c r="AU978" s="26"/>
      <c r="AV978" s="26"/>
      <c r="AW978" s="26"/>
      <c r="AX978" s="26"/>
      <c r="AY978" s="26"/>
      <c r="AZ978" s="26"/>
      <c r="BA978" s="26"/>
      <c r="BB978" s="26"/>
      <c r="BC978" s="26"/>
      <c r="BD978" s="26"/>
      <c r="BE978" s="26"/>
      <c r="BF978" s="26"/>
      <c r="BG978" s="26"/>
      <c r="BH978" s="26"/>
      <c r="BI978" s="26"/>
      <c r="BJ978" s="26"/>
      <c r="BK978" s="26"/>
      <c r="BL978" s="26"/>
    </row>
    <row r="979" spans="1:64" ht="13.5" customHeight="1">
      <c r="A979" s="274"/>
      <c r="B979" s="274"/>
      <c r="C979" s="274"/>
      <c r="D979" s="274"/>
      <c r="E979" s="274"/>
      <c r="F979" s="274"/>
      <c r="G979" s="26"/>
      <c r="H979" s="274"/>
      <c r="I979" s="26"/>
      <c r="J979" s="26"/>
      <c r="K979" s="26"/>
      <c r="L979" s="26"/>
      <c r="M979" s="26"/>
      <c r="N979" s="26"/>
      <c r="O979" s="26"/>
      <c r="P979" s="274"/>
      <c r="Q979" s="26"/>
      <c r="R979" s="26"/>
      <c r="S979" s="26"/>
      <c r="T979" s="26"/>
      <c r="U979" s="26"/>
      <c r="V979" s="26"/>
      <c r="W979" s="26"/>
      <c r="X979" s="26"/>
      <c r="Y979" s="26"/>
      <c r="Z979" s="26"/>
      <c r="AA979" s="26"/>
      <c r="AB979" s="26"/>
      <c r="AC979" s="26"/>
      <c r="AD979" s="26"/>
      <c r="AE979" s="26"/>
      <c r="AF979" s="26"/>
      <c r="AG979" s="26"/>
      <c r="AH979" s="26"/>
      <c r="AI979" s="26"/>
      <c r="AJ979" s="26"/>
      <c r="AK979" s="26"/>
      <c r="AL979" s="274"/>
      <c r="AM979" s="274"/>
      <c r="AN979" s="274"/>
      <c r="AO979" s="26"/>
      <c r="AS979" s="26"/>
      <c r="AT979" s="26"/>
      <c r="AU979" s="26"/>
      <c r="AV979" s="26"/>
      <c r="AW979" s="26"/>
      <c r="AX979" s="26"/>
      <c r="AY979" s="26"/>
      <c r="AZ979" s="26"/>
      <c r="BA979" s="26"/>
      <c r="BB979" s="26"/>
      <c r="BC979" s="26"/>
      <c r="BD979" s="26"/>
      <c r="BE979" s="26"/>
      <c r="BF979" s="26"/>
      <c r="BG979" s="26"/>
      <c r="BH979" s="26"/>
      <c r="BI979" s="26"/>
      <c r="BJ979" s="26"/>
      <c r="BK979" s="26"/>
      <c r="BL979" s="26"/>
    </row>
    <row r="980" spans="1:64" ht="13.5" customHeight="1">
      <c r="A980" s="274"/>
      <c r="B980" s="274"/>
      <c r="C980" s="274"/>
      <c r="D980" s="274"/>
      <c r="E980" s="274"/>
      <c r="F980" s="274"/>
      <c r="G980" s="26"/>
      <c r="H980" s="274"/>
      <c r="I980" s="26"/>
      <c r="J980" s="26"/>
      <c r="K980" s="26"/>
      <c r="L980" s="26"/>
      <c r="M980" s="26"/>
      <c r="N980" s="26"/>
      <c r="O980" s="26"/>
      <c r="P980" s="274"/>
      <c r="Q980" s="26"/>
      <c r="R980" s="26"/>
      <c r="S980" s="26"/>
      <c r="T980" s="26"/>
      <c r="U980" s="26"/>
      <c r="V980" s="26"/>
      <c r="W980" s="26"/>
      <c r="X980" s="26"/>
      <c r="Y980" s="26"/>
      <c r="Z980" s="26"/>
      <c r="AA980" s="26"/>
      <c r="AB980" s="26"/>
      <c r="AC980" s="26"/>
      <c r="AD980" s="26"/>
      <c r="AE980" s="26"/>
      <c r="AF980" s="26"/>
      <c r="AG980" s="26"/>
      <c r="AH980" s="26"/>
      <c r="AI980" s="26"/>
      <c r="AJ980" s="26"/>
      <c r="AK980" s="26"/>
      <c r="AL980" s="274"/>
      <c r="AM980" s="274"/>
      <c r="AN980" s="274"/>
      <c r="AO980" s="26"/>
      <c r="AS980" s="26"/>
      <c r="AT980" s="26"/>
      <c r="AU980" s="26"/>
      <c r="AV980" s="26"/>
      <c r="AW980" s="26"/>
      <c r="AX980" s="26"/>
      <c r="AY980" s="26"/>
      <c r="AZ980" s="26"/>
      <c r="BA980" s="26"/>
      <c r="BB980" s="26"/>
      <c r="BC980" s="26"/>
      <c r="BD980" s="26"/>
      <c r="BE980" s="26"/>
      <c r="BF980" s="26"/>
      <c r="BG980" s="26"/>
      <c r="BH980" s="26"/>
      <c r="BI980" s="26"/>
      <c r="BJ980" s="26"/>
      <c r="BK980" s="26"/>
      <c r="BL980" s="26"/>
    </row>
    <row r="981" spans="1:64" ht="13.5" customHeight="1">
      <c r="A981" s="274"/>
      <c r="B981" s="274"/>
      <c r="C981" s="274"/>
      <c r="D981" s="274"/>
      <c r="E981" s="274"/>
      <c r="F981" s="274"/>
      <c r="G981" s="26"/>
      <c r="H981" s="274"/>
      <c r="I981" s="26"/>
      <c r="J981" s="26"/>
      <c r="K981" s="26"/>
      <c r="L981" s="26"/>
      <c r="M981" s="26"/>
      <c r="N981" s="26"/>
      <c r="O981" s="26"/>
      <c r="P981" s="274"/>
      <c r="Q981" s="26"/>
      <c r="R981" s="26"/>
      <c r="S981" s="26"/>
      <c r="T981" s="26"/>
      <c r="U981" s="26"/>
      <c r="V981" s="26"/>
      <c r="W981" s="26"/>
      <c r="X981" s="26"/>
      <c r="Y981" s="26"/>
      <c r="Z981" s="26"/>
      <c r="AA981" s="26"/>
      <c r="AB981" s="26"/>
      <c r="AC981" s="26"/>
      <c r="AD981" s="26"/>
      <c r="AE981" s="26"/>
      <c r="AF981" s="26"/>
      <c r="AG981" s="26"/>
      <c r="AH981" s="26"/>
      <c r="AI981" s="26"/>
      <c r="AJ981" s="26"/>
      <c r="AK981" s="26"/>
      <c r="AL981" s="274"/>
      <c r="AM981" s="274"/>
      <c r="AN981" s="274"/>
      <c r="AO981" s="26"/>
      <c r="AS981" s="26"/>
      <c r="AT981" s="26"/>
      <c r="AU981" s="26"/>
      <c r="AV981" s="26"/>
      <c r="AW981" s="26"/>
      <c r="AX981" s="26"/>
      <c r="AY981" s="26"/>
      <c r="AZ981" s="26"/>
      <c r="BA981" s="26"/>
      <c r="BB981" s="26"/>
      <c r="BC981" s="26"/>
      <c r="BD981" s="26"/>
      <c r="BE981" s="26"/>
      <c r="BF981" s="26"/>
      <c r="BG981" s="26"/>
      <c r="BH981" s="26"/>
      <c r="BI981" s="26"/>
      <c r="BJ981" s="26"/>
      <c r="BK981" s="26"/>
      <c r="BL981" s="26"/>
    </row>
    <row r="982" spans="1:64" ht="13.5" customHeight="1">
      <c r="A982" s="274"/>
      <c r="B982" s="274"/>
      <c r="C982" s="274"/>
      <c r="D982" s="274"/>
      <c r="E982" s="274"/>
      <c r="F982" s="274"/>
      <c r="G982" s="26"/>
      <c r="H982" s="274"/>
      <c r="I982" s="26"/>
      <c r="J982" s="26"/>
      <c r="K982" s="26"/>
      <c r="L982" s="26"/>
      <c r="M982" s="26"/>
      <c r="N982" s="26"/>
      <c r="O982" s="26"/>
      <c r="P982" s="274"/>
      <c r="Q982" s="26"/>
      <c r="R982" s="26"/>
      <c r="S982" s="26"/>
      <c r="T982" s="26"/>
      <c r="U982" s="26"/>
      <c r="V982" s="26"/>
      <c r="W982" s="26"/>
      <c r="X982" s="26"/>
      <c r="Y982" s="26"/>
      <c r="Z982" s="26"/>
      <c r="AA982" s="26"/>
      <c r="AB982" s="26"/>
      <c r="AC982" s="26"/>
      <c r="AD982" s="26"/>
      <c r="AE982" s="26"/>
      <c r="AF982" s="26"/>
      <c r="AG982" s="26"/>
      <c r="AH982" s="26"/>
      <c r="AI982" s="26"/>
      <c r="AJ982" s="26"/>
      <c r="AK982" s="26"/>
      <c r="AL982" s="274"/>
      <c r="AM982" s="274"/>
      <c r="AN982" s="274"/>
      <c r="AO982" s="26"/>
      <c r="AS982" s="26"/>
      <c r="AT982" s="26"/>
      <c r="AU982" s="26"/>
      <c r="AV982" s="26"/>
      <c r="AW982" s="26"/>
      <c r="AX982" s="26"/>
      <c r="AY982" s="26"/>
      <c r="AZ982" s="26"/>
      <c r="BA982" s="26"/>
      <c r="BB982" s="26"/>
      <c r="BC982" s="26"/>
      <c r="BD982" s="26"/>
      <c r="BE982" s="26"/>
      <c r="BF982" s="26"/>
      <c r="BG982" s="26"/>
      <c r="BH982" s="26"/>
      <c r="BI982" s="26"/>
      <c r="BJ982" s="26"/>
      <c r="BK982" s="26"/>
      <c r="BL982" s="26"/>
    </row>
    <row r="983" spans="1:64" ht="13.5" customHeight="1">
      <c r="A983" s="274"/>
      <c r="B983" s="274"/>
      <c r="C983" s="274"/>
      <c r="D983" s="274"/>
      <c r="E983" s="274"/>
      <c r="F983" s="274"/>
      <c r="G983" s="26"/>
      <c r="H983" s="274"/>
      <c r="I983" s="26"/>
      <c r="J983" s="26"/>
      <c r="K983" s="26"/>
      <c r="L983" s="26"/>
      <c r="M983" s="26"/>
      <c r="N983" s="26"/>
      <c r="O983" s="26"/>
      <c r="P983" s="274"/>
      <c r="Q983" s="26"/>
      <c r="R983" s="26"/>
      <c r="S983" s="26"/>
      <c r="T983" s="26"/>
      <c r="U983" s="26"/>
      <c r="V983" s="26"/>
      <c r="W983" s="26"/>
      <c r="X983" s="26"/>
      <c r="Y983" s="26"/>
      <c r="Z983" s="26"/>
      <c r="AA983" s="26"/>
      <c r="AB983" s="26"/>
      <c r="AC983" s="26"/>
      <c r="AD983" s="26"/>
      <c r="AE983" s="26"/>
      <c r="AF983" s="26"/>
      <c r="AG983" s="26"/>
      <c r="AH983" s="26"/>
      <c r="AI983" s="26"/>
      <c r="AJ983" s="26"/>
      <c r="AK983" s="26"/>
      <c r="AL983" s="274"/>
      <c r="AM983" s="274"/>
      <c r="AN983" s="274"/>
      <c r="AO983" s="26"/>
      <c r="AS983" s="26"/>
      <c r="AT983" s="26"/>
      <c r="AU983" s="26"/>
      <c r="AV983" s="26"/>
      <c r="AW983" s="26"/>
      <c r="AX983" s="26"/>
      <c r="AY983" s="26"/>
      <c r="AZ983" s="26"/>
      <c r="BA983" s="26"/>
      <c r="BB983" s="26"/>
      <c r="BC983" s="26"/>
      <c r="BD983" s="26"/>
      <c r="BE983" s="26"/>
      <c r="BF983" s="26"/>
      <c r="BG983" s="26"/>
      <c r="BH983" s="26"/>
      <c r="BI983" s="26"/>
      <c r="BJ983" s="26"/>
      <c r="BK983" s="26"/>
      <c r="BL983" s="26"/>
    </row>
    <row r="984" spans="1:64" ht="13.5" customHeight="1">
      <c r="A984" s="274"/>
      <c r="B984" s="274"/>
      <c r="C984" s="274"/>
      <c r="D984" s="274"/>
      <c r="E984" s="274"/>
      <c r="F984" s="274"/>
      <c r="G984" s="26"/>
      <c r="H984" s="274"/>
      <c r="I984" s="26"/>
      <c r="J984" s="26"/>
      <c r="K984" s="26"/>
      <c r="L984" s="26"/>
      <c r="M984" s="26"/>
      <c r="N984" s="26"/>
      <c r="O984" s="26"/>
      <c r="P984" s="274"/>
      <c r="Q984" s="26"/>
      <c r="R984" s="26"/>
      <c r="S984" s="26"/>
      <c r="T984" s="26"/>
      <c r="U984" s="26"/>
      <c r="V984" s="26"/>
      <c r="W984" s="26"/>
      <c r="X984" s="26"/>
      <c r="Y984" s="26"/>
      <c r="Z984" s="26"/>
      <c r="AA984" s="26"/>
      <c r="AB984" s="26"/>
      <c r="AC984" s="26"/>
      <c r="AD984" s="26"/>
      <c r="AE984" s="26"/>
      <c r="AF984" s="26"/>
      <c r="AG984" s="26"/>
      <c r="AH984" s="26"/>
      <c r="AI984" s="26"/>
      <c r="AJ984" s="26"/>
      <c r="AK984" s="26"/>
      <c r="AL984" s="274"/>
      <c r="AM984" s="274"/>
      <c r="AN984" s="274"/>
      <c r="AO984" s="26"/>
      <c r="AS984" s="26"/>
      <c r="AT984" s="26"/>
      <c r="AU984" s="26"/>
      <c r="AV984" s="26"/>
      <c r="AW984" s="26"/>
      <c r="AX984" s="26"/>
      <c r="AY984" s="26"/>
      <c r="AZ984" s="26"/>
      <c r="BA984" s="26"/>
      <c r="BB984" s="26"/>
      <c r="BC984" s="26"/>
      <c r="BD984" s="26"/>
      <c r="BE984" s="26"/>
      <c r="BF984" s="26"/>
      <c r="BG984" s="26"/>
      <c r="BH984" s="26"/>
      <c r="BI984" s="26"/>
      <c r="BJ984" s="26"/>
      <c r="BK984" s="26"/>
      <c r="BL984" s="26"/>
    </row>
    <row r="985" spans="1:64" ht="13.5" customHeight="1">
      <c r="A985" s="274"/>
      <c r="B985" s="274"/>
      <c r="C985" s="274"/>
      <c r="D985" s="274"/>
      <c r="E985" s="274"/>
      <c r="F985" s="274"/>
      <c r="G985" s="26"/>
      <c r="H985" s="274"/>
      <c r="I985" s="26"/>
      <c r="J985" s="26"/>
      <c r="K985" s="26"/>
      <c r="L985" s="26"/>
      <c r="M985" s="26"/>
      <c r="N985" s="26"/>
      <c r="O985" s="26"/>
      <c r="P985" s="274"/>
      <c r="Q985" s="26"/>
      <c r="R985" s="26"/>
      <c r="S985" s="26"/>
      <c r="T985" s="26"/>
      <c r="U985" s="26"/>
      <c r="V985" s="26"/>
      <c r="W985" s="26"/>
      <c r="X985" s="26"/>
      <c r="Y985" s="26"/>
      <c r="Z985" s="26"/>
      <c r="AA985" s="26"/>
      <c r="AB985" s="26"/>
      <c r="AC985" s="26"/>
      <c r="AD985" s="26"/>
      <c r="AE985" s="26"/>
      <c r="AF985" s="26"/>
      <c r="AG985" s="26"/>
      <c r="AH985" s="26"/>
      <c r="AI985" s="26"/>
      <c r="AJ985" s="26"/>
      <c r="AK985" s="26"/>
      <c r="AL985" s="274"/>
      <c r="AM985" s="274"/>
      <c r="AN985" s="274"/>
      <c r="AO985" s="26"/>
      <c r="AS985" s="26"/>
      <c r="AT985" s="26"/>
      <c r="AU985" s="26"/>
      <c r="AV985" s="26"/>
      <c r="AW985" s="26"/>
      <c r="AX985" s="26"/>
      <c r="AY985" s="26"/>
      <c r="AZ985" s="26"/>
      <c r="BA985" s="26"/>
      <c r="BB985" s="26"/>
      <c r="BC985" s="26"/>
      <c r="BD985" s="26"/>
      <c r="BE985" s="26"/>
      <c r="BF985" s="26"/>
      <c r="BG985" s="26"/>
      <c r="BH985" s="26"/>
      <c r="BI985" s="26"/>
      <c r="BJ985" s="26"/>
      <c r="BK985" s="26"/>
      <c r="BL985" s="26"/>
    </row>
    <row r="986" spans="1:64" ht="13.5" customHeight="1">
      <c r="A986" s="274"/>
      <c r="B986" s="274"/>
      <c r="C986" s="274"/>
      <c r="D986" s="274"/>
      <c r="E986" s="274"/>
      <c r="F986" s="274"/>
      <c r="G986" s="26"/>
      <c r="H986" s="274"/>
      <c r="I986" s="26"/>
      <c r="J986" s="26"/>
      <c r="K986" s="26"/>
      <c r="L986" s="26"/>
      <c r="M986" s="26"/>
      <c r="N986" s="26"/>
      <c r="O986" s="26"/>
      <c r="P986" s="274"/>
      <c r="Q986" s="26"/>
      <c r="R986" s="26"/>
      <c r="S986" s="26"/>
      <c r="T986" s="26"/>
      <c r="U986" s="26"/>
      <c r="V986" s="26"/>
      <c r="W986" s="26"/>
      <c r="X986" s="26"/>
      <c r="Y986" s="26"/>
      <c r="Z986" s="26"/>
      <c r="AA986" s="26"/>
      <c r="AB986" s="26"/>
      <c r="AC986" s="26"/>
      <c r="AD986" s="26"/>
      <c r="AE986" s="26"/>
      <c r="AF986" s="26"/>
      <c r="AG986" s="26"/>
      <c r="AH986" s="26"/>
      <c r="AI986" s="26"/>
      <c r="AJ986" s="26"/>
      <c r="AK986" s="26"/>
      <c r="AL986" s="274"/>
      <c r="AM986" s="274"/>
      <c r="AN986" s="274"/>
      <c r="AO986" s="26"/>
      <c r="AS986" s="26"/>
      <c r="AT986" s="26"/>
      <c r="AU986" s="26"/>
      <c r="AV986" s="26"/>
      <c r="AW986" s="26"/>
      <c r="AX986" s="26"/>
      <c r="AY986" s="26"/>
      <c r="AZ986" s="26"/>
      <c r="BA986" s="26"/>
      <c r="BB986" s="26"/>
      <c r="BC986" s="26"/>
      <c r="BD986" s="26"/>
      <c r="BE986" s="26"/>
      <c r="BF986" s="26"/>
      <c r="BG986" s="26"/>
      <c r="BH986" s="26"/>
      <c r="BI986" s="26"/>
      <c r="BJ986" s="26"/>
      <c r="BK986" s="26"/>
      <c r="BL986" s="26"/>
    </row>
    <row r="987" spans="1:64" ht="13.5" customHeight="1">
      <c r="A987" s="274"/>
      <c r="B987" s="274"/>
      <c r="C987" s="274"/>
      <c r="D987" s="274"/>
      <c r="E987" s="274"/>
      <c r="F987" s="274"/>
      <c r="G987" s="26"/>
      <c r="H987" s="274"/>
      <c r="I987" s="26"/>
      <c r="J987" s="26"/>
      <c r="K987" s="26"/>
      <c r="L987" s="26"/>
      <c r="M987" s="26"/>
      <c r="N987" s="26"/>
      <c r="O987" s="26"/>
      <c r="P987" s="274"/>
      <c r="Q987" s="26"/>
      <c r="R987" s="26"/>
      <c r="S987" s="26"/>
      <c r="T987" s="26"/>
      <c r="U987" s="26"/>
      <c r="V987" s="26"/>
      <c r="W987" s="26"/>
      <c r="X987" s="26"/>
      <c r="Y987" s="26"/>
      <c r="Z987" s="26"/>
      <c r="AA987" s="26"/>
      <c r="AB987" s="26"/>
      <c r="AC987" s="26"/>
      <c r="AD987" s="26"/>
      <c r="AE987" s="26"/>
      <c r="AF987" s="26"/>
      <c r="AG987" s="26"/>
      <c r="AH987" s="26"/>
      <c r="AI987" s="26"/>
      <c r="AJ987" s="26"/>
      <c r="AK987" s="26"/>
      <c r="AL987" s="274"/>
      <c r="AM987" s="274"/>
      <c r="AN987" s="274"/>
      <c r="AO987" s="26"/>
      <c r="AS987" s="26"/>
      <c r="AT987" s="26"/>
      <c r="AU987" s="26"/>
      <c r="AV987" s="26"/>
      <c r="AW987" s="26"/>
      <c r="AX987" s="26"/>
      <c r="AY987" s="26"/>
      <c r="AZ987" s="26"/>
      <c r="BA987" s="26"/>
      <c r="BB987" s="26"/>
      <c r="BC987" s="26"/>
      <c r="BD987" s="26"/>
      <c r="BE987" s="26"/>
      <c r="BF987" s="26"/>
      <c r="BG987" s="26"/>
      <c r="BH987" s="26"/>
      <c r="BI987" s="26"/>
      <c r="BJ987" s="26"/>
      <c r="BK987" s="26"/>
      <c r="BL987" s="26"/>
    </row>
    <row r="988" spans="1:64" ht="13.5" customHeight="1">
      <c r="A988" s="274"/>
      <c r="B988" s="274"/>
      <c r="C988" s="274"/>
      <c r="D988" s="274"/>
      <c r="E988" s="274"/>
      <c r="F988" s="274"/>
      <c r="G988" s="26"/>
      <c r="H988" s="274"/>
      <c r="I988" s="26"/>
      <c r="J988" s="26"/>
      <c r="K988" s="26"/>
      <c r="L988" s="26"/>
      <c r="M988" s="26"/>
      <c r="N988" s="26"/>
      <c r="O988" s="26"/>
      <c r="P988" s="274"/>
      <c r="Q988" s="26"/>
      <c r="R988" s="26"/>
      <c r="S988" s="26"/>
      <c r="T988" s="26"/>
      <c r="U988" s="26"/>
      <c r="V988" s="26"/>
      <c r="W988" s="26"/>
      <c r="X988" s="26"/>
      <c r="Y988" s="26"/>
      <c r="Z988" s="26"/>
      <c r="AA988" s="26"/>
      <c r="AB988" s="26"/>
      <c r="AC988" s="26"/>
      <c r="AD988" s="26"/>
      <c r="AE988" s="26"/>
      <c r="AF988" s="26"/>
      <c r="AG988" s="26"/>
      <c r="AH988" s="26"/>
      <c r="AI988" s="26"/>
      <c r="AJ988" s="26"/>
      <c r="AK988" s="26"/>
      <c r="AL988" s="274"/>
      <c r="AM988" s="274"/>
      <c r="AN988" s="274"/>
      <c r="AO988" s="26"/>
      <c r="AS988" s="26"/>
      <c r="AT988" s="26"/>
      <c r="AU988" s="26"/>
      <c r="AV988" s="26"/>
      <c r="AW988" s="26"/>
      <c r="AX988" s="26"/>
      <c r="AY988" s="26"/>
      <c r="AZ988" s="26"/>
      <c r="BA988" s="26"/>
      <c r="BB988" s="26"/>
      <c r="BC988" s="26"/>
      <c r="BD988" s="26"/>
      <c r="BE988" s="26"/>
      <c r="BF988" s="26"/>
      <c r="BG988" s="26"/>
      <c r="BH988" s="26"/>
      <c r="BI988" s="26"/>
      <c r="BJ988" s="26"/>
      <c r="BK988" s="26"/>
      <c r="BL988" s="26"/>
    </row>
    <row r="989" spans="1:64" ht="13.5" customHeight="1">
      <c r="A989" s="274"/>
      <c r="B989" s="274"/>
      <c r="C989" s="274"/>
      <c r="D989" s="274"/>
      <c r="E989" s="274"/>
      <c r="F989" s="274"/>
      <c r="G989" s="26"/>
      <c r="H989" s="274"/>
      <c r="I989" s="26"/>
      <c r="J989" s="26"/>
      <c r="K989" s="26"/>
      <c r="L989" s="26"/>
      <c r="M989" s="26"/>
      <c r="N989" s="26"/>
      <c r="O989" s="26"/>
      <c r="P989" s="274"/>
      <c r="Q989" s="26"/>
      <c r="R989" s="26"/>
      <c r="S989" s="26"/>
      <c r="T989" s="26"/>
      <c r="U989" s="26"/>
      <c r="V989" s="26"/>
      <c r="W989" s="26"/>
      <c r="X989" s="26"/>
      <c r="Y989" s="26"/>
      <c r="Z989" s="26"/>
      <c r="AA989" s="26"/>
      <c r="AB989" s="26"/>
      <c r="AC989" s="26"/>
      <c r="AD989" s="26"/>
      <c r="AE989" s="26"/>
      <c r="AF989" s="26"/>
      <c r="AG989" s="26"/>
      <c r="AH989" s="26"/>
      <c r="AI989" s="26"/>
      <c r="AJ989" s="26"/>
      <c r="AK989" s="26"/>
      <c r="AL989" s="274"/>
      <c r="AM989" s="274"/>
      <c r="AN989" s="274"/>
      <c r="AO989" s="26"/>
      <c r="AS989" s="26"/>
      <c r="AT989" s="26"/>
      <c r="AU989" s="26"/>
      <c r="AV989" s="26"/>
      <c r="AW989" s="26"/>
      <c r="AX989" s="26"/>
      <c r="AY989" s="26"/>
      <c r="AZ989" s="26"/>
      <c r="BA989" s="26"/>
      <c r="BB989" s="26"/>
      <c r="BC989" s="26"/>
      <c r="BD989" s="26"/>
      <c r="BE989" s="26"/>
      <c r="BF989" s="26"/>
      <c r="BG989" s="26"/>
      <c r="BH989" s="26"/>
      <c r="BI989" s="26"/>
      <c r="BJ989" s="26"/>
      <c r="BK989" s="26"/>
      <c r="BL989" s="26"/>
    </row>
    <row r="990" spans="1:64" ht="13.5" customHeight="1">
      <c r="A990" s="274"/>
      <c r="B990" s="274"/>
      <c r="C990" s="274"/>
      <c r="D990" s="274"/>
      <c r="E990" s="274"/>
      <c r="F990" s="274"/>
      <c r="G990" s="26"/>
      <c r="H990" s="274"/>
      <c r="I990" s="26"/>
      <c r="J990" s="26"/>
      <c r="K990" s="26"/>
      <c r="L990" s="26"/>
      <c r="M990" s="26"/>
      <c r="N990" s="26"/>
      <c r="O990" s="26"/>
      <c r="P990" s="274"/>
      <c r="Q990" s="26"/>
      <c r="R990" s="26"/>
      <c r="S990" s="26"/>
      <c r="T990" s="26"/>
      <c r="U990" s="26"/>
      <c r="V990" s="26"/>
      <c r="W990" s="26"/>
      <c r="X990" s="26"/>
      <c r="Y990" s="26"/>
      <c r="Z990" s="26"/>
      <c r="AA990" s="26"/>
      <c r="AB990" s="26"/>
      <c r="AC990" s="26"/>
      <c r="AD990" s="26"/>
      <c r="AE990" s="26"/>
      <c r="AF990" s="26"/>
      <c r="AG990" s="26"/>
      <c r="AH990" s="26"/>
      <c r="AI990" s="26"/>
      <c r="AJ990" s="26"/>
      <c r="AK990" s="26"/>
      <c r="AL990" s="274"/>
      <c r="AM990" s="274"/>
      <c r="AN990" s="274"/>
      <c r="AO990" s="26"/>
      <c r="AS990" s="26"/>
      <c r="AT990" s="26"/>
      <c r="AU990" s="26"/>
      <c r="AV990" s="26"/>
      <c r="AW990" s="26"/>
      <c r="AX990" s="26"/>
      <c r="AY990" s="26"/>
      <c r="AZ990" s="26"/>
      <c r="BA990" s="26"/>
      <c r="BB990" s="26"/>
      <c r="BC990" s="26"/>
      <c r="BD990" s="26"/>
      <c r="BE990" s="26"/>
      <c r="BF990" s="26"/>
      <c r="BG990" s="26"/>
      <c r="BH990" s="26"/>
      <c r="BI990" s="26"/>
      <c r="BJ990" s="26"/>
      <c r="BK990" s="26"/>
      <c r="BL990" s="26"/>
    </row>
    <row r="991" spans="1:64" ht="13.5" customHeight="1">
      <c r="A991" s="274"/>
      <c r="B991" s="274"/>
      <c r="C991" s="274"/>
      <c r="D991" s="274"/>
      <c r="E991" s="274"/>
      <c r="F991" s="274"/>
      <c r="G991" s="26"/>
      <c r="H991" s="274"/>
      <c r="I991" s="26"/>
      <c r="J991" s="26"/>
      <c r="K991" s="26"/>
      <c r="L991" s="26"/>
      <c r="M991" s="26"/>
      <c r="N991" s="26"/>
      <c r="O991" s="26"/>
      <c r="P991" s="274"/>
      <c r="Q991" s="26"/>
      <c r="R991" s="26"/>
      <c r="S991" s="26"/>
      <c r="T991" s="26"/>
      <c r="U991" s="26"/>
      <c r="V991" s="26"/>
      <c r="W991" s="26"/>
      <c r="X991" s="26"/>
      <c r="Y991" s="26"/>
      <c r="Z991" s="26"/>
      <c r="AA991" s="26"/>
      <c r="AB991" s="26"/>
      <c r="AC991" s="26"/>
      <c r="AD991" s="26"/>
      <c r="AE991" s="26"/>
      <c r="AF991" s="26"/>
      <c r="AG991" s="26"/>
      <c r="AH991" s="26"/>
      <c r="AI991" s="26"/>
      <c r="AJ991" s="26"/>
      <c r="AK991" s="26"/>
      <c r="AL991" s="274"/>
      <c r="AM991" s="274"/>
      <c r="AN991" s="274"/>
      <c r="AO991" s="26"/>
      <c r="AS991" s="26"/>
      <c r="AT991" s="26"/>
      <c r="AU991" s="26"/>
      <c r="AV991" s="26"/>
      <c r="AW991" s="26"/>
      <c r="AX991" s="26"/>
      <c r="AY991" s="26"/>
      <c r="AZ991" s="26"/>
      <c r="BA991" s="26"/>
      <c r="BB991" s="26"/>
      <c r="BC991" s="26"/>
      <c r="BD991" s="26"/>
      <c r="BE991" s="26"/>
      <c r="BF991" s="26"/>
      <c r="BG991" s="26"/>
      <c r="BH991" s="26"/>
      <c r="BI991" s="26"/>
      <c r="BJ991" s="26"/>
      <c r="BK991" s="26"/>
      <c r="BL991" s="26"/>
    </row>
    <row r="992" spans="1:64" ht="13.5" customHeight="1">
      <c r="A992" s="274"/>
      <c r="B992" s="274"/>
      <c r="C992" s="274"/>
      <c r="D992" s="274"/>
      <c r="E992" s="274"/>
      <c r="F992" s="274"/>
      <c r="G992" s="26"/>
      <c r="H992" s="274"/>
      <c r="I992" s="26"/>
      <c r="J992" s="26"/>
      <c r="K992" s="26"/>
      <c r="L992" s="26"/>
      <c r="M992" s="26"/>
      <c r="N992" s="26"/>
      <c r="O992" s="26"/>
      <c r="P992" s="274"/>
      <c r="Q992" s="26"/>
      <c r="R992" s="26"/>
      <c r="S992" s="26"/>
      <c r="T992" s="26"/>
      <c r="U992" s="26"/>
      <c r="V992" s="26"/>
      <c r="W992" s="26"/>
      <c r="X992" s="26"/>
      <c r="Y992" s="26"/>
      <c r="Z992" s="26"/>
      <c r="AA992" s="26"/>
      <c r="AB992" s="26"/>
      <c r="AC992" s="26"/>
      <c r="AD992" s="26"/>
      <c r="AE992" s="26"/>
      <c r="AF992" s="26"/>
      <c r="AG992" s="26"/>
      <c r="AH992" s="26"/>
      <c r="AI992" s="26"/>
      <c r="AJ992" s="26"/>
      <c r="AK992" s="26"/>
      <c r="AL992" s="274"/>
      <c r="AM992" s="274"/>
      <c r="AN992" s="274"/>
      <c r="AO992" s="26"/>
      <c r="AS992" s="26"/>
      <c r="AT992" s="26"/>
      <c r="AU992" s="26"/>
      <c r="AV992" s="26"/>
      <c r="AW992" s="26"/>
      <c r="AX992" s="26"/>
      <c r="AY992" s="26"/>
      <c r="AZ992" s="26"/>
      <c r="BA992" s="26"/>
      <c r="BB992" s="26"/>
      <c r="BC992" s="26"/>
      <c r="BD992" s="26"/>
      <c r="BE992" s="26"/>
      <c r="BF992" s="26"/>
      <c r="BG992" s="26"/>
      <c r="BH992" s="26"/>
      <c r="BI992" s="26"/>
      <c r="BJ992" s="26"/>
      <c r="BK992" s="26"/>
      <c r="BL992" s="26"/>
    </row>
    <row r="993" spans="1:64" ht="13.5" customHeight="1">
      <c r="A993" s="274"/>
      <c r="B993" s="274"/>
      <c r="C993" s="274"/>
      <c r="D993" s="274"/>
      <c r="E993" s="274"/>
      <c r="F993" s="274"/>
      <c r="G993" s="26"/>
      <c r="H993" s="274"/>
      <c r="I993" s="26"/>
      <c r="J993" s="26"/>
      <c r="K993" s="26"/>
      <c r="L993" s="26"/>
      <c r="M993" s="26"/>
      <c r="N993" s="26"/>
      <c r="O993" s="26"/>
      <c r="P993" s="274"/>
      <c r="Q993" s="26"/>
      <c r="R993" s="26"/>
      <c r="S993" s="26"/>
      <c r="T993" s="26"/>
      <c r="U993" s="26"/>
      <c r="V993" s="26"/>
      <c r="W993" s="26"/>
      <c r="X993" s="26"/>
      <c r="Y993" s="26"/>
      <c r="Z993" s="26"/>
      <c r="AA993" s="26"/>
      <c r="AB993" s="26"/>
      <c r="AC993" s="26"/>
      <c r="AD993" s="26"/>
      <c r="AE993" s="26"/>
      <c r="AF993" s="26"/>
      <c r="AG993" s="26"/>
      <c r="AH993" s="26"/>
      <c r="AI993" s="26"/>
      <c r="AJ993" s="26"/>
      <c r="AK993" s="26"/>
      <c r="AL993" s="274"/>
      <c r="AM993" s="274"/>
      <c r="AN993" s="274"/>
      <c r="AO993" s="26"/>
      <c r="AS993" s="26"/>
      <c r="AT993" s="26"/>
      <c r="AU993" s="26"/>
      <c r="AV993" s="26"/>
      <c r="AW993" s="26"/>
      <c r="AX993" s="26"/>
      <c r="AY993" s="26"/>
      <c r="AZ993" s="26"/>
      <c r="BA993" s="26"/>
      <c r="BB993" s="26"/>
      <c r="BC993" s="26"/>
      <c r="BD993" s="26"/>
      <c r="BE993" s="26"/>
      <c r="BF993" s="26"/>
      <c r="BG993" s="26"/>
      <c r="BH993" s="26"/>
      <c r="BI993" s="26"/>
      <c r="BJ993" s="26"/>
      <c r="BK993" s="26"/>
      <c r="BL993" s="26"/>
    </row>
    <row r="994" spans="1:64" ht="13.5" customHeight="1">
      <c r="A994" s="274"/>
      <c r="B994" s="274"/>
      <c r="C994" s="274"/>
      <c r="D994" s="274"/>
      <c r="E994" s="274"/>
      <c r="F994" s="274"/>
      <c r="G994" s="26"/>
      <c r="H994" s="274"/>
      <c r="I994" s="26"/>
      <c r="J994" s="26"/>
      <c r="K994" s="26"/>
      <c r="L994" s="26"/>
      <c r="M994" s="26"/>
      <c r="N994" s="26"/>
      <c r="O994" s="26"/>
      <c r="P994" s="274"/>
      <c r="Q994" s="26"/>
      <c r="R994" s="26"/>
      <c r="S994" s="26"/>
      <c r="T994" s="26"/>
      <c r="U994" s="26"/>
      <c r="V994" s="26"/>
      <c r="W994" s="26"/>
      <c r="X994" s="26"/>
      <c r="Y994" s="26"/>
      <c r="Z994" s="26"/>
      <c r="AA994" s="26"/>
      <c r="AB994" s="26"/>
      <c r="AC994" s="26"/>
      <c r="AD994" s="26"/>
      <c r="AE994" s="26"/>
      <c r="AF994" s="26"/>
      <c r="AG994" s="26"/>
      <c r="AH994" s="26"/>
      <c r="AI994" s="26"/>
      <c r="AJ994" s="26"/>
      <c r="AK994" s="26"/>
      <c r="AL994" s="274"/>
      <c r="AM994" s="274"/>
      <c r="AN994" s="274"/>
      <c r="AO994" s="26"/>
      <c r="AS994" s="26"/>
      <c r="AT994" s="26"/>
      <c r="AU994" s="26"/>
      <c r="AV994" s="26"/>
      <c r="AW994" s="26"/>
      <c r="AX994" s="26"/>
      <c r="AY994" s="26"/>
      <c r="AZ994" s="26"/>
      <c r="BA994" s="26"/>
      <c r="BB994" s="26"/>
      <c r="BC994" s="26"/>
      <c r="BD994" s="26"/>
      <c r="BE994" s="26"/>
      <c r="BF994" s="26"/>
      <c r="BG994" s="26"/>
      <c r="BH994" s="26"/>
      <c r="BI994" s="26"/>
      <c r="BJ994" s="26"/>
      <c r="BK994" s="26"/>
      <c r="BL994" s="26"/>
    </row>
    <row r="995" spans="1:64" ht="13.5" customHeight="1">
      <c r="A995" s="274"/>
      <c r="B995" s="274"/>
      <c r="C995" s="274"/>
      <c r="D995" s="274"/>
      <c r="E995" s="274"/>
      <c r="F995" s="274"/>
      <c r="G995" s="26"/>
      <c r="H995" s="274"/>
      <c r="I995" s="26"/>
      <c r="J995" s="26"/>
      <c r="K995" s="26"/>
      <c r="L995" s="26"/>
      <c r="M995" s="26"/>
      <c r="N995" s="26"/>
      <c r="O995" s="26"/>
      <c r="P995" s="274"/>
      <c r="Q995" s="26"/>
      <c r="R995" s="26"/>
      <c r="S995" s="26"/>
      <c r="T995" s="26"/>
      <c r="U995" s="26"/>
      <c r="V995" s="26"/>
      <c r="W995" s="26"/>
      <c r="X995" s="26"/>
      <c r="Y995" s="26"/>
      <c r="Z995" s="26"/>
      <c r="AA995" s="26"/>
      <c r="AB995" s="26"/>
      <c r="AC995" s="26"/>
      <c r="AD995" s="26"/>
      <c r="AE995" s="26"/>
      <c r="AF995" s="26"/>
      <c r="AG995" s="26"/>
      <c r="AH995" s="26"/>
      <c r="AI995" s="26"/>
      <c r="AJ995" s="26"/>
      <c r="AK995" s="26"/>
      <c r="AL995" s="274"/>
      <c r="AM995" s="274"/>
      <c r="AN995" s="274"/>
      <c r="AO995" s="26"/>
      <c r="AS995" s="26"/>
      <c r="AT995" s="26"/>
      <c r="AU995" s="26"/>
      <c r="AV995" s="26"/>
      <c r="AW995" s="26"/>
      <c r="AX995" s="26"/>
      <c r="AY995" s="26"/>
      <c r="AZ995" s="26"/>
      <c r="BA995" s="26"/>
      <c r="BB995" s="26"/>
      <c r="BC995" s="26"/>
      <c r="BD995" s="26"/>
      <c r="BE995" s="26"/>
      <c r="BF995" s="26"/>
      <c r="BG995" s="26"/>
      <c r="BH995" s="26"/>
      <c r="BI995" s="26"/>
      <c r="BJ995" s="26"/>
      <c r="BK995" s="26"/>
      <c r="BL995" s="26"/>
    </row>
    <row r="996" spans="1:64" ht="13.5" customHeight="1">
      <c r="A996" s="274"/>
      <c r="B996" s="274"/>
      <c r="C996" s="274"/>
      <c r="D996" s="274"/>
      <c r="E996" s="274"/>
      <c r="F996" s="274"/>
      <c r="G996" s="26"/>
      <c r="H996" s="274"/>
      <c r="I996" s="26"/>
      <c r="J996" s="26"/>
      <c r="K996" s="26"/>
      <c r="L996" s="26"/>
      <c r="M996" s="26"/>
      <c r="N996" s="26"/>
      <c r="O996" s="26"/>
      <c r="P996" s="274"/>
      <c r="Q996" s="26"/>
      <c r="R996" s="26"/>
      <c r="S996" s="26"/>
      <c r="T996" s="26"/>
      <c r="U996" s="26"/>
      <c r="V996" s="26"/>
      <c r="W996" s="26"/>
      <c r="X996" s="26"/>
      <c r="Y996" s="26"/>
      <c r="Z996" s="26"/>
      <c r="AA996" s="26"/>
      <c r="AB996" s="26"/>
      <c r="AC996" s="26"/>
      <c r="AD996" s="26"/>
      <c r="AE996" s="26"/>
      <c r="AF996" s="26"/>
      <c r="AG996" s="26"/>
      <c r="AH996" s="26"/>
      <c r="AI996" s="26"/>
      <c r="AJ996" s="26"/>
      <c r="AK996" s="26"/>
      <c r="AL996" s="274"/>
      <c r="AM996" s="274"/>
      <c r="AN996" s="274"/>
      <c r="AO996" s="26"/>
      <c r="AS996" s="26"/>
      <c r="AT996" s="26"/>
      <c r="AU996" s="26"/>
      <c r="AV996" s="26"/>
      <c r="AW996" s="26"/>
      <c r="AX996" s="26"/>
      <c r="AY996" s="26"/>
      <c r="AZ996" s="26"/>
      <c r="BA996" s="26"/>
      <c r="BB996" s="26"/>
      <c r="BC996" s="26"/>
      <c r="BD996" s="26"/>
      <c r="BE996" s="26"/>
      <c r="BF996" s="26"/>
      <c r="BG996" s="26"/>
      <c r="BH996" s="26"/>
      <c r="BI996" s="26"/>
      <c r="BJ996" s="26"/>
      <c r="BK996" s="26"/>
      <c r="BL996" s="26"/>
    </row>
    <row r="997" spans="1:64" ht="13.5" customHeight="1">
      <c r="A997" s="274"/>
      <c r="B997" s="274"/>
      <c r="C997" s="274"/>
      <c r="D997" s="274"/>
      <c r="E997" s="274"/>
      <c r="F997" s="274"/>
      <c r="G997" s="26"/>
      <c r="H997" s="274"/>
      <c r="I997" s="26"/>
      <c r="J997" s="26"/>
      <c r="K997" s="26"/>
      <c r="L997" s="26"/>
      <c r="M997" s="26"/>
      <c r="N997" s="26"/>
      <c r="O997" s="26"/>
      <c r="P997" s="274"/>
      <c r="Q997" s="26"/>
      <c r="R997" s="26"/>
      <c r="S997" s="26"/>
      <c r="T997" s="26"/>
      <c r="U997" s="26"/>
      <c r="V997" s="26"/>
      <c r="W997" s="26"/>
      <c r="X997" s="26"/>
      <c r="Y997" s="26"/>
      <c r="Z997" s="26"/>
      <c r="AA997" s="26"/>
      <c r="AB997" s="26"/>
      <c r="AC997" s="26"/>
      <c r="AD997" s="26"/>
      <c r="AE997" s="26"/>
      <c r="AF997" s="26"/>
      <c r="AG997" s="26"/>
      <c r="AH997" s="26"/>
      <c r="AI997" s="26"/>
      <c r="AJ997" s="26"/>
      <c r="AK997" s="26"/>
      <c r="AL997" s="274"/>
      <c r="AM997" s="274"/>
      <c r="AN997" s="274"/>
      <c r="AO997" s="26"/>
      <c r="AS997" s="26"/>
      <c r="AT997" s="26"/>
      <c r="AU997" s="26"/>
      <c r="AV997" s="26"/>
      <c r="AW997" s="26"/>
      <c r="AX997" s="26"/>
      <c r="AY997" s="26"/>
      <c r="AZ997" s="26"/>
      <c r="BA997" s="26"/>
      <c r="BB997" s="26"/>
      <c r="BC997" s="26"/>
      <c r="BD997" s="26"/>
      <c r="BE997" s="26"/>
      <c r="BF997" s="26"/>
      <c r="BG997" s="26"/>
      <c r="BH997" s="26"/>
      <c r="BI997" s="26"/>
      <c r="BJ997" s="26"/>
      <c r="BK997" s="26"/>
      <c r="BL997" s="26"/>
    </row>
    <row r="998" spans="1:64" ht="13.5" customHeight="1">
      <c r="A998" s="274"/>
      <c r="B998" s="274"/>
      <c r="C998" s="274"/>
      <c r="D998" s="274"/>
      <c r="E998" s="274"/>
      <c r="F998" s="274"/>
      <c r="G998" s="26"/>
      <c r="H998" s="274"/>
      <c r="I998" s="26"/>
      <c r="J998" s="26"/>
      <c r="K998" s="26"/>
      <c r="L998" s="26"/>
      <c r="M998" s="26"/>
      <c r="N998" s="26"/>
      <c r="O998" s="26"/>
      <c r="P998" s="274"/>
      <c r="Q998" s="26"/>
      <c r="R998" s="26"/>
      <c r="S998" s="26"/>
      <c r="T998" s="26"/>
      <c r="U998" s="26"/>
      <c r="V998" s="26"/>
      <c r="W998" s="26"/>
      <c r="X998" s="26"/>
      <c r="Y998" s="26"/>
      <c r="Z998" s="26"/>
      <c r="AA998" s="26"/>
      <c r="AB998" s="26"/>
      <c r="AC998" s="26"/>
      <c r="AD998" s="26"/>
      <c r="AE998" s="26"/>
      <c r="AF998" s="26"/>
      <c r="AG998" s="26"/>
      <c r="AH998" s="26"/>
      <c r="AI998" s="26"/>
      <c r="AJ998" s="26"/>
      <c r="AK998" s="26"/>
      <c r="AL998" s="274"/>
      <c r="AM998" s="274"/>
      <c r="AN998" s="274"/>
      <c r="AO998" s="26"/>
      <c r="AS998" s="26"/>
      <c r="AT998" s="26"/>
      <c r="AU998" s="26"/>
      <c r="AV998" s="26"/>
      <c r="AW998" s="26"/>
      <c r="AX998" s="26"/>
      <c r="AY998" s="26"/>
      <c r="AZ998" s="26"/>
      <c r="BA998" s="26"/>
      <c r="BB998" s="26"/>
      <c r="BC998" s="26"/>
      <c r="BD998" s="26"/>
      <c r="BE998" s="26"/>
      <c r="BF998" s="26"/>
      <c r="BG998" s="26"/>
      <c r="BH998" s="26"/>
      <c r="BI998" s="26"/>
      <c r="BJ998" s="26"/>
      <c r="BK998" s="26"/>
      <c r="BL998" s="26"/>
    </row>
    <row r="999" spans="1:64" ht="13.5" customHeight="1">
      <c r="A999" s="274"/>
      <c r="B999" s="274"/>
      <c r="C999" s="274"/>
      <c r="D999" s="274"/>
      <c r="E999" s="274"/>
      <c r="F999" s="274"/>
      <c r="G999" s="26"/>
      <c r="H999" s="274"/>
      <c r="I999" s="26"/>
      <c r="J999" s="26"/>
      <c r="K999" s="26"/>
      <c r="L999" s="26"/>
      <c r="M999" s="26"/>
      <c r="N999" s="26"/>
      <c r="O999" s="26"/>
      <c r="P999" s="274"/>
      <c r="Q999" s="26"/>
      <c r="R999" s="26"/>
      <c r="S999" s="26"/>
      <c r="T999" s="26"/>
      <c r="U999" s="26"/>
      <c r="V999" s="26"/>
      <c r="W999" s="26"/>
      <c r="X999" s="26"/>
      <c r="Y999" s="26"/>
      <c r="Z999" s="26"/>
      <c r="AA999" s="26"/>
      <c r="AB999" s="26"/>
      <c r="AC999" s="26"/>
      <c r="AD999" s="26"/>
      <c r="AE999" s="26"/>
      <c r="AF999" s="26"/>
      <c r="AG999" s="26"/>
      <c r="AH999" s="26"/>
      <c r="AI999" s="26"/>
      <c r="AJ999" s="26"/>
      <c r="AK999" s="26"/>
      <c r="AL999" s="274"/>
      <c r="AM999" s="274"/>
      <c r="AN999" s="274"/>
      <c r="AO999" s="26"/>
      <c r="AS999" s="26"/>
      <c r="AT999" s="26"/>
      <c r="AU999" s="26"/>
      <c r="AV999" s="26"/>
      <c r="AW999" s="26"/>
      <c r="AX999" s="26"/>
      <c r="AY999" s="26"/>
      <c r="AZ999" s="26"/>
      <c r="BA999" s="26"/>
      <c r="BB999" s="26"/>
      <c r="BC999" s="26"/>
      <c r="BD999" s="26"/>
      <c r="BE999" s="26"/>
      <c r="BF999" s="26"/>
      <c r="BG999" s="26"/>
      <c r="BH999" s="26"/>
      <c r="BI999" s="26"/>
      <c r="BJ999" s="26"/>
      <c r="BK999" s="26"/>
      <c r="BL999" s="26"/>
    </row>
    <row r="1000" spans="1:64" ht="13.5" customHeight="1">
      <c r="A1000" s="274"/>
      <c r="B1000" s="274"/>
      <c r="C1000" s="274"/>
      <c r="D1000" s="274"/>
      <c r="E1000" s="274"/>
      <c r="F1000" s="274"/>
      <c r="G1000" s="26"/>
      <c r="H1000" s="274"/>
      <c r="I1000" s="26"/>
      <c r="J1000" s="26"/>
      <c r="K1000" s="26"/>
      <c r="L1000" s="26"/>
      <c r="M1000" s="26"/>
      <c r="N1000" s="26"/>
      <c r="O1000" s="26"/>
      <c r="P1000" s="274"/>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74"/>
      <c r="AM1000" s="274"/>
      <c r="AN1000" s="274"/>
      <c r="AO1000" s="26"/>
      <c r="AS1000" s="26"/>
      <c r="AT1000" s="26"/>
      <c r="AU1000" s="26"/>
      <c r="AV1000" s="26"/>
      <c r="AW1000" s="26"/>
      <c r="AX1000" s="26"/>
      <c r="AY1000" s="26"/>
      <c r="AZ1000" s="26"/>
      <c r="BA1000" s="26"/>
      <c r="BB1000" s="26"/>
      <c r="BC1000" s="26"/>
      <c r="BD1000" s="26"/>
      <c r="BE1000" s="26"/>
      <c r="BF1000" s="26"/>
      <c r="BG1000" s="26"/>
      <c r="BH1000" s="26"/>
      <c r="BI1000" s="26"/>
      <c r="BJ1000" s="26"/>
      <c r="BK1000" s="26"/>
      <c r="BL1000" s="26"/>
    </row>
    <row r="1001" spans="1:64" ht="13.5" customHeight="1">
      <c r="A1001" s="274"/>
      <c r="B1001" s="274"/>
      <c r="C1001" s="274"/>
      <c r="D1001" s="274"/>
      <c r="E1001" s="274"/>
      <c r="F1001" s="274"/>
      <c r="G1001" s="26"/>
      <c r="H1001" s="274"/>
      <c r="I1001" s="26"/>
      <c r="J1001" s="26"/>
      <c r="K1001" s="26"/>
      <c r="L1001" s="26"/>
      <c r="M1001" s="26"/>
      <c r="N1001" s="26"/>
      <c r="O1001" s="26"/>
      <c r="P1001" s="274"/>
      <c r="Q1001" s="26"/>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74"/>
      <c r="AM1001" s="274"/>
      <c r="AN1001" s="274"/>
      <c r="AO1001" s="26"/>
      <c r="AS1001" s="26"/>
      <c r="AT1001" s="26"/>
      <c r="AU1001" s="26"/>
      <c r="AV1001" s="26"/>
      <c r="AW1001" s="26"/>
      <c r="AX1001" s="26"/>
      <c r="AY1001" s="26"/>
      <c r="AZ1001" s="26"/>
      <c r="BA1001" s="26"/>
      <c r="BB1001" s="26"/>
      <c r="BC1001" s="26"/>
      <c r="BD1001" s="26"/>
      <c r="BE1001" s="26"/>
      <c r="BF1001" s="26"/>
      <c r="BG1001" s="26"/>
      <c r="BH1001" s="26"/>
      <c r="BI1001" s="26"/>
      <c r="BJ1001" s="26"/>
      <c r="BK1001" s="26"/>
      <c r="BL1001" s="26"/>
    </row>
    <row r="1002" spans="1:64" ht="13.5" customHeight="1">
      <c r="A1002" s="274"/>
      <c r="B1002" s="274"/>
      <c r="C1002" s="274"/>
      <c r="D1002" s="274"/>
      <c r="E1002" s="274"/>
      <c r="F1002" s="274"/>
      <c r="G1002" s="26"/>
      <c r="H1002" s="274"/>
      <c r="I1002" s="26"/>
      <c r="J1002" s="26"/>
      <c r="K1002" s="26"/>
      <c r="L1002" s="26"/>
      <c r="M1002" s="26"/>
      <c r="N1002" s="26"/>
      <c r="O1002" s="26"/>
      <c r="P1002" s="274"/>
      <c r="Q1002" s="26"/>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74"/>
      <c r="AM1002" s="274"/>
      <c r="AN1002" s="274"/>
      <c r="AO1002" s="26"/>
      <c r="AS1002" s="26"/>
      <c r="AT1002" s="26"/>
      <c r="AU1002" s="26"/>
      <c r="AV1002" s="26"/>
      <c r="AW1002" s="26"/>
      <c r="AX1002" s="26"/>
      <c r="AY1002" s="26"/>
      <c r="AZ1002" s="26"/>
      <c r="BA1002" s="26"/>
      <c r="BB1002" s="26"/>
      <c r="BC1002" s="26"/>
      <c r="BD1002" s="26"/>
      <c r="BE1002" s="26"/>
      <c r="BF1002" s="26"/>
      <c r="BG1002" s="26"/>
      <c r="BH1002" s="26"/>
      <c r="BI1002" s="26"/>
      <c r="BJ1002" s="26"/>
      <c r="BK1002" s="26"/>
      <c r="BL1002" s="26"/>
    </row>
    <row r="1003" spans="1:64" ht="13.5" customHeight="1">
      <c r="A1003" s="274"/>
      <c r="B1003" s="274"/>
      <c r="C1003" s="274"/>
      <c r="D1003" s="274"/>
      <c r="E1003" s="274"/>
      <c r="F1003" s="274"/>
      <c r="G1003" s="26"/>
      <c r="H1003" s="274"/>
      <c r="I1003" s="26"/>
      <c r="J1003" s="26"/>
      <c r="K1003" s="26"/>
      <c r="L1003" s="26"/>
      <c r="M1003" s="26"/>
      <c r="N1003" s="26"/>
      <c r="O1003" s="26"/>
      <c r="P1003" s="274"/>
      <c r="Q1003" s="26"/>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74"/>
      <c r="AM1003" s="274"/>
      <c r="AN1003" s="274"/>
      <c r="AO1003" s="26"/>
      <c r="AS1003" s="26"/>
      <c r="AT1003" s="26"/>
      <c r="AU1003" s="26"/>
      <c r="AV1003" s="26"/>
      <c r="AW1003" s="26"/>
      <c r="AX1003" s="26"/>
      <c r="AY1003" s="26"/>
      <c r="AZ1003" s="26"/>
      <c r="BA1003" s="26"/>
      <c r="BB1003" s="26"/>
      <c r="BC1003" s="26"/>
      <c r="BD1003" s="26"/>
      <c r="BE1003" s="26"/>
      <c r="BF1003" s="26"/>
      <c r="BG1003" s="26"/>
      <c r="BH1003" s="26"/>
      <c r="BI1003" s="26"/>
      <c r="BJ1003" s="26"/>
      <c r="BK1003" s="26"/>
      <c r="BL1003" s="26"/>
    </row>
    <row r="1004" spans="1:64" ht="13.5" customHeight="1">
      <c r="A1004" s="274"/>
      <c r="B1004" s="274"/>
      <c r="C1004" s="274"/>
      <c r="D1004" s="274"/>
      <c r="E1004" s="274"/>
      <c r="F1004" s="274"/>
      <c r="G1004" s="26"/>
      <c r="H1004" s="274"/>
      <c r="I1004" s="26"/>
      <c r="J1004" s="26"/>
      <c r="K1004" s="26"/>
      <c r="L1004" s="26"/>
      <c r="M1004" s="26"/>
      <c r="N1004" s="26"/>
      <c r="O1004" s="26"/>
      <c r="P1004" s="274"/>
      <c r="Q1004" s="26"/>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74"/>
      <c r="AM1004" s="274"/>
      <c r="AN1004" s="274"/>
      <c r="AO1004" s="26"/>
      <c r="AS1004" s="26"/>
      <c r="AT1004" s="26"/>
      <c r="AU1004" s="26"/>
      <c r="AV1004" s="26"/>
      <c r="AW1004" s="26"/>
      <c r="AX1004" s="26"/>
      <c r="AY1004" s="26"/>
      <c r="AZ1004" s="26"/>
      <c r="BA1004" s="26"/>
      <c r="BB1004" s="26"/>
      <c r="BC1004" s="26"/>
      <c r="BD1004" s="26"/>
      <c r="BE1004" s="26"/>
      <c r="BF1004" s="26"/>
      <c r="BG1004" s="26"/>
      <c r="BH1004" s="26"/>
      <c r="BI1004" s="26"/>
      <c r="BJ1004" s="26"/>
      <c r="BK1004" s="26"/>
      <c r="BL1004" s="26"/>
    </row>
    <row r="1005" spans="1:64" ht="13.5" customHeight="1">
      <c r="A1005" s="274"/>
      <c r="B1005" s="274"/>
      <c r="C1005" s="274"/>
      <c r="D1005" s="274"/>
      <c r="E1005" s="274"/>
      <c r="F1005" s="274"/>
      <c r="G1005" s="26"/>
      <c r="H1005" s="274"/>
      <c r="I1005" s="26"/>
      <c r="J1005" s="26"/>
      <c r="K1005" s="26"/>
      <c r="L1005" s="26"/>
      <c r="M1005" s="26"/>
      <c r="N1005" s="26"/>
      <c r="O1005" s="26"/>
      <c r="P1005" s="274"/>
      <c r="Q1005" s="26"/>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74"/>
      <c r="AM1005" s="274"/>
      <c r="AN1005" s="274"/>
      <c r="AO1005" s="26"/>
      <c r="AS1005" s="26"/>
      <c r="AT1005" s="26"/>
      <c r="AU1005" s="26"/>
      <c r="AV1005" s="26"/>
      <c r="AW1005" s="26"/>
      <c r="AX1005" s="26"/>
      <c r="AY1005" s="26"/>
      <c r="AZ1005" s="26"/>
      <c r="BA1005" s="26"/>
      <c r="BB1005" s="26"/>
      <c r="BC1005" s="26"/>
      <c r="BD1005" s="26"/>
      <c r="BE1005" s="26"/>
      <c r="BF1005" s="26"/>
      <c r="BG1005" s="26"/>
      <c r="BH1005" s="26"/>
      <c r="BI1005" s="26"/>
      <c r="BJ1005" s="26"/>
      <c r="BK1005" s="26"/>
      <c r="BL1005" s="26"/>
    </row>
    <row r="1006" spans="1:64" ht="13.5" customHeight="1">
      <c r="A1006" s="274"/>
      <c r="B1006" s="274"/>
      <c r="C1006" s="274"/>
      <c r="D1006" s="274"/>
      <c r="E1006" s="274"/>
      <c r="F1006" s="274"/>
      <c r="G1006" s="26"/>
      <c r="H1006" s="274"/>
      <c r="I1006" s="26"/>
      <c r="J1006" s="26"/>
      <c r="K1006" s="26"/>
      <c r="L1006" s="26"/>
      <c r="M1006" s="26"/>
      <c r="N1006" s="26"/>
      <c r="O1006" s="26"/>
      <c r="P1006" s="274"/>
      <c r="Q1006" s="26"/>
      <c r="R1006" s="26"/>
      <c r="S1006" s="26"/>
      <c r="T1006" s="26"/>
      <c r="U1006" s="26"/>
      <c r="V1006" s="26"/>
      <c r="W1006" s="26"/>
      <c r="X1006" s="26"/>
      <c r="Y1006" s="26"/>
      <c r="Z1006" s="26"/>
      <c r="AA1006" s="26"/>
      <c r="AB1006" s="26"/>
      <c r="AC1006" s="26"/>
      <c r="AD1006" s="26"/>
      <c r="AE1006" s="26"/>
      <c r="AF1006" s="26"/>
      <c r="AG1006" s="26"/>
      <c r="AH1006" s="26"/>
      <c r="AI1006" s="26"/>
      <c r="AJ1006" s="26"/>
      <c r="AK1006" s="26"/>
      <c r="AL1006" s="274"/>
      <c r="AM1006" s="274"/>
      <c r="AN1006" s="274"/>
      <c r="AO1006" s="26"/>
      <c r="AS1006" s="26"/>
      <c r="AT1006" s="26"/>
      <c r="AU1006" s="26"/>
      <c r="AV1006" s="26"/>
      <c r="AW1006" s="26"/>
      <c r="AX1006" s="26"/>
      <c r="AY1006" s="26"/>
      <c r="AZ1006" s="26"/>
      <c r="BA1006" s="26"/>
      <c r="BB1006" s="26"/>
      <c r="BC1006" s="26"/>
      <c r="BD1006" s="26"/>
      <c r="BE1006" s="26"/>
      <c r="BF1006" s="26"/>
      <c r="BG1006" s="26"/>
      <c r="BH1006" s="26"/>
      <c r="BI1006" s="26"/>
      <c r="BJ1006" s="26"/>
      <c r="BK1006" s="26"/>
      <c r="BL1006" s="26"/>
    </row>
    <row r="1007" spans="1:64" ht="13.5" customHeight="1">
      <c r="A1007" s="274"/>
      <c r="B1007" s="274"/>
      <c r="C1007" s="274"/>
      <c r="D1007" s="274"/>
      <c r="E1007" s="274"/>
      <c r="F1007" s="274"/>
      <c r="G1007" s="26"/>
      <c r="H1007" s="274"/>
      <c r="I1007" s="26"/>
      <c r="J1007" s="26"/>
      <c r="K1007" s="26"/>
      <c r="L1007" s="26"/>
      <c r="M1007" s="26"/>
      <c r="N1007" s="26"/>
      <c r="O1007" s="26"/>
      <c r="P1007" s="274"/>
      <c r="Q1007" s="26"/>
      <c r="R1007" s="26"/>
      <c r="S1007" s="26"/>
      <c r="T1007" s="26"/>
      <c r="U1007" s="26"/>
      <c r="V1007" s="26"/>
      <c r="W1007" s="26"/>
      <c r="X1007" s="26"/>
      <c r="Y1007" s="26"/>
      <c r="Z1007" s="26"/>
      <c r="AA1007" s="26"/>
      <c r="AB1007" s="26"/>
      <c r="AC1007" s="26"/>
      <c r="AD1007" s="26"/>
      <c r="AE1007" s="26"/>
      <c r="AF1007" s="26"/>
      <c r="AG1007" s="26"/>
      <c r="AH1007" s="26"/>
      <c r="AI1007" s="26"/>
      <c r="AJ1007" s="26"/>
      <c r="AK1007" s="26"/>
      <c r="AL1007" s="274"/>
      <c r="AM1007" s="274"/>
      <c r="AN1007" s="274"/>
      <c r="AO1007" s="26"/>
      <c r="AS1007" s="26"/>
      <c r="AT1007" s="26"/>
      <c r="AU1007" s="26"/>
      <c r="AV1007" s="26"/>
      <c r="AW1007" s="26"/>
      <c r="AX1007" s="26"/>
      <c r="AY1007" s="26"/>
      <c r="AZ1007" s="26"/>
      <c r="BA1007" s="26"/>
      <c r="BB1007" s="26"/>
      <c r="BC1007" s="26"/>
      <c r="BD1007" s="26"/>
      <c r="BE1007" s="26"/>
      <c r="BF1007" s="26"/>
      <c r="BG1007" s="26"/>
      <c r="BH1007" s="26"/>
      <c r="BI1007" s="26"/>
      <c r="BJ1007" s="26"/>
      <c r="BK1007" s="26"/>
      <c r="BL1007" s="26"/>
    </row>
    <row r="1008" spans="1:64" ht="13.5" customHeight="1">
      <c r="A1008" s="274"/>
      <c r="B1008" s="274"/>
      <c r="C1008" s="274"/>
      <c r="D1008" s="274"/>
      <c r="E1008" s="274"/>
      <c r="F1008" s="274"/>
      <c r="G1008" s="26"/>
      <c r="H1008" s="274"/>
      <c r="I1008" s="26"/>
      <c r="J1008" s="26"/>
      <c r="K1008" s="26"/>
      <c r="L1008" s="26"/>
      <c r="M1008" s="26"/>
      <c r="N1008" s="26"/>
      <c r="O1008" s="26"/>
      <c r="P1008" s="274"/>
      <c r="Q1008" s="26"/>
      <c r="R1008" s="26"/>
      <c r="S1008" s="26"/>
      <c r="T1008" s="26"/>
      <c r="U1008" s="26"/>
      <c r="V1008" s="26"/>
      <c r="W1008" s="26"/>
      <c r="X1008" s="26"/>
      <c r="Y1008" s="26"/>
      <c r="Z1008" s="26"/>
      <c r="AA1008" s="26"/>
      <c r="AB1008" s="26"/>
      <c r="AC1008" s="26"/>
      <c r="AD1008" s="26"/>
      <c r="AE1008" s="26"/>
      <c r="AF1008" s="26"/>
      <c r="AG1008" s="26"/>
      <c r="AH1008" s="26"/>
      <c r="AI1008" s="26"/>
      <c r="AJ1008" s="26"/>
      <c r="AK1008" s="26"/>
      <c r="AL1008" s="274"/>
      <c r="AM1008" s="274"/>
      <c r="AN1008" s="274"/>
      <c r="AO1008" s="26"/>
      <c r="AS1008" s="26"/>
      <c r="AT1008" s="26"/>
      <c r="AU1008" s="26"/>
      <c r="AV1008" s="26"/>
      <c r="AW1008" s="26"/>
      <c r="AX1008" s="26"/>
      <c r="AY1008" s="26"/>
      <c r="AZ1008" s="26"/>
      <c r="BA1008" s="26"/>
      <c r="BB1008" s="26"/>
      <c r="BC1008" s="26"/>
      <c r="BD1008" s="26"/>
      <c r="BE1008" s="26"/>
      <c r="BF1008" s="26"/>
      <c r="BG1008" s="26"/>
      <c r="BH1008" s="26"/>
      <c r="BI1008" s="26"/>
      <c r="BJ1008" s="26"/>
      <c r="BK1008" s="26"/>
      <c r="BL1008" s="26"/>
    </row>
    <row r="1009" spans="1:64" ht="13.5" customHeight="1">
      <c r="A1009" s="274"/>
      <c r="B1009" s="274"/>
      <c r="C1009" s="274"/>
      <c r="D1009" s="274"/>
      <c r="E1009" s="274"/>
      <c r="F1009" s="274"/>
      <c r="G1009" s="26"/>
      <c r="H1009" s="274"/>
      <c r="I1009" s="26"/>
      <c r="J1009" s="26"/>
      <c r="K1009" s="26"/>
      <c r="L1009" s="26"/>
      <c r="M1009" s="26"/>
      <c r="N1009" s="26"/>
      <c r="O1009" s="26"/>
      <c r="P1009" s="274"/>
      <c r="Q1009" s="26"/>
      <c r="R1009" s="26"/>
      <c r="S1009" s="26"/>
      <c r="T1009" s="26"/>
      <c r="U1009" s="26"/>
      <c r="V1009" s="26"/>
      <c r="W1009" s="26"/>
      <c r="X1009" s="26"/>
      <c r="Y1009" s="26"/>
      <c r="Z1009" s="26"/>
      <c r="AA1009" s="26"/>
      <c r="AB1009" s="26"/>
      <c r="AC1009" s="26"/>
      <c r="AD1009" s="26"/>
      <c r="AE1009" s="26"/>
      <c r="AF1009" s="26"/>
      <c r="AG1009" s="26"/>
      <c r="AH1009" s="26"/>
      <c r="AI1009" s="26"/>
      <c r="AJ1009" s="26"/>
      <c r="AK1009" s="26"/>
      <c r="AL1009" s="274"/>
      <c r="AM1009" s="274"/>
      <c r="AN1009" s="274"/>
      <c r="AO1009" s="26"/>
      <c r="AS1009" s="26"/>
      <c r="AT1009" s="26"/>
      <c r="AU1009" s="26"/>
      <c r="AV1009" s="26"/>
      <c r="AW1009" s="26"/>
      <c r="AX1009" s="26"/>
      <c r="AY1009" s="26"/>
      <c r="AZ1009" s="26"/>
      <c r="BA1009" s="26"/>
      <c r="BB1009" s="26"/>
      <c r="BC1009" s="26"/>
      <c r="BD1009" s="26"/>
      <c r="BE1009" s="26"/>
      <c r="BF1009" s="26"/>
      <c r="BG1009" s="26"/>
      <c r="BH1009" s="26"/>
      <c r="BI1009" s="26"/>
      <c r="BJ1009" s="26"/>
      <c r="BK1009" s="26"/>
      <c r="BL1009" s="26"/>
    </row>
    <row r="1010" spans="1:64" ht="13.5" customHeight="1">
      <c r="A1010" s="274"/>
      <c r="B1010" s="274"/>
      <c r="C1010" s="274"/>
      <c r="D1010" s="274"/>
      <c r="E1010" s="274"/>
      <c r="F1010" s="274"/>
      <c r="G1010" s="26"/>
      <c r="H1010" s="274"/>
      <c r="I1010" s="26"/>
      <c r="J1010" s="26"/>
      <c r="K1010" s="26"/>
      <c r="L1010" s="26"/>
      <c r="M1010" s="26"/>
      <c r="N1010" s="26"/>
      <c r="O1010" s="26"/>
      <c r="P1010" s="274"/>
      <c r="Q1010" s="26"/>
      <c r="R1010" s="26"/>
      <c r="S1010" s="26"/>
      <c r="T1010" s="26"/>
      <c r="U1010" s="26"/>
      <c r="V1010" s="26"/>
      <c r="W1010" s="26"/>
      <c r="X1010" s="26"/>
      <c r="Y1010" s="26"/>
      <c r="Z1010" s="26"/>
      <c r="AA1010" s="26"/>
      <c r="AB1010" s="26"/>
      <c r="AC1010" s="26"/>
      <c r="AD1010" s="26"/>
      <c r="AE1010" s="26"/>
      <c r="AF1010" s="26"/>
      <c r="AG1010" s="26"/>
      <c r="AH1010" s="26"/>
      <c r="AI1010" s="26"/>
      <c r="AJ1010" s="26"/>
      <c r="AK1010" s="26"/>
      <c r="AL1010" s="274"/>
      <c r="AM1010" s="274"/>
      <c r="AN1010" s="274"/>
      <c r="AO1010" s="26"/>
      <c r="AS1010" s="26"/>
      <c r="AT1010" s="26"/>
      <c r="AU1010" s="26"/>
      <c r="AV1010" s="26"/>
      <c r="AW1010" s="26"/>
      <c r="AX1010" s="26"/>
      <c r="AY1010" s="26"/>
      <c r="AZ1010" s="26"/>
      <c r="BA1010" s="26"/>
      <c r="BB1010" s="26"/>
      <c r="BC1010" s="26"/>
      <c r="BD1010" s="26"/>
      <c r="BE1010" s="26"/>
      <c r="BF1010" s="26"/>
      <c r="BG1010" s="26"/>
      <c r="BH1010" s="26"/>
      <c r="BI1010" s="26"/>
      <c r="BJ1010" s="26"/>
      <c r="BK1010" s="26"/>
      <c r="BL1010" s="26"/>
    </row>
    <row r="1011" spans="1:64" ht="13.5" customHeight="1">
      <c r="A1011" s="274"/>
      <c r="B1011" s="274"/>
      <c r="C1011" s="274"/>
      <c r="D1011" s="274"/>
      <c r="E1011" s="274"/>
      <c r="F1011" s="274"/>
      <c r="G1011" s="26"/>
      <c r="H1011" s="274"/>
      <c r="I1011" s="26"/>
      <c r="J1011" s="26"/>
      <c r="K1011" s="26"/>
      <c r="L1011" s="26"/>
      <c r="M1011" s="26"/>
      <c r="N1011" s="26"/>
      <c r="O1011" s="26"/>
      <c r="P1011" s="274"/>
      <c r="Q1011" s="26"/>
      <c r="R1011" s="26"/>
      <c r="S1011" s="26"/>
      <c r="T1011" s="26"/>
      <c r="U1011" s="26"/>
      <c r="V1011" s="26"/>
      <c r="W1011" s="26"/>
      <c r="X1011" s="26"/>
      <c r="Y1011" s="26"/>
      <c r="Z1011" s="26"/>
      <c r="AA1011" s="26"/>
      <c r="AB1011" s="26"/>
      <c r="AC1011" s="26"/>
      <c r="AD1011" s="26"/>
      <c r="AE1011" s="26"/>
      <c r="AF1011" s="26"/>
      <c r="AG1011" s="26"/>
      <c r="AH1011" s="26"/>
      <c r="AI1011" s="26"/>
      <c r="AJ1011" s="26"/>
      <c r="AK1011" s="26"/>
      <c r="AL1011" s="274"/>
      <c r="AM1011" s="274"/>
      <c r="AN1011" s="274"/>
      <c r="AO1011" s="26"/>
      <c r="AS1011" s="26"/>
      <c r="AT1011" s="26"/>
      <c r="AU1011" s="26"/>
      <c r="AV1011" s="26"/>
      <c r="AW1011" s="26"/>
      <c r="AX1011" s="26"/>
      <c r="AY1011" s="26"/>
      <c r="AZ1011" s="26"/>
      <c r="BA1011" s="26"/>
      <c r="BB1011" s="26"/>
      <c r="BC1011" s="26"/>
      <c r="BD1011" s="26"/>
      <c r="BE1011" s="26"/>
      <c r="BF1011" s="26"/>
      <c r="BG1011" s="26"/>
      <c r="BH1011" s="26"/>
      <c r="BI1011" s="26"/>
      <c r="BJ1011" s="26"/>
      <c r="BK1011" s="26"/>
      <c r="BL1011" s="26"/>
    </row>
    <row r="1012" spans="1:64" ht="13.5" customHeight="1">
      <c r="A1012" s="274"/>
      <c r="B1012" s="274"/>
      <c r="C1012" s="274"/>
      <c r="D1012" s="274"/>
      <c r="E1012" s="274"/>
      <c r="F1012" s="274"/>
      <c r="G1012" s="26"/>
      <c r="H1012" s="274"/>
      <c r="I1012" s="26"/>
      <c r="J1012" s="26"/>
      <c r="K1012" s="26"/>
      <c r="L1012" s="26"/>
      <c r="M1012" s="26"/>
      <c r="N1012" s="26"/>
      <c r="O1012" s="26"/>
      <c r="P1012" s="274"/>
      <c r="Q1012" s="26"/>
      <c r="R1012" s="26"/>
      <c r="S1012" s="26"/>
      <c r="T1012" s="26"/>
      <c r="U1012" s="26"/>
      <c r="V1012" s="26"/>
      <c r="W1012" s="26"/>
      <c r="X1012" s="26"/>
      <c r="Y1012" s="26"/>
      <c r="Z1012" s="26"/>
      <c r="AA1012" s="26"/>
      <c r="AB1012" s="26"/>
      <c r="AC1012" s="26"/>
      <c r="AD1012" s="26"/>
      <c r="AE1012" s="26"/>
      <c r="AF1012" s="26"/>
      <c r="AG1012" s="26"/>
      <c r="AH1012" s="26"/>
      <c r="AI1012" s="26"/>
      <c r="AJ1012" s="26"/>
      <c r="AK1012" s="26"/>
      <c r="AL1012" s="274"/>
      <c r="AM1012" s="274"/>
      <c r="AN1012" s="274"/>
      <c r="AO1012" s="26"/>
      <c r="AS1012" s="26"/>
      <c r="AT1012" s="26"/>
      <c r="AU1012" s="26"/>
      <c r="AV1012" s="26"/>
      <c r="AW1012" s="26"/>
      <c r="AX1012" s="26"/>
      <c r="AY1012" s="26"/>
      <c r="AZ1012" s="26"/>
      <c r="BA1012" s="26"/>
      <c r="BB1012" s="26"/>
      <c r="BC1012" s="26"/>
      <c r="BD1012" s="26"/>
      <c r="BE1012" s="26"/>
      <c r="BF1012" s="26"/>
      <c r="BG1012" s="26"/>
      <c r="BH1012" s="26"/>
      <c r="BI1012" s="26"/>
      <c r="BJ1012" s="26"/>
      <c r="BK1012" s="26"/>
      <c r="BL1012" s="26"/>
    </row>
    <row r="1013" spans="1:64" ht="13.5" customHeight="1">
      <c r="A1013" s="274"/>
      <c r="B1013" s="274"/>
      <c r="C1013" s="274"/>
      <c r="D1013" s="274"/>
      <c r="E1013" s="274"/>
      <c r="F1013" s="274"/>
      <c r="G1013" s="26"/>
      <c r="H1013" s="274"/>
      <c r="I1013" s="26"/>
      <c r="J1013" s="26"/>
      <c r="K1013" s="26"/>
      <c r="L1013" s="26"/>
      <c r="M1013" s="26"/>
      <c r="N1013" s="26"/>
      <c r="O1013" s="26"/>
      <c r="P1013" s="274"/>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74"/>
      <c r="AM1013" s="274"/>
      <c r="AN1013" s="274"/>
      <c r="AO1013" s="26"/>
      <c r="AS1013" s="26"/>
      <c r="AT1013" s="26"/>
      <c r="AU1013" s="26"/>
      <c r="AV1013" s="26"/>
      <c r="AW1013" s="26"/>
      <c r="AX1013" s="26"/>
      <c r="AY1013" s="26"/>
      <c r="AZ1013" s="26"/>
      <c r="BA1013" s="26"/>
      <c r="BB1013" s="26"/>
      <c r="BC1013" s="26"/>
      <c r="BD1013" s="26"/>
      <c r="BE1013" s="26"/>
      <c r="BF1013" s="26"/>
      <c r="BG1013" s="26"/>
      <c r="BH1013" s="26"/>
      <c r="BI1013" s="26"/>
      <c r="BJ1013" s="26"/>
      <c r="BK1013" s="26"/>
      <c r="BL1013" s="26"/>
    </row>
    <row r="1014" spans="1:64" ht="13.5" customHeight="1">
      <c r="A1014" s="274"/>
      <c r="B1014" s="274"/>
      <c r="C1014" s="274"/>
      <c r="D1014" s="274"/>
      <c r="E1014" s="274"/>
      <c r="F1014" s="274"/>
      <c r="G1014" s="26"/>
      <c r="H1014" s="274"/>
      <c r="I1014" s="26"/>
      <c r="J1014" s="26"/>
      <c r="K1014" s="26"/>
      <c r="L1014" s="26"/>
      <c r="M1014" s="26"/>
      <c r="N1014" s="26"/>
      <c r="O1014" s="26"/>
      <c r="P1014" s="274"/>
      <c r="Q1014" s="26"/>
      <c r="R1014" s="26"/>
      <c r="S1014" s="26"/>
      <c r="T1014" s="26"/>
      <c r="U1014" s="26"/>
      <c r="V1014" s="26"/>
      <c r="W1014" s="26"/>
      <c r="X1014" s="26"/>
      <c r="Y1014" s="26"/>
      <c r="Z1014" s="26"/>
      <c r="AA1014" s="26"/>
      <c r="AB1014" s="26"/>
      <c r="AC1014" s="26"/>
      <c r="AD1014" s="26"/>
      <c r="AE1014" s="26"/>
      <c r="AF1014" s="26"/>
      <c r="AG1014" s="26"/>
      <c r="AH1014" s="26"/>
      <c r="AI1014" s="26"/>
      <c r="AJ1014" s="26"/>
      <c r="AK1014" s="26"/>
      <c r="AL1014" s="274"/>
      <c r="AM1014" s="274"/>
      <c r="AN1014" s="274"/>
      <c r="AO1014" s="26"/>
      <c r="AS1014" s="26"/>
      <c r="AT1014" s="26"/>
      <c r="AU1014" s="26"/>
      <c r="AV1014" s="26"/>
      <c r="AW1014" s="26"/>
      <c r="AX1014" s="26"/>
      <c r="AY1014" s="26"/>
      <c r="AZ1014" s="26"/>
      <c r="BA1014" s="26"/>
      <c r="BB1014" s="26"/>
      <c r="BC1014" s="26"/>
      <c r="BD1014" s="26"/>
      <c r="BE1014" s="26"/>
      <c r="BF1014" s="26"/>
      <c r="BG1014" s="26"/>
      <c r="BH1014" s="26"/>
      <c r="BI1014" s="26"/>
      <c r="BJ1014" s="26"/>
      <c r="BK1014" s="26"/>
      <c r="BL1014" s="26"/>
    </row>
    <row r="1015" spans="1:64" ht="13.5" customHeight="1">
      <c r="A1015" s="274"/>
      <c r="B1015" s="274"/>
      <c r="C1015" s="274"/>
      <c r="D1015" s="274"/>
      <c r="E1015" s="274"/>
      <c r="F1015" s="274"/>
      <c r="G1015" s="26"/>
      <c r="H1015" s="274"/>
      <c r="I1015" s="26"/>
      <c r="J1015" s="26"/>
      <c r="K1015" s="26"/>
      <c r="L1015" s="26"/>
      <c r="M1015" s="26"/>
      <c r="N1015" s="26"/>
      <c r="O1015" s="26"/>
      <c r="P1015" s="274"/>
      <c r="Q1015" s="26"/>
      <c r="R1015" s="26"/>
      <c r="S1015" s="26"/>
      <c r="T1015" s="26"/>
      <c r="U1015" s="26"/>
      <c r="V1015" s="26"/>
      <c r="W1015" s="26"/>
      <c r="X1015" s="26"/>
      <c r="Y1015" s="26"/>
      <c r="Z1015" s="26"/>
      <c r="AA1015" s="26"/>
      <c r="AB1015" s="26"/>
      <c r="AC1015" s="26"/>
      <c r="AD1015" s="26"/>
      <c r="AE1015" s="26"/>
      <c r="AF1015" s="26"/>
      <c r="AG1015" s="26"/>
      <c r="AH1015" s="26"/>
      <c r="AI1015" s="26"/>
      <c r="AJ1015" s="26"/>
      <c r="AK1015" s="26"/>
      <c r="AL1015" s="274"/>
      <c r="AM1015" s="274"/>
      <c r="AN1015" s="274"/>
      <c r="AO1015" s="26"/>
      <c r="AS1015" s="26"/>
      <c r="AT1015" s="26"/>
      <c r="AU1015" s="26"/>
      <c r="AV1015" s="26"/>
      <c r="AW1015" s="26"/>
      <c r="AX1015" s="26"/>
      <c r="AY1015" s="26"/>
      <c r="AZ1015" s="26"/>
      <c r="BA1015" s="26"/>
      <c r="BB1015" s="26"/>
      <c r="BC1015" s="26"/>
      <c r="BD1015" s="26"/>
      <c r="BE1015" s="26"/>
      <c r="BF1015" s="26"/>
      <c r="BG1015" s="26"/>
      <c r="BH1015" s="26"/>
      <c r="BI1015" s="26"/>
      <c r="BJ1015" s="26"/>
      <c r="BK1015" s="26"/>
      <c r="BL1015" s="26"/>
    </row>
    <row r="1016" spans="1:64" ht="13.5" customHeight="1">
      <c r="A1016" s="274"/>
      <c r="B1016" s="274"/>
      <c r="C1016" s="274"/>
      <c r="D1016" s="274"/>
      <c r="E1016" s="274"/>
      <c r="F1016" s="274"/>
      <c r="G1016" s="26"/>
      <c r="H1016" s="274"/>
      <c r="I1016" s="26"/>
      <c r="J1016" s="26"/>
      <c r="K1016" s="26"/>
      <c r="L1016" s="26"/>
      <c r="M1016" s="26"/>
      <c r="N1016" s="26"/>
      <c r="O1016" s="26"/>
      <c r="P1016" s="274"/>
      <c r="Q1016" s="26"/>
      <c r="R1016" s="26"/>
      <c r="S1016" s="26"/>
      <c r="T1016" s="26"/>
      <c r="U1016" s="26"/>
      <c r="V1016" s="26"/>
      <c r="W1016" s="26"/>
      <c r="X1016" s="26"/>
      <c r="Y1016" s="26"/>
      <c r="Z1016" s="26"/>
      <c r="AA1016" s="26"/>
      <c r="AB1016" s="26"/>
      <c r="AC1016" s="26"/>
      <c r="AD1016" s="26"/>
      <c r="AE1016" s="26"/>
      <c r="AF1016" s="26"/>
      <c r="AG1016" s="26"/>
      <c r="AH1016" s="26"/>
      <c r="AI1016" s="26"/>
      <c r="AJ1016" s="26"/>
      <c r="AK1016" s="26"/>
      <c r="AL1016" s="274"/>
      <c r="AM1016" s="274"/>
      <c r="AN1016" s="274"/>
      <c r="AO1016" s="26"/>
      <c r="AS1016" s="26"/>
      <c r="AT1016" s="26"/>
      <c r="AU1016" s="26"/>
      <c r="AV1016" s="26"/>
      <c r="AW1016" s="26"/>
      <c r="AX1016" s="26"/>
      <c r="AY1016" s="26"/>
      <c r="AZ1016" s="26"/>
      <c r="BA1016" s="26"/>
      <c r="BB1016" s="26"/>
      <c r="BC1016" s="26"/>
      <c r="BD1016" s="26"/>
      <c r="BE1016" s="26"/>
      <c r="BF1016" s="26"/>
      <c r="BG1016" s="26"/>
      <c r="BH1016" s="26"/>
      <c r="BI1016" s="26"/>
      <c r="BJ1016" s="26"/>
      <c r="BK1016" s="26"/>
      <c r="BL1016" s="26"/>
    </row>
    <row r="1017" spans="1:64" ht="13.5" customHeight="1">
      <c r="A1017" s="274"/>
      <c r="B1017" s="274"/>
      <c r="C1017" s="274"/>
      <c r="D1017" s="274"/>
      <c r="E1017" s="274"/>
      <c r="F1017" s="274"/>
      <c r="G1017" s="26"/>
      <c r="H1017" s="274"/>
      <c r="I1017" s="26"/>
      <c r="J1017" s="26"/>
      <c r="K1017" s="26"/>
      <c r="L1017" s="26"/>
      <c r="M1017" s="26"/>
      <c r="N1017" s="26"/>
      <c r="O1017" s="26"/>
      <c r="P1017" s="274"/>
      <c r="Q1017" s="26"/>
      <c r="R1017" s="26"/>
      <c r="S1017" s="26"/>
      <c r="T1017" s="26"/>
      <c r="U1017" s="26"/>
      <c r="V1017" s="26"/>
      <c r="W1017" s="26"/>
      <c r="X1017" s="26"/>
      <c r="Y1017" s="26"/>
      <c r="Z1017" s="26"/>
      <c r="AA1017" s="26"/>
      <c r="AB1017" s="26"/>
      <c r="AC1017" s="26"/>
      <c r="AD1017" s="26"/>
      <c r="AE1017" s="26"/>
      <c r="AF1017" s="26"/>
      <c r="AG1017" s="26"/>
      <c r="AH1017" s="26"/>
      <c r="AI1017" s="26"/>
      <c r="AJ1017" s="26"/>
      <c r="AK1017" s="26"/>
      <c r="AL1017" s="274"/>
      <c r="AM1017" s="274"/>
      <c r="AN1017" s="274"/>
      <c r="AO1017" s="26"/>
      <c r="AS1017" s="26"/>
      <c r="AT1017" s="26"/>
      <c r="AU1017" s="26"/>
      <c r="AV1017" s="26"/>
      <c r="AW1017" s="26"/>
      <c r="AX1017" s="26"/>
      <c r="AY1017" s="26"/>
      <c r="AZ1017" s="26"/>
      <c r="BA1017" s="26"/>
      <c r="BB1017" s="26"/>
      <c r="BC1017" s="26"/>
      <c r="BD1017" s="26"/>
      <c r="BE1017" s="26"/>
      <c r="BF1017" s="26"/>
      <c r="BG1017" s="26"/>
      <c r="BH1017" s="26"/>
      <c r="BI1017" s="26"/>
      <c r="BJ1017" s="26"/>
      <c r="BK1017" s="26"/>
      <c r="BL1017" s="26"/>
    </row>
    <row r="1018" spans="1:64" ht="13.5" customHeight="1">
      <c r="A1018" s="274"/>
      <c r="B1018" s="274"/>
      <c r="C1018" s="274"/>
      <c r="D1018" s="274"/>
      <c r="E1018" s="274"/>
      <c r="F1018" s="274"/>
      <c r="G1018" s="26"/>
      <c r="H1018" s="274"/>
      <c r="I1018" s="26"/>
      <c r="J1018" s="26"/>
      <c r="K1018" s="26"/>
      <c r="L1018" s="26"/>
      <c r="M1018" s="26"/>
      <c r="N1018" s="26"/>
      <c r="O1018" s="26"/>
      <c r="P1018" s="274"/>
      <c r="Q1018" s="26"/>
      <c r="R1018" s="26"/>
      <c r="S1018" s="26"/>
      <c r="T1018" s="26"/>
      <c r="U1018" s="26"/>
      <c r="V1018" s="26"/>
      <c r="W1018" s="26"/>
      <c r="X1018" s="26"/>
      <c r="Y1018" s="26"/>
      <c r="Z1018" s="26"/>
      <c r="AA1018" s="26"/>
      <c r="AB1018" s="26"/>
      <c r="AC1018" s="26"/>
      <c r="AD1018" s="26"/>
      <c r="AE1018" s="26"/>
      <c r="AF1018" s="26"/>
      <c r="AG1018" s="26"/>
      <c r="AH1018" s="26"/>
      <c r="AI1018" s="26"/>
      <c r="AJ1018" s="26"/>
      <c r="AK1018" s="26"/>
      <c r="AL1018" s="274"/>
      <c r="AM1018" s="274"/>
      <c r="AN1018" s="274"/>
      <c r="AO1018" s="27"/>
      <c r="AS1018" s="26"/>
      <c r="AT1018" s="26"/>
      <c r="AU1018" s="26"/>
      <c r="AV1018" s="26"/>
      <c r="AW1018" s="26"/>
      <c r="AX1018" s="26"/>
      <c r="AY1018" s="26"/>
      <c r="AZ1018" s="26"/>
      <c r="BA1018" s="26"/>
      <c r="BB1018" s="26"/>
      <c r="BC1018" s="26"/>
      <c r="BD1018" s="26"/>
      <c r="BE1018" s="26"/>
      <c r="BF1018" s="26"/>
      <c r="BG1018" s="26"/>
      <c r="BH1018" s="26"/>
      <c r="BI1018" s="26"/>
      <c r="BJ1018" s="26"/>
      <c r="BK1018" s="26"/>
      <c r="BL1018" s="26"/>
    </row>
  </sheetData>
  <mergeCells count="615">
    <mergeCell ref="A5:E5"/>
    <mergeCell ref="A161:A163"/>
    <mergeCell ref="B161:B163"/>
    <mergeCell ref="C161:C163"/>
    <mergeCell ref="E161:E163"/>
    <mergeCell ref="F161:F163"/>
    <mergeCell ref="G161:G163"/>
    <mergeCell ref="AG155:AG156"/>
    <mergeCell ref="I184:K184"/>
    <mergeCell ref="A185:B185"/>
    <mergeCell ref="A178:B178"/>
    <mergeCell ref="A179:B179"/>
    <mergeCell ref="A180:B180"/>
    <mergeCell ref="A181:B181"/>
    <mergeCell ref="A182:B182"/>
    <mergeCell ref="F184:G184"/>
    <mergeCell ref="A167:D167"/>
    <mergeCell ref="A173:D173"/>
    <mergeCell ref="A174:D174"/>
    <mergeCell ref="A175:B175"/>
    <mergeCell ref="A176:B176"/>
    <mergeCell ref="A177:B177"/>
    <mergeCell ref="AI155:AI156"/>
    <mergeCell ref="AJ155:AJ156"/>
    <mergeCell ref="A157:A159"/>
    <mergeCell ref="B157:B159"/>
    <mergeCell ref="C157:C159"/>
    <mergeCell ref="D157:D159"/>
    <mergeCell ref="E157:E159"/>
    <mergeCell ref="F157:F159"/>
    <mergeCell ref="G157:G159"/>
    <mergeCell ref="M157:M159"/>
    <mergeCell ref="A155:A156"/>
    <mergeCell ref="B155:B156"/>
    <mergeCell ref="C155:C156"/>
    <mergeCell ref="D155:D156"/>
    <mergeCell ref="E155:E156"/>
    <mergeCell ref="F155:F156"/>
    <mergeCell ref="G155:G156"/>
    <mergeCell ref="M155:M156"/>
    <mergeCell ref="AH155:AH156"/>
    <mergeCell ref="G150:G151"/>
    <mergeCell ref="H150:H151"/>
    <mergeCell ref="M150:M151"/>
    <mergeCell ref="A152:A154"/>
    <mergeCell ref="B152:B154"/>
    <mergeCell ref="C152:C154"/>
    <mergeCell ref="D152:D154"/>
    <mergeCell ref="E152:E154"/>
    <mergeCell ref="F152:F154"/>
    <mergeCell ref="G152:G154"/>
    <mergeCell ref="A150:A151"/>
    <mergeCell ref="B150:B151"/>
    <mergeCell ref="C150:C151"/>
    <mergeCell ref="D150:D151"/>
    <mergeCell ref="E150:E151"/>
    <mergeCell ref="F150:F151"/>
    <mergeCell ref="M152:M153"/>
    <mergeCell ref="G146:G147"/>
    <mergeCell ref="M146:M147"/>
    <mergeCell ref="A148:A149"/>
    <mergeCell ref="B148:B149"/>
    <mergeCell ref="C148:C149"/>
    <mergeCell ref="D148:D149"/>
    <mergeCell ref="E148:E149"/>
    <mergeCell ref="F148:F149"/>
    <mergeCell ref="G148:G149"/>
    <mergeCell ref="M148:M149"/>
    <mergeCell ref="A146:A147"/>
    <mergeCell ref="B146:B147"/>
    <mergeCell ref="C146:C147"/>
    <mergeCell ref="D146:D147"/>
    <mergeCell ref="E146:E147"/>
    <mergeCell ref="F146:F147"/>
    <mergeCell ref="A143:A145"/>
    <mergeCell ref="B143:B145"/>
    <mergeCell ref="C143:C145"/>
    <mergeCell ref="D143:D145"/>
    <mergeCell ref="E143:E145"/>
    <mergeCell ref="F143:F145"/>
    <mergeCell ref="G143:G145"/>
    <mergeCell ref="M143:M145"/>
    <mergeCell ref="A138:A142"/>
    <mergeCell ref="B138:B142"/>
    <mergeCell ref="C138:C142"/>
    <mergeCell ref="D138:D142"/>
    <mergeCell ref="E138:E142"/>
    <mergeCell ref="F138:F142"/>
    <mergeCell ref="A134:A137"/>
    <mergeCell ref="B134:B137"/>
    <mergeCell ref="C134:C137"/>
    <mergeCell ref="D134:D137"/>
    <mergeCell ref="E134:E137"/>
    <mergeCell ref="F134:F137"/>
    <mergeCell ref="G134:G137"/>
    <mergeCell ref="M134:M137"/>
    <mergeCell ref="G138:G142"/>
    <mergeCell ref="M138:M142"/>
    <mergeCell ref="AH127:AH129"/>
    <mergeCell ref="AI127:AI129"/>
    <mergeCell ref="A130:A133"/>
    <mergeCell ref="B130:B133"/>
    <mergeCell ref="C130:C133"/>
    <mergeCell ref="D130:D133"/>
    <mergeCell ref="E130:E133"/>
    <mergeCell ref="F130:F133"/>
    <mergeCell ref="G130:G133"/>
    <mergeCell ref="M130:M133"/>
    <mergeCell ref="A127:A129"/>
    <mergeCell ref="B127:B129"/>
    <mergeCell ref="C127:C129"/>
    <mergeCell ref="D127:D129"/>
    <mergeCell ref="E127:E129"/>
    <mergeCell ref="F127:F129"/>
    <mergeCell ref="G127:G129"/>
    <mergeCell ref="M127:M129"/>
    <mergeCell ref="AG127:AG129"/>
    <mergeCell ref="AH123:AH124"/>
    <mergeCell ref="A125:A126"/>
    <mergeCell ref="B125:B126"/>
    <mergeCell ref="C125:C126"/>
    <mergeCell ref="D125:D126"/>
    <mergeCell ref="E125:E126"/>
    <mergeCell ref="F125:F126"/>
    <mergeCell ref="G125:G126"/>
    <mergeCell ref="M125:M126"/>
    <mergeCell ref="A122:A124"/>
    <mergeCell ref="B122:B124"/>
    <mergeCell ref="C122:C124"/>
    <mergeCell ref="D122:D124"/>
    <mergeCell ref="E122:E124"/>
    <mergeCell ref="F122:F124"/>
    <mergeCell ref="G122:G124"/>
    <mergeCell ref="M122:M124"/>
    <mergeCell ref="AG122:AG124"/>
    <mergeCell ref="G116:G117"/>
    <mergeCell ref="M116:M117"/>
    <mergeCell ref="AG116:AM117"/>
    <mergeCell ref="AN116:AN117"/>
    <mergeCell ref="AO116:AO117"/>
    <mergeCell ref="A118:A119"/>
    <mergeCell ref="B118:B119"/>
    <mergeCell ref="C118:C119"/>
    <mergeCell ref="D118:D119"/>
    <mergeCell ref="E118:E119"/>
    <mergeCell ref="A116:A117"/>
    <mergeCell ref="B116:B117"/>
    <mergeCell ref="C116:C117"/>
    <mergeCell ref="D116:D117"/>
    <mergeCell ref="E116:E117"/>
    <mergeCell ref="F116:F117"/>
    <mergeCell ref="F118:F119"/>
    <mergeCell ref="G118:G119"/>
    <mergeCell ref="AG118:AG119"/>
    <mergeCell ref="AH118:AH119"/>
    <mergeCell ref="AG111:AM111"/>
    <mergeCell ref="AG112:AM112"/>
    <mergeCell ref="A113:A115"/>
    <mergeCell ref="B113:B115"/>
    <mergeCell ref="C113:C115"/>
    <mergeCell ref="D113:D115"/>
    <mergeCell ref="E113:E115"/>
    <mergeCell ref="F113:F115"/>
    <mergeCell ref="G113:G115"/>
    <mergeCell ref="M113:M114"/>
    <mergeCell ref="AK107:AK108"/>
    <mergeCell ref="AO107:AO108"/>
    <mergeCell ref="A109:A110"/>
    <mergeCell ref="B109:B110"/>
    <mergeCell ref="C109:C110"/>
    <mergeCell ref="D109:D110"/>
    <mergeCell ref="E109:E110"/>
    <mergeCell ref="F109:F110"/>
    <mergeCell ref="G109:G110"/>
    <mergeCell ref="AG109:AG110"/>
    <mergeCell ref="G107:G108"/>
    <mergeCell ref="M107:M108"/>
    <mergeCell ref="AG107:AG108"/>
    <mergeCell ref="AH107:AH108"/>
    <mergeCell ref="AI107:AI108"/>
    <mergeCell ref="AJ107:AJ108"/>
    <mergeCell ref="A107:A108"/>
    <mergeCell ref="B107:B108"/>
    <mergeCell ref="C107:C108"/>
    <mergeCell ref="D107:D108"/>
    <mergeCell ref="E107:E108"/>
    <mergeCell ref="F107:F108"/>
    <mergeCell ref="AO105:AO106"/>
    <mergeCell ref="AN102:AN103"/>
    <mergeCell ref="AO102:AO103"/>
    <mergeCell ref="A105:A106"/>
    <mergeCell ref="B105:B106"/>
    <mergeCell ref="C105:C106"/>
    <mergeCell ref="D105:D106"/>
    <mergeCell ref="E105:E106"/>
    <mergeCell ref="F105:F106"/>
    <mergeCell ref="G105:G106"/>
    <mergeCell ref="M105:M106"/>
    <mergeCell ref="AG102:AG103"/>
    <mergeCell ref="AH102:AH103"/>
    <mergeCell ref="AI102:AI103"/>
    <mergeCell ref="AJ102:AJ103"/>
    <mergeCell ref="AK102:AK103"/>
    <mergeCell ref="AM102:AM103"/>
    <mergeCell ref="M102:M103"/>
    <mergeCell ref="G102:G103"/>
    <mergeCell ref="F102:F103"/>
    <mergeCell ref="E102:E103"/>
    <mergeCell ref="G97:G99"/>
    <mergeCell ref="A97:A99"/>
    <mergeCell ref="B97:B99"/>
    <mergeCell ref="C97:C99"/>
    <mergeCell ref="D97:D99"/>
    <mergeCell ref="E97:E99"/>
    <mergeCell ref="F97:F99"/>
    <mergeCell ref="AG105:AG106"/>
    <mergeCell ref="AH105:AH106"/>
    <mergeCell ref="D102:D103"/>
    <mergeCell ref="C102:C103"/>
    <mergeCell ref="B102:B103"/>
    <mergeCell ref="A102:A103"/>
    <mergeCell ref="AG100:AM100"/>
    <mergeCell ref="AI105:AI106"/>
    <mergeCell ref="AJ105:AJ106"/>
    <mergeCell ref="AK105:AK106"/>
    <mergeCell ref="AG92:AK92"/>
    <mergeCell ref="A93:A96"/>
    <mergeCell ref="B93:B96"/>
    <mergeCell ref="C93:C96"/>
    <mergeCell ref="D93:D96"/>
    <mergeCell ref="E93:E96"/>
    <mergeCell ref="F93:F96"/>
    <mergeCell ref="G93:G96"/>
    <mergeCell ref="AG87:AG88"/>
    <mergeCell ref="A89:A91"/>
    <mergeCell ref="B89:B91"/>
    <mergeCell ref="C89:C91"/>
    <mergeCell ref="D89:D91"/>
    <mergeCell ref="E89:E91"/>
    <mergeCell ref="F89:F91"/>
    <mergeCell ref="G89:G91"/>
    <mergeCell ref="H89:H91"/>
    <mergeCell ref="M89:M90"/>
    <mergeCell ref="G81:G83"/>
    <mergeCell ref="AK86:AM86"/>
    <mergeCell ref="A87:A88"/>
    <mergeCell ref="B87:B88"/>
    <mergeCell ref="C87:C88"/>
    <mergeCell ref="D87:D88"/>
    <mergeCell ref="E87:E88"/>
    <mergeCell ref="F87:F88"/>
    <mergeCell ref="G87:G88"/>
    <mergeCell ref="M87:M88"/>
    <mergeCell ref="A81:A83"/>
    <mergeCell ref="B81:B83"/>
    <mergeCell ref="C81:C83"/>
    <mergeCell ref="D81:D83"/>
    <mergeCell ref="E81:E83"/>
    <mergeCell ref="F81:F83"/>
    <mergeCell ref="A75:A77"/>
    <mergeCell ref="B75:B77"/>
    <mergeCell ref="C75:C77"/>
    <mergeCell ref="D75:D77"/>
    <mergeCell ref="E75:E77"/>
    <mergeCell ref="F75:F77"/>
    <mergeCell ref="G75:G77"/>
    <mergeCell ref="M75:M77"/>
    <mergeCell ref="A78:A80"/>
    <mergeCell ref="B78:B80"/>
    <mergeCell ref="C78:C80"/>
    <mergeCell ref="D78:D80"/>
    <mergeCell ref="E78:E80"/>
    <mergeCell ref="F78:F80"/>
    <mergeCell ref="G78:G80"/>
    <mergeCell ref="AG66:AM66"/>
    <mergeCell ref="A68:A71"/>
    <mergeCell ref="B68:B71"/>
    <mergeCell ref="C68:C71"/>
    <mergeCell ref="D68:D71"/>
    <mergeCell ref="E68:E71"/>
    <mergeCell ref="F68:F71"/>
    <mergeCell ref="G68:G71"/>
    <mergeCell ref="AG68:AG71"/>
    <mergeCell ref="AH68:AH71"/>
    <mergeCell ref="AI68:AI71"/>
    <mergeCell ref="AJ68:AJ71"/>
    <mergeCell ref="AG58:AG60"/>
    <mergeCell ref="A61:A63"/>
    <mergeCell ref="B61:B63"/>
    <mergeCell ref="C61:C63"/>
    <mergeCell ref="D61:D63"/>
    <mergeCell ref="E61:E63"/>
    <mergeCell ref="F61:F63"/>
    <mergeCell ref="G61:G63"/>
    <mergeCell ref="A58:A60"/>
    <mergeCell ref="B58:B60"/>
    <mergeCell ref="C58:C60"/>
    <mergeCell ref="D58:D60"/>
    <mergeCell ref="E58:E60"/>
    <mergeCell ref="F58:F60"/>
    <mergeCell ref="M61:M63"/>
    <mergeCell ref="AG61:AG63"/>
    <mergeCell ref="A54:A56"/>
    <mergeCell ref="B54:B56"/>
    <mergeCell ref="C54:C56"/>
    <mergeCell ref="D54:D56"/>
    <mergeCell ref="E54:E56"/>
    <mergeCell ref="F54:F56"/>
    <mergeCell ref="G54:G56"/>
    <mergeCell ref="M54:M56"/>
    <mergeCell ref="G58:G60"/>
    <mergeCell ref="M58:M59"/>
    <mergeCell ref="AO49:AO50"/>
    <mergeCell ref="A51:A53"/>
    <mergeCell ref="B51:B53"/>
    <mergeCell ref="C51:C53"/>
    <mergeCell ref="D51:D53"/>
    <mergeCell ref="E51:E53"/>
    <mergeCell ref="F51:F53"/>
    <mergeCell ref="G51:G53"/>
    <mergeCell ref="F49:F50"/>
    <mergeCell ref="G49:G50"/>
    <mergeCell ref="M49:M50"/>
    <mergeCell ref="AG49:AG50"/>
    <mergeCell ref="AH49:AH50"/>
    <mergeCell ref="AI49:AI50"/>
    <mergeCell ref="M51:M53"/>
    <mergeCell ref="AH41:AH43"/>
    <mergeCell ref="AI41:AI43"/>
    <mergeCell ref="AJ42:AJ43"/>
    <mergeCell ref="AK42:AK43"/>
    <mergeCell ref="A49:A50"/>
    <mergeCell ref="B49:B50"/>
    <mergeCell ref="C49:C50"/>
    <mergeCell ref="D49:D50"/>
    <mergeCell ref="E49:E50"/>
    <mergeCell ref="AJ49:AJ50"/>
    <mergeCell ref="AK49:AK50"/>
    <mergeCell ref="A41:A43"/>
    <mergeCell ref="B41:B43"/>
    <mergeCell ref="C41:C43"/>
    <mergeCell ref="D41:D43"/>
    <mergeCell ref="E41:E43"/>
    <mergeCell ref="F41:F43"/>
    <mergeCell ref="G41:G43"/>
    <mergeCell ref="M41:M43"/>
    <mergeCell ref="AG41:AG43"/>
    <mergeCell ref="A39:A40"/>
    <mergeCell ref="B39:B40"/>
    <mergeCell ref="C39:C40"/>
    <mergeCell ref="D39:D40"/>
    <mergeCell ref="E39:E40"/>
    <mergeCell ref="F39:F40"/>
    <mergeCell ref="G39:G40"/>
    <mergeCell ref="M39:M40"/>
    <mergeCell ref="AL39:AL40"/>
    <mergeCell ref="A34:A35"/>
    <mergeCell ref="B34:B35"/>
    <mergeCell ref="C34:C35"/>
    <mergeCell ref="D34:D35"/>
    <mergeCell ref="E34:E35"/>
    <mergeCell ref="F34:F35"/>
    <mergeCell ref="G34:G35"/>
    <mergeCell ref="M34:M35"/>
    <mergeCell ref="AO34:AO35"/>
    <mergeCell ref="G26:G28"/>
    <mergeCell ref="AK26:AK27"/>
    <mergeCell ref="AO26:AO28"/>
    <mergeCell ref="A29:A30"/>
    <mergeCell ref="B29:B30"/>
    <mergeCell ref="C29:C30"/>
    <mergeCell ref="D29:D30"/>
    <mergeCell ref="E29:E30"/>
    <mergeCell ref="F29:F30"/>
    <mergeCell ref="G29:G30"/>
    <mergeCell ref="A26:A28"/>
    <mergeCell ref="B26:B28"/>
    <mergeCell ref="C26:C28"/>
    <mergeCell ref="D26:D28"/>
    <mergeCell ref="E26:E28"/>
    <mergeCell ref="F26:F28"/>
    <mergeCell ref="AG29:AG30"/>
    <mergeCell ref="AK29:AK30"/>
    <mergeCell ref="AL29:AL30"/>
    <mergeCell ref="AN29:AN30"/>
    <mergeCell ref="AK18:AM18"/>
    <mergeCell ref="A21:A22"/>
    <mergeCell ref="B21:B22"/>
    <mergeCell ref="C21:C22"/>
    <mergeCell ref="D21:D22"/>
    <mergeCell ref="E21:E22"/>
    <mergeCell ref="AK21:AK22"/>
    <mergeCell ref="AO21:AO22"/>
    <mergeCell ref="A23:A25"/>
    <mergeCell ref="B23:B25"/>
    <mergeCell ref="C23:C25"/>
    <mergeCell ref="D23:D25"/>
    <mergeCell ref="E23:E25"/>
    <mergeCell ref="F23:F25"/>
    <mergeCell ref="G23:G25"/>
    <mergeCell ref="AO24:AO25"/>
    <mergeCell ref="F21:F22"/>
    <mergeCell ref="G21:G22"/>
    <mergeCell ref="H21:H22"/>
    <mergeCell ref="AH21:AH22"/>
    <mergeCell ref="AI21:AI22"/>
    <mergeCell ref="AJ21:AJ22"/>
    <mergeCell ref="AO13:AO14"/>
    <mergeCell ref="A15:A17"/>
    <mergeCell ref="B15:B17"/>
    <mergeCell ref="C15:C17"/>
    <mergeCell ref="D15:D17"/>
    <mergeCell ref="E15:E17"/>
    <mergeCell ref="F15:F17"/>
    <mergeCell ref="G15:G17"/>
    <mergeCell ref="M15:M17"/>
    <mergeCell ref="AH15:AH17"/>
    <mergeCell ref="AI15:AI17"/>
    <mergeCell ref="AJ15:AJ17"/>
    <mergeCell ref="AK15:AK17"/>
    <mergeCell ref="AO15:AO17"/>
    <mergeCell ref="F11:F12"/>
    <mergeCell ref="G11:G12"/>
    <mergeCell ref="A13:A14"/>
    <mergeCell ref="B13:B14"/>
    <mergeCell ref="C13:C14"/>
    <mergeCell ref="D13:D14"/>
    <mergeCell ref="E13:E14"/>
    <mergeCell ref="F13:F14"/>
    <mergeCell ref="G13:G14"/>
    <mergeCell ref="AK7:AK8"/>
    <mergeCell ref="AL7:AL8"/>
    <mergeCell ref="AM7:AM8"/>
    <mergeCell ref="AN7:AN8"/>
    <mergeCell ref="AO7:AO8"/>
    <mergeCell ref="A11:A12"/>
    <mergeCell ref="B11:B12"/>
    <mergeCell ref="C11:C12"/>
    <mergeCell ref="D11:D12"/>
    <mergeCell ref="E11:E12"/>
    <mergeCell ref="AE7:AE8"/>
    <mergeCell ref="AF7:AF8"/>
    <mergeCell ref="AG7:AG8"/>
    <mergeCell ref="AH7:AH8"/>
    <mergeCell ref="AI7:AI8"/>
    <mergeCell ref="AJ7:AJ8"/>
    <mergeCell ref="R7:R8"/>
    <mergeCell ref="S7:S8"/>
    <mergeCell ref="T7:Y7"/>
    <mergeCell ref="AB7:AB8"/>
    <mergeCell ref="AC7:AC8"/>
    <mergeCell ref="AD7:AD8"/>
    <mergeCell ref="L7:L8"/>
    <mergeCell ref="M7:M8"/>
    <mergeCell ref="O7:O8"/>
    <mergeCell ref="P7:P8"/>
    <mergeCell ref="Q7:Q8"/>
    <mergeCell ref="F7:F8"/>
    <mergeCell ref="G7:G8"/>
    <mergeCell ref="H7:H8"/>
    <mergeCell ref="I7:I8"/>
    <mergeCell ref="J7:J8"/>
    <mergeCell ref="K7:K8"/>
    <mergeCell ref="AP23:AR23"/>
    <mergeCell ref="AP24:AR24"/>
    <mergeCell ref="AP25:AR25"/>
    <mergeCell ref="AP32:AR32"/>
    <mergeCell ref="AP18:AR18"/>
    <mergeCell ref="AP19:AR19"/>
    <mergeCell ref="AP20:AR20"/>
    <mergeCell ref="A1:F4"/>
    <mergeCell ref="G1:AJ4"/>
    <mergeCell ref="AK1:AN1"/>
    <mergeCell ref="AK2:AN2"/>
    <mergeCell ref="AK3:AN3"/>
    <mergeCell ref="AK4:AN4"/>
    <mergeCell ref="A6:I6"/>
    <mergeCell ref="J6:P6"/>
    <mergeCell ref="Q6:Y6"/>
    <mergeCell ref="Z6:AF6"/>
    <mergeCell ref="AG6:AN6"/>
    <mergeCell ref="A7:A8"/>
    <mergeCell ref="B7:B8"/>
    <mergeCell ref="C7:C8"/>
    <mergeCell ref="D7:D8"/>
    <mergeCell ref="E7:E8"/>
    <mergeCell ref="N7:N8"/>
    <mergeCell ref="AP42:AR42"/>
    <mergeCell ref="AP43:AR43"/>
    <mergeCell ref="AP44:AR44"/>
    <mergeCell ref="AP45:AR45"/>
    <mergeCell ref="AP46:AR46"/>
    <mergeCell ref="AP47:AR47"/>
    <mergeCell ref="AP48:AR48"/>
    <mergeCell ref="AP49:AR50"/>
    <mergeCell ref="AP33:AR33"/>
    <mergeCell ref="AP36:AR36"/>
    <mergeCell ref="AP37:AR37"/>
    <mergeCell ref="AP38:AR38"/>
    <mergeCell ref="AP39:AR39"/>
    <mergeCell ref="AP40:AR40"/>
    <mergeCell ref="AP41:AR41"/>
    <mergeCell ref="AP57:AR57"/>
    <mergeCell ref="AP58:AR58"/>
    <mergeCell ref="AP59:AR59"/>
    <mergeCell ref="AP60:AR60"/>
    <mergeCell ref="AP51:AR53"/>
    <mergeCell ref="AP54:AR56"/>
    <mergeCell ref="AP70:AR70"/>
    <mergeCell ref="AP71:AR71"/>
    <mergeCell ref="AP72:AR72"/>
    <mergeCell ref="AP73:AR73"/>
    <mergeCell ref="AP74:AR74"/>
    <mergeCell ref="AP75:AR77"/>
    <mergeCell ref="AP78:AR80"/>
    <mergeCell ref="AP61:AR61"/>
    <mergeCell ref="AP62:AR62"/>
    <mergeCell ref="AP63:AR63"/>
    <mergeCell ref="AP64:AR64"/>
    <mergeCell ref="AP65:AR65"/>
    <mergeCell ref="AP66:AR66"/>
    <mergeCell ref="AP67:AR67"/>
    <mergeCell ref="AP68:AR68"/>
    <mergeCell ref="AP69:AR69"/>
    <mergeCell ref="AP86:AR86"/>
    <mergeCell ref="AP87:AR87"/>
    <mergeCell ref="AP88:AR88"/>
    <mergeCell ref="AP94:AR94"/>
    <mergeCell ref="AP95:AR95"/>
    <mergeCell ref="AP84:AR84"/>
    <mergeCell ref="AP92:AR92"/>
    <mergeCell ref="AP81:AR83"/>
    <mergeCell ref="AP90:AR90"/>
    <mergeCell ref="AP91:AR91"/>
    <mergeCell ref="AP118:AR118"/>
    <mergeCell ref="AP108:AR108"/>
    <mergeCell ref="AP109:AR109"/>
    <mergeCell ref="AP110:AR110"/>
    <mergeCell ref="AP111:AR111"/>
    <mergeCell ref="AP112:AR112"/>
    <mergeCell ref="AP113:AR113"/>
    <mergeCell ref="AP114:AR114"/>
    <mergeCell ref="AP96:AR96"/>
    <mergeCell ref="AP155:AR156"/>
    <mergeCell ref="AP7:AR8"/>
    <mergeCell ref="AP15:AR17"/>
    <mergeCell ref="AP21:AR22"/>
    <mergeCell ref="AP154:AR154"/>
    <mergeCell ref="AP157:AR157"/>
    <mergeCell ref="AP158:AR158"/>
    <mergeCell ref="AP13:AR14"/>
    <mergeCell ref="AP31:AR31"/>
    <mergeCell ref="AP85:AR85"/>
    <mergeCell ref="AP93:AR93"/>
    <mergeCell ref="AP145:AR145"/>
    <mergeCell ref="AP146:AR146"/>
    <mergeCell ref="AP147:AR147"/>
    <mergeCell ref="AP89:AR89"/>
    <mergeCell ref="AP148:AR148"/>
    <mergeCell ref="AP149:AR149"/>
    <mergeCell ref="AP150:AR150"/>
    <mergeCell ref="AP151:AR151"/>
    <mergeCell ref="AP152:AR152"/>
    <mergeCell ref="AP153:AR153"/>
    <mergeCell ref="AP136:AR136"/>
    <mergeCell ref="AP137:AR137"/>
    <mergeCell ref="AP126:AR126"/>
    <mergeCell ref="AP122:AR122"/>
    <mergeCell ref="AP123:AR123"/>
    <mergeCell ref="AP124:AR124"/>
    <mergeCell ref="AP125:AR125"/>
    <mergeCell ref="AP159:AR159"/>
    <mergeCell ref="AP34:AR35"/>
    <mergeCell ref="AP9:AR9"/>
    <mergeCell ref="AP10:AR10"/>
    <mergeCell ref="AP11:AR12"/>
    <mergeCell ref="AP26:AR28"/>
    <mergeCell ref="AP29:AR29"/>
    <mergeCell ref="AP30:AR30"/>
    <mergeCell ref="AP138:AR138"/>
    <mergeCell ref="AP139:AR139"/>
    <mergeCell ref="AP140:AR140"/>
    <mergeCell ref="AP141:AR141"/>
    <mergeCell ref="AP142:AR142"/>
    <mergeCell ref="AP143:AR143"/>
    <mergeCell ref="AP144:AR144"/>
    <mergeCell ref="AP127:AR127"/>
    <mergeCell ref="AP128:AR128"/>
    <mergeCell ref="AP129:AR129"/>
    <mergeCell ref="AP130:AR130"/>
    <mergeCell ref="AP131:AR131"/>
    <mergeCell ref="AP161:AR161"/>
    <mergeCell ref="AP162:AR162"/>
    <mergeCell ref="AP163:AR163"/>
    <mergeCell ref="AP164:AR164"/>
    <mergeCell ref="AP160:AR160"/>
    <mergeCell ref="AP97:AR97"/>
    <mergeCell ref="AP98:AR98"/>
    <mergeCell ref="AP99:AR99"/>
    <mergeCell ref="AP102:AR102"/>
    <mergeCell ref="AP103:AR103"/>
    <mergeCell ref="AP107:AR107"/>
    <mergeCell ref="AP100:AR100"/>
    <mergeCell ref="AP101:AR101"/>
    <mergeCell ref="AP104:AR104"/>
    <mergeCell ref="AP105:AR106"/>
    <mergeCell ref="AP115:AR115"/>
    <mergeCell ref="AP116:AR117"/>
    <mergeCell ref="AP132:AR132"/>
    <mergeCell ref="AP133:AR133"/>
    <mergeCell ref="AP134:AR134"/>
    <mergeCell ref="AP135:AR135"/>
    <mergeCell ref="AP119:AR119"/>
    <mergeCell ref="AP120:AR120"/>
    <mergeCell ref="AP121:AR121"/>
  </mergeCells>
  <conditionalFormatting sqref="J9:J164 AA41:AA43 AA72:AA167">
    <cfRule type="cellIs" dxfId="765" priority="1" operator="equal">
      <formula>"Muy Alta"</formula>
    </cfRule>
  </conditionalFormatting>
  <conditionalFormatting sqref="J9:J164 AA41:AA43 AA72:AA167">
    <cfRule type="cellIs" dxfId="764" priority="2" operator="equal">
      <formula>"Alta"</formula>
    </cfRule>
  </conditionalFormatting>
  <conditionalFormatting sqref="J9:J164 AA41:AA43 AA72:AA167">
    <cfRule type="cellIs" dxfId="763" priority="3" operator="equal">
      <formula>"Media"</formula>
    </cfRule>
  </conditionalFormatting>
  <conditionalFormatting sqref="N9:N167 AC36:AC167">
    <cfRule type="cellIs" dxfId="762" priority="4" operator="equal">
      <formula>"Catastrófico"</formula>
    </cfRule>
  </conditionalFormatting>
  <conditionalFormatting sqref="N9:N167 AC36:AC167">
    <cfRule type="cellIs" dxfId="761" priority="5" operator="equal">
      <formula>"Mayor"</formula>
    </cfRule>
  </conditionalFormatting>
  <conditionalFormatting sqref="N9:N167 AC36:AC167">
    <cfRule type="cellIs" dxfId="760" priority="6" operator="equal">
      <formula>"Moderado"</formula>
    </cfRule>
  </conditionalFormatting>
  <conditionalFormatting sqref="AA9:AA10">
    <cfRule type="cellIs" dxfId="759" priority="7" operator="equal">
      <formula>"Muy Alta"</formula>
    </cfRule>
  </conditionalFormatting>
  <conditionalFormatting sqref="AA9:AA10">
    <cfRule type="cellIs" dxfId="758" priority="8" operator="equal">
      <formula>"Alta"</formula>
    </cfRule>
  </conditionalFormatting>
  <conditionalFormatting sqref="AA9:AA10">
    <cfRule type="cellIs" dxfId="757" priority="9" operator="equal">
      <formula>"Media"</formula>
    </cfRule>
  </conditionalFormatting>
  <conditionalFormatting sqref="AC9:AC35">
    <cfRule type="cellIs" dxfId="756" priority="10" operator="equal">
      <formula>"Catastrófico"</formula>
    </cfRule>
  </conditionalFormatting>
  <conditionalFormatting sqref="AC9:AC35">
    <cfRule type="cellIs" dxfId="755" priority="11" operator="equal">
      <formula>"Mayor"</formula>
    </cfRule>
  </conditionalFormatting>
  <conditionalFormatting sqref="AC9:AC35">
    <cfRule type="cellIs" dxfId="754" priority="12" operator="equal">
      <formula>"Moderado"</formula>
    </cfRule>
  </conditionalFormatting>
  <conditionalFormatting sqref="P9:P167 AE9:AE167 R41:R43 R97 R99:R100 R143:R145">
    <cfRule type="cellIs" dxfId="753" priority="13" operator="equal">
      <formula>"Extremo"</formula>
    </cfRule>
  </conditionalFormatting>
  <conditionalFormatting sqref="P9:P167 AE9:AE167 R41:R43 R97 R99:R100 R143:R145">
    <cfRule type="cellIs" dxfId="752" priority="14" operator="equal">
      <formula>"Alto"</formula>
    </cfRule>
  </conditionalFormatting>
  <conditionalFormatting sqref="P9:P167 AE9:AE167 R41:R43 R97 R99:R100 R143:R145">
    <cfRule type="cellIs" dxfId="751" priority="15" operator="equal">
      <formula>"Moderado"</formula>
    </cfRule>
  </conditionalFormatting>
  <conditionalFormatting sqref="J21:J22">
    <cfRule type="cellIs" dxfId="750" priority="16" operator="equal">
      <formula>"Muy Alta"</formula>
    </cfRule>
  </conditionalFormatting>
  <conditionalFormatting sqref="J21:J22">
    <cfRule type="cellIs" dxfId="749" priority="17" operator="equal">
      <formula>"Alta"</formula>
    </cfRule>
  </conditionalFormatting>
  <conditionalFormatting sqref="J21:J22">
    <cfRule type="cellIs" dxfId="748" priority="18" operator="equal">
      <formula>"Media"</formula>
    </cfRule>
  </conditionalFormatting>
  <conditionalFormatting sqref="AA10">
    <cfRule type="cellIs" dxfId="747" priority="19" operator="equal">
      <formula>"Muy Alta"</formula>
    </cfRule>
  </conditionalFormatting>
  <conditionalFormatting sqref="AA10">
    <cfRule type="cellIs" dxfId="746" priority="20" operator="equal">
      <formula>"Alta"</formula>
    </cfRule>
  </conditionalFormatting>
  <conditionalFormatting sqref="AA10">
    <cfRule type="cellIs" dxfId="745" priority="21" operator="equal">
      <formula>"Media"</formula>
    </cfRule>
  </conditionalFormatting>
  <conditionalFormatting sqref="J11:J12">
    <cfRule type="cellIs" dxfId="744" priority="22" operator="equal">
      <formula>"Muy Alta"</formula>
    </cfRule>
  </conditionalFormatting>
  <conditionalFormatting sqref="J11:J12">
    <cfRule type="cellIs" dxfId="743" priority="23" operator="equal">
      <formula>"Alta"</formula>
    </cfRule>
  </conditionalFormatting>
  <conditionalFormatting sqref="J11:J12">
    <cfRule type="cellIs" dxfId="742" priority="24" operator="equal">
      <formula>"Media"</formula>
    </cfRule>
  </conditionalFormatting>
  <conditionalFormatting sqref="P11">
    <cfRule type="cellIs" dxfId="741" priority="25" operator="equal">
      <formula>"Extremo"</formula>
    </cfRule>
  </conditionalFormatting>
  <conditionalFormatting sqref="P11">
    <cfRule type="cellIs" dxfId="740" priority="26" operator="equal">
      <formula>"Alto"</formula>
    </cfRule>
  </conditionalFormatting>
  <conditionalFormatting sqref="P11">
    <cfRule type="cellIs" dxfId="739" priority="27" operator="equal">
      <formula>"Moderado"</formula>
    </cfRule>
  </conditionalFormatting>
  <conditionalFormatting sqref="AA11:AA14">
    <cfRule type="cellIs" dxfId="738" priority="28" operator="equal">
      <formula>"Muy Alta"</formula>
    </cfRule>
  </conditionalFormatting>
  <conditionalFormatting sqref="AA11:AA14">
    <cfRule type="cellIs" dxfId="737" priority="29" operator="equal">
      <formula>"Alta"</formula>
    </cfRule>
  </conditionalFormatting>
  <conditionalFormatting sqref="AA11:AA14">
    <cfRule type="cellIs" dxfId="736" priority="30" operator="equal">
      <formula>"Media"</formula>
    </cfRule>
  </conditionalFormatting>
  <conditionalFormatting sqref="J13:J14">
    <cfRule type="cellIs" dxfId="735" priority="31" operator="equal">
      <formula>"Muy Alta"</formula>
    </cfRule>
  </conditionalFormatting>
  <conditionalFormatting sqref="J13:J14">
    <cfRule type="cellIs" dxfId="734" priority="32" operator="equal">
      <formula>"Alta"</formula>
    </cfRule>
  </conditionalFormatting>
  <conditionalFormatting sqref="J13:J14">
    <cfRule type="cellIs" dxfId="733" priority="33" operator="equal">
      <formula>"Media"</formula>
    </cfRule>
  </conditionalFormatting>
  <conditionalFormatting sqref="P13:P14">
    <cfRule type="cellIs" dxfId="732" priority="34" operator="equal">
      <formula>"Extremo"</formula>
    </cfRule>
  </conditionalFormatting>
  <conditionalFormatting sqref="P13:P14">
    <cfRule type="cellIs" dxfId="731" priority="35" operator="equal">
      <formula>"Alto"</formula>
    </cfRule>
  </conditionalFormatting>
  <conditionalFormatting sqref="P13:P14">
    <cfRule type="cellIs" dxfId="730" priority="36" operator="equal">
      <formula>"Moderado"</formula>
    </cfRule>
  </conditionalFormatting>
  <conditionalFormatting sqref="AA12:AA14">
    <cfRule type="cellIs" dxfId="729" priority="37" operator="equal">
      <formula>"Muy Alta"</formula>
    </cfRule>
  </conditionalFormatting>
  <conditionalFormatting sqref="AA12:AA14">
    <cfRule type="cellIs" dxfId="728" priority="38" operator="equal">
      <formula>"Alta"</formula>
    </cfRule>
  </conditionalFormatting>
  <conditionalFormatting sqref="AA12:AA14">
    <cfRule type="cellIs" dxfId="727" priority="39" operator="equal">
      <formula>"Media"</formula>
    </cfRule>
  </conditionalFormatting>
  <conditionalFormatting sqref="J14:J15">
    <cfRule type="cellIs" dxfId="726" priority="40" operator="equal">
      <formula>"Muy Alta"</formula>
    </cfRule>
  </conditionalFormatting>
  <conditionalFormatting sqref="J14:J15">
    <cfRule type="cellIs" dxfId="725" priority="41" operator="equal">
      <formula>"Alta"</formula>
    </cfRule>
  </conditionalFormatting>
  <conditionalFormatting sqref="J14:J15">
    <cfRule type="cellIs" dxfId="724" priority="42" operator="equal">
      <formula>"Media"</formula>
    </cfRule>
  </conditionalFormatting>
  <conditionalFormatting sqref="P14:P15">
    <cfRule type="cellIs" dxfId="723" priority="43" operator="equal">
      <formula>"Extremo"</formula>
    </cfRule>
  </conditionalFormatting>
  <conditionalFormatting sqref="P14:P15">
    <cfRule type="cellIs" dxfId="722" priority="44" operator="equal">
      <formula>"Alto"</formula>
    </cfRule>
  </conditionalFormatting>
  <conditionalFormatting sqref="P14:P15">
    <cfRule type="cellIs" dxfId="721" priority="45" operator="equal">
      <formula>"Moderado"</formula>
    </cfRule>
  </conditionalFormatting>
  <conditionalFormatting sqref="AA14:AA17">
    <cfRule type="cellIs" dxfId="720" priority="46" operator="equal">
      <formula>"Muy Alta"</formula>
    </cfRule>
  </conditionalFormatting>
  <conditionalFormatting sqref="AA14:AA17">
    <cfRule type="cellIs" dxfId="719" priority="47" operator="equal">
      <formula>"Alta"</formula>
    </cfRule>
  </conditionalFormatting>
  <conditionalFormatting sqref="AA14:AA17">
    <cfRule type="cellIs" dxfId="718" priority="48" operator="equal">
      <formula>"Media"</formula>
    </cfRule>
  </conditionalFormatting>
  <conditionalFormatting sqref="J18">
    <cfRule type="cellIs" dxfId="717" priority="49" operator="equal">
      <formula>"Muy Alta"</formula>
    </cfRule>
  </conditionalFormatting>
  <conditionalFormatting sqref="J18">
    <cfRule type="cellIs" dxfId="716" priority="50" operator="equal">
      <formula>"Alta"</formula>
    </cfRule>
  </conditionalFormatting>
  <conditionalFormatting sqref="J18">
    <cfRule type="cellIs" dxfId="715" priority="51" operator="equal">
      <formula>"Media"</formula>
    </cfRule>
  </conditionalFormatting>
  <conditionalFormatting sqref="P18:P19">
    <cfRule type="cellIs" dxfId="714" priority="52" operator="equal">
      <formula>"Extremo"</formula>
    </cfRule>
  </conditionalFormatting>
  <conditionalFormatting sqref="P18:P19">
    <cfRule type="cellIs" dxfId="713" priority="53" operator="equal">
      <formula>"Alto"</formula>
    </cfRule>
  </conditionalFormatting>
  <conditionalFormatting sqref="P18:P19">
    <cfRule type="cellIs" dxfId="712" priority="54" operator="equal">
      <formula>"Moderado"</formula>
    </cfRule>
  </conditionalFormatting>
  <conditionalFormatting sqref="AA18">
    <cfRule type="cellIs" dxfId="711" priority="55" operator="equal">
      <formula>"Muy Alta"</formula>
    </cfRule>
  </conditionalFormatting>
  <conditionalFormatting sqref="AA18">
    <cfRule type="cellIs" dxfId="710" priority="56" operator="equal">
      <formula>"Alta"</formula>
    </cfRule>
  </conditionalFormatting>
  <conditionalFormatting sqref="AA18">
    <cfRule type="cellIs" dxfId="709" priority="57" operator="equal">
      <formula>"Media"</formula>
    </cfRule>
  </conditionalFormatting>
  <conditionalFormatting sqref="J19">
    <cfRule type="cellIs" dxfId="708" priority="58" operator="equal">
      <formula>"Muy Alta"</formula>
    </cfRule>
  </conditionalFormatting>
  <conditionalFormatting sqref="J19">
    <cfRule type="cellIs" dxfId="707" priority="59" operator="equal">
      <formula>"Alta"</formula>
    </cfRule>
  </conditionalFormatting>
  <conditionalFormatting sqref="J19">
    <cfRule type="cellIs" dxfId="706" priority="60" operator="equal">
      <formula>"Media"</formula>
    </cfRule>
  </conditionalFormatting>
  <conditionalFormatting sqref="P19">
    <cfRule type="cellIs" dxfId="705" priority="61" operator="equal">
      <formula>"Extremo"</formula>
    </cfRule>
  </conditionalFormatting>
  <conditionalFormatting sqref="P19">
    <cfRule type="cellIs" dxfId="704" priority="62" operator="equal">
      <formula>"Alto"</formula>
    </cfRule>
  </conditionalFormatting>
  <conditionalFormatting sqref="P19">
    <cfRule type="cellIs" dxfId="703" priority="63" operator="equal">
      <formula>"Moderado"</formula>
    </cfRule>
  </conditionalFormatting>
  <conditionalFormatting sqref="AA19">
    <cfRule type="cellIs" dxfId="702" priority="64" operator="equal">
      <formula>"Muy Alta"</formula>
    </cfRule>
  </conditionalFormatting>
  <conditionalFormatting sqref="AA19">
    <cfRule type="cellIs" dxfId="701" priority="65" operator="equal">
      <formula>"Alta"</formula>
    </cfRule>
  </conditionalFormatting>
  <conditionalFormatting sqref="AA19">
    <cfRule type="cellIs" dxfId="700" priority="66" operator="equal">
      <formula>"Media"</formula>
    </cfRule>
  </conditionalFormatting>
  <conditionalFormatting sqref="J20">
    <cfRule type="cellIs" dxfId="699" priority="67" operator="equal">
      <formula>"Muy Alta"</formula>
    </cfRule>
  </conditionalFormatting>
  <conditionalFormatting sqref="J20">
    <cfRule type="cellIs" dxfId="698" priority="68" operator="equal">
      <formula>"Alta"</formula>
    </cfRule>
  </conditionalFormatting>
  <conditionalFormatting sqref="J20">
    <cfRule type="cellIs" dxfId="697" priority="69" operator="equal">
      <formula>"Media"</formula>
    </cfRule>
  </conditionalFormatting>
  <conditionalFormatting sqref="P20">
    <cfRule type="cellIs" dxfId="696" priority="70" operator="equal">
      <formula>"Extremo"</formula>
    </cfRule>
  </conditionalFormatting>
  <conditionalFormatting sqref="P20">
    <cfRule type="cellIs" dxfId="695" priority="71" operator="equal">
      <formula>"Alto"</formula>
    </cfRule>
  </conditionalFormatting>
  <conditionalFormatting sqref="P20">
    <cfRule type="cellIs" dxfId="694" priority="72" operator="equal">
      <formula>"Moderado"</formula>
    </cfRule>
  </conditionalFormatting>
  <conditionalFormatting sqref="AA20">
    <cfRule type="cellIs" dxfId="693" priority="73" operator="equal">
      <formula>"Muy Alta"</formula>
    </cfRule>
  </conditionalFormatting>
  <conditionalFormatting sqref="AA20">
    <cfRule type="cellIs" dxfId="692" priority="74" operator="equal">
      <formula>"Alta"</formula>
    </cfRule>
  </conditionalFormatting>
  <conditionalFormatting sqref="AA20">
    <cfRule type="cellIs" dxfId="691" priority="75" operator="equal">
      <formula>"Media"</formula>
    </cfRule>
  </conditionalFormatting>
  <conditionalFormatting sqref="P21:P22">
    <cfRule type="cellIs" dxfId="690" priority="76" operator="equal">
      <formula>"Extremo"</formula>
    </cfRule>
  </conditionalFormatting>
  <conditionalFormatting sqref="P21:P22">
    <cfRule type="cellIs" dxfId="689" priority="77" operator="equal">
      <formula>"Alto"</formula>
    </cfRule>
  </conditionalFormatting>
  <conditionalFormatting sqref="P21:P22">
    <cfRule type="cellIs" dxfId="688" priority="78" operator="equal">
      <formula>"Moderado"</formula>
    </cfRule>
  </conditionalFormatting>
  <conditionalFormatting sqref="AA21:AA22">
    <cfRule type="cellIs" dxfId="687" priority="79" operator="equal">
      <formula>"Muy Alta"</formula>
    </cfRule>
  </conditionalFormatting>
  <conditionalFormatting sqref="AA21:AA22">
    <cfRule type="cellIs" dxfId="686" priority="80" operator="equal">
      <formula>"Alta"</formula>
    </cfRule>
  </conditionalFormatting>
  <conditionalFormatting sqref="AA21:AA22">
    <cfRule type="cellIs" dxfId="685" priority="81" operator="equal">
      <formula>"Media"</formula>
    </cfRule>
  </conditionalFormatting>
  <conditionalFormatting sqref="J22:J25">
    <cfRule type="cellIs" dxfId="684" priority="82" operator="equal">
      <formula>"Muy Alta"</formula>
    </cfRule>
  </conditionalFormatting>
  <conditionalFormatting sqref="J22:J25">
    <cfRule type="cellIs" dxfId="683" priority="83" operator="equal">
      <formula>"Alta"</formula>
    </cfRule>
  </conditionalFormatting>
  <conditionalFormatting sqref="J22:J25">
    <cfRule type="cellIs" dxfId="682" priority="84" operator="equal">
      <formula>"Media"</formula>
    </cfRule>
  </conditionalFormatting>
  <conditionalFormatting sqref="P22:P25">
    <cfRule type="cellIs" dxfId="681" priority="85" operator="equal">
      <formula>"Extremo"</formula>
    </cfRule>
  </conditionalFormatting>
  <conditionalFormatting sqref="P22:P25">
    <cfRule type="cellIs" dxfId="680" priority="86" operator="equal">
      <formula>"Alto"</formula>
    </cfRule>
  </conditionalFormatting>
  <conditionalFormatting sqref="P22:P25">
    <cfRule type="cellIs" dxfId="679" priority="87" operator="equal">
      <formula>"Moderado"</formula>
    </cfRule>
  </conditionalFormatting>
  <conditionalFormatting sqref="AA22:AA25">
    <cfRule type="cellIs" dxfId="678" priority="88" operator="equal">
      <formula>"Muy Alta"</formula>
    </cfRule>
  </conditionalFormatting>
  <conditionalFormatting sqref="AA22:AA25">
    <cfRule type="cellIs" dxfId="677" priority="89" operator="equal">
      <formula>"Alta"</formula>
    </cfRule>
  </conditionalFormatting>
  <conditionalFormatting sqref="AA22:AA25">
    <cfRule type="cellIs" dxfId="676" priority="90" operator="equal">
      <formula>"Media"</formula>
    </cfRule>
  </conditionalFormatting>
  <conditionalFormatting sqref="M9:M15 M18:M34 M36:M39 M41 M44:M45 M47:M49 M51 M54 M57:M58 M60:M61 M64:M75 M78:M87 M89 M91:M102 M104:M105 M107 M109:M113 M115:M116 M118:M122 M125 M127 M130 M134 M138 M143 M146 M148 M161:M163">
    <cfRule type="containsText" dxfId="675" priority="91" operator="containsText" text="&quot;❌&quot;">
      <formula>NOT(ISERROR(SEARCH(("""❌"""),(M9))))</formula>
    </cfRule>
  </conditionalFormatting>
  <conditionalFormatting sqref="J24:J28">
    <cfRule type="cellIs" dxfId="674" priority="92" operator="equal">
      <formula>"Muy Alta"</formula>
    </cfRule>
  </conditionalFormatting>
  <conditionalFormatting sqref="J24:J28">
    <cfRule type="cellIs" dxfId="673" priority="93" operator="equal">
      <formula>"Alta"</formula>
    </cfRule>
  </conditionalFormatting>
  <conditionalFormatting sqref="J24:J28">
    <cfRule type="cellIs" dxfId="672" priority="94" operator="equal">
      <formula>"Media"</formula>
    </cfRule>
  </conditionalFormatting>
  <conditionalFormatting sqref="P24:P28">
    <cfRule type="cellIs" dxfId="671" priority="95" operator="equal">
      <formula>"Extremo"</formula>
    </cfRule>
  </conditionalFormatting>
  <conditionalFormatting sqref="P24:P28">
    <cfRule type="cellIs" dxfId="670" priority="96" operator="equal">
      <formula>"Alto"</formula>
    </cfRule>
  </conditionalFormatting>
  <conditionalFormatting sqref="P24:P28">
    <cfRule type="cellIs" dxfId="669" priority="97" operator="equal">
      <formula>"Moderado"</formula>
    </cfRule>
  </conditionalFormatting>
  <conditionalFormatting sqref="AA24:AA28">
    <cfRule type="cellIs" dxfId="668" priority="98" operator="equal">
      <formula>"Muy Alta"</formula>
    </cfRule>
  </conditionalFormatting>
  <conditionalFormatting sqref="AA24:AA28">
    <cfRule type="cellIs" dxfId="667" priority="99" operator="equal">
      <formula>"Alta"</formula>
    </cfRule>
  </conditionalFormatting>
  <conditionalFormatting sqref="AA24:AA28">
    <cfRule type="cellIs" dxfId="666" priority="100" operator="equal">
      <formula>"Media"</formula>
    </cfRule>
  </conditionalFormatting>
  <conditionalFormatting sqref="J27:J30">
    <cfRule type="cellIs" dxfId="665" priority="101" operator="equal">
      <formula>"Muy Alta"</formula>
    </cfRule>
  </conditionalFormatting>
  <conditionalFormatting sqref="J27:J30">
    <cfRule type="cellIs" dxfId="664" priority="102" operator="equal">
      <formula>"Alta"</formula>
    </cfRule>
  </conditionalFormatting>
  <conditionalFormatting sqref="J27:J30">
    <cfRule type="cellIs" dxfId="663" priority="103" operator="equal">
      <formula>"Media"</formula>
    </cfRule>
  </conditionalFormatting>
  <conditionalFormatting sqref="P27:P30">
    <cfRule type="cellIs" dxfId="662" priority="104" operator="equal">
      <formula>"Extremo"</formula>
    </cfRule>
  </conditionalFormatting>
  <conditionalFormatting sqref="P27:P30">
    <cfRule type="cellIs" dxfId="661" priority="105" operator="equal">
      <formula>"Alto"</formula>
    </cfRule>
  </conditionalFormatting>
  <conditionalFormatting sqref="P27:P30">
    <cfRule type="cellIs" dxfId="660" priority="106" operator="equal">
      <formula>"Moderado"</formula>
    </cfRule>
  </conditionalFormatting>
  <conditionalFormatting sqref="AA27:AA30">
    <cfRule type="cellIs" dxfId="659" priority="107" operator="equal">
      <formula>"Muy Alta"</formula>
    </cfRule>
  </conditionalFormatting>
  <conditionalFormatting sqref="AA27:AA30">
    <cfRule type="cellIs" dxfId="658" priority="108" operator="equal">
      <formula>"Alta"</formula>
    </cfRule>
  </conditionalFormatting>
  <conditionalFormatting sqref="AA27:AA30">
    <cfRule type="cellIs" dxfId="657" priority="109" operator="equal">
      <formula>"Media"</formula>
    </cfRule>
  </conditionalFormatting>
  <conditionalFormatting sqref="J31:J32">
    <cfRule type="cellIs" dxfId="656" priority="110" operator="equal">
      <formula>"Muy Alta"</formula>
    </cfRule>
  </conditionalFormatting>
  <conditionalFormatting sqref="J31:J32">
    <cfRule type="cellIs" dxfId="655" priority="111" operator="equal">
      <formula>"Alta"</formula>
    </cfRule>
  </conditionalFormatting>
  <conditionalFormatting sqref="J31:J32">
    <cfRule type="cellIs" dxfId="654" priority="112" operator="equal">
      <formula>"Media"</formula>
    </cfRule>
  </conditionalFormatting>
  <conditionalFormatting sqref="P31">
    <cfRule type="cellIs" dxfId="653" priority="113" operator="equal">
      <formula>"Extremo"</formula>
    </cfRule>
  </conditionalFormatting>
  <conditionalFormatting sqref="P31">
    <cfRule type="cellIs" dxfId="652" priority="114" operator="equal">
      <formula>"Alto"</formula>
    </cfRule>
  </conditionalFormatting>
  <conditionalFormatting sqref="P31">
    <cfRule type="cellIs" dxfId="651" priority="115" operator="equal">
      <formula>"Moderado"</formula>
    </cfRule>
  </conditionalFormatting>
  <conditionalFormatting sqref="AA30:AA31">
    <cfRule type="cellIs" dxfId="650" priority="116" operator="equal">
      <formula>"Muy Alta"</formula>
    </cfRule>
  </conditionalFormatting>
  <conditionalFormatting sqref="AA30:AA31">
    <cfRule type="cellIs" dxfId="649" priority="117" operator="equal">
      <formula>"Alta"</formula>
    </cfRule>
  </conditionalFormatting>
  <conditionalFormatting sqref="AA30:AA31">
    <cfRule type="cellIs" dxfId="648" priority="118" operator="equal">
      <formula>"Media"</formula>
    </cfRule>
  </conditionalFormatting>
  <conditionalFormatting sqref="P32">
    <cfRule type="cellIs" dxfId="647" priority="119" operator="equal">
      <formula>"Extremo"</formula>
    </cfRule>
  </conditionalFormatting>
  <conditionalFormatting sqref="P32">
    <cfRule type="cellIs" dxfId="646" priority="120" operator="equal">
      <formula>"Alto"</formula>
    </cfRule>
  </conditionalFormatting>
  <conditionalFormatting sqref="P32">
    <cfRule type="cellIs" dxfId="645" priority="121" operator="equal">
      <formula>"Moderado"</formula>
    </cfRule>
  </conditionalFormatting>
  <conditionalFormatting sqref="AA32">
    <cfRule type="cellIs" dxfId="644" priority="122" operator="equal">
      <formula>"Muy Alta"</formula>
    </cfRule>
  </conditionalFormatting>
  <conditionalFormatting sqref="AA32">
    <cfRule type="cellIs" dxfId="643" priority="123" operator="equal">
      <formula>"Alta"</formula>
    </cfRule>
  </conditionalFormatting>
  <conditionalFormatting sqref="AA32">
    <cfRule type="cellIs" dxfId="642" priority="124" operator="equal">
      <formula>"Media"</formula>
    </cfRule>
  </conditionalFormatting>
  <conditionalFormatting sqref="J33">
    <cfRule type="cellIs" dxfId="641" priority="125" operator="equal">
      <formula>"Muy Alta"</formula>
    </cfRule>
  </conditionalFormatting>
  <conditionalFormatting sqref="J33">
    <cfRule type="cellIs" dxfId="640" priority="126" operator="equal">
      <formula>"Alta"</formula>
    </cfRule>
  </conditionalFormatting>
  <conditionalFormatting sqref="J33">
    <cfRule type="cellIs" dxfId="639" priority="127" operator="equal">
      <formula>"Media"</formula>
    </cfRule>
  </conditionalFormatting>
  <conditionalFormatting sqref="P33">
    <cfRule type="cellIs" dxfId="638" priority="128" operator="equal">
      <formula>"Extremo"</formula>
    </cfRule>
  </conditionalFormatting>
  <conditionalFormatting sqref="P33">
    <cfRule type="cellIs" dxfId="637" priority="129" operator="equal">
      <formula>"Alto"</formula>
    </cfRule>
  </conditionalFormatting>
  <conditionalFormatting sqref="P33">
    <cfRule type="cellIs" dxfId="636" priority="130" operator="equal">
      <formula>"Moderado"</formula>
    </cfRule>
  </conditionalFormatting>
  <conditionalFormatting sqref="AA33">
    <cfRule type="cellIs" dxfId="635" priority="131" operator="equal">
      <formula>"Muy Alta"</formula>
    </cfRule>
  </conditionalFormatting>
  <conditionalFormatting sqref="AA33">
    <cfRule type="cellIs" dxfId="634" priority="132" operator="equal">
      <formula>"Alta"</formula>
    </cfRule>
  </conditionalFormatting>
  <conditionalFormatting sqref="AA33">
    <cfRule type="cellIs" dxfId="633" priority="133" operator="equal">
      <formula>"Media"</formula>
    </cfRule>
  </conditionalFormatting>
  <conditionalFormatting sqref="J34">
    <cfRule type="cellIs" dxfId="632" priority="134" operator="equal">
      <formula>"Muy Alta"</formula>
    </cfRule>
  </conditionalFormatting>
  <conditionalFormatting sqref="J34">
    <cfRule type="cellIs" dxfId="631" priority="135" operator="equal">
      <formula>"Alta"</formula>
    </cfRule>
  </conditionalFormatting>
  <conditionalFormatting sqref="J34">
    <cfRule type="cellIs" dxfId="630" priority="136" operator="equal">
      <formula>"Media"</formula>
    </cfRule>
  </conditionalFormatting>
  <conditionalFormatting sqref="P34">
    <cfRule type="cellIs" dxfId="629" priority="137" operator="equal">
      <formula>"Extremo"</formula>
    </cfRule>
  </conditionalFormatting>
  <conditionalFormatting sqref="P34">
    <cfRule type="cellIs" dxfId="628" priority="138" operator="equal">
      <formula>"Alto"</formula>
    </cfRule>
  </conditionalFormatting>
  <conditionalFormatting sqref="P34">
    <cfRule type="cellIs" dxfId="627" priority="139" operator="equal">
      <formula>"Moderado"</formula>
    </cfRule>
  </conditionalFormatting>
  <conditionalFormatting sqref="AA34:AA35">
    <cfRule type="cellIs" dxfId="626" priority="140" operator="equal">
      <formula>"Muy Alta"</formula>
    </cfRule>
  </conditionalFormatting>
  <conditionalFormatting sqref="AA34:AA35">
    <cfRule type="cellIs" dxfId="625" priority="141" operator="equal">
      <formula>"Alta"</formula>
    </cfRule>
  </conditionalFormatting>
  <conditionalFormatting sqref="AA34:AA35">
    <cfRule type="cellIs" dxfId="624" priority="142" operator="equal">
      <formula>"Media"</formula>
    </cfRule>
  </conditionalFormatting>
  <conditionalFormatting sqref="J36">
    <cfRule type="cellIs" dxfId="623" priority="143" operator="equal">
      <formula>"Muy Alta"</formula>
    </cfRule>
  </conditionalFormatting>
  <conditionalFormatting sqref="J36">
    <cfRule type="cellIs" dxfId="622" priority="144" operator="equal">
      <formula>"Alta"</formula>
    </cfRule>
  </conditionalFormatting>
  <conditionalFormatting sqref="J36">
    <cfRule type="cellIs" dxfId="621" priority="145" operator="equal">
      <formula>"Media"</formula>
    </cfRule>
  </conditionalFormatting>
  <conditionalFormatting sqref="P36">
    <cfRule type="cellIs" dxfId="620" priority="146" operator="equal">
      <formula>"Extremo"</formula>
    </cfRule>
  </conditionalFormatting>
  <conditionalFormatting sqref="P36">
    <cfRule type="cellIs" dxfId="619" priority="147" operator="equal">
      <formula>"Alto"</formula>
    </cfRule>
  </conditionalFormatting>
  <conditionalFormatting sqref="P36">
    <cfRule type="cellIs" dxfId="618" priority="148" operator="equal">
      <formula>"Moderado"</formula>
    </cfRule>
  </conditionalFormatting>
  <conditionalFormatting sqref="AA36">
    <cfRule type="cellIs" dxfId="617" priority="149" operator="equal">
      <formula>"Muy Alta"</formula>
    </cfRule>
  </conditionalFormatting>
  <conditionalFormatting sqref="AA36">
    <cfRule type="cellIs" dxfId="616" priority="150" operator="equal">
      <formula>"Alta"</formula>
    </cfRule>
  </conditionalFormatting>
  <conditionalFormatting sqref="AA36">
    <cfRule type="cellIs" dxfId="615" priority="151" operator="equal">
      <formula>"Media"</formula>
    </cfRule>
  </conditionalFormatting>
  <conditionalFormatting sqref="J37">
    <cfRule type="cellIs" dxfId="614" priority="152" operator="equal">
      <formula>"Muy Alta"</formula>
    </cfRule>
  </conditionalFormatting>
  <conditionalFormatting sqref="J37">
    <cfRule type="cellIs" dxfId="613" priority="153" operator="equal">
      <formula>"Alta"</formula>
    </cfRule>
  </conditionalFormatting>
  <conditionalFormatting sqref="J37">
    <cfRule type="cellIs" dxfId="612" priority="154" operator="equal">
      <formula>"Media"</formula>
    </cfRule>
  </conditionalFormatting>
  <conditionalFormatting sqref="P37">
    <cfRule type="cellIs" dxfId="611" priority="155" operator="equal">
      <formula>"Extremo"</formula>
    </cfRule>
  </conditionalFormatting>
  <conditionalFormatting sqref="P37">
    <cfRule type="cellIs" dxfId="610" priority="156" operator="equal">
      <formula>"Alto"</formula>
    </cfRule>
  </conditionalFormatting>
  <conditionalFormatting sqref="P37">
    <cfRule type="cellIs" dxfId="609" priority="157" operator="equal">
      <formula>"Moderado"</formula>
    </cfRule>
  </conditionalFormatting>
  <conditionalFormatting sqref="AA37">
    <cfRule type="cellIs" dxfId="608" priority="158" operator="equal">
      <formula>"Muy Alta"</formula>
    </cfRule>
  </conditionalFormatting>
  <conditionalFormatting sqref="AA37">
    <cfRule type="cellIs" dxfId="607" priority="159" operator="equal">
      <formula>"Alta"</formula>
    </cfRule>
  </conditionalFormatting>
  <conditionalFormatting sqref="AA37">
    <cfRule type="cellIs" dxfId="606" priority="160" operator="equal">
      <formula>"Media"</formula>
    </cfRule>
  </conditionalFormatting>
  <conditionalFormatting sqref="J38">
    <cfRule type="cellIs" dxfId="605" priority="161" operator="equal">
      <formula>"Muy Alta"</formula>
    </cfRule>
  </conditionalFormatting>
  <conditionalFormatting sqref="J38">
    <cfRule type="cellIs" dxfId="604" priority="162" operator="equal">
      <formula>"Alta"</formula>
    </cfRule>
  </conditionalFormatting>
  <conditionalFormatting sqref="J38">
    <cfRule type="cellIs" dxfId="603" priority="163" operator="equal">
      <formula>"Media"</formula>
    </cfRule>
  </conditionalFormatting>
  <conditionalFormatting sqref="P38">
    <cfRule type="cellIs" dxfId="602" priority="164" operator="equal">
      <formula>"Extremo"</formula>
    </cfRule>
  </conditionalFormatting>
  <conditionalFormatting sqref="P38">
    <cfRule type="cellIs" dxfId="601" priority="165" operator="equal">
      <formula>"Alto"</formula>
    </cfRule>
  </conditionalFormatting>
  <conditionalFormatting sqref="P38">
    <cfRule type="cellIs" dxfId="600" priority="166" operator="equal">
      <formula>"Moderado"</formula>
    </cfRule>
  </conditionalFormatting>
  <conditionalFormatting sqref="AA38">
    <cfRule type="cellIs" dxfId="599" priority="167" operator="equal">
      <formula>"Muy Alta"</formula>
    </cfRule>
  </conditionalFormatting>
  <conditionalFormatting sqref="AA38">
    <cfRule type="cellIs" dxfId="598" priority="168" operator="equal">
      <formula>"Alta"</formula>
    </cfRule>
  </conditionalFormatting>
  <conditionalFormatting sqref="AA38">
    <cfRule type="cellIs" dxfId="597" priority="169" operator="equal">
      <formula>"Media"</formula>
    </cfRule>
  </conditionalFormatting>
  <conditionalFormatting sqref="J39">
    <cfRule type="cellIs" dxfId="596" priority="170" operator="equal">
      <formula>"Muy Alta"</formula>
    </cfRule>
  </conditionalFormatting>
  <conditionalFormatting sqref="J39">
    <cfRule type="cellIs" dxfId="595" priority="171" operator="equal">
      <formula>"Alta"</formula>
    </cfRule>
  </conditionalFormatting>
  <conditionalFormatting sqref="J39">
    <cfRule type="cellIs" dxfId="594" priority="172" operator="equal">
      <formula>"Media"</formula>
    </cfRule>
  </conditionalFormatting>
  <conditionalFormatting sqref="P39">
    <cfRule type="cellIs" dxfId="593" priority="173" operator="equal">
      <formula>"Extremo"</formula>
    </cfRule>
  </conditionalFormatting>
  <conditionalFormatting sqref="P39">
    <cfRule type="cellIs" dxfId="592" priority="174" operator="equal">
      <formula>"Alto"</formula>
    </cfRule>
  </conditionalFormatting>
  <conditionalFormatting sqref="P39">
    <cfRule type="cellIs" dxfId="591" priority="175" operator="equal">
      <formula>"Moderado"</formula>
    </cfRule>
  </conditionalFormatting>
  <conditionalFormatting sqref="AA39:AA40">
    <cfRule type="cellIs" dxfId="590" priority="176" operator="equal">
      <formula>"Muy Alta"</formula>
    </cfRule>
  </conditionalFormatting>
  <conditionalFormatting sqref="AA39:AA40">
    <cfRule type="cellIs" dxfId="589" priority="177" operator="equal">
      <formula>"Alta"</formula>
    </cfRule>
  </conditionalFormatting>
  <conditionalFormatting sqref="AA39:AA40">
    <cfRule type="cellIs" dxfId="588" priority="178" operator="equal">
      <formula>"Media"</formula>
    </cfRule>
  </conditionalFormatting>
  <conditionalFormatting sqref="J44">
    <cfRule type="cellIs" dxfId="587" priority="179" operator="equal">
      <formula>"Muy Alta"</formula>
    </cfRule>
  </conditionalFormatting>
  <conditionalFormatting sqref="J44">
    <cfRule type="cellIs" dxfId="586" priority="180" operator="equal">
      <formula>"Alta"</formula>
    </cfRule>
  </conditionalFormatting>
  <conditionalFormatting sqref="J44">
    <cfRule type="cellIs" dxfId="585" priority="181" operator="equal">
      <formula>"Media"</formula>
    </cfRule>
  </conditionalFormatting>
  <conditionalFormatting sqref="P44">
    <cfRule type="cellIs" dxfId="584" priority="182" operator="equal">
      <formula>"Extremo"</formula>
    </cfRule>
  </conditionalFormatting>
  <conditionalFormatting sqref="P44">
    <cfRule type="cellIs" dxfId="583" priority="183" operator="equal">
      <formula>"Alto"</formula>
    </cfRule>
  </conditionalFormatting>
  <conditionalFormatting sqref="P44">
    <cfRule type="cellIs" dxfId="582" priority="184" operator="equal">
      <formula>"Moderado"</formula>
    </cfRule>
  </conditionalFormatting>
  <conditionalFormatting sqref="AA44">
    <cfRule type="cellIs" dxfId="581" priority="185" operator="equal">
      <formula>"Muy Alta"</formula>
    </cfRule>
  </conditionalFormatting>
  <conditionalFormatting sqref="AA44">
    <cfRule type="cellIs" dxfId="580" priority="186" operator="equal">
      <formula>"Alta"</formula>
    </cfRule>
  </conditionalFormatting>
  <conditionalFormatting sqref="AA44">
    <cfRule type="cellIs" dxfId="579" priority="187" operator="equal">
      <formula>"Media"</formula>
    </cfRule>
  </conditionalFormatting>
  <conditionalFormatting sqref="J45">
    <cfRule type="cellIs" dxfId="578" priority="188" operator="equal">
      <formula>"Muy Alta"</formula>
    </cfRule>
  </conditionalFormatting>
  <conditionalFormatting sqref="J45">
    <cfRule type="cellIs" dxfId="577" priority="189" operator="equal">
      <formula>"Alta"</formula>
    </cfRule>
  </conditionalFormatting>
  <conditionalFormatting sqref="J45">
    <cfRule type="cellIs" dxfId="576" priority="190" operator="equal">
      <formula>"Media"</formula>
    </cfRule>
  </conditionalFormatting>
  <conditionalFormatting sqref="P45">
    <cfRule type="cellIs" dxfId="575" priority="191" operator="equal">
      <formula>"Extremo"</formula>
    </cfRule>
  </conditionalFormatting>
  <conditionalFormatting sqref="P45">
    <cfRule type="cellIs" dxfId="574" priority="192" operator="equal">
      <formula>"Alto"</formula>
    </cfRule>
  </conditionalFormatting>
  <conditionalFormatting sqref="P45">
    <cfRule type="cellIs" dxfId="573" priority="193" operator="equal">
      <formula>"Moderado"</formula>
    </cfRule>
  </conditionalFormatting>
  <conditionalFormatting sqref="AA45">
    <cfRule type="cellIs" dxfId="572" priority="194" operator="equal">
      <formula>"Muy Alta"</formula>
    </cfRule>
  </conditionalFormatting>
  <conditionalFormatting sqref="AA45">
    <cfRule type="cellIs" dxfId="571" priority="195" operator="equal">
      <formula>"Alta"</formula>
    </cfRule>
  </conditionalFormatting>
  <conditionalFormatting sqref="AA45">
    <cfRule type="cellIs" dxfId="570" priority="196" operator="equal">
      <formula>"Media"</formula>
    </cfRule>
  </conditionalFormatting>
  <conditionalFormatting sqref="M46">
    <cfRule type="containsText" dxfId="569" priority="197" operator="containsText" text="&quot;❌&quot;">
      <formula>NOT(ISERROR(SEARCH(("""❌"""),(M46))))</formula>
    </cfRule>
  </conditionalFormatting>
  <conditionalFormatting sqref="J46">
    <cfRule type="cellIs" dxfId="568" priority="198" operator="equal">
      <formula>"Muy Alta"</formula>
    </cfRule>
  </conditionalFormatting>
  <conditionalFormatting sqref="J46">
    <cfRule type="cellIs" dxfId="567" priority="199" operator="equal">
      <formula>"Alta"</formula>
    </cfRule>
  </conditionalFormatting>
  <conditionalFormatting sqref="J46">
    <cfRule type="cellIs" dxfId="566" priority="200" operator="equal">
      <formula>"Media"</formula>
    </cfRule>
  </conditionalFormatting>
  <conditionalFormatting sqref="P46">
    <cfRule type="cellIs" dxfId="565" priority="201" operator="equal">
      <formula>"Extremo"</formula>
    </cfRule>
  </conditionalFormatting>
  <conditionalFormatting sqref="P46">
    <cfRule type="cellIs" dxfId="564" priority="202" operator="equal">
      <formula>"Alto"</formula>
    </cfRule>
  </conditionalFormatting>
  <conditionalFormatting sqref="P46">
    <cfRule type="cellIs" dxfId="563" priority="203" operator="equal">
      <formula>"Moderado"</formula>
    </cfRule>
  </conditionalFormatting>
  <conditionalFormatting sqref="AA46">
    <cfRule type="cellIs" dxfId="562" priority="204" operator="equal">
      <formula>"Muy Alta"</formula>
    </cfRule>
  </conditionalFormatting>
  <conditionalFormatting sqref="AA46">
    <cfRule type="cellIs" dxfId="561" priority="205" operator="equal">
      <formula>"Alta"</formula>
    </cfRule>
  </conditionalFormatting>
  <conditionalFormatting sqref="AA46">
    <cfRule type="cellIs" dxfId="560" priority="206" operator="equal">
      <formula>"Media"</formula>
    </cfRule>
  </conditionalFormatting>
  <conditionalFormatting sqref="J47:J48">
    <cfRule type="cellIs" dxfId="559" priority="207" operator="equal">
      <formula>"Muy Alta"</formula>
    </cfRule>
  </conditionalFormatting>
  <conditionalFormatting sqref="J47:J48">
    <cfRule type="cellIs" dxfId="558" priority="208" operator="equal">
      <formula>"Alta"</formula>
    </cfRule>
  </conditionalFormatting>
  <conditionalFormatting sqref="J47:J48">
    <cfRule type="cellIs" dxfId="557" priority="209" operator="equal">
      <formula>"Media"</formula>
    </cfRule>
  </conditionalFormatting>
  <conditionalFormatting sqref="P47:P48">
    <cfRule type="cellIs" dxfId="556" priority="210" operator="equal">
      <formula>"Extremo"</formula>
    </cfRule>
  </conditionalFormatting>
  <conditionalFormatting sqref="P47:P48">
    <cfRule type="cellIs" dxfId="555" priority="211" operator="equal">
      <formula>"Alto"</formula>
    </cfRule>
  </conditionalFormatting>
  <conditionalFormatting sqref="P47:P48">
    <cfRule type="cellIs" dxfId="554" priority="212" operator="equal">
      <formula>"Moderado"</formula>
    </cfRule>
  </conditionalFormatting>
  <conditionalFormatting sqref="AA47">
    <cfRule type="cellIs" dxfId="553" priority="213" operator="equal">
      <formula>"Muy Alta"</formula>
    </cfRule>
  </conditionalFormatting>
  <conditionalFormatting sqref="AA47">
    <cfRule type="cellIs" dxfId="552" priority="214" operator="equal">
      <formula>"Alta"</formula>
    </cfRule>
  </conditionalFormatting>
  <conditionalFormatting sqref="AA47">
    <cfRule type="cellIs" dxfId="551" priority="215" operator="equal">
      <formula>"Media"</formula>
    </cfRule>
  </conditionalFormatting>
  <conditionalFormatting sqref="J64">
    <cfRule type="cellIs" dxfId="550" priority="216" operator="equal">
      <formula>"Muy Alta"</formula>
    </cfRule>
  </conditionalFormatting>
  <conditionalFormatting sqref="J64">
    <cfRule type="cellIs" dxfId="549" priority="217" operator="equal">
      <formula>"Alta"</formula>
    </cfRule>
  </conditionalFormatting>
  <conditionalFormatting sqref="J64">
    <cfRule type="cellIs" dxfId="548" priority="218" operator="equal">
      <formula>"Media"</formula>
    </cfRule>
  </conditionalFormatting>
  <conditionalFormatting sqref="P48">
    <cfRule type="cellIs" dxfId="547" priority="219" operator="equal">
      <formula>"Extremo"</formula>
    </cfRule>
  </conditionalFormatting>
  <conditionalFormatting sqref="P48">
    <cfRule type="cellIs" dxfId="546" priority="220" operator="equal">
      <formula>"Alto"</formula>
    </cfRule>
  </conditionalFormatting>
  <conditionalFormatting sqref="P48">
    <cfRule type="cellIs" dxfId="545" priority="221" operator="equal">
      <formula>"Moderado"</formula>
    </cfRule>
  </conditionalFormatting>
  <conditionalFormatting sqref="AA48">
    <cfRule type="cellIs" dxfId="544" priority="222" operator="equal">
      <formula>"Muy Alta"</formula>
    </cfRule>
  </conditionalFormatting>
  <conditionalFormatting sqref="AA48">
    <cfRule type="cellIs" dxfId="543" priority="223" operator="equal">
      <formula>"Alta"</formula>
    </cfRule>
  </conditionalFormatting>
  <conditionalFormatting sqref="AA48">
    <cfRule type="cellIs" dxfId="542" priority="224" operator="equal">
      <formula>"Media"</formula>
    </cfRule>
  </conditionalFormatting>
  <conditionalFormatting sqref="J49">
    <cfRule type="cellIs" dxfId="541" priority="225" operator="equal">
      <formula>"Muy Alta"</formula>
    </cfRule>
  </conditionalFormatting>
  <conditionalFormatting sqref="J49">
    <cfRule type="cellIs" dxfId="540" priority="226" operator="equal">
      <formula>"Alta"</formula>
    </cfRule>
  </conditionalFormatting>
  <conditionalFormatting sqref="J49">
    <cfRule type="cellIs" dxfId="539" priority="227" operator="equal">
      <formula>"Media"</formula>
    </cfRule>
  </conditionalFormatting>
  <conditionalFormatting sqref="P49">
    <cfRule type="cellIs" dxfId="538" priority="228" operator="equal">
      <formula>"Extremo"</formula>
    </cfRule>
  </conditionalFormatting>
  <conditionalFormatting sqref="P49">
    <cfRule type="cellIs" dxfId="537" priority="229" operator="equal">
      <formula>"Alto"</formula>
    </cfRule>
  </conditionalFormatting>
  <conditionalFormatting sqref="P49">
    <cfRule type="cellIs" dxfId="536" priority="230" operator="equal">
      <formula>"Moderado"</formula>
    </cfRule>
  </conditionalFormatting>
  <conditionalFormatting sqref="AA49:AA50">
    <cfRule type="cellIs" dxfId="535" priority="231" operator="equal">
      <formula>"Muy Alta"</formula>
    </cfRule>
  </conditionalFormatting>
  <conditionalFormatting sqref="AA49:AA50">
    <cfRule type="cellIs" dxfId="534" priority="232" operator="equal">
      <formula>"Alta"</formula>
    </cfRule>
  </conditionalFormatting>
  <conditionalFormatting sqref="AA49:AA50">
    <cfRule type="cellIs" dxfId="533" priority="233" operator="equal">
      <formula>"Media"</formula>
    </cfRule>
  </conditionalFormatting>
  <conditionalFormatting sqref="J51">
    <cfRule type="cellIs" dxfId="532" priority="234" operator="equal">
      <formula>"Muy Alta"</formula>
    </cfRule>
  </conditionalFormatting>
  <conditionalFormatting sqref="J51">
    <cfRule type="cellIs" dxfId="531" priority="235" operator="equal">
      <formula>"Alta"</formula>
    </cfRule>
  </conditionalFormatting>
  <conditionalFormatting sqref="J51">
    <cfRule type="cellIs" dxfId="530" priority="236" operator="equal">
      <formula>"Media"</formula>
    </cfRule>
  </conditionalFormatting>
  <conditionalFormatting sqref="P51">
    <cfRule type="cellIs" dxfId="529" priority="237" operator="equal">
      <formula>"Extremo"</formula>
    </cfRule>
  </conditionalFormatting>
  <conditionalFormatting sqref="P51">
    <cfRule type="cellIs" dxfId="528" priority="238" operator="equal">
      <formula>"Alto"</formula>
    </cfRule>
  </conditionalFormatting>
  <conditionalFormatting sqref="P51">
    <cfRule type="cellIs" dxfId="527" priority="239" operator="equal">
      <formula>"Moderado"</formula>
    </cfRule>
  </conditionalFormatting>
  <conditionalFormatting sqref="AA51:AA53">
    <cfRule type="cellIs" dxfId="526" priority="240" operator="equal">
      <formula>"Muy Alta"</formula>
    </cfRule>
  </conditionalFormatting>
  <conditionalFormatting sqref="AA51:AA53">
    <cfRule type="cellIs" dxfId="525" priority="241" operator="equal">
      <formula>"Alta"</formula>
    </cfRule>
  </conditionalFormatting>
  <conditionalFormatting sqref="AA51:AA53">
    <cfRule type="cellIs" dxfId="524" priority="242" operator="equal">
      <formula>"Media"</formula>
    </cfRule>
  </conditionalFormatting>
  <conditionalFormatting sqref="J54">
    <cfRule type="cellIs" dxfId="523" priority="243" operator="equal">
      <formula>"Muy Alta"</formula>
    </cfRule>
  </conditionalFormatting>
  <conditionalFormatting sqref="J54">
    <cfRule type="cellIs" dxfId="522" priority="244" operator="equal">
      <formula>"Alta"</formula>
    </cfRule>
  </conditionalFormatting>
  <conditionalFormatting sqref="J54">
    <cfRule type="cellIs" dxfId="521" priority="245" operator="equal">
      <formula>"Media"</formula>
    </cfRule>
  </conditionalFormatting>
  <conditionalFormatting sqref="P54">
    <cfRule type="cellIs" dxfId="520" priority="246" operator="equal">
      <formula>"Extremo"</formula>
    </cfRule>
  </conditionalFormatting>
  <conditionalFormatting sqref="P54">
    <cfRule type="cellIs" dxfId="519" priority="247" operator="equal">
      <formula>"Alto"</formula>
    </cfRule>
  </conditionalFormatting>
  <conditionalFormatting sqref="P54">
    <cfRule type="cellIs" dxfId="518" priority="248" operator="equal">
      <formula>"Moderado"</formula>
    </cfRule>
  </conditionalFormatting>
  <conditionalFormatting sqref="AA54:AA56">
    <cfRule type="cellIs" dxfId="517" priority="249" operator="equal">
      <formula>"Muy Alta"</formula>
    </cfRule>
  </conditionalFormatting>
  <conditionalFormatting sqref="AA54:AA56">
    <cfRule type="cellIs" dxfId="516" priority="250" operator="equal">
      <formula>"Alta"</formula>
    </cfRule>
  </conditionalFormatting>
  <conditionalFormatting sqref="AA54:AA56">
    <cfRule type="cellIs" dxfId="515" priority="251" operator="equal">
      <formula>"Media"</formula>
    </cfRule>
  </conditionalFormatting>
  <conditionalFormatting sqref="J57">
    <cfRule type="cellIs" dxfId="514" priority="252" operator="equal">
      <formula>"Muy Alta"</formula>
    </cfRule>
  </conditionalFormatting>
  <conditionalFormatting sqref="J57">
    <cfRule type="cellIs" dxfId="513" priority="253" operator="equal">
      <formula>"Alta"</formula>
    </cfRule>
  </conditionalFormatting>
  <conditionalFormatting sqref="J57">
    <cfRule type="cellIs" dxfId="512" priority="254" operator="equal">
      <formula>"Media"</formula>
    </cfRule>
  </conditionalFormatting>
  <conditionalFormatting sqref="P57">
    <cfRule type="cellIs" dxfId="511" priority="255" operator="equal">
      <formula>"Extremo"</formula>
    </cfRule>
  </conditionalFormatting>
  <conditionalFormatting sqref="P57">
    <cfRule type="cellIs" dxfId="510" priority="256" operator="equal">
      <formula>"Alto"</formula>
    </cfRule>
  </conditionalFormatting>
  <conditionalFormatting sqref="P57">
    <cfRule type="cellIs" dxfId="509" priority="257" operator="equal">
      <formula>"Moderado"</formula>
    </cfRule>
  </conditionalFormatting>
  <conditionalFormatting sqref="AA57">
    <cfRule type="cellIs" dxfId="508" priority="258" operator="equal">
      <formula>"Muy Alta"</formula>
    </cfRule>
  </conditionalFormatting>
  <conditionalFormatting sqref="AA57">
    <cfRule type="cellIs" dxfId="507" priority="259" operator="equal">
      <formula>"Alta"</formula>
    </cfRule>
  </conditionalFormatting>
  <conditionalFormatting sqref="AA57">
    <cfRule type="cellIs" dxfId="506" priority="260" operator="equal">
      <formula>"Media"</formula>
    </cfRule>
  </conditionalFormatting>
  <conditionalFormatting sqref="J58">
    <cfRule type="cellIs" dxfId="505" priority="261" operator="equal">
      <formula>"Muy Alta"</formula>
    </cfRule>
  </conditionalFormatting>
  <conditionalFormatting sqref="J58">
    <cfRule type="cellIs" dxfId="504" priority="262" operator="equal">
      <formula>"Alta"</formula>
    </cfRule>
  </conditionalFormatting>
  <conditionalFormatting sqref="J58">
    <cfRule type="cellIs" dxfId="503" priority="263" operator="equal">
      <formula>"Media"</formula>
    </cfRule>
  </conditionalFormatting>
  <conditionalFormatting sqref="P58">
    <cfRule type="cellIs" dxfId="502" priority="264" operator="equal">
      <formula>"Extremo"</formula>
    </cfRule>
  </conditionalFormatting>
  <conditionalFormatting sqref="P58">
    <cfRule type="cellIs" dxfId="501" priority="265" operator="equal">
      <formula>"Alto"</formula>
    </cfRule>
  </conditionalFormatting>
  <conditionalFormatting sqref="P58">
    <cfRule type="cellIs" dxfId="500" priority="266" operator="equal">
      <formula>"Moderado"</formula>
    </cfRule>
  </conditionalFormatting>
  <conditionalFormatting sqref="AA58:AA63">
    <cfRule type="cellIs" dxfId="499" priority="267" operator="equal">
      <formula>"Muy Alta"</formula>
    </cfRule>
  </conditionalFormatting>
  <conditionalFormatting sqref="AA58:AA63">
    <cfRule type="cellIs" dxfId="498" priority="268" operator="equal">
      <formula>"Alta"</formula>
    </cfRule>
  </conditionalFormatting>
  <conditionalFormatting sqref="AA58:AA63">
    <cfRule type="cellIs" dxfId="497" priority="269" operator="equal">
      <formula>"Media"</formula>
    </cfRule>
  </conditionalFormatting>
  <conditionalFormatting sqref="J60:J61">
    <cfRule type="cellIs" dxfId="496" priority="270" operator="equal">
      <formula>"Muy Alta"</formula>
    </cfRule>
  </conditionalFormatting>
  <conditionalFormatting sqref="J60:J61">
    <cfRule type="cellIs" dxfId="495" priority="271" operator="equal">
      <formula>"Alta"</formula>
    </cfRule>
  </conditionalFormatting>
  <conditionalFormatting sqref="J60:J61">
    <cfRule type="cellIs" dxfId="494" priority="272" operator="equal">
      <formula>"Media"</formula>
    </cfRule>
  </conditionalFormatting>
  <conditionalFormatting sqref="P60:P61">
    <cfRule type="cellIs" dxfId="493" priority="273" operator="equal">
      <formula>"Extremo"</formula>
    </cfRule>
  </conditionalFormatting>
  <conditionalFormatting sqref="P60:P61">
    <cfRule type="cellIs" dxfId="492" priority="274" operator="equal">
      <formula>"Alto"</formula>
    </cfRule>
  </conditionalFormatting>
  <conditionalFormatting sqref="P60:P61">
    <cfRule type="cellIs" dxfId="491" priority="275" operator="equal">
      <formula>"Moderado"</formula>
    </cfRule>
  </conditionalFormatting>
  <conditionalFormatting sqref="AA60:AA63">
    <cfRule type="cellIs" dxfId="490" priority="276" operator="equal">
      <formula>"Muy Alta"</formula>
    </cfRule>
  </conditionalFormatting>
  <conditionalFormatting sqref="AA60:AA63">
    <cfRule type="cellIs" dxfId="489" priority="277" operator="equal">
      <formula>"Alta"</formula>
    </cfRule>
  </conditionalFormatting>
  <conditionalFormatting sqref="AA60:AA63">
    <cfRule type="cellIs" dxfId="488" priority="278" operator="equal">
      <formula>"Media"</formula>
    </cfRule>
  </conditionalFormatting>
  <conditionalFormatting sqref="P64">
    <cfRule type="cellIs" dxfId="487" priority="279" operator="equal">
      <formula>"Extremo"</formula>
    </cfRule>
  </conditionalFormatting>
  <conditionalFormatting sqref="P64">
    <cfRule type="cellIs" dxfId="486" priority="280" operator="equal">
      <formula>"Alto"</formula>
    </cfRule>
  </conditionalFormatting>
  <conditionalFormatting sqref="P64">
    <cfRule type="cellIs" dxfId="485" priority="281" operator="equal">
      <formula>"Moderado"</formula>
    </cfRule>
  </conditionalFormatting>
  <conditionalFormatting sqref="AA64">
    <cfRule type="cellIs" dxfId="484" priority="282" operator="equal">
      <formula>"Muy Alta"</formula>
    </cfRule>
  </conditionalFormatting>
  <conditionalFormatting sqref="AA64">
    <cfRule type="cellIs" dxfId="483" priority="283" operator="equal">
      <formula>"Alta"</formula>
    </cfRule>
  </conditionalFormatting>
  <conditionalFormatting sqref="AA64">
    <cfRule type="cellIs" dxfId="482" priority="284" operator="equal">
      <formula>"Media"</formula>
    </cfRule>
  </conditionalFormatting>
  <conditionalFormatting sqref="J65">
    <cfRule type="cellIs" dxfId="481" priority="285" operator="equal">
      <formula>"Muy Alta"</formula>
    </cfRule>
  </conditionalFormatting>
  <conditionalFormatting sqref="J65">
    <cfRule type="cellIs" dxfId="480" priority="286" operator="equal">
      <formula>"Alta"</formula>
    </cfRule>
  </conditionalFormatting>
  <conditionalFormatting sqref="J65">
    <cfRule type="cellIs" dxfId="479" priority="287" operator="equal">
      <formula>"Media"</formula>
    </cfRule>
  </conditionalFormatting>
  <conditionalFormatting sqref="P65">
    <cfRule type="cellIs" dxfId="478" priority="288" operator="equal">
      <formula>"Extremo"</formula>
    </cfRule>
  </conditionalFormatting>
  <conditionalFormatting sqref="P65">
    <cfRule type="cellIs" dxfId="477" priority="289" operator="equal">
      <formula>"Alto"</formula>
    </cfRule>
  </conditionalFormatting>
  <conditionalFormatting sqref="P65">
    <cfRule type="cellIs" dxfId="476" priority="290" operator="equal">
      <formula>"Moderado"</formula>
    </cfRule>
  </conditionalFormatting>
  <conditionalFormatting sqref="AA65">
    <cfRule type="cellIs" dxfId="475" priority="291" operator="equal">
      <formula>"Muy Alta"</formula>
    </cfRule>
  </conditionalFormatting>
  <conditionalFormatting sqref="AA65">
    <cfRule type="cellIs" dxfId="474" priority="292" operator="equal">
      <formula>"Alta"</formula>
    </cfRule>
  </conditionalFormatting>
  <conditionalFormatting sqref="AA65">
    <cfRule type="cellIs" dxfId="473" priority="293" operator="equal">
      <formula>"Media"</formula>
    </cfRule>
  </conditionalFormatting>
  <conditionalFormatting sqref="J66">
    <cfRule type="cellIs" dxfId="472" priority="294" operator="equal">
      <formula>"Muy Alta"</formula>
    </cfRule>
  </conditionalFormatting>
  <conditionalFormatting sqref="J66">
    <cfRule type="cellIs" dxfId="471" priority="295" operator="equal">
      <formula>"Alta"</formula>
    </cfRule>
  </conditionalFormatting>
  <conditionalFormatting sqref="J66">
    <cfRule type="cellIs" dxfId="470" priority="296" operator="equal">
      <formula>"Media"</formula>
    </cfRule>
  </conditionalFormatting>
  <conditionalFormatting sqref="P66">
    <cfRule type="cellIs" dxfId="469" priority="297" operator="equal">
      <formula>"Extremo"</formula>
    </cfRule>
  </conditionalFormatting>
  <conditionalFormatting sqref="P66">
    <cfRule type="cellIs" dxfId="468" priority="298" operator="equal">
      <formula>"Alto"</formula>
    </cfRule>
  </conditionalFormatting>
  <conditionalFormatting sqref="P66">
    <cfRule type="cellIs" dxfId="467" priority="299" operator="equal">
      <formula>"Moderado"</formula>
    </cfRule>
  </conditionalFormatting>
  <conditionalFormatting sqref="AA66">
    <cfRule type="cellIs" dxfId="466" priority="300" operator="equal">
      <formula>"Muy Alta"</formula>
    </cfRule>
  </conditionalFormatting>
  <conditionalFormatting sqref="AA66">
    <cfRule type="cellIs" dxfId="465" priority="301" operator="equal">
      <formula>"Alta"</formula>
    </cfRule>
  </conditionalFormatting>
  <conditionalFormatting sqref="AA66">
    <cfRule type="cellIs" dxfId="464" priority="302" operator="equal">
      <formula>"Media"</formula>
    </cfRule>
  </conditionalFormatting>
  <conditionalFormatting sqref="J67">
    <cfRule type="cellIs" dxfId="463" priority="303" operator="equal">
      <formula>"Muy Alta"</formula>
    </cfRule>
  </conditionalFormatting>
  <conditionalFormatting sqref="J67">
    <cfRule type="cellIs" dxfId="462" priority="304" operator="equal">
      <formula>"Alta"</formula>
    </cfRule>
  </conditionalFormatting>
  <conditionalFormatting sqref="J67">
    <cfRule type="cellIs" dxfId="461" priority="305" operator="equal">
      <formula>"Media"</formula>
    </cfRule>
  </conditionalFormatting>
  <conditionalFormatting sqref="P67">
    <cfRule type="cellIs" dxfId="460" priority="306" operator="equal">
      <formula>"Extremo"</formula>
    </cfRule>
  </conditionalFormatting>
  <conditionalFormatting sqref="P67">
    <cfRule type="cellIs" dxfId="459" priority="307" operator="equal">
      <formula>"Alto"</formula>
    </cfRule>
  </conditionalFormatting>
  <conditionalFormatting sqref="P67">
    <cfRule type="cellIs" dxfId="458" priority="308" operator="equal">
      <formula>"Moderado"</formula>
    </cfRule>
  </conditionalFormatting>
  <conditionalFormatting sqref="AA67">
    <cfRule type="cellIs" dxfId="457" priority="309" operator="equal">
      <formula>"Muy Alta"</formula>
    </cfRule>
  </conditionalFormatting>
  <conditionalFormatting sqref="AA67">
    <cfRule type="cellIs" dxfId="456" priority="310" operator="equal">
      <formula>"Alta"</formula>
    </cfRule>
  </conditionalFormatting>
  <conditionalFormatting sqref="AA67">
    <cfRule type="cellIs" dxfId="455" priority="311" operator="equal">
      <formula>"Media"</formula>
    </cfRule>
  </conditionalFormatting>
  <conditionalFormatting sqref="P68:P71">
    <cfRule type="cellIs" dxfId="454" priority="312" operator="equal">
      <formula>"Extremo"</formula>
    </cfRule>
  </conditionalFormatting>
  <conditionalFormatting sqref="P68:P71">
    <cfRule type="cellIs" dxfId="453" priority="313" operator="equal">
      <formula>"Alto"</formula>
    </cfRule>
  </conditionalFormatting>
  <conditionalFormatting sqref="P68:P71">
    <cfRule type="cellIs" dxfId="452" priority="314" operator="equal">
      <formula>"Moderado"</formula>
    </cfRule>
  </conditionalFormatting>
  <conditionalFormatting sqref="AA68:AA71">
    <cfRule type="cellIs" dxfId="451" priority="315" operator="equal">
      <formula>"Muy Alta"</formula>
    </cfRule>
  </conditionalFormatting>
  <conditionalFormatting sqref="AA68:AA71">
    <cfRule type="cellIs" dxfId="450" priority="316" operator="equal">
      <formula>"Alta"</formula>
    </cfRule>
  </conditionalFormatting>
  <conditionalFormatting sqref="AA68:AA71">
    <cfRule type="cellIs" dxfId="449" priority="317" operator="equal">
      <formula>"Media"</formula>
    </cfRule>
  </conditionalFormatting>
  <conditionalFormatting sqref="J85">
    <cfRule type="cellIs" dxfId="448" priority="318" operator="equal">
      <formula>"Muy Alta"</formula>
    </cfRule>
  </conditionalFormatting>
  <conditionalFormatting sqref="J85">
    <cfRule type="cellIs" dxfId="447" priority="319" operator="equal">
      <formula>"Alta"</formula>
    </cfRule>
  </conditionalFormatting>
  <conditionalFormatting sqref="J85">
    <cfRule type="cellIs" dxfId="446" priority="320" operator="equal">
      <formula>"Media"</formula>
    </cfRule>
  </conditionalFormatting>
  <conditionalFormatting sqref="P72">
    <cfRule type="cellIs" dxfId="445" priority="321" operator="equal">
      <formula>"Extremo"</formula>
    </cfRule>
  </conditionalFormatting>
  <conditionalFormatting sqref="P72">
    <cfRule type="cellIs" dxfId="444" priority="322" operator="equal">
      <formula>"Alto"</formula>
    </cfRule>
  </conditionalFormatting>
  <conditionalFormatting sqref="P72">
    <cfRule type="cellIs" dxfId="443" priority="323" operator="equal">
      <formula>"Moderado"</formula>
    </cfRule>
  </conditionalFormatting>
  <conditionalFormatting sqref="J73">
    <cfRule type="cellIs" dxfId="442" priority="324" operator="equal">
      <formula>"Muy Alta"</formula>
    </cfRule>
  </conditionalFormatting>
  <conditionalFormatting sqref="J73">
    <cfRule type="cellIs" dxfId="441" priority="325" operator="equal">
      <formula>"Alta"</formula>
    </cfRule>
  </conditionalFormatting>
  <conditionalFormatting sqref="J73">
    <cfRule type="cellIs" dxfId="440" priority="326" operator="equal">
      <formula>"Media"</formula>
    </cfRule>
  </conditionalFormatting>
  <conditionalFormatting sqref="P73">
    <cfRule type="cellIs" dxfId="439" priority="327" operator="equal">
      <formula>"Extremo"</formula>
    </cfRule>
  </conditionalFormatting>
  <conditionalFormatting sqref="P73">
    <cfRule type="cellIs" dxfId="438" priority="328" operator="equal">
      <formula>"Alto"</formula>
    </cfRule>
  </conditionalFormatting>
  <conditionalFormatting sqref="P73">
    <cfRule type="cellIs" dxfId="437" priority="329" operator="equal">
      <formula>"Moderado"</formula>
    </cfRule>
  </conditionalFormatting>
  <conditionalFormatting sqref="J74">
    <cfRule type="cellIs" dxfId="436" priority="330" operator="equal">
      <formula>"Muy Alta"</formula>
    </cfRule>
  </conditionalFormatting>
  <conditionalFormatting sqref="J74">
    <cfRule type="cellIs" dxfId="435" priority="331" operator="equal">
      <formula>"Alta"</formula>
    </cfRule>
  </conditionalFormatting>
  <conditionalFormatting sqref="J74">
    <cfRule type="cellIs" dxfId="434" priority="332" operator="equal">
      <formula>"Media"</formula>
    </cfRule>
  </conditionalFormatting>
  <conditionalFormatting sqref="P74">
    <cfRule type="cellIs" dxfId="433" priority="333" operator="equal">
      <formula>"Extremo"</formula>
    </cfRule>
  </conditionalFormatting>
  <conditionalFormatting sqref="P74">
    <cfRule type="cellIs" dxfId="432" priority="334" operator="equal">
      <formula>"Alto"</formula>
    </cfRule>
  </conditionalFormatting>
  <conditionalFormatting sqref="P74">
    <cfRule type="cellIs" dxfId="431" priority="335" operator="equal">
      <formula>"Moderado"</formula>
    </cfRule>
  </conditionalFormatting>
  <conditionalFormatting sqref="J75:J77">
    <cfRule type="cellIs" dxfId="430" priority="336" operator="equal">
      <formula>"Muy Alta"</formula>
    </cfRule>
  </conditionalFormatting>
  <conditionalFormatting sqref="J75:J77">
    <cfRule type="cellIs" dxfId="429" priority="337" operator="equal">
      <formula>"Alta"</formula>
    </cfRule>
  </conditionalFormatting>
  <conditionalFormatting sqref="J75:J77">
    <cfRule type="cellIs" dxfId="428" priority="338" operator="equal">
      <formula>"Media"</formula>
    </cfRule>
  </conditionalFormatting>
  <conditionalFormatting sqref="P75:P77">
    <cfRule type="cellIs" dxfId="427" priority="339" operator="equal">
      <formula>"Extremo"</formula>
    </cfRule>
  </conditionalFormatting>
  <conditionalFormatting sqref="P75:P77">
    <cfRule type="cellIs" dxfId="426" priority="340" operator="equal">
      <formula>"Alto"</formula>
    </cfRule>
  </conditionalFormatting>
  <conditionalFormatting sqref="P75:P77">
    <cfRule type="cellIs" dxfId="425" priority="341" operator="equal">
      <formula>"Moderado"</formula>
    </cfRule>
  </conditionalFormatting>
  <conditionalFormatting sqref="J78">
    <cfRule type="cellIs" dxfId="424" priority="342" operator="equal">
      <formula>"Muy Alta"</formula>
    </cfRule>
  </conditionalFormatting>
  <conditionalFormatting sqref="J78">
    <cfRule type="cellIs" dxfId="423" priority="343" operator="equal">
      <formula>"Alta"</formula>
    </cfRule>
  </conditionalFormatting>
  <conditionalFormatting sqref="J78">
    <cfRule type="cellIs" dxfId="422" priority="344" operator="equal">
      <formula>"Media"</formula>
    </cfRule>
  </conditionalFormatting>
  <conditionalFormatting sqref="P78">
    <cfRule type="cellIs" dxfId="421" priority="345" operator="equal">
      <formula>"Extremo"</formula>
    </cfRule>
  </conditionalFormatting>
  <conditionalFormatting sqref="P78">
    <cfRule type="cellIs" dxfId="420" priority="346" operator="equal">
      <formula>"Alto"</formula>
    </cfRule>
  </conditionalFormatting>
  <conditionalFormatting sqref="P78">
    <cfRule type="cellIs" dxfId="419" priority="347" operator="equal">
      <formula>"Moderado"</formula>
    </cfRule>
  </conditionalFormatting>
  <conditionalFormatting sqref="J79:J81">
    <cfRule type="cellIs" dxfId="418" priority="348" operator="equal">
      <formula>"Muy Alta"</formula>
    </cfRule>
  </conditionalFormatting>
  <conditionalFormatting sqref="J79:J81">
    <cfRule type="cellIs" dxfId="417" priority="349" operator="equal">
      <formula>"Alta"</formula>
    </cfRule>
  </conditionalFormatting>
  <conditionalFormatting sqref="J79:J81">
    <cfRule type="cellIs" dxfId="416" priority="350" operator="equal">
      <formula>"Media"</formula>
    </cfRule>
  </conditionalFormatting>
  <conditionalFormatting sqref="P79:P81">
    <cfRule type="cellIs" dxfId="415" priority="351" operator="equal">
      <formula>"Extremo"</formula>
    </cfRule>
  </conditionalFormatting>
  <conditionalFormatting sqref="P79:P81">
    <cfRule type="cellIs" dxfId="414" priority="352" operator="equal">
      <formula>"Alto"</formula>
    </cfRule>
  </conditionalFormatting>
  <conditionalFormatting sqref="P79:P81">
    <cfRule type="cellIs" dxfId="413" priority="353" operator="equal">
      <formula>"Moderado"</formula>
    </cfRule>
  </conditionalFormatting>
  <conditionalFormatting sqref="J82:J84">
    <cfRule type="cellIs" dxfId="412" priority="354" operator="equal">
      <formula>"Muy Alta"</formula>
    </cfRule>
  </conditionalFormatting>
  <conditionalFormatting sqref="J82:J84">
    <cfRule type="cellIs" dxfId="411" priority="355" operator="equal">
      <formula>"Alta"</formula>
    </cfRule>
  </conditionalFormatting>
  <conditionalFormatting sqref="J82:J84">
    <cfRule type="cellIs" dxfId="410" priority="356" operator="equal">
      <formula>"Media"</formula>
    </cfRule>
  </conditionalFormatting>
  <conditionalFormatting sqref="P82:P84">
    <cfRule type="cellIs" dxfId="409" priority="357" operator="equal">
      <formula>"Extremo"</formula>
    </cfRule>
  </conditionalFormatting>
  <conditionalFormatting sqref="P82:P84">
    <cfRule type="cellIs" dxfId="408" priority="358" operator="equal">
      <formula>"Alto"</formula>
    </cfRule>
  </conditionalFormatting>
  <conditionalFormatting sqref="P82:P84">
    <cfRule type="cellIs" dxfId="407" priority="359" operator="equal">
      <formula>"Moderado"</formula>
    </cfRule>
  </conditionalFormatting>
  <conditionalFormatting sqref="P85">
    <cfRule type="cellIs" dxfId="406" priority="360" operator="equal">
      <formula>"Extremo"</formula>
    </cfRule>
  </conditionalFormatting>
  <conditionalFormatting sqref="P85">
    <cfRule type="cellIs" dxfId="405" priority="361" operator="equal">
      <formula>"Alto"</formula>
    </cfRule>
  </conditionalFormatting>
  <conditionalFormatting sqref="P85">
    <cfRule type="cellIs" dxfId="404" priority="362" operator="equal">
      <formula>"Moderado"</formula>
    </cfRule>
  </conditionalFormatting>
  <conditionalFormatting sqref="J86">
    <cfRule type="cellIs" dxfId="403" priority="363" operator="equal">
      <formula>"Muy Alta"</formula>
    </cfRule>
  </conditionalFormatting>
  <conditionalFormatting sqref="J86">
    <cfRule type="cellIs" dxfId="402" priority="364" operator="equal">
      <formula>"Alta"</formula>
    </cfRule>
  </conditionalFormatting>
  <conditionalFormatting sqref="J86">
    <cfRule type="cellIs" dxfId="401" priority="365" operator="equal">
      <formula>"Media"</formula>
    </cfRule>
  </conditionalFormatting>
  <conditionalFormatting sqref="P86">
    <cfRule type="cellIs" dxfId="400" priority="366" operator="equal">
      <formula>"Extremo"</formula>
    </cfRule>
  </conditionalFormatting>
  <conditionalFormatting sqref="P86">
    <cfRule type="cellIs" dxfId="399" priority="367" operator="equal">
      <formula>"Alto"</formula>
    </cfRule>
  </conditionalFormatting>
  <conditionalFormatting sqref="P86">
    <cfRule type="cellIs" dxfId="398" priority="368" operator="equal">
      <formula>"Moderado"</formula>
    </cfRule>
  </conditionalFormatting>
  <conditionalFormatting sqref="J87:J88">
    <cfRule type="cellIs" dxfId="397" priority="369" operator="equal">
      <formula>"Muy Alta"</formula>
    </cfRule>
  </conditionalFormatting>
  <conditionalFormatting sqref="J87:J88">
    <cfRule type="cellIs" dxfId="396" priority="370" operator="equal">
      <formula>"Alta"</formula>
    </cfRule>
  </conditionalFormatting>
  <conditionalFormatting sqref="J87:J88">
    <cfRule type="cellIs" dxfId="395" priority="371" operator="equal">
      <formula>"Media"</formula>
    </cfRule>
  </conditionalFormatting>
  <conditionalFormatting sqref="P87:P88">
    <cfRule type="cellIs" dxfId="394" priority="372" operator="equal">
      <formula>"Extremo"</formula>
    </cfRule>
  </conditionalFormatting>
  <conditionalFormatting sqref="P87:P88">
    <cfRule type="cellIs" dxfId="393" priority="373" operator="equal">
      <formula>"Alto"</formula>
    </cfRule>
  </conditionalFormatting>
  <conditionalFormatting sqref="P87:P88">
    <cfRule type="cellIs" dxfId="392" priority="374" operator="equal">
      <formula>"Moderado"</formula>
    </cfRule>
  </conditionalFormatting>
  <conditionalFormatting sqref="J89 J91:J92">
    <cfRule type="cellIs" dxfId="391" priority="375" operator="equal">
      <formula>"Muy Alta"</formula>
    </cfRule>
  </conditionalFormatting>
  <conditionalFormatting sqref="J89 J91:J92">
    <cfRule type="cellIs" dxfId="390" priority="376" operator="equal">
      <formula>"Alta"</formula>
    </cfRule>
  </conditionalFormatting>
  <conditionalFormatting sqref="J89 J91:J92">
    <cfRule type="cellIs" dxfId="389" priority="377" operator="equal">
      <formula>"Media"</formula>
    </cfRule>
  </conditionalFormatting>
  <conditionalFormatting sqref="P89">
    <cfRule type="cellIs" dxfId="388" priority="378" operator="equal">
      <formula>"Extremo"</formula>
    </cfRule>
  </conditionalFormatting>
  <conditionalFormatting sqref="P89">
    <cfRule type="cellIs" dxfId="387" priority="379" operator="equal">
      <formula>"Alto"</formula>
    </cfRule>
  </conditionalFormatting>
  <conditionalFormatting sqref="P89">
    <cfRule type="cellIs" dxfId="386" priority="380" operator="equal">
      <formula>"Moderado"</formula>
    </cfRule>
  </conditionalFormatting>
  <conditionalFormatting sqref="J105">
    <cfRule type="cellIs" dxfId="385" priority="381" operator="equal">
      <formula>"Muy Alta"</formula>
    </cfRule>
  </conditionalFormatting>
  <conditionalFormatting sqref="J105">
    <cfRule type="cellIs" dxfId="384" priority="382" operator="equal">
      <formula>"Alta"</formula>
    </cfRule>
  </conditionalFormatting>
  <conditionalFormatting sqref="J105">
    <cfRule type="cellIs" dxfId="383" priority="383" operator="equal">
      <formula>"Media"</formula>
    </cfRule>
  </conditionalFormatting>
  <conditionalFormatting sqref="P91:P92">
    <cfRule type="cellIs" dxfId="382" priority="384" operator="equal">
      <formula>"Extremo"</formula>
    </cfRule>
  </conditionalFormatting>
  <conditionalFormatting sqref="P91:P92">
    <cfRule type="cellIs" dxfId="381" priority="385" operator="equal">
      <formula>"Alto"</formula>
    </cfRule>
  </conditionalFormatting>
  <conditionalFormatting sqref="P91:P92">
    <cfRule type="cellIs" dxfId="380" priority="386" operator="equal">
      <formula>"Moderado"</formula>
    </cfRule>
  </conditionalFormatting>
  <conditionalFormatting sqref="J93:J96">
    <cfRule type="cellIs" dxfId="379" priority="387" operator="equal">
      <formula>"Muy Alta"</formula>
    </cfRule>
  </conditionalFormatting>
  <conditionalFormatting sqref="J93:J96">
    <cfRule type="cellIs" dxfId="378" priority="388" operator="equal">
      <formula>"Alta"</formula>
    </cfRule>
  </conditionalFormatting>
  <conditionalFormatting sqref="J93:J96">
    <cfRule type="cellIs" dxfId="377" priority="389" operator="equal">
      <formula>"Media"</formula>
    </cfRule>
  </conditionalFormatting>
  <conditionalFormatting sqref="P93:P96">
    <cfRule type="cellIs" dxfId="376" priority="390" operator="equal">
      <formula>"Extremo"</formula>
    </cfRule>
  </conditionalFormatting>
  <conditionalFormatting sqref="P93:P96">
    <cfRule type="cellIs" dxfId="375" priority="391" operator="equal">
      <formula>"Alto"</formula>
    </cfRule>
  </conditionalFormatting>
  <conditionalFormatting sqref="P93:P96">
    <cfRule type="cellIs" dxfId="374" priority="392" operator="equal">
      <formula>"Moderado"</formula>
    </cfRule>
  </conditionalFormatting>
  <conditionalFormatting sqref="J94:J99">
    <cfRule type="cellIs" dxfId="373" priority="393" operator="equal">
      <formula>"Muy Alta"</formula>
    </cfRule>
  </conditionalFormatting>
  <conditionalFormatting sqref="J94:J99">
    <cfRule type="cellIs" dxfId="372" priority="394" operator="equal">
      <formula>"Alta"</formula>
    </cfRule>
  </conditionalFormatting>
  <conditionalFormatting sqref="J94:J99">
    <cfRule type="cellIs" dxfId="371" priority="395" operator="equal">
      <formula>"Media"</formula>
    </cfRule>
  </conditionalFormatting>
  <conditionalFormatting sqref="P94:P99">
    <cfRule type="cellIs" dxfId="370" priority="396" operator="equal">
      <formula>"Extremo"</formula>
    </cfRule>
  </conditionalFormatting>
  <conditionalFormatting sqref="P94:P99">
    <cfRule type="cellIs" dxfId="369" priority="397" operator="equal">
      <formula>"Alto"</formula>
    </cfRule>
  </conditionalFormatting>
  <conditionalFormatting sqref="P94:P99">
    <cfRule type="cellIs" dxfId="368" priority="398" operator="equal">
      <formula>"Moderado"</formula>
    </cfRule>
  </conditionalFormatting>
  <conditionalFormatting sqref="J101">
    <cfRule type="cellIs" dxfId="367" priority="399" operator="equal">
      <formula>"Muy Alta"</formula>
    </cfRule>
  </conditionalFormatting>
  <conditionalFormatting sqref="J101">
    <cfRule type="cellIs" dxfId="366" priority="400" operator="equal">
      <formula>"Alta"</formula>
    </cfRule>
  </conditionalFormatting>
  <conditionalFormatting sqref="J101">
    <cfRule type="cellIs" dxfId="365" priority="401" operator="equal">
      <formula>"Media"</formula>
    </cfRule>
  </conditionalFormatting>
  <conditionalFormatting sqref="P101">
    <cfRule type="cellIs" dxfId="364" priority="402" operator="equal">
      <formula>"Extremo"</formula>
    </cfRule>
  </conditionalFormatting>
  <conditionalFormatting sqref="P101">
    <cfRule type="cellIs" dxfId="363" priority="403" operator="equal">
      <formula>"Alto"</formula>
    </cfRule>
  </conditionalFormatting>
  <conditionalFormatting sqref="P101">
    <cfRule type="cellIs" dxfId="362" priority="404" operator="equal">
      <formula>"Moderado"</formula>
    </cfRule>
  </conditionalFormatting>
  <conditionalFormatting sqref="J102">
    <cfRule type="cellIs" dxfId="361" priority="405" operator="equal">
      <formula>"Muy Alta"</formula>
    </cfRule>
  </conditionalFormatting>
  <conditionalFormatting sqref="J102">
    <cfRule type="cellIs" dxfId="360" priority="406" operator="equal">
      <formula>"Alta"</formula>
    </cfRule>
  </conditionalFormatting>
  <conditionalFormatting sqref="J102">
    <cfRule type="cellIs" dxfId="359" priority="407" operator="equal">
      <formula>"Media"</formula>
    </cfRule>
  </conditionalFormatting>
  <conditionalFormatting sqref="P102">
    <cfRule type="cellIs" dxfId="358" priority="408" operator="equal">
      <formula>"Extremo"</formula>
    </cfRule>
  </conditionalFormatting>
  <conditionalFormatting sqref="P102">
    <cfRule type="cellIs" dxfId="357" priority="409" operator="equal">
      <formula>"Alto"</formula>
    </cfRule>
  </conditionalFormatting>
  <conditionalFormatting sqref="P102">
    <cfRule type="cellIs" dxfId="356" priority="410" operator="equal">
      <formula>"Moderado"</formula>
    </cfRule>
  </conditionalFormatting>
  <conditionalFormatting sqref="J104">
    <cfRule type="cellIs" dxfId="355" priority="411" operator="equal">
      <formula>"Muy Alta"</formula>
    </cfRule>
  </conditionalFormatting>
  <conditionalFormatting sqref="J104">
    <cfRule type="cellIs" dxfId="354" priority="412" operator="equal">
      <formula>"Alta"</formula>
    </cfRule>
  </conditionalFormatting>
  <conditionalFormatting sqref="J104">
    <cfRule type="cellIs" dxfId="353" priority="413" operator="equal">
      <formula>"Media"</formula>
    </cfRule>
  </conditionalFormatting>
  <conditionalFormatting sqref="P104">
    <cfRule type="cellIs" dxfId="352" priority="414" operator="equal">
      <formula>"Extremo"</formula>
    </cfRule>
  </conditionalFormatting>
  <conditionalFormatting sqref="P104">
    <cfRule type="cellIs" dxfId="351" priority="415" operator="equal">
      <formula>"Alto"</formula>
    </cfRule>
  </conditionalFormatting>
  <conditionalFormatting sqref="P104">
    <cfRule type="cellIs" dxfId="350" priority="416" operator="equal">
      <formula>"Moderado"</formula>
    </cfRule>
  </conditionalFormatting>
  <conditionalFormatting sqref="P105">
    <cfRule type="cellIs" dxfId="349" priority="417" operator="equal">
      <formula>"Extremo"</formula>
    </cfRule>
  </conditionalFormatting>
  <conditionalFormatting sqref="P105">
    <cfRule type="cellIs" dxfId="348" priority="418" operator="equal">
      <formula>"Alto"</formula>
    </cfRule>
  </conditionalFormatting>
  <conditionalFormatting sqref="P105">
    <cfRule type="cellIs" dxfId="347" priority="419" operator="equal">
      <formula>"Moderado"</formula>
    </cfRule>
  </conditionalFormatting>
  <conditionalFormatting sqref="J107:J108">
    <cfRule type="cellIs" dxfId="346" priority="420" operator="equal">
      <formula>"Muy Alta"</formula>
    </cfRule>
  </conditionalFormatting>
  <conditionalFormatting sqref="J107:J108">
    <cfRule type="cellIs" dxfId="345" priority="421" operator="equal">
      <formula>"Alta"</formula>
    </cfRule>
  </conditionalFormatting>
  <conditionalFormatting sqref="J107:J108">
    <cfRule type="cellIs" dxfId="344" priority="422" operator="equal">
      <formula>"Media"</formula>
    </cfRule>
  </conditionalFormatting>
  <conditionalFormatting sqref="P107:P108">
    <cfRule type="cellIs" dxfId="343" priority="423" operator="equal">
      <formula>"Extremo"</formula>
    </cfRule>
  </conditionalFormatting>
  <conditionalFormatting sqref="P107:P108">
    <cfRule type="cellIs" dxfId="342" priority="424" operator="equal">
      <formula>"Alto"</formula>
    </cfRule>
  </conditionalFormatting>
  <conditionalFormatting sqref="P107:P108">
    <cfRule type="cellIs" dxfId="341" priority="425" operator="equal">
      <formula>"Moderado"</formula>
    </cfRule>
  </conditionalFormatting>
  <conditionalFormatting sqref="J109:J111">
    <cfRule type="cellIs" dxfId="340" priority="426" operator="equal">
      <formula>"Muy Alta"</formula>
    </cfRule>
  </conditionalFormatting>
  <conditionalFormatting sqref="J109:J111">
    <cfRule type="cellIs" dxfId="339" priority="427" operator="equal">
      <formula>"Alta"</formula>
    </cfRule>
  </conditionalFormatting>
  <conditionalFormatting sqref="J109:J111">
    <cfRule type="cellIs" dxfId="338" priority="428" operator="equal">
      <formula>"Media"</formula>
    </cfRule>
  </conditionalFormatting>
  <conditionalFormatting sqref="P109:P110">
    <cfRule type="cellIs" dxfId="337" priority="429" operator="equal">
      <formula>"Extremo"</formula>
    </cfRule>
  </conditionalFormatting>
  <conditionalFormatting sqref="P109:P110">
    <cfRule type="cellIs" dxfId="336" priority="430" operator="equal">
      <formula>"Alto"</formula>
    </cfRule>
  </conditionalFormatting>
  <conditionalFormatting sqref="P109:P110">
    <cfRule type="cellIs" dxfId="335" priority="431" operator="equal">
      <formula>"Moderado"</formula>
    </cfRule>
  </conditionalFormatting>
  <conditionalFormatting sqref="J110:J111">
    <cfRule type="cellIs" dxfId="334" priority="432" operator="equal">
      <formula>"Muy Alta"</formula>
    </cfRule>
  </conditionalFormatting>
  <conditionalFormatting sqref="J110:J111">
    <cfRule type="cellIs" dxfId="333" priority="433" operator="equal">
      <formula>"Alta"</formula>
    </cfRule>
  </conditionalFormatting>
  <conditionalFormatting sqref="J110:J111">
    <cfRule type="cellIs" dxfId="332" priority="434" operator="equal">
      <formula>"Media"</formula>
    </cfRule>
  </conditionalFormatting>
  <conditionalFormatting sqref="P110:P111">
    <cfRule type="cellIs" dxfId="331" priority="435" operator="equal">
      <formula>"Extremo"</formula>
    </cfRule>
  </conditionalFormatting>
  <conditionalFormatting sqref="P110:P111">
    <cfRule type="cellIs" dxfId="330" priority="436" operator="equal">
      <formula>"Alto"</formula>
    </cfRule>
  </conditionalFormatting>
  <conditionalFormatting sqref="P110:P111">
    <cfRule type="cellIs" dxfId="329" priority="437" operator="equal">
      <formula>"Moderado"</formula>
    </cfRule>
  </conditionalFormatting>
  <conditionalFormatting sqref="J112:J115">
    <cfRule type="cellIs" dxfId="328" priority="438" operator="equal">
      <formula>"Muy Alta"</formula>
    </cfRule>
  </conditionalFormatting>
  <conditionalFormatting sqref="J112:J115">
    <cfRule type="cellIs" dxfId="327" priority="439" operator="equal">
      <formula>"Alta"</formula>
    </cfRule>
  </conditionalFormatting>
  <conditionalFormatting sqref="J112:J115">
    <cfRule type="cellIs" dxfId="326" priority="440" operator="equal">
      <formula>"Media"</formula>
    </cfRule>
  </conditionalFormatting>
  <conditionalFormatting sqref="P112">
    <cfRule type="cellIs" dxfId="325" priority="441" operator="equal">
      <formula>"Extremo"</formula>
    </cfRule>
  </conditionalFormatting>
  <conditionalFormatting sqref="P112">
    <cfRule type="cellIs" dxfId="324" priority="442" operator="equal">
      <formula>"Alto"</formula>
    </cfRule>
  </conditionalFormatting>
  <conditionalFormatting sqref="P112">
    <cfRule type="cellIs" dxfId="323" priority="443" operator="equal">
      <formula>"Moderado"</formula>
    </cfRule>
  </conditionalFormatting>
  <conditionalFormatting sqref="J127:J129">
    <cfRule type="cellIs" dxfId="322" priority="444" operator="equal">
      <formula>"Muy Alta"</formula>
    </cfRule>
  </conditionalFormatting>
  <conditionalFormatting sqref="J127:J129">
    <cfRule type="cellIs" dxfId="321" priority="445" operator="equal">
      <formula>"Alta"</formula>
    </cfRule>
  </conditionalFormatting>
  <conditionalFormatting sqref="J127:J129">
    <cfRule type="cellIs" dxfId="320" priority="446" operator="equal">
      <formula>"Media"</formula>
    </cfRule>
  </conditionalFormatting>
  <conditionalFormatting sqref="P113:P115">
    <cfRule type="cellIs" dxfId="319" priority="447" operator="equal">
      <formula>"Extremo"</formula>
    </cfRule>
  </conditionalFormatting>
  <conditionalFormatting sqref="P113:P115">
    <cfRule type="cellIs" dxfId="318" priority="448" operator="equal">
      <formula>"Alto"</formula>
    </cfRule>
  </conditionalFormatting>
  <conditionalFormatting sqref="P113:P115">
    <cfRule type="cellIs" dxfId="317" priority="449" operator="equal">
      <formula>"Moderado"</formula>
    </cfRule>
  </conditionalFormatting>
  <conditionalFormatting sqref="J115:J117">
    <cfRule type="cellIs" dxfId="316" priority="450" operator="equal">
      <formula>"Muy Alta"</formula>
    </cfRule>
  </conditionalFormatting>
  <conditionalFormatting sqref="J115:J117">
    <cfRule type="cellIs" dxfId="315" priority="451" operator="equal">
      <formula>"Alta"</formula>
    </cfRule>
  </conditionalFormatting>
  <conditionalFormatting sqref="J115:J117">
    <cfRule type="cellIs" dxfId="314" priority="452" operator="equal">
      <formula>"Media"</formula>
    </cfRule>
  </conditionalFormatting>
  <conditionalFormatting sqref="P115:P117">
    <cfRule type="cellIs" dxfId="313" priority="453" operator="equal">
      <formula>"Extremo"</formula>
    </cfRule>
  </conditionalFormatting>
  <conditionalFormatting sqref="P115:P117">
    <cfRule type="cellIs" dxfId="312" priority="454" operator="equal">
      <formula>"Alto"</formula>
    </cfRule>
  </conditionalFormatting>
  <conditionalFormatting sqref="P115:P117">
    <cfRule type="cellIs" dxfId="311" priority="455" operator="equal">
      <formula>"Moderado"</formula>
    </cfRule>
  </conditionalFormatting>
  <conditionalFormatting sqref="J118:J119">
    <cfRule type="cellIs" dxfId="310" priority="456" operator="equal">
      <formula>"Muy Alta"</formula>
    </cfRule>
  </conditionalFormatting>
  <conditionalFormatting sqref="J118:J119">
    <cfRule type="cellIs" dxfId="309" priority="457" operator="equal">
      <formula>"Alta"</formula>
    </cfRule>
  </conditionalFormatting>
  <conditionalFormatting sqref="J118:J119">
    <cfRule type="cellIs" dxfId="308" priority="458" operator="equal">
      <formula>"Media"</formula>
    </cfRule>
  </conditionalFormatting>
  <conditionalFormatting sqref="P118:P119">
    <cfRule type="cellIs" dxfId="307" priority="459" operator="equal">
      <formula>"Extremo"</formula>
    </cfRule>
  </conditionalFormatting>
  <conditionalFormatting sqref="P118:P119">
    <cfRule type="cellIs" dxfId="306" priority="460" operator="equal">
      <formula>"Alto"</formula>
    </cfRule>
  </conditionalFormatting>
  <conditionalFormatting sqref="P118:P119">
    <cfRule type="cellIs" dxfId="305" priority="461" operator="equal">
      <formula>"Moderado"</formula>
    </cfRule>
  </conditionalFormatting>
  <conditionalFormatting sqref="J119:J120">
    <cfRule type="cellIs" dxfId="304" priority="462" operator="equal">
      <formula>"Muy Alta"</formula>
    </cfRule>
  </conditionalFormatting>
  <conditionalFormatting sqref="J119:J120">
    <cfRule type="cellIs" dxfId="303" priority="463" operator="equal">
      <formula>"Alta"</formula>
    </cfRule>
  </conditionalFormatting>
  <conditionalFormatting sqref="J119:J120">
    <cfRule type="cellIs" dxfId="302" priority="464" operator="equal">
      <formula>"Media"</formula>
    </cfRule>
  </conditionalFormatting>
  <conditionalFormatting sqref="P119:P120">
    <cfRule type="cellIs" dxfId="301" priority="465" operator="equal">
      <formula>"Extremo"</formula>
    </cfRule>
  </conditionalFormatting>
  <conditionalFormatting sqref="P119:P120">
    <cfRule type="cellIs" dxfId="300" priority="466" operator="equal">
      <formula>"Alto"</formula>
    </cfRule>
  </conditionalFormatting>
  <conditionalFormatting sqref="P119:P120">
    <cfRule type="cellIs" dxfId="299" priority="467" operator="equal">
      <formula>"Moderado"</formula>
    </cfRule>
  </conditionalFormatting>
  <conditionalFormatting sqref="J121">
    <cfRule type="cellIs" dxfId="298" priority="468" operator="equal">
      <formula>"Muy Alta"</formula>
    </cfRule>
  </conditionalFormatting>
  <conditionalFormatting sqref="J121">
    <cfRule type="cellIs" dxfId="297" priority="469" operator="equal">
      <formula>"Alta"</formula>
    </cfRule>
  </conditionalFormatting>
  <conditionalFormatting sqref="J121">
    <cfRule type="cellIs" dxfId="296" priority="470" operator="equal">
      <formula>"Media"</formula>
    </cfRule>
  </conditionalFormatting>
  <conditionalFormatting sqref="P121">
    <cfRule type="cellIs" dxfId="295" priority="471" operator="equal">
      <formula>"Extremo"</formula>
    </cfRule>
  </conditionalFormatting>
  <conditionalFormatting sqref="P121">
    <cfRule type="cellIs" dxfId="294" priority="472" operator="equal">
      <formula>"Alto"</formula>
    </cfRule>
  </conditionalFormatting>
  <conditionalFormatting sqref="P121">
    <cfRule type="cellIs" dxfId="293" priority="473" operator="equal">
      <formula>"Moderado"</formula>
    </cfRule>
  </conditionalFormatting>
  <conditionalFormatting sqref="J122:J124">
    <cfRule type="cellIs" dxfId="292" priority="474" operator="equal">
      <formula>"Muy Alta"</formula>
    </cfRule>
  </conditionalFormatting>
  <conditionalFormatting sqref="J122:J124">
    <cfRule type="cellIs" dxfId="291" priority="475" operator="equal">
      <formula>"Alta"</formula>
    </cfRule>
  </conditionalFormatting>
  <conditionalFormatting sqref="J122:J124">
    <cfRule type="cellIs" dxfId="290" priority="476" operator="equal">
      <formula>"Media"</formula>
    </cfRule>
  </conditionalFormatting>
  <conditionalFormatting sqref="P122:P124">
    <cfRule type="cellIs" dxfId="289" priority="477" operator="equal">
      <formula>"Extremo"</formula>
    </cfRule>
  </conditionalFormatting>
  <conditionalFormatting sqref="P122:P124">
    <cfRule type="cellIs" dxfId="288" priority="478" operator="equal">
      <formula>"Alto"</formula>
    </cfRule>
  </conditionalFormatting>
  <conditionalFormatting sqref="P122:P124">
    <cfRule type="cellIs" dxfId="287" priority="479" operator="equal">
      <formula>"Moderado"</formula>
    </cfRule>
  </conditionalFormatting>
  <conditionalFormatting sqref="J125:J126">
    <cfRule type="cellIs" dxfId="286" priority="480" operator="equal">
      <formula>"Muy Alta"</formula>
    </cfRule>
  </conditionalFormatting>
  <conditionalFormatting sqref="J125:J126">
    <cfRule type="cellIs" dxfId="285" priority="481" operator="equal">
      <formula>"Alta"</formula>
    </cfRule>
  </conditionalFormatting>
  <conditionalFormatting sqref="J125:J126">
    <cfRule type="cellIs" dxfId="284" priority="482" operator="equal">
      <formula>"Media"</formula>
    </cfRule>
  </conditionalFormatting>
  <conditionalFormatting sqref="P125:P126">
    <cfRule type="cellIs" dxfId="283" priority="483" operator="equal">
      <formula>"Extremo"</formula>
    </cfRule>
  </conditionalFormatting>
  <conditionalFormatting sqref="P125:P126">
    <cfRule type="cellIs" dxfId="282" priority="484" operator="equal">
      <formula>"Alto"</formula>
    </cfRule>
  </conditionalFormatting>
  <conditionalFormatting sqref="P125:P126">
    <cfRule type="cellIs" dxfId="281" priority="485" operator="equal">
      <formula>"Moderado"</formula>
    </cfRule>
  </conditionalFormatting>
  <conditionalFormatting sqref="P127:P129">
    <cfRule type="cellIs" dxfId="280" priority="486" operator="equal">
      <formula>"Extremo"</formula>
    </cfRule>
  </conditionalFormatting>
  <conditionalFormatting sqref="P127:P129">
    <cfRule type="cellIs" dxfId="279" priority="487" operator="equal">
      <formula>"Alto"</formula>
    </cfRule>
  </conditionalFormatting>
  <conditionalFormatting sqref="P127:P129">
    <cfRule type="cellIs" dxfId="278" priority="488" operator="equal">
      <formula>"Moderado"</formula>
    </cfRule>
  </conditionalFormatting>
  <conditionalFormatting sqref="J130:J133">
    <cfRule type="cellIs" dxfId="277" priority="489" operator="equal">
      <formula>"Muy Alta"</formula>
    </cfRule>
  </conditionalFormatting>
  <conditionalFormatting sqref="J130:J133">
    <cfRule type="cellIs" dxfId="276" priority="490" operator="equal">
      <formula>"Alta"</formula>
    </cfRule>
  </conditionalFormatting>
  <conditionalFormatting sqref="J130:J133">
    <cfRule type="cellIs" dxfId="275" priority="491" operator="equal">
      <formula>"Media"</formula>
    </cfRule>
  </conditionalFormatting>
  <conditionalFormatting sqref="P130:P133">
    <cfRule type="cellIs" dxfId="274" priority="492" operator="equal">
      <formula>"Extremo"</formula>
    </cfRule>
  </conditionalFormatting>
  <conditionalFormatting sqref="P130:P133">
    <cfRule type="cellIs" dxfId="273" priority="493" operator="equal">
      <formula>"Alto"</formula>
    </cfRule>
  </conditionalFormatting>
  <conditionalFormatting sqref="P130:P133">
    <cfRule type="cellIs" dxfId="272" priority="494" operator="equal">
      <formula>"Moderado"</formula>
    </cfRule>
  </conditionalFormatting>
  <conditionalFormatting sqref="J134:J137">
    <cfRule type="cellIs" dxfId="271" priority="495" operator="equal">
      <formula>"Muy Alta"</formula>
    </cfRule>
  </conditionalFormatting>
  <conditionalFormatting sqref="J134:J137">
    <cfRule type="cellIs" dxfId="270" priority="496" operator="equal">
      <formula>"Alta"</formula>
    </cfRule>
  </conditionalFormatting>
  <conditionalFormatting sqref="J134:J137">
    <cfRule type="cellIs" dxfId="269" priority="497" operator="equal">
      <formula>"Media"</formula>
    </cfRule>
  </conditionalFormatting>
  <conditionalFormatting sqref="P134:P137">
    <cfRule type="cellIs" dxfId="268" priority="498" operator="equal">
      <formula>"Extremo"</formula>
    </cfRule>
  </conditionalFormatting>
  <conditionalFormatting sqref="P134:P137">
    <cfRule type="cellIs" dxfId="267" priority="499" operator="equal">
      <formula>"Alto"</formula>
    </cfRule>
  </conditionalFormatting>
  <conditionalFormatting sqref="P134:P137">
    <cfRule type="cellIs" dxfId="266" priority="500" operator="equal">
      <formula>"Moderado"</formula>
    </cfRule>
  </conditionalFormatting>
  <conditionalFormatting sqref="J138:J142">
    <cfRule type="cellIs" dxfId="265" priority="501" operator="equal">
      <formula>"Muy Alta"</formula>
    </cfRule>
  </conditionalFormatting>
  <conditionalFormatting sqref="J138:J142">
    <cfRule type="cellIs" dxfId="264" priority="502" operator="equal">
      <formula>"Alta"</formula>
    </cfRule>
  </conditionalFormatting>
  <conditionalFormatting sqref="J138:J142">
    <cfRule type="cellIs" dxfId="263" priority="503" operator="equal">
      <formula>"Media"</formula>
    </cfRule>
  </conditionalFormatting>
  <conditionalFormatting sqref="P138:P142">
    <cfRule type="cellIs" dxfId="262" priority="504" operator="equal">
      <formula>"Extremo"</formula>
    </cfRule>
  </conditionalFormatting>
  <conditionalFormatting sqref="P138:P142">
    <cfRule type="cellIs" dxfId="261" priority="505" operator="equal">
      <formula>"Alto"</formula>
    </cfRule>
  </conditionalFormatting>
  <conditionalFormatting sqref="P138:P142">
    <cfRule type="cellIs" dxfId="260" priority="506" operator="equal">
      <formula>"Moderado"</formula>
    </cfRule>
  </conditionalFormatting>
  <conditionalFormatting sqref="J146:J147">
    <cfRule type="cellIs" dxfId="259" priority="507" operator="equal">
      <formula>"Muy Alta"</formula>
    </cfRule>
  </conditionalFormatting>
  <conditionalFormatting sqref="J146:J147">
    <cfRule type="cellIs" dxfId="258" priority="508" operator="equal">
      <formula>"Alta"</formula>
    </cfRule>
  </conditionalFormatting>
  <conditionalFormatting sqref="J146:J147">
    <cfRule type="cellIs" dxfId="257" priority="509" operator="equal">
      <formula>"Media"</formula>
    </cfRule>
  </conditionalFormatting>
  <conditionalFormatting sqref="P146:P149">
    <cfRule type="cellIs" dxfId="256" priority="510" operator="equal">
      <formula>"Extremo"</formula>
    </cfRule>
  </conditionalFormatting>
  <conditionalFormatting sqref="P146:P149">
    <cfRule type="cellIs" dxfId="255" priority="511" operator="equal">
      <formula>"Alto"</formula>
    </cfRule>
  </conditionalFormatting>
  <conditionalFormatting sqref="P146:P149">
    <cfRule type="cellIs" dxfId="254" priority="512" operator="equal">
      <formula>"Moderado"</formula>
    </cfRule>
  </conditionalFormatting>
  <conditionalFormatting sqref="J148:J149">
    <cfRule type="cellIs" dxfId="253" priority="513" operator="equal">
      <formula>"Muy Alta"</formula>
    </cfRule>
  </conditionalFormatting>
  <conditionalFormatting sqref="J148:J149">
    <cfRule type="cellIs" dxfId="252" priority="514" operator="equal">
      <formula>"Alta"</formula>
    </cfRule>
  </conditionalFormatting>
  <conditionalFormatting sqref="J148:J149">
    <cfRule type="cellIs" dxfId="251" priority="515" operator="equal">
      <formula>"Media"</formula>
    </cfRule>
  </conditionalFormatting>
  <conditionalFormatting sqref="P148:P149">
    <cfRule type="cellIs" dxfId="250" priority="516" operator="equal">
      <formula>"Extremo"</formula>
    </cfRule>
  </conditionalFormatting>
  <conditionalFormatting sqref="P148:P149">
    <cfRule type="cellIs" dxfId="249" priority="517" operator="equal">
      <formula>"Alto"</formula>
    </cfRule>
  </conditionalFormatting>
  <conditionalFormatting sqref="P148:P149">
    <cfRule type="cellIs" dxfId="248" priority="518" operator="equal">
      <formula>"Moderado"</formula>
    </cfRule>
  </conditionalFormatting>
  <conditionalFormatting sqref="M150 M152 M154:M155 M157 M160">
    <cfRule type="containsText" dxfId="247" priority="519" operator="containsText" text="&quot;❌&quot;">
      <formula>NOT(ISERROR(SEARCH(("""❌"""),(M150))))</formula>
    </cfRule>
  </conditionalFormatting>
  <conditionalFormatting sqref="J152">
    <cfRule type="cellIs" dxfId="246" priority="520" operator="equal">
      <formula>"Muy Alta"</formula>
    </cfRule>
  </conditionalFormatting>
  <conditionalFormatting sqref="J152">
    <cfRule type="cellIs" dxfId="245" priority="521" operator="equal">
      <formula>"Alta"</formula>
    </cfRule>
  </conditionalFormatting>
  <conditionalFormatting sqref="J152">
    <cfRule type="cellIs" dxfId="244" priority="522" operator="equal">
      <formula>"Media"</formula>
    </cfRule>
  </conditionalFormatting>
  <conditionalFormatting sqref="J150">
    <cfRule type="cellIs" dxfId="243" priority="523" operator="equal">
      <formula>"Muy Alta"</formula>
    </cfRule>
  </conditionalFormatting>
  <conditionalFormatting sqref="J150">
    <cfRule type="cellIs" dxfId="242" priority="524" operator="equal">
      <formula>"Alta"</formula>
    </cfRule>
  </conditionalFormatting>
  <conditionalFormatting sqref="J150">
    <cfRule type="cellIs" dxfId="241" priority="525" operator="equal">
      <formula>"Media"</formula>
    </cfRule>
  </conditionalFormatting>
  <conditionalFormatting sqref="P150">
    <cfRule type="cellIs" dxfId="240" priority="526" operator="equal">
      <formula>"Extremo"</formula>
    </cfRule>
  </conditionalFormatting>
  <conditionalFormatting sqref="P150">
    <cfRule type="cellIs" dxfId="239" priority="527" operator="equal">
      <formula>"Alto"</formula>
    </cfRule>
  </conditionalFormatting>
  <conditionalFormatting sqref="P150">
    <cfRule type="cellIs" dxfId="238" priority="528" operator="equal">
      <formula>"Moderado"</formula>
    </cfRule>
  </conditionalFormatting>
  <conditionalFormatting sqref="P152">
    <cfRule type="cellIs" dxfId="237" priority="529" operator="equal">
      <formula>"Extremo"</formula>
    </cfRule>
  </conditionalFormatting>
  <conditionalFormatting sqref="P152">
    <cfRule type="cellIs" dxfId="236" priority="530" operator="equal">
      <formula>"Alto"</formula>
    </cfRule>
  </conditionalFormatting>
  <conditionalFormatting sqref="P152">
    <cfRule type="cellIs" dxfId="235" priority="531" operator="equal">
      <formula>"Moderado"</formula>
    </cfRule>
  </conditionalFormatting>
  <conditionalFormatting sqref="J154:J156">
    <cfRule type="cellIs" dxfId="234" priority="532" operator="equal">
      <formula>"Muy Alta"</formula>
    </cfRule>
  </conditionalFormatting>
  <conditionalFormatting sqref="J154:J156">
    <cfRule type="cellIs" dxfId="233" priority="533" operator="equal">
      <formula>"Alta"</formula>
    </cfRule>
  </conditionalFormatting>
  <conditionalFormatting sqref="J154:J156">
    <cfRule type="cellIs" dxfId="232" priority="534" operator="equal">
      <formula>"Media"</formula>
    </cfRule>
  </conditionalFormatting>
  <conditionalFormatting sqref="P154:P156">
    <cfRule type="cellIs" dxfId="231" priority="535" operator="equal">
      <formula>"Extremo"</formula>
    </cfRule>
  </conditionalFormatting>
  <conditionalFormatting sqref="P154:P156">
    <cfRule type="cellIs" dxfId="230" priority="536" operator="equal">
      <formula>"Alto"</formula>
    </cfRule>
  </conditionalFormatting>
  <conditionalFormatting sqref="P154:P156">
    <cfRule type="cellIs" dxfId="229" priority="537" operator="equal">
      <formula>"Moderado"</formula>
    </cfRule>
  </conditionalFormatting>
  <conditionalFormatting sqref="J157:J162">
    <cfRule type="cellIs" dxfId="228" priority="538" operator="equal">
      <formula>"Muy Alta"</formula>
    </cfRule>
  </conditionalFormatting>
  <conditionalFormatting sqref="J157:J162">
    <cfRule type="cellIs" dxfId="227" priority="539" operator="equal">
      <formula>"Alta"</formula>
    </cfRule>
  </conditionalFormatting>
  <conditionalFormatting sqref="J157:J162">
    <cfRule type="cellIs" dxfId="226" priority="540" operator="equal">
      <formula>"Media"</formula>
    </cfRule>
  </conditionalFormatting>
  <conditionalFormatting sqref="P157:P162">
    <cfRule type="cellIs" dxfId="225" priority="541" operator="equal">
      <formula>"Extremo"</formula>
    </cfRule>
  </conditionalFormatting>
  <conditionalFormatting sqref="P157:P162">
    <cfRule type="cellIs" dxfId="224" priority="542" operator="equal">
      <formula>"Alto"</formula>
    </cfRule>
  </conditionalFormatting>
  <conditionalFormatting sqref="P157:P162">
    <cfRule type="cellIs" dxfId="223" priority="543" operator="equal">
      <formula>"Moderado"</formula>
    </cfRule>
  </conditionalFormatting>
  <conditionalFormatting sqref="R9:R10">
    <cfRule type="cellIs" dxfId="222" priority="544" operator="equal">
      <formula>"Extremo"</formula>
    </cfRule>
  </conditionalFormatting>
  <conditionalFormatting sqref="R9:R10">
    <cfRule type="cellIs" dxfId="221" priority="545" operator="equal">
      <formula>"Alto"</formula>
    </cfRule>
  </conditionalFormatting>
  <conditionalFormatting sqref="R9:R10">
    <cfRule type="cellIs" dxfId="220" priority="546" operator="equal">
      <formula>"Moderado"</formula>
    </cfRule>
  </conditionalFormatting>
  <conditionalFormatting sqref="R9:R10">
    <cfRule type="cellIs" dxfId="219" priority="547" operator="equal">
      <formula>"Extremo"</formula>
    </cfRule>
  </conditionalFormatting>
  <conditionalFormatting sqref="R9:R10">
    <cfRule type="cellIs" dxfId="218" priority="548" operator="equal">
      <formula>"Alto"</formula>
    </cfRule>
  </conditionalFormatting>
  <conditionalFormatting sqref="R9:R10">
    <cfRule type="cellIs" dxfId="217" priority="549" operator="equal">
      <formula>"Moderado"</formula>
    </cfRule>
  </conditionalFormatting>
  <conditionalFormatting sqref="R11">
    <cfRule type="cellIs" dxfId="216" priority="550" operator="equal">
      <formula>"Extremo"</formula>
    </cfRule>
  </conditionalFormatting>
  <conditionalFormatting sqref="R11">
    <cfRule type="cellIs" dxfId="215" priority="551" operator="equal">
      <formula>"Alto"</formula>
    </cfRule>
  </conditionalFormatting>
  <conditionalFormatting sqref="R11">
    <cfRule type="cellIs" dxfId="214" priority="552" operator="equal">
      <formula>"Moderado"</formula>
    </cfRule>
  </conditionalFormatting>
  <conditionalFormatting sqref="R12:R13">
    <cfRule type="cellIs" dxfId="213" priority="553" operator="equal">
      <formula>"Extremo"</formula>
    </cfRule>
  </conditionalFormatting>
  <conditionalFormatting sqref="R12:R13">
    <cfRule type="cellIs" dxfId="212" priority="554" operator="equal">
      <formula>"Alto"</formula>
    </cfRule>
  </conditionalFormatting>
  <conditionalFormatting sqref="R12:R13">
    <cfRule type="cellIs" dxfId="211" priority="555" operator="equal">
      <formula>"Moderado"</formula>
    </cfRule>
  </conditionalFormatting>
  <conditionalFormatting sqref="R14:R17">
    <cfRule type="cellIs" dxfId="210" priority="556" operator="equal">
      <formula>"Extremo"</formula>
    </cfRule>
  </conditionalFormatting>
  <conditionalFormatting sqref="R14:R17">
    <cfRule type="cellIs" dxfId="209" priority="557" operator="equal">
      <formula>"Alto"</formula>
    </cfRule>
  </conditionalFormatting>
  <conditionalFormatting sqref="R14:R17">
    <cfRule type="cellIs" dxfId="208" priority="558" operator="equal">
      <formula>"Moderado"</formula>
    </cfRule>
  </conditionalFormatting>
  <conditionalFormatting sqref="R18">
    <cfRule type="cellIs" dxfId="207" priority="559" operator="equal">
      <formula>"Extremo"</formula>
    </cfRule>
  </conditionalFormatting>
  <conditionalFormatting sqref="R18">
    <cfRule type="cellIs" dxfId="206" priority="560" operator="equal">
      <formula>"Alto"</formula>
    </cfRule>
  </conditionalFormatting>
  <conditionalFormatting sqref="R18">
    <cfRule type="cellIs" dxfId="205" priority="561" operator="equal">
      <formula>"Moderado"</formula>
    </cfRule>
  </conditionalFormatting>
  <conditionalFormatting sqref="R19">
    <cfRule type="cellIs" dxfId="204" priority="562" operator="equal">
      <formula>"Extremo"</formula>
    </cfRule>
  </conditionalFormatting>
  <conditionalFormatting sqref="R19">
    <cfRule type="cellIs" dxfId="203" priority="563" operator="equal">
      <formula>"Alto"</formula>
    </cfRule>
  </conditionalFormatting>
  <conditionalFormatting sqref="R19">
    <cfRule type="cellIs" dxfId="202" priority="564" operator="equal">
      <formula>"Moderado"</formula>
    </cfRule>
  </conditionalFormatting>
  <conditionalFormatting sqref="R20">
    <cfRule type="cellIs" dxfId="201" priority="565" operator="equal">
      <formula>"Extremo"</formula>
    </cfRule>
  </conditionalFormatting>
  <conditionalFormatting sqref="R20">
    <cfRule type="cellIs" dxfId="200" priority="566" operator="equal">
      <formula>"Alto"</formula>
    </cfRule>
  </conditionalFormatting>
  <conditionalFormatting sqref="R20">
    <cfRule type="cellIs" dxfId="199" priority="567" operator="equal">
      <formula>"Moderado"</formula>
    </cfRule>
  </conditionalFormatting>
  <conditionalFormatting sqref="R21">
    <cfRule type="cellIs" dxfId="198" priority="568" operator="equal">
      <formula>"Extremo"</formula>
    </cfRule>
  </conditionalFormatting>
  <conditionalFormatting sqref="R21">
    <cfRule type="cellIs" dxfId="197" priority="569" operator="equal">
      <formula>"Alto"</formula>
    </cfRule>
  </conditionalFormatting>
  <conditionalFormatting sqref="R21">
    <cfRule type="cellIs" dxfId="196" priority="570" operator="equal">
      <formula>"Moderado"</formula>
    </cfRule>
  </conditionalFormatting>
  <conditionalFormatting sqref="R22:R23">
    <cfRule type="cellIs" dxfId="195" priority="571" operator="equal">
      <formula>"Extremo"</formula>
    </cfRule>
  </conditionalFormatting>
  <conditionalFormatting sqref="R22:R23">
    <cfRule type="cellIs" dxfId="194" priority="572" operator="equal">
      <formula>"Alto"</formula>
    </cfRule>
  </conditionalFormatting>
  <conditionalFormatting sqref="R22:R23">
    <cfRule type="cellIs" dxfId="193" priority="573" operator="equal">
      <formula>"Moderado"</formula>
    </cfRule>
  </conditionalFormatting>
  <conditionalFormatting sqref="R24:R26">
    <cfRule type="cellIs" dxfId="192" priority="574" operator="equal">
      <formula>"Extremo"</formula>
    </cfRule>
  </conditionalFormatting>
  <conditionalFormatting sqref="R24:R26">
    <cfRule type="cellIs" dxfId="191" priority="575" operator="equal">
      <formula>"Alto"</formula>
    </cfRule>
  </conditionalFormatting>
  <conditionalFormatting sqref="R24:R26">
    <cfRule type="cellIs" dxfId="190" priority="576" operator="equal">
      <formula>"Moderado"</formula>
    </cfRule>
  </conditionalFormatting>
  <conditionalFormatting sqref="R27:R30">
    <cfRule type="cellIs" dxfId="189" priority="577" operator="equal">
      <formula>"Extremo"</formula>
    </cfRule>
  </conditionalFormatting>
  <conditionalFormatting sqref="R27:R30">
    <cfRule type="cellIs" dxfId="188" priority="578" operator="equal">
      <formula>"Alto"</formula>
    </cfRule>
  </conditionalFormatting>
  <conditionalFormatting sqref="R27:R30">
    <cfRule type="cellIs" dxfId="187" priority="579" operator="equal">
      <formula>"Moderado"</formula>
    </cfRule>
  </conditionalFormatting>
  <conditionalFormatting sqref="R30:R31">
    <cfRule type="cellIs" dxfId="186" priority="580" operator="equal">
      <formula>"Extremo"</formula>
    </cfRule>
  </conditionalFormatting>
  <conditionalFormatting sqref="R30:R31">
    <cfRule type="cellIs" dxfId="185" priority="581" operator="equal">
      <formula>"Alto"</formula>
    </cfRule>
  </conditionalFormatting>
  <conditionalFormatting sqref="R30:R31">
    <cfRule type="cellIs" dxfId="184" priority="582" operator="equal">
      <formula>"Moderado"</formula>
    </cfRule>
  </conditionalFormatting>
  <conditionalFormatting sqref="R32">
    <cfRule type="cellIs" dxfId="183" priority="583" operator="equal">
      <formula>"Extremo"</formula>
    </cfRule>
  </conditionalFormatting>
  <conditionalFormatting sqref="R32">
    <cfRule type="cellIs" dxfId="182" priority="584" operator="equal">
      <formula>"Alto"</formula>
    </cfRule>
  </conditionalFormatting>
  <conditionalFormatting sqref="R32">
    <cfRule type="cellIs" dxfId="181" priority="585" operator="equal">
      <formula>"Moderado"</formula>
    </cfRule>
  </conditionalFormatting>
  <conditionalFormatting sqref="R33">
    <cfRule type="cellIs" dxfId="180" priority="586" operator="equal">
      <formula>"Extremo"</formula>
    </cfRule>
  </conditionalFormatting>
  <conditionalFormatting sqref="R33">
    <cfRule type="cellIs" dxfId="179" priority="587" operator="equal">
      <formula>"Alto"</formula>
    </cfRule>
  </conditionalFormatting>
  <conditionalFormatting sqref="R33">
    <cfRule type="cellIs" dxfId="178" priority="588" operator="equal">
      <formula>"Moderado"</formula>
    </cfRule>
  </conditionalFormatting>
  <conditionalFormatting sqref="R34:R35">
    <cfRule type="cellIs" dxfId="177" priority="589" operator="equal">
      <formula>"Extremo"</formula>
    </cfRule>
  </conditionalFormatting>
  <conditionalFormatting sqref="R34:R35">
    <cfRule type="cellIs" dxfId="176" priority="590" operator="equal">
      <formula>"Alto"</formula>
    </cfRule>
  </conditionalFormatting>
  <conditionalFormatting sqref="R34:R35">
    <cfRule type="cellIs" dxfId="175" priority="591" operator="equal">
      <formula>"Moderado"</formula>
    </cfRule>
  </conditionalFormatting>
  <conditionalFormatting sqref="R36">
    <cfRule type="cellIs" dxfId="174" priority="592" operator="equal">
      <formula>"Extremo"</formula>
    </cfRule>
  </conditionalFormatting>
  <conditionalFormatting sqref="R36">
    <cfRule type="cellIs" dxfId="173" priority="593" operator="equal">
      <formula>"Alto"</formula>
    </cfRule>
  </conditionalFormatting>
  <conditionalFormatting sqref="R36">
    <cfRule type="cellIs" dxfId="172" priority="594" operator="equal">
      <formula>"Moderado"</formula>
    </cfRule>
  </conditionalFormatting>
  <conditionalFormatting sqref="R37">
    <cfRule type="cellIs" dxfId="171" priority="595" operator="equal">
      <formula>"Extremo"</formula>
    </cfRule>
  </conditionalFormatting>
  <conditionalFormatting sqref="R37">
    <cfRule type="cellIs" dxfId="170" priority="596" operator="equal">
      <formula>"Alto"</formula>
    </cfRule>
  </conditionalFormatting>
  <conditionalFormatting sqref="R37">
    <cfRule type="cellIs" dxfId="169" priority="597" operator="equal">
      <formula>"Moderado"</formula>
    </cfRule>
  </conditionalFormatting>
  <conditionalFormatting sqref="R38">
    <cfRule type="cellIs" dxfId="168" priority="598" operator="equal">
      <formula>"Extremo"</formula>
    </cfRule>
  </conditionalFormatting>
  <conditionalFormatting sqref="R38">
    <cfRule type="cellIs" dxfId="167" priority="599" operator="equal">
      <formula>"Alto"</formula>
    </cfRule>
  </conditionalFormatting>
  <conditionalFormatting sqref="R38">
    <cfRule type="cellIs" dxfId="166" priority="600" operator="equal">
      <formula>"Moderado"</formula>
    </cfRule>
  </conditionalFormatting>
  <conditionalFormatting sqref="R39:R40">
    <cfRule type="cellIs" dxfId="165" priority="601" operator="equal">
      <formula>"Extremo"</formula>
    </cfRule>
  </conditionalFormatting>
  <conditionalFormatting sqref="R39:R40">
    <cfRule type="cellIs" dxfId="164" priority="602" operator="equal">
      <formula>"Alto"</formula>
    </cfRule>
  </conditionalFormatting>
  <conditionalFormatting sqref="R39:R40">
    <cfRule type="cellIs" dxfId="163" priority="603" operator="equal">
      <formula>"Moderado"</formula>
    </cfRule>
  </conditionalFormatting>
  <conditionalFormatting sqref="R44">
    <cfRule type="cellIs" dxfId="162" priority="604" operator="equal">
      <formula>"Extremo"</formula>
    </cfRule>
  </conditionalFormatting>
  <conditionalFormatting sqref="R44">
    <cfRule type="cellIs" dxfId="161" priority="605" operator="equal">
      <formula>"Alto"</formula>
    </cfRule>
  </conditionalFormatting>
  <conditionalFormatting sqref="R44">
    <cfRule type="cellIs" dxfId="160" priority="606" operator="equal">
      <formula>"Moderado"</formula>
    </cfRule>
  </conditionalFormatting>
  <conditionalFormatting sqref="R45">
    <cfRule type="cellIs" dxfId="159" priority="607" operator="equal">
      <formula>"Extremo"</formula>
    </cfRule>
  </conditionalFormatting>
  <conditionalFormatting sqref="R45">
    <cfRule type="cellIs" dxfId="158" priority="608" operator="equal">
      <formula>"Alto"</formula>
    </cfRule>
  </conditionalFormatting>
  <conditionalFormatting sqref="R45">
    <cfRule type="cellIs" dxfId="157" priority="609" operator="equal">
      <formula>"Moderado"</formula>
    </cfRule>
  </conditionalFormatting>
  <conditionalFormatting sqref="R46">
    <cfRule type="cellIs" dxfId="156" priority="610" operator="equal">
      <formula>"Extremo"</formula>
    </cfRule>
  </conditionalFormatting>
  <conditionalFormatting sqref="R46">
    <cfRule type="cellIs" dxfId="155" priority="611" operator="equal">
      <formula>"Alto"</formula>
    </cfRule>
  </conditionalFormatting>
  <conditionalFormatting sqref="R46">
    <cfRule type="cellIs" dxfId="154" priority="612" operator="equal">
      <formula>"Moderado"</formula>
    </cfRule>
  </conditionalFormatting>
  <conditionalFormatting sqref="R47">
    <cfRule type="cellIs" dxfId="153" priority="613" operator="equal">
      <formula>"Extremo"</formula>
    </cfRule>
  </conditionalFormatting>
  <conditionalFormatting sqref="R47">
    <cfRule type="cellIs" dxfId="152" priority="614" operator="equal">
      <formula>"Alto"</formula>
    </cfRule>
  </conditionalFormatting>
  <conditionalFormatting sqref="R47">
    <cfRule type="cellIs" dxfId="151" priority="615" operator="equal">
      <formula>"Moderado"</formula>
    </cfRule>
  </conditionalFormatting>
  <conditionalFormatting sqref="R48">
    <cfRule type="cellIs" dxfId="150" priority="616" operator="equal">
      <formula>"Extremo"</formula>
    </cfRule>
  </conditionalFormatting>
  <conditionalFormatting sqref="R48">
    <cfRule type="cellIs" dxfId="149" priority="617" operator="equal">
      <formula>"Alto"</formula>
    </cfRule>
  </conditionalFormatting>
  <conditionalFormatting sqref="R48">
    <cfRule type="cellIs" dxfId="148" priority="618" operator="equal">
      <formula>"Moderado"</formula>
    </cfRule>
  </conditionalFormatting>
  <conditionalFormatting sqref="R49:R50">
    <cfRule type="cellIs" dxfId="147" priority="619" operator="equal">
      <formula>"Extremo"</formula>
    </cfRule>
  </conditionalFormatting>
  <conditionalFormatting sqref="R49:R50">
    <cfRule type="cellIs" dxfId="146" priority="620" operator="equal">
      <formula>"Alto"</formula>
    </cfRule>
  </conditionalFormatting>
  <conditionalFormatting sqref="R49:R50">
    <cfRule type="cellIs" dxfId="145" priority="621" operator="equal">
      <formula>"Moderado"</formula>
    </cfRule>
  </conditionalFormatting>
  <conditionalFormatting sqref="R51:R53">
    <cfRule type="cellIs" dxfId="144" priority="622" operator="equal">
      <formula>"Extremo"</formula>
    </cfRule>
  </conditionalFormatting>
  <conditionalFormatting sqref="R51:R53">
    <cfRule type="cellIs" dxfId="143" priority="623" operator="equal">
      <formula>"Alto"</formula>
    </cfRule>
  </conditionalFormatting>
  <conditionalFormatting sqref="R51:R53">
    <cfRule type="cellIs" dxfId="142" priority="624" operator="equal">
      <formula>"Moderado"</formula>
    </cfRule>
  </conditionalFormatting>
  <conditionalFormatting sqref="R54:R56">
    <cfRule type="cellIs" dxfId="141" priority="625" operator="equal">
      <formula>"Extremo"</formula>
    </cfRule>
  </conditionalFormatting>
  <conditionalFormatting sqref="R54:R56">
    <cfRule type="cellIs" dxfId="140" priority="626" operator="equal">
      <formula>"Alto"</formula>
    </cfRule>
  </conditionalFormatting>
  <conditionalFormatting sqref="R54:R56">
    <cfRule type="cellIs" dxfId="139" priority="627" operator="equal">
      <formula>"Moderado"</formula>
    </cfRule>
  </conditionalFormatting>
  <conditionalFormatting sqref="R57">
    <cfRule type="cellIs" dxfId="138" priority="628" operator="equal">
      <formula>"Extremo"</formula>
    </cfRule>
  </conditionalFormatting>
  <conditionalFormatting sqref="R57">
    <cfRule type="cellIs" dxfId="137" priority="629" operator="equal">
      <formula>"Alto"</formula>
    </cfRule>
  </conditionalFormatting>
  <conditionalFormatting sqref="R57">
    <cfRule type="cellIs" dxfId="136" priority="630" operator="equal">
      <formula>"Moderado"</formula>
    </cfRule>
  </conditionalFormatting>
  <conditionalFormatting sqref="R58:R59">
    <cfRule type="cellIs" dxfId="135" priority="631" operator="equal">
      <formula>"Extremo"</formula>
    </cfRule>
  </conditionalFormatting>
  <conditionalFormatting sqref="R58:R59">
    <cfRule type="cellIs" dxfId="134" priority="632" operator="equal">
      <formula>"Alto"</formula>
    </cfRule>
  </conditionalFormatting>
  <conditionalFormatting sqref="R58:R59">
    <cfRule type="cellIs" dxfId="133" priority="633" operator="equal">
      <formula>"Moderado"</formula>
    </cfRule>
  </conditionalFormatting>
  <conditionalFormatting sqref="R60:R63">
    <cfRule type="cellIs" dxfId="132" priority="634" operator="equal">
      <formula>"Extremo"</formula>
    </cfRule>
  </conditionalFormatting>
  <conditionalFormatting sqref="R60:R63">
    <cfRule type="cellIs" dxfId="131" priority="635" operator="equal">
      <formula>"Alto"</formula>
    </cfRule>
  </conditionalFormatting>
  <conditionalFormatting sqref="R60:R63">
    <cfRule type="cellIs" dxfId="130" priority="636" operator="equal">
      <formula>"Moderado"</formula>
    </cfRule>
  </conditionalFormatting>
  <conditionalFormatting sqref="R64">
    <cfRule type="cellIs" dxfId="129" priority="637" operator="equal">
      <formula>"Extremo"</formula>
    </cfRule>
  </conditionalFormatting>
  <conditionalFormatting sqref="R64">
    <cfRule type="cellIs" dxfId="128" priority="638" operator="equal">
      <formula>"Alto"</formula>
    </cfRule>
  </conditionalFormatting>
  <conditionalFormatting sqref="R64">
    <cfRule type="cellIs" dxfId="127" priority="639" operator="equal">
      <formula>"Moderado"</formula>
    </cfRule>
  </conditionalFormatting>
  <conditionalFormatting sqref="R65">
    <cfRule type="cellIs" dxfId="126" priority="640" operator="equal">
      <formula>"Extremo"</formula>
    </cfRule>
  </conditionalFormatting>
  <conditionalFormatting sqref="R65">
    <cfRule type="cellIs" dxfId="125" priority="641" operator="equal">
      <formula>"Alto"</formula>
    </cfRule>
  </conditionalFormatting>
  <conditionalFormatting sqref="R65">
    <cfRule type="cellIs" dxfId="124" priority="642" operator="equal">
      <formula>"Moderado"</formula>
    </cfRule>
  </conditionalFormatting>
  <conditionalFormatting sqref="R66">
    <cfRule type="cellIs" dxfId="123" priority="643" operator="equal">
      <formula>"Extremo"</formula>
    </cfRule>
  </conditionalFormatting>
  <conditionalFormatting sqref="R66">
    <cfRule type="cellIs" dxfId="122" priority="644" operator="equal">
      <formula>"Alto"</formula>
    </cfRule>
  </conditionalFormatting>
  <conditionalFormatting sqref="R66">
    <cfRule type="cellIs" dxfId="121" priority="645" operator="equal">
      <formula>"Moderado"</formula>
    </cfRule>
  </conditionalFormatting>
  <conditionalFormatting sqref="R67">
    <cfRule type="cellIs" dxfId="120" priority="646" operator="equal">
      <formula>"Extremo"</formula>
    </cfRule>
  </conditionalFormatting>
  <conditionalFormatting sqref="R67">
    <cfRule type="cellIs" dxfId="119" priority="647" operator="equal">
      <formula>"Alto"</formula>
    </cfRule>
  </conditionalFormatting>
  <conditionalFormatting sqref="R67">
    <cfRule type="cellIs" dxfId="118" priority="648" operator="equal">
      <formula>"Moderado"</formula>
    </cfRule>
  </conditionalFormatting>
  <conditionalFormatting sqref="R68:R71">
    <cfRule type="cellIs" dxfId="117" priority="649" operator="equal">
      <formula>"Extremo"</formula>
    </cfRule>
  </conditionalFormatting>
  <conditionalFormatting sqref="R68:R71">
    <cfRule type="cellIs" dxfId="116" priority="650" operator="equal">
      <formula>"Alto"</formula>
    </cfRule>
  </conditionalFormatting>
  <conditionalFormatting sqref="R68:R71">
    <cfRule type="cellIs" dxfId="115" priority="651" operator="equal">
      <formula>"Moderado"</formula>
    </cfRule>
  </conditionalFormatting>
  <conditionalFormatting sqref="R72">
    <cfRule type="cellIs" dxfId="114" priority="652" operator="equal">
      <formula>"Extremo"</formula>
    </cfRule>
  </conditionalFormatting>
  <conditionalFormatting sqref="R72">
    <cfRule type="cellIs" dxfId="113" priority="653" operator="equal">
      <formula>"Alto"</formula>
    </cfRule>
  </conditionalFormatting>
  <conditionalFormatting sqref="R72">
    <cfRule type="cellIs" dxfId="112" priority="654" operator="equal">
      <formula>"Moderado"</formula>
    </cfRule>
  </conditionalFormatting>
  <conditionalFormatting sqref="R73">
    <cfRule type="cellIs" dxfId="111" priority="655" operator="equal">
      <formula>"Extremo"</formula>
    </cfRule>
  </conditionalFormatting>
  <conditionalFormatting sqref="R73">
    <cfRule type="cellIs" dxfId="110" priority="656" operator="equal">
      <formula>"Alto"</formula>
    </cfRule>
  </conditionalFormatting>
  <conditionalFormatting sqref="R73">
    <cfRule type="cellIs" dxfId="109" priority="657" operator="equal">
      <formula>"Moderado"</formula>
    </cfRule>
  </conditionalFormatting>
  <conditionalFormatting sqref="R74">
    <cfRule type="cellIs" dxfId="108" priority="658" operator="equal">
      <formula>"Extremo"</formula>
    </cfRule>
  </conditionalFormatting>
  <conditionalFormatting sqref="R74">
    <cfRule type="cellIs" dxfId="107" priority="659" operator="equal">
      <formula>"Alto"</formula>
    </cfRule>
  </conditionalFormatting>
  <conditionalFormatting sqref="R74">
    <cfRule type="cellIs" dxfId="106" priority="660" operator="equal">
      <formula>"Moderado"</formula>
    </cfRule>
  </conditionalFormatting>
  <conditionalFormatting sqref="R78:R81">
    <cfRule type="cellIs" dxfId="105" priority="661" operator="equal">
      <formula>"Extremo"</formula>
    </cfRule>
  </conditionalFormatting>
  <conditionalFormatting sqref="R78:R81">
    <cfRule type="cellIs" dxfId="104" priority="662" operator="equal">
      <formula>"Alto"</formula>
    </cfRule>
  </conditionalFormatting>
  <conditionalFormatting sqref="R78:R81">
    <cfRule type="cellIs" dxfId="103" priority="663" operator="equal">
      <formula>"Moderado"</formula>
    </cfRule>
  </conditionalFormatting>
  <conditionalFormatting sqref="R81:R84">
    <cfRule type="cellIs" dxfId="102" priority="664" operator="equal">
      <formula>"Extremo"</formula>
    </cfRule>
  </conditionalFormatting>
  <conditionalFormatting sqref="R81:R84">
    <cfRule type="cellIs" dxfId="101" priority="665" operator="equal">
      <formula>"Alto"</formula>
    </cfRule>
  </conditionalFormatting>
  <conditionalFormatting sqref="R81:R84">
    <cfRule type="cellIs" dxfId="100" priority="666" operator="equal">
      <formula>"Moderado"</formula>
    </cfRule>
  </conditionalFormatting>
  <conditionalFormatting sqref="R85">
    <cfRule type="cellIs" dxfId="99" priority="667" operator="equal">
      <formula>"Extremo"</formula>
    </cfRule>
  </conditionalFormatting>
  <conditionalFormatting sqref="R85">
    <cfRule type="cellIs" dxfId="98" priority="668" operator="equal">
      <formula>"Alto"</formula>
    </cfRule>
  </conditionalFormatting>
  <conditionalFormatting sqref="R85">
    <cfRule type="cellIs" dxfId="97" priority="669" operator="equal">
      <formula>"Moderado"</formula>
    </cfRule>
  </conditionalFormatting>
  <conditionalFormatting sqref="R86">
    <cfRule type="cellIs" dxfId="96" priority="670" operator="equal">
      <formula>"Extremo"</formula>
    </cfRule>
  </conditionalFormatting>
  <conditionalFormatting sqref="R86">
    <cfRule type="cellIs" dxfId="95" priority="671" operator="equal">
      <formula>"Alto"</formula>
    </cfRule>
  </conditionalFormatting>
  <conditionalFormatting sqref="R86">
    <cfRule type="cellIs" dxfId="94" priority="672" operator="equal">
      <formula>"Moderado"</formula>
    </cfRule>
  </conditionalFormatting>
  <conditionalFormatting sqref="R87:R88">
    <cfRule type="cellIs" dxfId="93" priority="673" operator="equal">
      <formula>"Extremo"</formula>
    </cfRule>
  </conditionalFormatting>
  <conditionalFormatting sqref="R87:R88">
    <cfRule type="cellIs" dxfId="92" priority="674" operator="equal">
      <formula>"Alto"</formula>
    </cfRule>
  </conditionalFormatting>
  <conditionalFormatting sqref="R87:R88">
    <cfRule type="cellIs" dxfId="91" priority="675" operator="equal">
      <formula>"Moderado"</formula>
    </cfRule>
  </conditionalFormatting>
  <conditionalFormatting sqref="R89:R90">
    <cfRule type="cellIs" dxfId="90" priority="676" operator="equal">
      <formula>"Extremo"</formula>
    </cfRule>
  </conditionalFormatting>
  <conditionalFormatting sqref="R89:R90">
    <cfRule type="cellIs" dxfId="89" priority="677" operator="equal">
      <formula>"Alto"</formula>
    </cfRule>
  </conditionalFormatting>
  <conditionalFormatting sqref="R89:R90">
    <cfRule type="cellIs" dxfId="88" priority="678" operator="equal">
      <formula>"Moderado"</formula>
    </cfRule>
  </conditionalFormatting>
  <conditionalFormatting sqref="R91:R92">
    <cfRule type="cellIs" dxfId="87" priority="679" operator="equal">
      <formula>"Extremo"</formula>
    </cfRule>
  </conditionalFormatting>
  <conditionalFormatting sqref="R91:R92">
    <cfRule type="cellIs" dxfId="86" priority="680" operator="equal">
      <formula>"Alto"</formula>
    </cfRule>
  </conditionalFormatting>
  <conditionalFormatting sqref="R91:R92">
    <cfRule type="cellIs" dxfId="85" priority="681" operator="equal">
      <formula>"Moderado"</formula>
    </cfRule>
  </conditionalFormatting>
  <conditionalFormatting sqref="R93">
    <cfRule type="cellIs" dxfId="84" priority="682" operator="equal">
      <formula>"Extremo"</formula>
    </cfRule>
  </conditionalFormatting>
  <conditionalFormatting sqref="R93">
    <cfRule type="cellIs" dxfId="83" priority="683" operator="equal">
      <formula>"Alto"</formula>
    </cfRule>
  </conditionalFormatting>
  <conditionalFormatting sqref="R93">
    <cfRule type="cellIs" dxfId="82" priority="684" operator="equal">
      <formula>"Moderado"</formula>
    </cfRule>
  </conditionalFormatting>
  <conditionalFormatting sqref="R94:R96 R98">
    <cfRule type="cellIs" dxfId="81" priority="685" operator="equal">
      <formula>"Extremo"</formula>
    </cfRule>
  </conditionalFormatting>
  <conditionalFormatting sqref="R94:R96 R98">
    <cfRule type="cellIs" dxfId="80" priority="686" operator="equal">
      <formula>"Alto"</formula>
    </cfRule>
  </conditionalFormatting>
  <conditionalFormatting sqref="R94:R96 R98">
    <cfRule type="cellIs" dxfId="79" priority="687" operator="equal">
      <formula>"Moderado"</formula>
    </cfRule>
  </conditionalFormatting>
  <conditionalFormatting sqref="R101">
    <cfRule type="cellIs" dxfId="78" priority="688" operator="equal">
      <formula>"Extremo"</formula>
    </cfRule>
  </conditionalFormatting>
  <conditionalFormatting sqref="R101">
    <cfRule type="cellIs" dxfId="77" priority="689" operator="equal">
      <formula>"Alto"</formula>
    </cfRule>
  </conditionalFormatting>
  <conditionalFormatting sqref="R101">
    <cfRule type="cellIs" dxfId="76" priority="690" operator="equal">
      <formula>"Moderado"</formula>
    </cfRule>
  </conditionalFormatting>
  <conditionalFormatting sqref="R102:R103">
    <cfRule type="cellIs" dxfId="75" priority="691" operator="equal">
      <formula>"Extremo"</formula>
    </cfRule>
  </conditionalFormatting>
  <conditionalFormatting sqref="R102:R103">
    <cfRule type="cellIs" dxfId="74" priority="692" operator="equal">
      <formula>"Alto"</formula>
    </cfRule>
  </conditionalFormatting>
  <conditionalFormatting sqref="R102:R103">
    <cfRule type="cellIs" dxfId="73" priority="693" operator="equal">
      <formula>"Moderado"</formula>
    </cfRule>
  </conditionalFormatting>
  <conditionalFormatting sqref="R104">
    <cfRule type="cellIs" dxfId="72" priority="694" operator="equal">
      <formula>"Extremo"</formula>
    </cfRule>
  </conditionalFormatting>
  <conditionalFormatting sqref="R104">
    <cfRule type="cellIs" dxfId="71" priority="695" operator="equal">
      <formula>"Alto"</formula>
    </cfRule>
  </conditionalFormatting>
  <conditionalFormatting sqref="R104">
    <cfRule type="cellIs" dxfId="70" priority="696" operator="equal">
      <formula>"Moderado"</formula>
    </cfRule>
  </conditionalFormatting>
  <conditionalFormatting sqref="R105:R106">
    <cfRule type="cellIs" dxfId="69" priority="697" operator="equal">
      <formula>"Extremo"</formula>
    </cfRule>
  </conditionalFormatting>
  <conditionalFormatting sqref="R105:R106">
    <cfRule type="cellIs" dxfId="68" priority="698" operator="equal">
      <formula>"Alto"</formula>
    </cfRule>
  </conditionalFormatting>
  <conditionalFormatting sqref="R105:R106">
    <cfRule type="cellIs" dxfId="67" priority="699" operator="equal">
      <formula>"Moderado"</formula>
    </cfRule>
  </conditionalFormatting>
  <conditionalFormatting sqref="R107:R108">
    <cfRule type="cellIs" dxfId="66" priority="700" operator="equal">
      <formula>"Extremo"</formula>
    </cfRule>
  </conditionalFormatting>
  <conditionalFormatting sqref="R107:R108">
    <cfRule type="cellIs" dxfId="65" priority="701" operator="equal">
      <formula>"Alto"</formula>
    </cfRule>
  </conditionalFormatting>
  <conditionalFormatting sqref="R107:R108">
    <cfRule type="cellIs" dxfId="64" priority="702" operator="equal">
      <formula>"Moderado"</formula>
    </cfRule>
  </conditionalFormatting>
  <conditionalFormatting sqref="R109">
    <cfRule type="cellIs" dxfId="63" priority="703" operator="equal">
      <formula>"Extremo"</formula>
    </cfRule>
  </conditionalFormatting>
  <conditionalFormatting sqref="R109">
    <cfRule type="cellIs" dxfId="62" priority="704" operator="equal">
      <formula>"Alto"</formula>
    </cfRule>
  </conditionalFormatting>
  <conditionalFormatting sqref="R109">
    <cfRule type="cellIs" dxfId="61" priority="705" operator="equal">
      <formula>"Moderado"</formula>
    </cfRule>
  </conditionalFormatting>
  <conditionalFormatting sqref="R110:R111">
    <cfRule type="cellIs" dxfId="60" priority="706" operator="equal">
      <formula>"Extremo"</formula>
    </cfRule>
  </conditionalFormatting>
  <conditionalFormatting sqref="R110:R111">
    <cfRule type="cellIs" dxfId="59" priority="707" operator="equal">
      <formula>"Alto"</formula>
    </cfRule>
  </conditionalFormatting>
  <conditionalFormatting sqref="R110:R111">
    <cfRule type="cellIs" dxfId="58" priority="708" operator="equal">
      <formula>"Moderado"</formula>
    </cfRule>
  </conditionalFormatting>
  <conditionalFormatting sqref="R112">
    <cfRule type="cellIs" dxfId="57" priority="709" operator="equal">
      <formula>"Extremo"</formula>
    </cfRule>
  </conditionalFormatting>
  <conditionalFormatting sqref="R112">
    <cfRule type="cellIs" dxfId="56" priority="710" operator="equal">
      <formula>"Alto"</formula>
    </cfRule>
  </conditionalFormatting>
  <conditionalFormatting sqref="R112">
    <cfRule type="cellIs" dxfId="55" priority="711" operator="equal">
      <formula>"Moderado"</formula>
    </cfRule>
  </conditionalFormatting>
  <conditionalFormatting sqref="R113:R114">
    <cfRule type="cellIs" dxfId="54" priority="712" operator="equal">
      <formula>"Extremo"</formula>
    </cfRule>
  </conditionalFormatting>
  <conditionalFormatting sqref="R113:R114">
    <cfRule type="cellIs" dxfId="53" priority="713" operator="equal">
      <formula>"Alto"</formula>
    </cfRule>
  </conditionalFormatting>
  <conditionalFormatting sqref="R113:R114">
    <cfRule type="cellIs" dxfId="52" priority="714" operator="equal">
      <formula>"Moderado"</formula>
    </cfRule>
  </conditionalFormatting>
  <conditionalFormatting sqref="R115:R117">
    <cfRule type="cellIs" dxfId="51" priority="715" operator="equal">
      <formula>"Extremo"</formula>
    </cfRule>
  </conditionalFormatting>
  <conditionalFormatting sqref="R115:R117">
    <cfRule type="cellIs" dxfId="50" priority="716" operator="equal">
      <formula>"Alto"</formula>
    </cfRule>
  </conditionalFormatting>
  <conditionalFormatting sqref="R115:R117">
    <cfRule type="cellIs" dxfId="49" priority="717" operator="equal">
      <formula>"Moderado"</formula>
    </cfRule>
  </conditionalFormatting>
  <conditionalFormatting sqref="R118">
    <cfRule type="cellIs" dxfId="48" priority="718" operator="equal">
      <formula>"Extremo"</formula>
    </cfRule>
  </conditionalFormatting>
  <conditionalFormatting sqref="R118">
    <cfRule type="cellIs" dxfId="47" priority="719" operator="equal">
      <formula>"Alto"</formula>
    </cfRule>
  </conditionalFormatting>
  <conditionalFormatting sqref="R118">
    <cfRule type="cellIs" dxfId="46" priority="720" operator="equal">
      <formula>"Moderado"</formula>
    </cfRule>
  </conditionalFormatting>
  <conditionalFormatting sqref="R119:R120">
    <cfRule type="cellIs" dxfId="45" priority="721" operator="equal">
      <formula>"Extremo"</formula>
    </cfRule>
  </conditionalFormatting>
  <conditionalFormatting sqref="R119:R120">
    <cfRule type="cellIs" dxfId="44" priority="722" operator="equal">
      <formula>"Alto"</formula>
    </cfRule>
  </conditionalFormatting>
  <conditionalFormatting sqref="R119:R120">
    <cfRule type="cellIs" dxfId="43" priority="723" operator="equal">
      <formula>"Moderado"</formula>
    </cfRule>
  </conditionalFormatting>
  <conditionalFormatting sqref="R121">
    <cfRule type="cellIs" dxfId="42" priority="724" operator="equal">
      <formula>"Extremo"</formula>
    </cfRule>
  </conditionalFormatting>
  <conditionalFormatting sqref="R121">
    <cfRule type="cellIs" dxfId="41" priority="725" operator="equal">
      <formula>"Alto"</formula>
    </cfRule>
  </conditionalFormatting>
  <conditionalFormatting sqref="R121">
    <cfRule type="cellIs" dxfId="40" priority="726" operator="equal">
      <formula>"Moderado"</formula>
    </cfRule>
  </conditionalFormatting>
  <conditionalFormatting sqref="R122:R124">
    <cfRule type="cellIs" dxfId="39" priority="727" operator="equal">
      <formula>"Extremo"</formula>
    </cfRule>
  </conditionalFormatting>
  <conditionalFormatting sqref="R122:R124">
    <cfRule type="cellIs" dxfId="38" priority="728" operator="equal">
      <formula>"Alto"</formula>
    </cfRule>
  </conditionalFormatting>
  <conditionalFormatting sqref="R122:R124">
    <cfRule type="cellIs" dxfId="37" priority="729" operator="equal">
      <formula>"Moderado"</formula>
    </cfRule>
  </conditionalFormatting>
  <conditionalFormatting sqref="R125:R126">
    <cfRule type="cellIs" dxfId="36" priority="730" operator="equal">
      <formula>"Extremo"</formula>
    </cfRule>
  </conditionalFormatting>
  <conditionalFormatting sqref="R125:R126">
    <cfRule type="cellIs" dxfId="35" priority="731" operator="equal">
      <formula>"Alto"</formula>
    </cfRule>
  </conditionalFormatting>
  <conditionalFormatting sqref="R125:R126">
    <cfRule type="cellIs" dxfId="34" priority="732" operator="equal">
      <formula>"Moderado"</formula>
    </cfRule>
  </conditionalFormatting>
  <conditionalFormatting sqref="R127:R129">
    <cfRule type="cellIs" dxfId="33" priority="733" operator="equal">
      <formula>"Extremo"</formula>
    </cfRule>
  </conditionalFormatting>
  <conditionalFormatting sqref="R127:R129">
    <cfRule type="cellIs" dxfId="32" priority="734" operator="equal">
      <formula>"Alto"</formula>
    </cfRule>
  </conditionalFormatting>
  <conditionalFormatting sqref="R127:R129">
    <cfRule type="cellIs" dxfId="31" priority="735" operator="equal">
      <formula>"Moderado"</formula>
    </cfRule>
  </conditionalFormatting>
  <conditionalFormatting sqref="R130:R133">
    <cfRule type="cellIs" dxfId="30" priority="736" operator="equal">
      <formula>"Extremo"</formula>
    </cfRule>
  </conditionalFormatting>
  <conditionalFormatting sqref="R130:R133">
    <cfRule type="cellIs" dxfId="29" priority="737" operator="equal">
      <formula>"Alto"</formula>
    </cfRule>
  </conditionalFormatting>
  <conditionalFormatting sqref="R130:R133">
    <cfRule type="cellIs" dxfId="28" priority="738" operator="equal">
      <formula>"Moderado"</formula>
    </cfRule>
  </conditionalFormatting>
  <conditionalFormatting sqref="R134:R137">
    <cfRule type="cellIs" dxfId="27" priority="739" operator="equal">
      <formula>"Extremo"</formula>
    </cfRule>
  </conditionalFormatting>
  <conditionalFormatting sqref="R134:R137">
    <cfRule type="cellIs" dxfId="26" priority="740" operator="equal">
      <formula>"Alto"</formula>
    </cfRule>
  </conditionalFormatting>
  <conditionalFormatting sqref="R134:R137">
    <cfRule type="cellIs" dxfId="25" priority="741" operator="equal">
      <formula>"Moderado"</formula>
    </cfRule>
  </conditionalFormatting>
  <conditionalFormatting sqref="R138:R142">
    <cfRule type="cellIs" dxfId="24" priority="742" operator="equal">
      <formula>"Extremo"</formula>
    </cfRule>
  </conditionalFormatting>
  <conditionalFormatting sqref="R138:R142">
    <cfRule type="cellIs" dxfId="23" priority="743" operator="equal">
      <formula>"Alto"</formula>
    </cfRule>
  </conditionalFormatting>
  <conditionalFormatting sqref="R138:R142">
    <cfRule type="cellIs" dxfId="22" priority="744" operator="equal">
      <formula>"Moderado"</formula>
    </cfRule>
  </conditionalFormatting>
  <conditionalFormatting sqref="R148:R149">
    <cfRule type="cellIs" dxfId="21" priority="745" operator="equal">
      <formula>"Extremo"</formula>
    </cfRule>
  </conditionalFormatting>
  <conditionalFormatting sqref="R148:R149">
    <cfRule type="cellIs" dxfId="20" priority="746" operator="equal">
      <formula>"Alto"</formula>
    </cfRule>
  </conditionalFormatting>
  <conditionalFormatting sqref="R148:R149">
    <cfRule type="cellIs" dxfId="19" priority="747" operator="equal">
      <formula>"Moderado"</formula>
    </cfRule>
  </conditionalFormatting>
  <conditionalFormatting sqref="R150:R151">
    <cfRule type="cellIs" dxfId="18" priority="748" operator="equal">
      <formula>"Extremo"</formula>
    </cfRule>
  </conditionalFormatting>
  <conditionalFormatting sqref="R150:R151">
    <cfRule type="cellIs" dxfId="17" priority="749" operator="equal">
      <formula>"Alto"</formula>
    </cfRule>
  </conditionalFormatting>
  <conditionalFormatting sqref="R150:R151">
    <cfRule type="cellIs" dxfId="16" priority="750" operator="equal">
      <formula>"Moderado"</formula>
    </cfRule>
  </conditionalFormatting>
  <conditionalFormatting sqref="R152:R153">
    <cfRule type="cellIs" dxfId="15" priority="751" operator="equal">
      <formula>"Extremo"</formula>
    </cfRule>
  </conditionalFormatting>
  <conditionalFormatting sqref="R152:R153">
    <cfRule type="cellIs" dxfId="14" priority="752" operator="equal">
      <formula>"Alto"</formula>
    </cfRule>
  </conditionalFormatting>
  <conditionalFormatting sqref="R152:R153">
    <cfRule type="cellIs" dxfId="13" priority="753" operator="equal">
      <formula>"Moderado"</formula>
    </cfRule>
  </conditionalFormatting>
  <conditionalFormatting sqref="R154:R156 AK155:AK156">
    <cfRule type="cellIs" dxfId="12" priority="754" operator="equal">
      <formula>"Extremo"</formula>
    </cfRule>
  </conditionalFormatting>
  <conditionalFormatting sqref="R154:R156 AK155:AK156">
    <cfRule type="cellIs" dxfId="11" priority="755" operator="equal">
      <formula>"Alto"</formula>
    </cfRule>
  </conditionalFormatting>
  <conditionalFormatting sqref="R154:R156 AK155:AK156">
    <cfRule type="cellIs" dxfId="10" priority="756" operator="equal">
      <formula>"Moderado"</formula>
    </cfRule>
  </conditionalFormatting>
  <conditionalFormatting sqref="R157:R164">
    <cfRule type="cellIs" dxfId="9" priority="757" operator="equal">
      <formula>"Extremo"</formula>
    </cfRule>
  </conditionalFormatting>
  <conditionalFormatting sqref="R157:R164">
    <cfRule type="cellIs" dxfId="8" priority="758" operator="equal">
      <formula>"Alto"</formula>
    </cfRule>
  </conditionalFormatting>
  <conditionalFormatting sqref="R157:R164">
    <cfRule type="cellIs" dxfId="7" priority="759" operator="equal">
      <formula>"Moderado"</formula>
    </cfRule>
  </conditionalFormatting>
  <conditionalFormatting sqref="R75:R78">
    <cfRule type="cellIs" dxfId="6" priority="760" operator="equal">
      <formula>"Extremo"</formula>
    </cfRule>
  </conditionalFormatting>
  <conditionalFormatting sqref="R75:R78">
    <cfRule type="cellIs" dxfId="5" priority="761" operator="equal">
      <formula>"Alto"</formula>
    </cfRule>
  </conditionalFormatting>
  <conditionalFormatting sqref="R75:R78">
    <cfRule type="cellIs" dxfId="4" priority="762" operator="equal">
      <formula>"Moderado"</formula>
    </cfRule>
  </conditionalFormatting>
  <conditionalFormatting sqref="AG9">
    <cfRule type="containsText" dxfId="3" priority="763" operator="containsText" text="&quot;Reducir (compartir)&quot;">
      <formula>NOT(ISERROR(SEARCH(("""Reducir (compartir)"""),(AG9))))</formula>
    </cfRule>
  </conditionalFormatting>
  <conditionalFormatting sqref="R146:R147">
    <cfRule type="cellIs" dxfId="2" priority="764" operator="equal">
      <formula>"Extremo"</formula>
    </cfRule>
  </conditionalFormatting>
  <conditionalFormatting sqref="R146:R147">
    <cfRule type="cellIs" dxfId="1" priority="765" operator="equal">
      <formula>"Alto"</formula>
    </cfRule>
  </conditionalFormatting>
  <conditionalFormatting sqref="R146:R147">
    <cfRule type="cellIs" dxfId="0" priority="766" operator="equal">
      <formula>"Moderado"</formula>
    </cfRule>
  </conditionalFormatting>
  <dataValidations count="1">
    <dataValidation type="list" allowBlank="1" sqref="B9:B11 B13 B15 B18:B21 B23 B26 B29 B31:B34 B36:B39 B41 B44:B49 B51 B54 B57:B58 B61 B64:B68 B72:B75 B78 B81 B84:B87 B89 B92:B93 B97 B100:B102 B104:B105 B107 B109 B111:B113 B116 B118 B120:B122 B125 B127 B130 B134 B138 B143 B146 B148 B150 B152 B155 B157 B160:B161" xr:uid="{00000000-0002-0000-0A00-000000000000}">
      <formula1>"Estratégico,Imagen,Operativo,Financiero,Cumplimiento,Tecnología,Corrupción,Seguridad Digital,Operaciones Estadísticas"</formula1>
    </dataValidation>
  </dataValidations>
  <hyperlinks>
    <hyperlink ref="AK74" r:id="rId1" xr:uid="{00000000-0004-0000-0A00-000000000000}"/>
    <hyperlink ref="AK84" r:id="rId2" xr:uid="{00000000-0004-0000-0A00-000001000000}"/>
    <hyperlink ref="AL84" r:id="rId3" xr:uid="{00000000-0004-0000-0A00-000002000000}"/>
    <hyperlink ref="AK88" r:id="rId4" xr:uid="{00000000-0004-0000-0A00-000003000000}"/>
    <hyperlink ref="AL94" r:id="rId5" xr:uid="{00000000-0004-0000-0A00-000004000000}"/>
    <hyperlink ref="AL95" r:id="rId6" xr:uid="{00000000-0004-0000-0A00-000005000000}"/>
    <hyperlink ref="AL97" r:id="rId7" xr:uid="{00000000-0004-0000-0A00-000006000000}"/>
    <hyperlink ref="AL98" r:id="rId8" xr:uid="{00000000-0004-0000-0A00-000007000000}"/>
    <hyperlink ref="AL161" r:id="rId9" xr:uid="{00000000-0004-0000-0A00-00001B000000}"/>
    <hyperlink ref="AK155" r:id="rId10" xr:uid="{00000000-0004-0000-0A00-00001A000000}"/>
    <hyperlink ref="R155" r:id="rId11" xr:uid="{00000000-0004-0000-0A00-000019000000}"/>
    <hyperlink ref="AL152" r:id="rId12" xr:uid="{00000000-0004-0000-0A00-000018000000}"/>
    <hyperlink ref="AK151" r:id="rId13" xr:uid="{00000000-0004-0000-0A00-000017000000}"/>
    <hyperlink ref="AK150" r:id="rId14" xr:uid="{00000000-0004-0000-0A00-000016000000}"/>
    <hyperlink ref="AL149" r:id="rId15" xr:uid="{00000000-0004-0000-0A00-000015000000}"/>
    <hyperlink ref="AK149" r:id="rId16" xr:uid="{00000000-0004-0000-0A00-000014000000}"/>
    <hyperlink ref="AL148" r:id="rId17" xr:uid="{00000000-0004-0000-0A00-000013000000}"/>
    <hyperlink ref="AK148" r:id="rId18" xr:uid="{00000000-0004-0000-0A00-000012000000}"/>
    <hyperlink ref="AL147" r:id="rId19" xr:uid="{00000000-0004-0000-0A00-000011000000}"/>
    <hyperlink ref="AK147" r:id="rId20" xr:uid="{00000000-0004-0000-0A00-000010000000}"/>
    <hyperlink ref="AL146" r:id="rId21" xr:uid="{00000000-0004-0000-0A00-00000F000000}"/>
    <hyperlink ref="AK146" r:id="rId22" xr:uid="{00000000-0004-0000-0A00-00000E000000}"/>
    <hyperlink ref="AL123" r:id="rId23" xr:uid="{00000000-0004-0000-0A00-00000D000000}"/>
    <hyperlink ref="AL118" r:id="rId24" xr:uid="{00000000-0004-0000-0A00-00000C000000}"/>
    <hyperlink ref="AK114" r:id="rId25" xr:uid="{00000000-0004-0000-0A00-00000B000000}"/>
    <hyperlink ref="AL113" r:id="rId26" xr:uid="{00000000-0004-0000-0A00-00000A000000}"/>
    <hyperlink ref="AL109" r:id="rId27" xr:uid="{00000000-0004-0000-0A00-000009000000}"/>
    <hyperlink ref="AL103" r:id="rId28" xr:uid="{00000000-0004-0000-0A00-000008000000}"/>
  </hyperlinks>
  <pageMargins left="0.7" right="0.7" top="0.75" bottom="0.75" header="0" footer="0"/>
  <pageSetup orientation="landscape" r:id="rId29"/>
  <drawing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26" width="9.375" customWidth="1"/>
  </cols>
  <sheetData>
    <row r="1" spans="1:17" ht="15.75">
      <c r="A1" s="502" t="s">
        <v>5</v>
      </c>
      <c r="B1" s="503"/>
      <c r="C1" s="504" t="s">
        <v>6</v>
      </c>
      <c r="D1" s="505"/>
      <c r="E1" s="505"/>
      <c r="F1" s="505"/>
      <c r="G1" s="505"/>
      <c r="H1" s="3"/>
      <c r="I1" s="506" t="s">
        <v>7</v>
      </c>
      <c r="J1" s="507"/>
      <c r="K1" s="507"/>
      <c r="L1" s="507"/>
      <c r="M1" s="507"/>
      <c r="N1" s="507"/>
      <c r="O1" s="507"/>
      <c r="P1" s="508"/>
      <c r="Q1" s="509"/>
    </row>
    <row r="2" spans="1:17" ht="72" customHeight="1">
      <c r="A2" s="4" t="s">
        <v>8</v>
      </c>
      <c r="B2" s="5">
        <v>5</v>
      </c>
      <c r="C2" s="6" t="s">
        <v>9</v>
      </c>
      <c r="D2" s="6" t="s">
        <v>9</v>
      </c>
      <c r="E2" s="7" t="s">
        <v>10</v>
      </c>
      <c r="F2" s="7" t="s">
        <v>10</v>
      </c>
      <c r="G2" s="7" t="s">
        <v>10</v>
      </c>
      <c r="I2" s="8" t="s">
        <v>11</v>
      </c>
      <c r="J2" s="9" t="s">
        <v>12</v>
      </c>
      <c r="K2" s="10" t="s">
        <v>13</v>
      </c>
      <c r="L2" s="11" t="s">
        <v>14</v>
      </c>
      <c r="M2" s="11" t="s">
        <v>15</v>
      </c>
      <c r="N2" s="11" t="s">
        <v>16</v>
      </c>
      <c r="O2" s="11" t="s">
        <v>17</v>
      </c>
      <c r="P2" s="12" t="s">
        <v>18</v>
      </c>
      <c r="Q2" s="510"/>
    </row>
    <row r="3" spans="1:17" ht="72" customHeight="1">
      <c r="A3" s="4" t="s">
        <v>19</v>
      </c>
      <c r="B3" s="5">
        <v>4</v>
      </c>
      <c r="C3" s="13" t="s">
        <v>20</v>
      </c>
      <c r="D3" s="6" t="s">
        <v>9</v>
      </c>
      <c r="E3" s="6" t="s">
        <v>9</v>
      </c>
      <c r="F3" s="7" t="s">
        <v>10</v>
      </c>
      <c r="G3" s="7" t="s">
        <v>10</v>
      </c>
      <c r="I3" s="14" t="s">
        <v>21</v>
      </c>
      <c r="J3" s="2" t="s">
        <v>22</v>
      </c>
      <c r="K3" s="2" t="s">
        <v>23</v>
      </c>
      <c r="L3" s="15" t="s">
        <v>24</v>
      </c>
      <c r="M3" s="15"/>
      <c r="N3" s="15" t="s">
        <v>24</v>
      </c>
      <c r="O3" s="15"/>
      <c r="P3" s="16" t="s">
        <v>25</v>
      </c>
      <c r="Q3" s="510"/>
    </row>
    <row r="4" spans="1:17" ht="72" customHeight="1">
      <c r="A4" s="4" t="s">
        <v>26</v>
      </c>
      <c r="B4" s="5">
        <v>3</v>
      </c>
      <c r="C4" s="17" t="s">
        <v>27</v>
      </c>
      <c r="D4" s="13" t="s">
        <v>20</v>
      </c>
      <c r="E4" s="6" t="s">
        <v>9</v>
      </c>
      <c r="F4" s="7" t="s">
        <v>10</v>
      </c>
      <c r="G4" s="7" t="s">
        <v>10</v>
      </c>
      <c r="I4" s="18" t="s">
        <v>28</v>
      </c>
      <c r="J4" s="2" t="s">
        <v>29</v>
      </c>
      <c r="K4" s="2" t="s">
        <v>30</v>
      </c>
      <c r="L4" s="19" t="s">
        <v>24</v>
      </c>
      <c r="M4" s="19" t="s">
        <v>24</v>
      </c>
      <c r="N4" s="19" t="s">
        <v>24</v>
      </c>
      <c r="O4" s="19"/>
      <c r="P4" s="16" t="s">
        <v>31</v>
      </c>
      <c r="Q4" s="510"/>
    </row>
    <row r="5" spans="1:17" ht="72" customHeight="1">
      <c r="A5" s="4" t="s">
        <v>32</v>
      </c>
      <c r="B5" s="5">
        <v>2</v>
      </c>
      <c r="C5" s="17" t="s">
        <v>27</v>
      </c>
      <c r="D5" s="17" t="s">
        <v>27</v>
      </c>
      <c r="E5" s="13" t="s">
        <v>20</v>
      </c>
      <c r="F5" s="6" t="s">
        <v>9</v>
      </c>
      <c r="G5" s="6" t="s">
        <v>9</v>
      </c>
      <c r="I5" s="20" t="s">
        <v>33</v>
      </c>
      <c r="J5" s="2" t="s">
        <v>34</v>
      </c>
      <c r="K5" s="2" t="s">
        <v>35</v>
      </c>
      <c r="L5" s="21"/>
      <c r="M5" s="21" t="s">
        <v>24</v>
      </c>
      <c r="N5" s="21"/>
      <c r="O5" s="21"/>
      <c r="P5" s="16" t="s">
        <v>36</v>
      </c>
      <c r="Q5" s="510"/>
    </row>
    <row r="6" spans="1:17" ht="72" customHeight="1">
      <c r="A6" s="4" t="s">
        <v>37</v>
      </c>
      <c r="B6" s="5">
        <v>1</v>
      </c>
      <c r="C6" s="17" t="s">
        <v>27</v>
      </c>
      <c r="D6" s="17" t="s">
        <v>27</v>
      </c>
      <c r="E6" s="17" t="s">
        <v>27</v>
      </c>
      <c r="F6" s="13" t="s">
        <v>20</v>
      </c>
      <c r="G6" s="6" t="s">
        <v>9</v>
      </c>
      <c r="I6" s="22" t="s">
        <v>38</v>
      </c>
      <c r="J6" s="23" t="s">
        <v>39</v>
      </c>
      <c r="K6" s="23" t="s">
        <v>40</v>
      </c>
      <c r="L6" s="24"/>
      <c r="M6" s="24"/>
      <c r="N6" s="24"/>
      <c r="O6" s="24" t="s">
        <v>24</v>
      </c>
      <c r="P6" s="25" t="s">
        <v>41</v>
      </c>
      <c r="Q6" s="510"/>
    </row>
    <row r="7" spans="1:17">
      <c r="A7" s="511"/>
      <c r="B7" s="503"/>
      <c r="C7" s="5">
        <v>1</v>
      </c>
      <c r="D7" s="5">
        <v>2</v>
      </c>
      <c r="E7" s="5">
        <v>3</v>
      </c>
      <c r="F7" s="5">
        <v>4</v>
      </c>
      <c r="G7" s="5">
        <v>5</v>
      </c>
      <c r="H7" s="512" t="s">
        <v>42</v>
      </c>
      <c r="I7" s="503"/>
      <c r="J7" s="503"/>
      <c r="K7" s="503"/>
      <c r="L7" s="503"/>
      <c r="M7" s="503"/>
      <c r="N7" s="503"/>
      <c r="O7" s="503"/>
      <c r="P7" s="503"/>
      <c r="Q7" s="503"/>
    </row>
    <row r="8" spans="1:17">
      <c r="A8" s="503"/>
      <c r="B8" s="503"/>
      <c r="C8" s="1" t="s">
        <v>43</v>
      </c>
      <c r="D8" s="1" t="s">
        <v>44</v>
      </c>
      <c r="E8" s="1" t="s">
        <v>45</v>
      </c>
      <c r="F8" s="1" t="s">
        <v>46</v>
      </c>
      <c r="G8" s="1" t="s">
        <v>47</v>
      </c>
      <c r="H8" s="503"/>
      <c r="I8" s="503"/>
      <c r="J8" s="503"/>
      <c r="K8" s="503"/>
      <c r="L8" s="503"/>
      <c r="M8" s="503"/>
      <c r="N8" s="503"/>
      <c r="O8" s="503"/>
      <c r="P8" s="503"/>
      <c r="Q8" s="503"/>
    </row>
    <row r="9" spans="1:17" ht="14.25">
      <c r="A9" s="503"/>
      <c r="B9" s="503"/>
      <c r="C9" s="513" t="s">
        <v>48</v>
      </c>
      <c r="D9" s="503"/>
      <c r="E9" s="503"/>
      <c r="F9" s="503"/>
      <c r="G9" s="503"/>
      <c r="H9" s="503"/>
      <c r="I9" s="503"/>
      <c r="J9" s="503"/>
      <c r="K9" s="503"/>
      <c r="L9" s="503"/>
      <c r="M9" s="503"/>
      <c r="N9" s="503"/>
      <c r="O9" s="503"/>
      <c r="P9" s="503"/>
      <c r="Q9" s="503"/>
    </row>
    <row r="10" spans="1:17" ht="15" customHeight="1">
      <c r="A10" s="503"/>
      <c r="B10" s="503"/>
      <c r="C10" s="503"/>
      <c r="D10" s="503"/>
      <c r="E10" s="503"/>
      <c r="F10" s="503"/>
      <c r="G10" s="503"/>
      <c r="H10" s="503"/>
      <c r="I10" s="503"/>
      <c r="J10" s="503"/>
      <c r="K10" s="503"/>
      <c r="L10" s="503"/>
      <c r="M10" s="503"/>
      <c r="N10" s="503"/>
      <c r="O10" s="503"/>
      <c r="P10" s="503"/>
      <c r="Q10" s="503"/>
    </row>
    <row r="11" spans="1:17" ht="15" customHeight="1">
      <c r="A11" s="503"/>
      <c r="B11" s="503"/>
      <c r="C11" s="503"/>
      <c r="D11" s="503"/>
      <c r="E11" s="503"/>
      <c r="F11" s="503"/>
      <c r="G11" s="503"/>
      <c r="H11" s="503"/>
      <c r="I11" s="503"/>
      <c r="J11" s="503"/>
      <c r="K11" s="503"/>
      <c r="L11" s="503"/>
      <c r="M11" s="503"/>
      <c r="N11" s="503"/>
      <c r="O11" s="503"/>
      <c r="P11" s="503"/>
      <c r="Q11" s="50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consolidada corte 310821</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23mar</cp:lastModifiedBy>
  <dcterms:created xsi:type="dcterms:W3CDTF">2020-07-31T13:56:24Z</dcterms:created>
  <dcterms:modified xsi:type="dcterms:W3CDTF">2021-09-10T19:47:54Z</dcterms:modified>
</cp:coreProperties>
</file>