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bermudez\Desktop\"/>
    </mc:Choice>
  </mc:AlternateContent>
  <bookViews>
    <workbookView xWindow="0" yWindow="0" windowWidth="28800" windowHeight="12030"/>
  </bookViews>
  <sheets>
    <sheet name="PROY MISIO3204" sheetId="2" r:id="rId1"/>
    <sheet name="PROY MISIO 3204 REC PROP" sheetId="8" r:id="rId2"/>
    <sheet name="PROY FORTAL 3299" sheetId="6" r:id="rId3"/>
  </sheets>
  <definedNames>
    <definedName name="_xlnm.Print_Area" localSheetId="2">'PROY FORTAL 3299'!$E$2:$P$26</definedName>
    <definedName name="_xlnm.Print_Area" localSheetId="1">'PROY MISIO 3204 REC PROP'!$E$2:$P$24</definedName>
    <definedName name="_xlnm.Print_Area" localSheetId="0">'PROY MISIO3204'!$E$2:$P$63</definedName>
    <definedName name="_xlnm.Print_Titles" localSheetId="2">'PROY FORTAL 3299'!$4:$4</definedName>
    <definedName name="_xlnm.Print_Titles" localSheetId="1">'PROY MISIO 3204 REC PROP'!$4:$4</definedName>
    <definedName name="_xlnm.Print_Titles" localSheetId="0">'PROY MISIO3204'!$4:$4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8" l="1"/>
  <c r="N28" i="8" s="1"/>
  <c r="N27" i="8" s="1"/>
  <c r="P27" i="8" s="1"/>
  <c r="N29" i="8"/>
  <c r="N24" i="8"/>
  <c r="N23" i="8"/>
  <c r="N22" i="8"/>
  <c r="P22" i="8" s="1"/>
  <c r="M19" i="8"/>
  <c r="H19" i="8"/>
  <c r="M18" i="8"/>
  <c r="M17" i="8" s="1"/>
  <c r="H18" i="8"/>
  <c r="H17" i="8" s="1"/>
  <c r="N12" i="8"/>
  <c r="N11" i="8" s="1"/>
  <c r="N10" i="8" s="1"/>
  <c r="N8" i="8" s="1"/>
  <c r="M12" i="8"/>
  <c r="M11" i="8"/>
  <c r="M10" i="8" s="1"/>
  <c r="O8" i="8"/>
  <c r="O7" i="8" s="1"/>
  <c r="O6" i="8" s="1"/>
  <c r="O5" i="8" s="1"/>
  <c r="L8" i="8"/>
  <c r="L36" i="8" s="1"/>
  <c r="K8" i="8"/>
  <c r="K7" i="8" s="1"/>
  <c r="K6" i="8" s="1"/>
  <c r="K5" i="8" s="1"/>
  <c r="J8" i="8"/>
  <c r="J36" i="8" s="1"/>
  <c r="I8" i="8"/>
  <c r="I36" i="8" s="1"/>
  <c r="L7" i="8"/>
  <c r="L6" i="8" s="1"/>
  <c r="L5" i="8" s="1"/>
  <c r="J7" i="8"/>
  <c r="I7" i="8"/>
  <c r="J6" i="8"/>
  <c r="I6" i="8"/>
  <c r="I5" i="8" s="1"/>
  <c r="J5" i="8"/>
  <c r="N36" i="8" l="1"/>
  <c r="N7" i="8"/>
  <c r="N6" i="8" s="1"/>
  <c r="N5" i="8" s="1"/>
  <c r="P17" i="8"/>
  <c r="H8" i="8"/>
  <c r="M8" i="8"/>
  <c r="P10" i="8"/>
  <c r="K36" i="8"/>
  <c r="O36" i="8"/>
  <c r="M36" i="8" l="1"/>
  <c r="M7" i="8"/>
  <c r="M6" i="8" s="1"/>
  <c r="M5" i="8" s="1"/>
  <c r="H36" i="8"/>
  <c r="P8" i="8"/>
  <c r="P7" i="8" s="1"/>
  <c r="H7" i="8"/>
  <c r="H6" i="8" s="1"/>
  <c r="P6" i="8" l="1"/>
  <c r="H5" i="8"/>
  <c r="P5" i="8" s="1"/>
  <c r="P36" i="8"/>
  <c r="O9" i="6" l="1"/>
  <c r="O29" i="6" s="1"/>
  <c r="L9" i="6"/>
  <c r="L29" i="6" s="1"/>
  <c r="M9" i="6"/>
  <c r="M29" i="6" s="1"/>
  <c r="N9" i="6"/>
  <c r="N29" i="6" s="1"/>
  <c r="H9" i="6"/>
  <c r="J24" i="6" l="1"/>
  <c r="J23" i="6" s="1"/>
  <c r="J22" i="6" s="1"/>
  <c r="K20" i="6"/>
  <c r="K19" i="6" s="1"/>
  <c r="K18" i="6" s="1"/>
  <c r="P18" i="6" s="1"/>
  <c r="K16" i="6"/>
  <c r="K15" i="6" s="1"/>
  <c r="K14" i="6" s="1"/>
  <c r="I12" i="6"/>
  <c r="I11" i="6" s="1"/>
  <c r="I10" i="6" s="1"/>
  <c r="O8" i="6"/>
  <c r="O7" i="6" s="1"/>
  <c r="O6" i="6" s="1"/>
  <c r="H8" i="6"/>
  <c r="H7" i="6" s="1"/>
  <c r="H6" i="6" s="1"/>
  <c r="K9" i="6" l="1"/>
  <c r="J9" i="6"/>
  <c r="J8" i="6" s="1"/>
  <c r="J7" i="6" s="1"/>
  <c r="J6" i="6" s="1"/>
  <c r="P10" i="6"/>
  <c r="I9" i="6"/>
  <c r="H29" i="6"/>
  <c r="M8" i="6"/>
  <c r="M7" i="6" s="1"/>
  <c r="M6" i="6" s="1"/>
  <c r="N8" i="6"/>
  <c r="N7" i="6" s="1"/>
  <c r="N6" i="6" s="1"/>
  <c r="L8" i="6"/>
  <c r="L7" i="6" s="1"/>
  <c r="L6" i="6" s="1"/>
  <c r="J29" i="6"/>
  <c r="P14" i="6"/>
  <c r="P22" i="6"/>
  <c r="K8" i="6" l="1"/>
  <c r="K7" i="6" s="1"/>
  <c r="K6" i="6" s="1"/>
  <c r="K29" i="6"/>
  <c r="I8" i="6"/>
  <c r="I7" i="6" s="1"/>
  <c r="I6" i="6" s="1"/>
  <c r="I29" i="6"/>
  <c r="K34" i="2"/>
  <c r="K31" i="2" s="1"/>
  <c r="K30" i="2" s="1"/>
  <c r="I34" i="2"/>
  <c r="I31" i="2" s="1"/>
  <c r="I30" i="2" s="1"/>
  <c r="P6" i="6" l="1"/>
  <c r="P29" i="6"/>
  <c r="I8" i="2" l="1"/>
  <c r="I65" i="2" s="1"/>
  <c r="I7" i="2" l="1"/>
  <c r="N55" i="2"/>
  <c r="N53" i="2"/>
  <c r="N48" i="2"/>
  <c r="N46" i="2"/>
  <c r="N42" i="2"/>
  <c r="N41" i="2" s="1"/>
  <c r="N40" i="2" s="1"/>
  <c r="K38" i="2"/>
  <c r="K37" i="2" s="1"/>
  <c r="K36" i="2" s="1"/>
  <c r="K8" i="2" s="1"/>
  <c r="K65" i="2" s="1"/>
  <c r="J38" i="2"/>
  <c r="J37" i="2" s="1"/>
  <c r="J36" i="2" s="1"/>
  <c r="J8" i="2" s="1"/>
  <c r="J65" i="2" s="1"/>
  <c r="M28" i="2"/>
  <c r="M27" i="2" s="1"/>
  <c r="M26" i="2" s="1"/>
  <c r="M24" i="2"/>
  <c r="M23" i="2" s="1"/>
  <c r="M22" i="2" s="1"/>
  <c r="M20" i="2"/>
  <c r="M19" i="2" s="1"/>
  <c r="M18" i="2" s="1"/>
  <c r="L60" i="2"/>
  <c r="L59" i="2" s="1"/>
  <c r="L58" i="2" s="1"/>
  <c r="L8" i="2" s="1"/>
  <c r="L65" i="2" s="1"/>
  <c r="H28" i="2"/>
  <c r="H27" i="2" s="1"/>
  <c r="H26" i="2" s="1"/>
  <c r="N12" i="2"/>
  <c r="N11" i="2" s="1"/>
  <c r="N10" i="2" s="1"/>
  <c r="O16" i="2"/>
  <c r="O15" i="2" s="1"/>
  <c r="O14" i="2" s="1"/>
  <c r="O8" i="2" s="1"/>
  <c r="O65" i="2" s="1"/>
  <c r="H16" i="2"/>
  <c r="H15" i="2" s="1"/>
  <c r="H14" i="2" s="1"/>
  <c r="H8" i="2" s="1"/>
  <c r="H65" i="2" s="1"/>
  <c r="J7" i="2" l="1"/>
  <c r="O7" i="2"/>
  <c r="K7" i="2"/>
  <c r="L7" i="2"/>
  <c r="M8" i="2"/>
  <c r="M65" i="2" s="1"/>
  <c r="H7" i="2"/>
  <c r="N52" i="2"/>
  <c r="N51" i="2" s="1"/>
  <c r="N45" i="2"/>
  <c r="N44" i="2" s="1"/>
  <c r="N8" i="2" s="1"/>
  <c r="N65" i="2" s="1"/>
  <c r="P8" i="2" l="1"/>
  <c r="M7" i="2"/>
  <c r="N7" i="2"/>
  <c r="O6" i="2" l="1"/>
  <c r="N6" i="2"/>
  <c r="M6" i="2"/>
  <c r="L6" i="2"/>
  <c r="L5" i="2" s="1"/>
  <c r="K6" i="2"/>
  <c r="K5" i="2" s="1"/>
  <c r="J6" i="2"/>
  <c r="J5" i="2" s="1"/>
  <c r="I6" i="2"/>
  <c r="M5" i="2" l="1"/>
  <c r="O5" i="2"/>
  <c r="I5" i="2"/>
  <c r="N5" i="2"/>
  <c r="H6" i="2"/>
  <c r="P65" i="2" l="1"/>
  <c r="H5" i="2"/>
  <c r="P5" i="2" s="1"/>
  <c r="P6" i="2"/>
  <c r="P58" i="2" l="1"/>
  <c r="P51" i="2"/>
  <c r="P44" i="2"/>
  <c r="P40" i="2"/>
  <c r="P36" i="2"/>
  <c r="P30" i="2"/>
  <c r="P26" i="2"/>
  <c r="P22" i="2"/>
  <c r="P18" i="2"/>
  <c r="P14" i="2"/>
  <c r="P10" i="2"/>
  <c r="P7" i="2" l="1"/>
</calcChain>
</file>

<file path=xl/sharedStrings.xml><?xml version="1.0" encoding="utf-8"?>
<sst xmlns="http://schemas.openxmlformats.org/spreadsheetml/2006/main" count="326" uniqueCount="136">
  <si>
    <t>2</t>
  </si>
  <si>
    <t>ADQUISICION DE BIENES Y SERVICIOS</t>
  </si>
  <si>
    <t>2-1</t>
  </si>
  <si>
    <t>ADQUISICION DE ACTIVOS NO FINANCIEROS</t>
  </si>
  <si>
    <t>2-1-1</t>
  </si>
  <si>
    <t>ACTIVOS FIJOS</t>
  </si>
  <si>
    <t>2-2</t>
  </si>
  <si>
    <t>ADQUISICIONES DIFERENTES DE ACTIVOS</t>
  </si>
  <si>
    <t>2-2-1</t>
  </si>
  <si>
    <t>MATERIALES Y SUMINISTROS</t>
  </si>
  <si>
    <t>2-2-2</t>
  </si>
  <si>
    <t>ADQUISICIÓN DE SERVICIOS</t>
  </si>
  <si>
    <t xml:space="preserve">C-3299-0900-1-0-3299011 </t>
  </si>
  <si>
    <t>C-3299-0900-1-0-3299020</t>
  </si>
  <si>
    <t>C-3204-0900-3-0-3204015</t>
  </si>
  <si>
    <t>C-3204-0900-3-0-3204043</t>
  </si>
  <si>
    <t>C-3204-0900-3-0-3204045</t>
  </si>
  <si>
    <t>C-3204-0900-3-0-3204046</t>
  </si>
  <si>
    <t>C-3204-0900-3-0-3204047</t>
  </si>
  <si>
    <t>C-3204-0900-3-0-3204048</t>
  </si>
  <si>
    <t>C-3204-0900-3-0-3204049</t>
  </si>
  <si>
    <t>C-3204-0900-3-0-3204050</t>
  </si>
  <si>
    <t xml:space="preserve">C-3204-0900-3-0-3204051 </t>
  </si>
  <si>
    <t>C-3204-0900-3-0-3204052</t>
  </si>
  <si>
    <t>C-3204-0900-3-0-3204053</t>
  </si>
  <si>
    <t>IDEAM-GG-DG.OFICINA DEL SERVICIO DE PRONOSTICOS Y ALERTAS</t>
  </si>
  <si>
    <t>IDEAM-GG-DG.OFICINA INFORMATICA</t>
  </si>
  <si>
    <t>IDEAM-GG-OFICINA ASESORA DE PLANEACION</t>
  </si>
  <si>
    <t>IDEAM-GG-SECRETARIA GENERAL</t>
  </si>
  <si>
    <t>IDEAM-GG-SUBDIRECCION ECOSISTEMAS E INFORMACION AMBIENTAL</t>
  </si>
  <si>
    <t>IDEAM-GG-SUBDIRECCION ESTUDIOS AMBIENTALES</t>
  </si>
  <si>
    <t>IDEAM-GG-SUBDIRECCION HIDROLOGIA</t>
  </si>
  <si>
    <t>IDEAM-GG-SUBDIRECCION METEOROLOGIA</t>
  </si>
  <si>
    <t>TOTAL GENERAL</t>
  </si>
  <si>
    <t>RUBRO</t>
  </si>
  <si>
    <t>DESCRIPCION</t>
  </si>
  <si>
    <t>C-3204-0900-3-0-3204015-2</t>
  </si>
  <si>
    <t>C-3204-0900-3-0-3204015-2-2</t>
  </si>
  <si>
    <t>C-3204-0900-3-0-3204015-2-2-2</t>
  </si>
  <si>
    <t>C-3204-0900-3-0-3204043-2</t>
  </si>
  <si>
    <t>C-3204-0900-3-0-3204043-2-2</t>
  </si>
  <si>
    <t>C-3204-0900-3-0-3204043-2-2-2</t>
  </si>
  <si>
    <t>C-3204-0900-3-0-3204045-2</t>
  </si>
  <si>
    <t>C-3204-0900-3-0-3204045-2-2</t>
  </si>
  <si>
    <t>C-3204-0900-3-0-3204045-2-2-2</t>
  </si>
  <si>
    <t>C-3204-0900-3-0-3204046-2</t>
  </si>
  <si>
    <t>C-3204-0900-3-0-3204046-2-2</t>
  </si>
  <si>
    <t>C-3204-0900-3-0-3204046-2-2-2</t>
  </si>
  <si>
    <t>C-3204-0900-3-0-3204047-2</t>
  </si>
  <si>
    <t>C-3204-0900-3-0-3204047-2-2</t>
  </si>
  <si>
    <t>C-3204-0900-3-0-3204047-2-2-2</t>
  </si>
  <si>
    <t>C-3204-0900-3-0-3204048-2</t>
  </si>
  <si>
    <t>C-3204-0900-3-0-3204048-2-1</t>
  </si>
  <si>
    <t>C-3204-0900-3-0-3204048-2-1-1</t>
  </si>
  <si>
    <t>C-3204-0900-3-0-3204048-2-2</t>
  </si>
  <si>
    <t>C-3204-0900-3-0-3204048-2-2-2</t>
  </si>
  <si>
    <t>C-3204-0900-3-0-3204049-2</t>
  </si>
  <si>
    <t>C-3204-0900-3-0-3204049-2-2</t>
  </si>
  <si>
    <t>C-3204-0900-3-0-3204049-2-2-2</t>
  </si>
  <si>
    <t>C-3204-0900-3-0-3204050-2</t>
  </si>
  <si>
    <t>C-3204-0900-3-0-3204050-2-2</t>
  </si>
  <si>
    <t>C-3204-0900-3-0-3204050-2-2-2</t>
  </si>
  <si>
    <t>C-3204-0900-3-0-3204051 -2</t>
  </si>
  <si>
    <t>C-3204-0900-3-0-3204051 -2-1</t>
  </si>
  <si>
    <t>C-3204-0900-3-0-3204051 -2-1-1</t>
  </si>
  <si>
    <t>C-3204-0900-3-0-3204051 -2-2</t>
  </si>
  <si>
    <t>C-3204-0900-3-0-3204051 -2-2-1</t>
  </si>
  <si>
    <t>C-3204-0900-3-0-3204051 -2-2-2</t>
  </si>
  <si>
    <t>C-3204-0900-3-0-3204052-2</t>
  </si>
  <si>
    <t>C-3204-0900-3-0-3204052-2-1</t>
  </si>
  <si>
    <t>C-3204-0900-3-0-3204052-2-1-1</t>
  </si>
  <si>
    <t>C-3204-0900-3-0-3204052-2-2</t>
  </si>
  <si>
    <t>C-3204-0900-3-0-3204052-2-2-1</t>
  </si>
  <si>
    <t>C-3204-0900-3-0-3204052-2-2-2</t>
  </si>
  <si>
    <t>C-3204-0900-3-0-3204053-2</t>
  </si>
  <si>
    <t>C-3204-0900-3-0-3204053-2-2</t>
  </si>
  <si>
    <t>C-3204-0900-3-0-3204053-2-2-2</t>
  </si>
  <si>
    <t>C</t>
  </si>
  <si>
    <t>C-3299-0900-1-0-3299001 - 2</t>
  </si>
  <si>
    <t>C-3299-0900-1-0-3299001 - 2-2</t>
  </si>
  <si>
    <t>C-3299-0900-1-0-3299001 - 2-2-1</t>
  </si>
  <si>
    <t>C-3299-0900-1-0-3299006 - 2</t>
  </si>
  <si>
    <t>C-3299-0900-1-0-3299006 - 2-2</t>
  </si>
  <si>
    <t>C-3299-0900-1-0-3299006 - 2-2-2</t>
  </si>
  <si>
    <t>C-3299-0900-1-0-3299011  - 2</t>
  </si>
  <si>
    <t>C-3299-0900-1-0-3299011  - 2-2</t>
  </si>
  <si>
    <t>C-3299-0900-1-0-3299011  - 2-2-2</t>
  </si>
  <si>
    <t>C-3299-0900-1-0-3299020 - 2</t>
  </si>
  <si>
    <t>C-3299-0900-1-0-3299020 - 2-2</t>
  </si>
  <si>
    <t>C-3299-0900-1-0-3299020 - 2-2-2</t>
  </si>
  <si>
    <t>OTROS RECURSOS DEL TESORO</t>
  </si>
  <si>
    <t>C-3204</t>
  </si>
  <si>
    <t xml:space="preserve">GESTION DE LA INFORMACIÓN Y EL CONOCIMIENTO AMBIENTAL </t>
  </si>
  <si>
    <t>C-3299</t>
  </si>
  <si>
    <t>FORTALECIMIENTO DE LA GESTIÓN Y DIRECCIÓN DEL SECTOR AMBIENTE Y DESARROLLO SOSTENIBLE</t>
  </si>
  <si>
    <t>C-3204-900</t>
  </si>
  <si>
    <t>INTERSUBSECTORIAL AMBIENTE</t>
  </si>
  <si>
    <t>C-3204-900-3</t>
  </si>
  <si>
    <t>FORTALECIMIENTO DE LA GESTIÓN DEL CONOCIMIENTO HIDROLÓGICO, METEOROLÓGICO Y AMBIENTAL  NACIONAL</t>
  </si>
  <si>
    <t>C-3299-900</t>
  </si>
  <si>
    <t>INTERSUBSECTORIAL  AMBIENTE</t>
  </si>
  <si>
    <t>C-3299-900-1</t>
  </si>
  <si>
    <t>FORTALECIMIENTO DE  LA GESTIÓN Y DIRECCIÓN DEL INSTITUTO DE HIDROLOGÍA, METEOROLOGÍA Y ESTUDIOS AMBIENTALES NACIONAL-</t>
  </si>
  <si>
    <t>TOTAL INVERSION</t>
  </si>
  <si>
    <t>C-3204-0900-3-0-3204053-</t>
  </si>
  <si>
    <t xml:space="preserve">SERVICIO MONITOREO Y SEGUIMIENTO LA BIODIVERSIDAD Y LOS SERVICIOS ECOSISTÉMICOS </t>
  </si>
  <si>
    <t xml:space="preserve">SERVICIO MONITOREO Y SEGUIMIENTO HIDROMETEOROLÓGICO </t>
  </si>
  <si>
    <t>C-3204-0900-3-0-3204051</t>
  </si>
  <si>
    <t>SEDES ADECUADAS</t>
  </si>
  <si>
    <t>SERVICIO DE GESTIÓN DE CALIDAD</t>
  </si>
  <si>
    <t xml:space="preserve">C-3299-0900-1-0-3299006 </t>
  </si>
  <si>
    <t>SERVICIOS DE COMUNICACIÓN</t>
  </si>
  <si>
    <t xml:space="preserve">C-3299-0900-1-0-3299001 </t>
  </si>
  <si>
    <t>SERVICIOS DE INFORMACIÓN PARA LA GESTIÓN ADMINISTRATIVA</t>
  </si>
  <si>
    <t xml:space="preserve">C-3204-0900-3-0-3204052 </t>
  </si>
  <si>
    <t>LABORATORIO CALIDAD AMBIENTAL ACREDITADO ADQU SER</t>
  </si>
  <si>
    <t>SERVICIO MO LACIÓN HIDRODINÁMICA</t>
  </si>
  <si>
    <t xml:space="preserve">C-3204-0900-3-0-3204049 </t>
  </si>
  <si>
    <t>SERVICIO DIVULGACIÓNCONOCIMIENTO GENERADO PARA LA PLANIFICACIÓN SECTORIAL Y LA GESTIÓN AMBIENTAL.</t>
  </si>
  <si>
    <t>SERVICIO ADMINISTRACION LOS SISTEMAS INFORMACIÓN PARA LOS PROCESOS TOMACISIONES</t>
  </si>
  <si>
    <t xml:space="preserve">C-3204-0900-3-0-3204047 </t>
  </si>
  <si>
    <t>SERVICIOS ASISTENCIA TÉCNICA A LAS ENTIDA SL SINA,SNGRD Y SECTOR PRODUCTIVO.</t>
  </si>
  <si>
    <t xml:space="preserve">C-3204-0900-3-0-3204046 </t>
  </si>
  <si>
    <t>DOCUMENTOS ESTUDIOS TÉCNICOS PARA LA PLANIFICACIÓN SECTORIAL Y LA GESTIÓN AMBIENTAL</t>
  </si>
  <si>
    <t>SERVICIOS  ADMINISTRACIÓN REGISTRO ESTABLECIMIENTOS</t>
  </si>
  <si>
    <t xml:space="preserve">C-3204-0900-3-0-3204043 </t>
  </si>
  <si>
    <t>SERVICIO INFORMACIÓN DATOS CLIMÁTICOS Y MONITOREO</t>
  </si>
  <si>
    <t xml:space="preserve">C-3204-0900-3-0-3204015 </t>
  </si>
  <si>
    <t>SERVICIO MONITOREO HIDROLÓGICO</t>
  </si>
  <si>
    <t>REC</t>
  </si>
  <si>
    <t>ANEXO RESOLUCIÓN No. 3200 DEL 31 DE DICIEMBRE DEL 2018 - "POR LA CUAL SE INCORPORA Y DISTRIBUYE EL PRESUPUESTO DE INVERSIÓN ASIGNADO AL IDEAM PARA LA VIGENCIA 2018 Y SE DEFINEN UNOS RUBROS PRESUPUESTALES”</t>
  </si>
  <si>
    <t>INGRESOS CORRIENTES</t>
  </si>
  <si>
    <t/>
  </si>
  <si>
    <t>CSF</t>
  </si>
  <si>
    <t>C-3204-0900-3-0-3204007</t>
  </si>
  <si>
    <t>SERVICIO DE ACREDITACIÓN DE LABORATORIOS Y ORGANIZACIONES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</si>
</sst>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0.79998168889431442"/>
        <bgColor theme="4"/>
      </patternFill>
    </fill>
    <fill>
      <patternFill patternType="solid">
        <fgColor theme="5" tint="0.79998168889431442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6"/>
        <bgColor theme="4"/>
      </patternFill>
    </fill>
    <fill>
      <patternFill patternType="solid">
        <fgColor theme="0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3">
    <xf numFmtId="0" fontId="0" fillId="0" borderId="0" xfId="0"/>
    <xf numFmtId="41" fontId="0" fillId="0" borderId="0" xfId="1" applyFont="1"/>
    <xf numFmtId="0" fontId="0" fillId="0" borderId="0" xfId="0" applyAlignment="1">
      <alignment wrapText="1"/>
    </xf>
    <xf numFmtId="0" fontId="0" fillId="0" borderId="0" xfId="0" applyFill="1"/>
    <xf numFmtId="0" fontId="2" fillId="11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wrapText="1"/>
    </xf>
    <xf numFmtId="41" fontId="0" fillId="0" borderId="0" xfId="0" applyNumberFormat="1"/>
    <xf numFmtId="0" fontId="0" fillId="12" borderId="0" xfId="0" applyFill="1"/>
    <xf numFmtId="0" fontId="0" fillId="13" borderId="0" xfId="0" applyFill="1"/>
    <xf numFmtId="0" fontId="2" fillId="2" borderId="1" xfId="0" applyFont="1" applyFill="1" applyBorder="1" applyAlignment="1">
      <alignment horizontal="center" vertical="center" wrapText="1"/>
    </xf>
    <xf numFmtId="41" fontId="0" fillId="12" borderId="2" xfId="1" applyFont="1" applyFill="1" applyBorder="1"/>
    <xf numFmtId="41" fontId="0" fillId="13" borderId="2" xfId="1" applyFont="1" applyFill="1" applyBorder="1"/>
    <xf numFmtId="41" fontId="0" fillId="0" borderId="2" xfId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wrapText="1"/>
    </xf>
    <xf numFmtId="41" fontId="0" fillId="12" borderId="0" xfId="1" applyFont="1" applyFill="1" applyBorder="1"/>
    <xf numFmtId="0" fontId="0" fillId="1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41" fontId="0" fillId="0" borderId="6" xfId="1" applyFont="1" applyBorder="1"/>
    <xf numFmtId="41" fontId="0" fillId="12" borderId="6" xfId="1" applyFont="1" applyFill="1" applyBorder="1"/>
    <xf numFmtId="41" fontId="0" fillId="13" borderId="6" xfId="1" applyFont="1" applyFill="1" applyBorder="1"/>
    <xf numFmtId="0" fontId="4" fillId="0" borderId="2" xfId="0" applyFont="1" applyBorder="1" applyAlignment="1">
      <alignment horizontal="center" wrapText="1"/>
    </xf>
    <xf numFmtId="41" fontId="4" fillId="0" borderId="2" xfId="1" applyFont="1" applyBorder="1"/>
    <xf numFmtId="0" fontId="2" fillId="4" borderId="8" xfId="0" applyFont="1" applyFill="1" applyBorder="1" applyAlignment="1">
      <alignment horizontal="center" vertical="center" wrapText="1"/>
    </xf>
    <xf numFmtId="41" fontId="0" fillId="0" borderId="0" xfId="1" applyFont="1" applyBorder="1"/>
    <xf numFmtId="41" fontId="0" fillId="13" borderId="0" xfId="1" applyFont="1" applyFill="1" applyBorder="1"/>
    <xf numFmtId="0" fontId="2" fillId="6" borderId="8" xfId="0" applyFont="1" applyFill="1" applyBorder="1" applyAlignment="1">
      <alignment horizontal="center" vertical="center" wrapText="1"/>
    </xf>
    <xf numFmtId="0" fontId="0" fillId="12" borderId="0" xfId="0" applyFill="1" applyBorder="1"/>
    <xf numFmtId="0" fontId="0" fillId="13" borderId="0" xfId="0" applyFill="1" applyBorder="1"/>
    <xf numFmtId="0" fontId="0" fillId="0" borderId="0" xfId="0" applyBorder="1"/>
    <xf numFmtId="0" fontId="5" fillId="12" borderId="0" xfId="0" applyFont="1" applyFill="1" applyAlignment="1">
      <alignment horizontal="left" wrapText="1"/>
    </xf>
    <xf numFmtId="0" fontId="5" fillId="12" borderId="0" xfId="0" applyFont="1" applyFill="1" applyAlignment="1">
      <alignment wrapText="1"/>
    </xf>
    <xf numFmtId="0" fontId="5" fillId="12" borderId="0" xfId="0" applyFont="1" applyFill="1" applyAlignment="1">
      <alignment horizontal="center" wrapText="1"/>
    </xf>
    <xf numFmtId="41" fontId="5" fillId="12" borderId="0" xfId="1" applyFont="1" applyFill="1"/>
    <xf numFmtId="0" fontId="2" fillId="9" borderId="5" xfId="0" applyFont="1" applyFill="1" applyBorder="1" applyAlignment="1">
      <alignment horizontal="center" vertical="center" wrapText="1"/>
    </xf>
    <xf numFmtId="41" fontId="4" fillId="0" borderId="6" xfId="1" applyFont="1" applyBorder="1"/>
    <xf numFmtId="41" fontId="0" fillId="0" borderId="3" xfId="1" applyFont="1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4" xfId="0" applyBorder="1"/>
    <xf numFmtId="0" fontId="0" fillId="0" borderId="0" xfId="0" applyBorder="1" applyAlignment="1">
      <alignment wrapText="1"/>
    </xf>
    <xf numFmtId="0" fontId="0" fillId="12" borderId="4" xfId="0" applyFill="1" applyBorder="1"/>
    <xf numFmtId="0" fontId="0" fillId="13" borderId="4" xfId="0" applyFill="1" applyBorder="1"/>
    <xf numFmtId="0" fontId="0" fillId="13" borderId="0" xfId="0" applyFill="1" applyBorder="1" applyAlignment="1">
      <alignment wrapText="1"/>
    </xf>
    <xf numFmtId="0" fontId="0" fillId="0" borderId="4" xfId="0" applyFill="1" applyBorder="1"/>
    <xf numFmtId="0" fontId="0" fillId="0" borderId="0" xfId="0" applyFill="1" applyBorder="1" applyAlignment="1">
      <alignment wrapText="1"/>
    </xf>
    <xf numFmtId="41" fontId="4" fillId="0" borderId="0" xfId="1" applyFont="1" applyBorder="1"/>
    <xf numFmtId="0" fontId="0" fillId="0" borderId="12" xfId="0" applyBorder="1"/>
    <xf numFmtId="0" fontId="0" fillId="0" borderId="9" xfId="0" applyBorder="1" applyAlignment="1">
      <alignment wrapText="1"/>
    </xf>
    <xf numFmtId="0" fontId="0" fillId="0" borderId="3" xfId="0" applyBorder="1" applyAlignment="1">
      <alignment horizontal="center"/>
    </xf>
    <xf numFmtId="41" fontId="0" fillId="0" borderId="9" xfId="1" applyFont="1" applyBorder="1"/>
    <xf numFmtId="41" fontId="0" fillId="0" borderId="7" xfId="1" applyFont="1" applyBorder="1"/>
    <xf numFmtId="0" fontId="4" fillId="0" borderId="4" xfId="0" applyFont="1" applyBorder="1"/>
    <xf numFmtId="0" fontId="4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13" borderId="2" xfId="0" applyFont="1" applyFill="1" applyBorder="1"/>
    <xf numFmtId="0" fontId="5" fillId="0" borderId="3" xfId="0" applyFont="1" applyBorder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7" fillId="11" borderId="1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12" borderId="2" xfId="0" applyFont="1" applyFill="1" applyBorder="1"/>
    <xf numFmtId="0" fontId="0" fillId="13" borderId="2" xfId="0" applyFont="1" applyFill="1" applyBorder="1"/>
    <xf numFmtId="0" fontId="0" fillId="0" borderId="3" xfId="0" applyFont="1" applyBorder="1"/>
    <xf numFmtId="0" fontId="0" fillId="12" borderId="0" xfId="0" applyFont="1" applyFill="1" applyAlignment="1">
      <alignment horizontal="left" wrapText="1"/>
    </xf>
    <xf numFmtId="0" fontId="0" fillId="12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41" fontId="5" fillId="0" borderId="0" xfId="1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41" fontId="6" fillId="0" borderId="2" xfId="1" applyFont="1" applyBorder="1" applyAlignment="1">
      <alignment horizontal="center" wrapText="1"/>
    </xf>
    <xf numFmtId="41" fontId="6" fillId="0" borderId="6" xfId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41" fontId="5" fillId="0" borderId="2" xfId="1" applyFont="1" applyBorder="1" applyAlignment="1">
      <alignment horizontal="center" wrapText="1"/>
    </xf>
    <xf numFmtId="41" fontId="5" fillId="0" borderId="6" xfId="1" applyFont="1" applyBorder="1" applyAlignment="1">
      <alignment horizontal="center" wrapText="1"/>
    </xf>
    <xf numFmtId="41" fontId="5" fillId="0" borderId="0" xfId="1" applyFont="1" applyBorder="1" applyAlignment="1">
      <alignment horizontal="center" wrapText="1"/>
    </xf>
    <xf numFmtId="0" fontId="5" fillId="12" borderId="2" xfId="0" applyFont="1" applyFill="1" applyBorder="1" applyAlignment="1">
      <alignment horizontal="left"/>
    </xf>
    <xf numFmtId="0" fontId="5" fillId="12" borderId="2" xfId="0" applyFont="1" applyFill="1" applyBorder="1" applyAlignment="1">
      <alignment wrapText="1"/>
    </xf>
    <xf numFmtId="0" fontId="5" fillId="12" borderId="2" xfId="0" applyFont="1" applyFill="1" applyBorder="1" applyAlignment="1">
      <alignment horizontal="center" wrapText="1"/>
    </xf>
    <xf numFmtId="41" fontId="5" fillId="12" borderId="2" xfId="1" applyFont="1" applyFill="1" applyBorder="1"/>
    <xf numFmtId="41" fontId="5" fillId="12" borderId="0" xfId="1" applyFont="1" applyFill="1" applyBorder="1"/>
    <xf numFmtId="41" fontId="5" fillId="12" borderId="6" xfId="1" applyFont="1" applyFill="1" applyBorder="1"/>
    <xf numFmtId="0" fontId="5" fillId="13" borderId="2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center"/>
    </xf>
    <xf numFmtId="41" fontId="5" fillId="13" borderId="2" xfId="1" applyFont="1" applyFill="1" applyBorder="1"/>
    <xf numFmtId="41" fontId="5" fillId="13" borderId="0" xfId="1" applyFont="1" applyFill="1" applyBorder="1"/>
    <xf numFmtId="41" fontId="5" fillId="13" borderId="6" xfId="1" applyFont="1" applyFill="1" applyBorder="1"/>
    <xf numFmtId="41" fontId="5" fillId="0" borderId="2" xfId="1" applyFont="1" applyBorder="1"/>
    <xf numFmtId="41" fontId="5" fillId="0" borderId="0" xfId="1" applyFont="1" applyBorder="1"/>
    <xf numFmtId="41" fontId="5" fillId="0" borderId="6" xfId="1" applyFont="1" applyBorder="1"/>
    <xf numFmtId="41" fontId="5" fillId="0" borderId="2" xfId="1" applyFont="1" applyFill="1" applyBorder="1"/>
    <xf numFmtId="41" fontId="5" fillId="0" borderId="0" xfId="1" applyFont="1" applyFill="1" applyBorder="1"/>
    <xf numFmtId="41" fontId="5" fillId="0" borderId="6" xfId="1" applyFont="1" applyFill="1" applyBorder="1"/>
    <xf numFmtId="49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1" fontId="5" fillId="0" borderId="3" xfId="1" applyFont="1" applyBorder="1"/>
    <xf numFmtId="41" fontId="5" fillId="0" borderId="9" xfId="1" applyFont="1" applyBorder="1"/>
    <xf numFmtId="41" fontId="5" fillId="0" borderId="7" xfId="1" applyFont="1" applyBorder="1"/>
    <xf numFmtId="0" fontId="8" fillId="0" borderId="10" xfId="0" applyFont="1" applyBorder="1"/>
    <xf numFmtId="0" fontId="8" fillId="0" borderId="11" xfId="0" applyFont="1" applyBorder="1" applyAlignment="1">
      <alignment wrapText="1"/>
    </xf>
    <xf numFmtId="0" fontId="8" fillId="0" borderId="0" xfId="0" applyFont="1"/>
    <xf numFmtId="0" fontId="2" fillId="11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1" fontId="5" fillId="0" borderId="0" xfId="0" applyNumberFormat="1" applyFont="1" applyAlignment="1">
      <alignment horizontal="left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tabSelected="1" topLeftCell="B1" zoomScale="60" zoomScaleNormal="60" workbookViewId="0">
      <pane ySplit="4" topLeftCell="A5" activePane="bottomLeft" state="frozen"/>
      <selection activeCell="D1" sqref="D1"/>
      <selection pane="bottomLeft" activeCell="F86" sqref="F86"/>
    </sheetView>
  </sheetViews>
  <sheetFormatPr baseColWidth="10" defaultRowHeight="15.75" x14ac:dyDescent="0.25"/>
  <cols>
    <col min="1" max="1" width="0" hidden="1" customWidth="1"/>
    <col min="2" max="2" width="8.5703125" style="2" customWidth="1"/>
    <col min="3" max="3" width="5.85546875" style="2" bestFit="1" customWidth="1"/>
    <col min="4" max="4" width="7.140625" style="2" customWidth="1"/>
    <col min="5" max="5" width="44.7109375" style="63" customWidth="1"/>
    <col min="6" max="6" width="85.42578125" style="64" customWidth="1"/>
    <col min="7" max="7" width="11.7109375" style="83" customWidth="1"/>
    <col min="8" max="8" width="21.140625" style="84" customWidth="1"/>
    <col min="9" max="9" width="20.28515625" style="84" customWidth="1"/>
    <col min="10" max="10" width="20.5703125" style="84" customWidth="1"/>
    <col min="11" max="11" width="20" style="84" customWidth="1"/>
    <col min="12" max="12" width="21.7109375" style="84" customWidth="1"/>
    <col min="13" max="13" width="20.28515625" style="84" customWidth="1"/>
    <col min="14" max="14" width="20" style="84" customWidth="1"/>
    <col min="15" max="15" width="19.85546875" style="84" customWidth="1"/>
    <col min="16" max="16" width="21.5703125" style="84" customWidth="1"/>
    <col min="17" max="17" width="26" customWidth="1"/>
  </cols>
  <sheetData>
    <row r="1" spans="1:17" s="5" customFormat="1" x14ac:dyDescent="0.25">
      <c r="B1" s="2"/>
      <c r="C1" s="2"/>
      <c r="D1" s="2"/>
      <c r="E1" s="63"/>
      <c r="F1" s="64"/>
      <c r="G1" s="83"/>
      <c r="H1" s="84"/>
      <c r="I1" s="84"/>
      <c r="J1" s="84"/>
      <c r="K1" s="84"/>
      <c r="L1" s="84"/>
      <c r="M1" s="84"/>
      <c r="N1" s="84"/>
      <c r="O1" s="84"/>
      <c r="P1" s="84"/>
    </row>
    <row r="2" spans="1:17" s="5" customFormat="1" ht="27.75" customHeight="1" x14ac:dyDescent="0.25">
      <c r="B2" s="2"/>
      <c r="C2" s="2"/>
      <c r="D2" s="2"/>
      <c r="E2" s="120" t="s">
        <v>130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7" s="5" customFormat="1" ht="16.5" thickBot="1" x14ac:dyDescent="0.3">
      <c r="B3" s="2"/>
      <c r="C3" s="2"/>
      <c r="D3" s="2"/>
      <c r="E3" s="63"/>
      <c r="F3" s="64"/>
      <c r="G3" s="83"/>
      <c r="H3" s="84"/>
      <c r="I3" s="84"/>
      <c r="J3" s="84"/>
      <c r="K3" s="84"/>
      <c r="L3" s="84"/>
      <c r="M3" s="84"/>
      <c r="N3" s="84"/>
      <c r="O3" s="84"/>
      <c r="P3" s="84"/>
    </row>
    <row r="4" spans="1:17" s="118" customFormat="1" ht="79.5" customHeight="1" thickBot="1" x14ac:dyDescent="0.25">
      <c r="A4" s="116"/>
      <c r="B4" s="117"/>
      <c r="C4" s="117"/>
      <c r="D4" s="117"/>
      <c r="E4" s="119" t="s">
        <v>34</v>
      </c>
      <c r="F4" s="4" t="s">
        <v>35</v>
      </c>
      <c r="G4" s="4" t="s">
        <v>129</v>
      </c>
      <c r="H4" s="10" t="s">
        <v>25</v>
      </c>
      <c r="I4" s="17" t="s">
        <v>26</v>
      </c>
      <c r="J4" s="31" t="s">
        <v>27</v>
      </c>
      <c r="K4" s="18" t="s">
        <v>28</v>
      </c>
      <c r="L4" s="34" t="s">
        <v>29</v>
      </c>
      <c r="M4" s="14" t="s">
        <v>30</v>
      </c>
      <c r="N4" s="15" t="s">
        <v>31</v>
      </c>
      <c r="O4" s="42" t="s">
        <v>32</v>
      </c>
      <c r="P4" s="19" t="s">
        <v>33</v>
      </c>
    </row>
    <row r="5" spans="1:17" s="5" customFormat="1" ht="76.5" customHeight="1" x14ac:dyDescent="0.25">
      <c r="A5" s="47"/>
      <c r="B5" s="48"/>
      <c r="C5" s="48"/>
      <c r="D5" s="48"/>
      <c r="E5" s="85" t="s">
        <v>91</v>
      </c>
      <c r="F5" s="86" t="s">
        <v>92</v>
      </c>
      <c r="G5" s="86">
        <v>11</v>
      </c>
      <c r="H5" s="87">
        <f>H6</f>
        <v>2906586582</v>
      </c>
      <c r="I5" s="87">
        <f t="shared" ref="I5:O5" si="0">I6</f>
        <v>4260380000</v>
      </c>
      <c r="J5" s="87">
        <f t="shared" si="0"/>
        <v>215453650</v>
      </c>
      <c r="K5" s="87">
        <f t="shared" si="0"/>
        <v>561000000</v>
      </c>
      <c r="L5" s="87">
        <f t="shared" si="0"/>
        <v>2866193894</v>
      </c>
      <c r="M5" s="87">
        <f t="shared" si="0"/>
        <v>1971937920</v>
      </c>
      <c r="N5" s="87">
        <f t="shared" si="0"/>
        <v>8968637488</v>
      </c>
      <c r="O5" s="88">
        <f t="shared" si="0"/>
        <v>1476700000</v>
      </c>
      <c r="P5" s="87">
        <f>SUM(H5:O5)</f>
        <v>23226889534</v>
      </c>
      <c r="Q5" s="7"/>
    </row>
    <row r="6" spans="1:17" s="5" customFormat="1" ht="76.5" customHeight="1" x14ac:dyDescent="0.25">
      <c r="A6" s="47"/>
      <c r="B6" s="48"/>
      <c r="C6" s="48"/>
      <c r="D6" s="48"/>
      <c r="E6" s="89" t="s">
        <v>95</v>
      </c>
      <c r="F6" s="90" t="s">
        <v>96</v>
      </c>
      <c r="G6" s="90"/>
      <c r="H6" s="91">
        <f>H7</f>
        <v>2906586582</v>
      </c>
      <c r="I6" s="91">
        <f t="shared" ref="I6:O7" si="1">I7</f>
        <v>4260380000</v>
      </c>
      <c r="J6" s="91">
        <f t="shared" si="1"/>
        <v>215453650</v>
      </c>
      <c r="K6" s="91">
        <f t="shared" si="1"/>
        <v>561000000</v>
      </c>
      <c r="L6" s="91">
        <f t="shared" si="1"/>
        <v>2866193894</v>
      </c>
      <c r="M6" s="91">
        <f t="shared" si="1"/>
        <v>1971937920</v>
      </c>
      <c r="N6" s="91">
        <f t="shared" si="1"/>
        <v>8968637488</v>
      </c>
      <c r="O6" s="92">
        <f t="shared" si="1"/>
        <v>1476700000</v>
      </c>
      <c r="P6" s="91">
        <f>SUM(H6:O6)</f>
        <v>23226889534</v>
      </c>
    </row>
    <row r="7" spans="1:17" s="5" customFormat="1" ht="37.5" customHeight="1" x14ac:dyDescent="0.25">
      <c r="A7" s="47"/>
      <c r="B7" s="48"/>
      <c r="C7" s="48"/>
      <c r="D7" s="48"/>
      <c r="E7" s="89" t="s">
        <v>97</v>
      </c>
      <c r="F7" s="90" t="s">
        <v>98</v>
      </c>
      <c r="G7" s="90"/>
      <c r="H7" s="91">
        <f>H8</f>
        <v>2906586582</v>
      </c>
      <c r="I7" s="91">
        <f t="shared" si="1"/>
        <v>4260380000</v>
      </c>
      <c r="J7" s="91">
        <f t="shared" si="1"/>
        <v>215453650</v>
      </c>
      <c r="K7" s="91">
        <f t="shared" si="1"/>
        <v>561000000</v>
      </c>
      <c r="L7" s="91">
        <f t="shared" si="1"/>
        <v>2866193894</v>
      </c>
      <c r="M7" s="91">
        <f t="shared" si="1"/>
        <v>1971937920</v>
      </c>
      <c r="N7" s="91">
        <f t="shared" si="1"/>
        <v>8968637488</v>
      </c>
      <c r="O7" s="92">
        <f t="shared" si="1"/>
        <v>1476700000</v>
      </c>
      <c r="P7" s="91">
        <f t="shared" ref="P7" si="2">P8</f>
        <v>23226889534</v>
      </c>
    </row>
    <row r="8" spans="1:17" s="5" customFormat="1" ht="33" customHeight="1" x14ac:dyDescent="0.25">
      <c r="A8" s="47"/>
      <c r="B8" s="48"/>
      <c r="C8" s="48"/>
      <c r="D8" s="48"/>
      <c r="E8" s="89" t="s">
        <v>77</v>
      </c>
      <c r="F8" s="86" t="s">
        <v>90</v>
      </c>
      <c r="G8" s="86"/>
      <c r="H8" s="87">
        <f>H10+H14+H18+H22+H26+H30+H36+H40+H44+H51+H58</f>
        <v>2906586582</v>
      </c>
      <c r="I8" s="87">
        <f t="shared" ref="I8:O8" si="3">I10+I14+I18+I22+I26+I30+I36+I40+I44+I51+I58</f>
        <v>4260380000</v>
      </c>
      <c r="J8" s="87">
        <f t="shared" si="3"/>
        <v>215453650</v>
      </c>
      <c r="K8" s="87">
        <f t="shared" si="3"/>
        <v>561000000</v>
      </c>
      <c r="L8" s="87">
        <f t="shared" si="3"/>
        <v>2866193894</v>
      </c>
      <c r="M8" s="87">
        <f t="shared" si="3"/>
        <v>1971937920</v>
      </c>
      <c r="N8" s="87">
        <f t="shared" si="3"/>
        <v>8968637488</v>
      </c>
      <c r="O8" s="87">
        <f t="shared" si="3"/>
        <v>1476700000</v>
      </c>
      <c r="P8" s="87">
        <f>SUM(H8:O8)</f>
        <v>23226889534</v>
      </c>
    </row>
    <row r="9" spans="1:17" s="5" customFormat="1" ht="33" customHeight="1" x14ac:dyDescent="0.25">
      <c r="A9" s="47"/>
      <c r="B9" s="48"/>
      <c r="C9" s="48"/>
      <c r="D9" s="48"/>
      <c r="E9" s="89"/>
      <c r="F9" s="90"/>
      <c r="G9" s="90"/>
      <c r="H9" s="91"/>
      <c r="I9" s="91"/>
      <c r="J9" s="93"/>
      <c r="K9" s="91"/>
      <c r="L9" s="93"/>
      <c r="M9" s="91"/>
      <c r="N9" s="91"/>
      <c r="O9" s="92"/>
      <c r="P9" s="91"/>
    </row>
    <row r="10" spans="1:17" s="8" customFormat="1" x14ac:dyDescent="0.25">
      <c r="A10" s="49"/>
      <c r="B10" s="35"/>
      <c r="C10" s="20"/>
      <c r="D10" s="20"/>
      <c r="E10" s="94" t="s">
        <v>127</v>
      </c>
      <c r="F10" s="95" t="s">
        <v>128</v>
      </c>
      <c r="G10" s="96">
        <v>11</v>
      </c>
      <c r="H10" s="97"/>
      <c r="I10" s="97"/>
      <c r="J10" s="98"/>
      <c r="K10" s="97"/>
      <c r="L10" s="98"/>
      <c r="M10" s="97"/>
      <c r="N10" s="97">
        <f>N11</f>
        <v>1352500000</v>
      </c>
      <c r="O10" s="99"/>
      <c r="P10" s="97">
        <f>SUM(H10:O10)</f>
        <v>1352500000</v>
      </c>
    </row>
    <row r="11" spans="1:17" s="9" customFormat="1" ht="45" x14ac:dyDescent="0.25">
      <c r="A11" s="50"/>
      <c r="B11" s="51" t="s">
        <v>14</v>
      </c>
      <c r="C11" s="36" t="s">
        <v>0</v>
      </c>
      <c r="D11" s="36"/>
      <c r="E11" s="100" t="s">
        <v>36</v>
      </c>
      <c r="F11" s="67" t="s">
        <v>1</v>
      </c>
      <c r="G11" s="101"/>
      <c r="H11" s="102">
        <v>0</v>
      </c>
      <c r="I11" s="102">
        <v>0</v>
      </c>
      <c r="J11" s="103">
        <v>0</v>
      </c>
      <c r="K11" s="102">
        <v>0</v>
      </c>
      <c r="L11" s="103">
        <v>0</v>
      </c>
      <c r="M11" s="102">
        <v>0</v>
      </c>
      <c r="N11" s="102">
        <f>N12</f>
        <v>1352500000</v>
      </c>
      <c r="O11" s="104">
        <v>0</v>
      </c>
      <c r="P11" s="102"/>
    </row>
    <row r="12" spans="1:17" ht="45" x14ac:dyDescent="0.25">
      <c r="A12" s="47"/>
      <c r="B12" s="48" t="s">
        <v>14</v>
      </c>
      <c r="C12" s="37" t="s">
        <v>6</v>
      </c>
      <c r="D12" s="37"/>
      <c r="E12" s="65" t="s">
        <v>37</v>
      </c>
      <c r="F12" s="66" t="s">
        <v>7</v>
      </c>
      <c r="G12" s="89"/>
      <c r="H12" s="105">
        <v>0</v>
      </c>
      <c r="I12" s="105">
        <v>0</v>
      </c>
      <c r="J12" s="106">
        <v>0</v>
      </c>
      <c r="K12" s="105">
        <v>0</v>
      </c>
      <c r="L12" s="106">
        <v>0</v>
      </c>
      <c r="M12" s="105">
        <v>0</v>
      </c>
      <c r="N12" s="105">
        <f>N13</f>
        <v>1352500000</v>
      </c>
      <c r="O12" s="107">
        <v>0</v>
      </c>
      <c r="P12" s="105"/>
    </row>
    <row r="13" spans="1:17" ht="45" x14ac:dyDescent="0.25">
      <c r="A13" s="47"/>
      <c r="B13" s="48" t="s">
        <v>14</v>
      </c>
      <c r="C13" s="37" t="s">
        <v>10</v>
      </c>
      <c r="D13" s="37"/>
      <c r="E13" s="65" t="s">
        <v>38</v>
      </c>
      <c r="F13" s="66" t="s">
        <v>11</v>
      </c>
      <c r="G13" s="89"/>
      <c r="H13" s="105"/>
      <c r="I13" s="105"/>
      <c r="J13" s="106"/>
      <c r="K13" s="105"/>
      <c r="L13" s="106"/>
      <c r="M13" s="105"/>
      <c r="N13" s="105">
        <v>1352500000</v>
      </c>
      <c r="O13" s="107"/>
      <c r="P13" s="105"/>
    </row>
    <row r="14" spans="1:17" s="8" customFormat="1" x14ac:dyDescent="0.25">
      <c r="A14" s="49"/>
      <c r="B14" s="35"/>
      <c r="C14" s="20"/>
      <c r="D14" s="20"/>
      <c r="E14" s="94" t="s">
        <v>125</v>
      </c>
      <c r="F14" s="95" t="s">
        <v>126</v>
      </c>
      <c r="G14" s="96">
        <v>11</v>
      </c>
      <c r="H14" s="97">
        <f>H15</f>
        <v>604000000</v>
      </c>
      <c r="I14" s="97"/>
      <c r="J14" s="98"/>
      <c r="K14" s="97"/>
      <c r="L14" s="98"/>
      <c r="M14" s="97"/>
      <c r="N14" s="97"/>
      <c r="O14" s="99">
        <f>O15</f>
        <v>1476700000</v>
      </c>
      <c r="P14" s="97">
        <f>SUM(H14:O14)</f>
        <v>2080700000</v>
      </c>
    </row>
    <row r="15" spans="1:17" s="9" customFormat="1" ht="45" x14ac:dyDescent="0.25">
      <c r="A15" s="50"/>
      <c r="B15" s="51" t="s">
        <v>15</v>
      </c>
      <c r="C15" s="36" t="s">
        <v>0</v>
      </c>
      <c r="D15" s="36"/>
      <c r="E15" s="100" t="s">
        <v>39</v>
      </c>
      <c r="F15" s="67" t="s">
        <v>1</v>
      </c>
      <c r="G15" s="101"/>
      <c r="H15" s="102">
        <f>H16</f>
        <v>604000000</v>
      </c>
      <c r="I15" s="102"/>
      <c r="J15" s="103"/>
      <c r="K15" s="102"/>
      <c r="L15" s="103"/>
      <c r="M15" s="102"/>
      <c r="N15" s="102">
        <v>0</v>
      </c>
      <c r="O15" s="104">
        <f>O16</f>
        <v>1476700000</v>
      </c>
      <c r="P15" s="102"/>
    </row>
    <row r="16" spans="1:17" ht="45" x14ac:dyDescent="0.25">
      <c r="A16" s="47"/>
      <c r="B16" s="48" t="s">
        <v>15</v>
      </c>
      <c r="C16" s="37" t="s">
        <v>6</v>
      </c>
      <c r="D16" s="37"/>
      <c r="E16" s="65" t="s">
        <v>40</v>
      </c>
      <c r="F16" s="66" t="s">
        <v>7</v>
      </c>
      <c r="G16" s="89"/>
      <c r="H16" s="105">
        <f>H17</f>
        <v>604000000</v>
      </c>
      <c r="I16" s="105"/>
      <c r="J16" s="106"/>
      <c r="K16" s="105"/>
      <c r="L16" s="106"/>
      <c r="M16" s="105"/>
      <c r="N16" s="105">
        <v>0</v>
      </c>
      <c r="O16" s="107">
        <f>O17</f>
        <v>1476700000</v>
      </c>
      <c r="P16" s="105"/>
    </row>
    <row r="17" spans="1:16" ht="45" x14ac:dyDescent="0.25">
      <c r="A17" s="47"/>
      <c r="B17" s="48" t="s">
        <v>15</v>
      </c>
      <c r="C17" s="37" t="s">
        <v>10</v>
      </c>
      <c r="D17" s="37"/>
      <c r="E17" s="65" t="s">
        <v>41</v>
      </c>
      <c r="F17" s="66" t="s">
        <v>11</v>
      </c>
      <c r="G17" s="89"/>
      <c r="H17" s="105">
        <v>604000000</v>
      </c>
      <c r="I17" s="105"/>
      <c r="J17" s="106"/>
      <c r="K17" s="105"/>
      <c r="L17" s="106"/>
      <c r="M17" s="105"/>
      <c r="N17" s="105">
        <v>0</v>
      </c>
      <c r="O17" s="107">
        <v>1476700000</v>
      </c>
      <c r="P17" s="105"/>
    </row>
    <row r="18" spans="1:16" s="8" customFormat="1" x14ac:dyDescent="0.25">
      <c r="A18" s="49"/>
      <c r="B18" s="35"/>
      <c r="C18" s="20"/>
      <c r="D18" s="20"/>
      <c r="E18" s="94" t="s">
        <v>16</v>
      </c>
      <c r="F18" s="95" t="s">
        <v>124</v>
      </c>
      <c r="G18" s="96">
        <v>11</v>
      </c>
      <c r="H18" s="97"/>
      <c r="I18" s="97"/>
      <c r="J18" s="98"/>
      <c r="K18" s="97"/>
      <c r="L18" s="98"/>
      <c r="M18" s="97">
        <f>M19</f>
        <v>313003520</v>
      </c>
      <c r="N18" s="97"/>
      <c r="O18" s="99"/>
      <c r="P18" s="97">
        <f>SUM(H18:O18)</f>
        <v>313003520</v>
      </c>
    </row>
    <row r="19" spans="1:16" s="9" customFormat="1" ht="45" x14ac:dyDescent="0.25">
      <c r="A19" s="50"/>
      <c r="B19" s="51" t="s">
        <v>16</v>
      </c>
      <c r="C19" s="36" t="s">
        <v>0</v>
      </c>
      <c r="D19" s="36"/>
      <c r="E19" s="100" t="s">
        <v>42</v>
      </c>
      <c r="F19" s="67" t="s">
        <v>1</v>
      </c>
      <c r="G19" s="101"/>
      <c r="H19" s="102"/>
      <c r="I19" s="102"/>
      <c r="J19" s="103"/>
      <c r="K19" s="102"/>
      <c r="L19" s="103"/>
      <c r="M19" s="102">
        <f>M20</f>
        <v>313003520</v>
      </c>
      <c r="N19" s="102">
        <v>0</v>
      </c>
      <c r="O19" s="104"/>
      <c r="P19" s="102"/>
    </row>
    <row r="20" spans="1:16" s="3" customFormat="1" ht="45" x14ac:dyDescent="0.25">
      <c r="A20" s="52"/>
      <c r="B20" s="53" t="s">
        <v>16</v>
      </c>
      <c r="C20" s="37" t="s">
        <v>6</v>
      </c>
      <c r="D20" s="37"/>
      <c r="E20" s="65" t="s">
        <v>43</v>
      </c>
      <c r="F20" s="66" t="s">
        <v>7</v>
      </c>
      <c r="G20" s="89"/>
      <c r="H20" s="108"/>
      <c r="I20" s="108"/>
      <c r="J20" s="109"/>
      <c r="K20" s="108"/>
      <c r="L20" s="109"/>
      <c r="M20" s="105">
        <f>M21</f>
        <v>313003520</v>
      </c>
      <c r="N20" s="108">
        <v>0</v>
      </c>
      <c r="O20" s="110"/>
      <c r="P20" s="108"/>
    </row>
    <row r="21" spans="1:16" s="3" customFormat="1" ht="45" x14ac:dyDescent="0.25">
      <c r="A21" s="52"/>
      <c r="B21" s="53" t="s">
        <v>16</v>
      </c>
      <c r="C21" s="37" t="s">
        <v>10</v>
      </c>
      <c r="D21" s="37"/>
      <c r="E21" s="65" t="s">
        <v>44</v>
      </c>
      <c r="F21" s="66" t="s">
        <v>11</v>
      </c>
      <c r="G21" s="89"/>
      <c r="H21" s="108"/>
      <c r="I21" s="108"/>
      <c r="J21" s="109"/>
      <c r="K21" s="108"/>
      <c r="L21" s="109"/>
      <c r="M21" s="108">
        <v>313003520</v>
      </c>
      <c r="N21" s="108">
        <v>0</v>
      </c>
      <c r="O21" s="110"/>
      <c r="P21" s="108"/>
    </row>
    <row r="22" spans="1:16" s="8" customFormat="1" ht="31.5" x14ac:dyDescent="0.25">
      <c r="A22" s="49"/>
      <c r="B22" s="35"/>
      <c r="C22" s="20"/>
      <c r="D22" s="20"/>
      <c r="E22" s="94" t="s">
        <v>122</v>
      </c>
      <c r="F22" s="95" t="s">
        <v>123</v>
      </c>
      <c r="G22" s="96">
        <v>11</v>
      </c>
      <c r="H22" s="97"/>
      <c r="I22" s="97"/>
      <c r="J22" s="98"/>
      <c r="K22" s="97"/>
      <c r="L22" s="98"/>
      <c r="M22" s="97">
        <f>M23</f>
        <v>494454400</v>
      </c>
      <c r="N22" s="97"/>
      <c r="O22" s="99"/>
      <c r="P22" s="97">
        <f>SUM(H22:O22)</f>
        <v>494454400</v>
      </c>
    </row>
    <row r="23" spans="1:16" s="9" customFormat="1" ht="45" x14ac:dyDescent="0.25">
      <c r="A23" s="50"/>
      <c r="B23" s="51" t="s">
        <v>17</v>
      </c>
      <c r="C23" s="36" t="s">
        <v>0</v>
      </c>
      <c r="D23" s="36"/>
      <c r="E23" s="100" t="s">
        <v>45</v>
      </c>
      <c r="F23" s="67" t="s">
        <v>1</v>
      </c>
      <c r="G23" s="101"/>
      <c r="H23" s="102"/>
      <c r="I23" s="102"/>
      <c r="J23" s="103"/>
      <c r="K23" s="102"/>
      <c r="L23" s="103"/>
      <c r="M23" s="102">
        <f>M24</f>
        <v>494454400</v>
      </c>
      <c r="N23" s="102">
        <v>0</v>
      </c>
      <c r="O23" s="104"/>
      <c r="P23" s="102"/>
    </row>
    <row r="24" spans="1:16" ht="45" x14ac:dyDescent="0.25">
      <c r="A24" s="47"/>
      <c r="B24" s="53" t="s">
        <v>17</v>
      </c>
      <c r="C24" s="37" t="s">
        <v>6</v>
      </c>
      <c r="D24" s="37"/>
      <c r="E24" s="65" t="s">
        <v>46</v>
      </c>
      <c r="F24" s="66" t="s">
        <v>7</v>
      </c>
      <c r="G24" s="89"/>
      <c r="H24" s="105"/>
      <c r="I24" s="105"/>
      <c r="J24" s="106"/>
      <c r="K24" s="105"/>
      <c r="L24" s="106"/>
      <c r="M24" s="105">
        <f>M25</f>
        <v>494454400</v>
      </c>
      <c r="N24" s="105">
        <v>0</v>
      </c>
      <c r="O24" s="107"/>
      <c r="P24" s="105"/>
    </row>
    <row r="25" spans="1:16" ht="45" x14ac:dyDescent="0.25">
      <c r="A25" s="47"/>
      <c r="B25" s="53" t="s">
        <v>17</v>
      </c>
      <c r="C25" s="37" t="s">
        <v>10</v>
      </c>
      <c r="D25" s="37"/>
      <c r="E25" s="65" t="s">
        <v>47</v>
      </c>
      <c r="F25" s="66" t="s">
        <v>11</v>
      </c>
      <c r="G25" s="89"/>
      <c r="H25" s="105"/>
      <c r="I25" s="105"/>
      <c r="J25" s="106"/>
      <c r="K25" s="105"/>
      <c r="L25" s="106"/>
      <c r="M25" s="105">
        <v>494454400</v>
      </c>
      <c r="N25" s="105">
        <v>0</v>
      </c>
      <c r="O25" s="107"/>
      <c r="P25" s="105"/>
    </row>
    <row r="26" spans="1:16" s="8" customFormat="1" x14ac:dyDescent="0.25">
      <c r="A26" s="49"/>
      <c r="B26" s="35"/>
      <c r="C26" s="20"/>
      <c r="D26" s="20"/>
      <c r="E26" s="94" t="s">
        <v>120</v>
      </c>
      <c r="F26" s="95" t="s">
        <v>121</v>
      </c>
      <c r="G26" s="96">
        <v>11</v>
      </c>
      <c r="H26" s="97">
        <f>H27</f>
        <v>2302586582</v>
      </c>
      <c r="I26" s="97"/>
      <c r="J26" s="98"/>
      <c r="K26" s="97"/>
      <c r="L26" s="98"/>
      <c r="M26" s="97">
        <f>M27</f>
        <v>1164480000</v>
      </c>
      <c r="N26" s="97"/>
      <c r="O26" s="99"/>
      <c r="P26" s="97">
        <f>SUM(H26:O26)</f>
        <v>3467066582</v>
      </c>
    </row>
    <row r="27" spans="1:16" s="9" customFormat="1" ht="45" x14ac:dyDescent="0.25">
      <c r="A27" s="50"/>
      <c r="B27" s="51" t="s">
        <v>18</v>
      </c>
      <c r="C27" s="36" t="s">
        <v>0</v>
      </c>
      <c r="D27" s="36"/>
      <c r="E27" s="100" t="s">
        <v>48</v>
      </c>
      <c r="F27" s="67" t="s">
        <v>1</v>
      </c>
      <c r="G27" s="101"/>
      <c r="H27" s="102">
        <f>H28</f>
        <v>2302586582</v>
      </c>
      <c r="I27" s="102"/>
      <c r="J27" s="103"/>
      <c r="K27" s="102"/>
      <c r="L27" s="103"/>
      <c r="M27" s="102">
        <f>M28</f>
        <v>1164480000</v>
      </c>
      <c r="N27" s="102">
        <v>0</v>
      </c>
      <c r="O27" s="104"/>
      <c r="P27" s="102"/>
    </row>
    <row r="28" spans="1:16" ht="45" x14ac:dyDescent="0.25">
      <c r="A28" s="47"/>
      <c r="B28" s="48" t="s">
        <v>18</v>
      </c>
      <c r="C28" s="37" t="s">
        <v>6</v>
      </c>
      <c r="D28" s="37"/>
      <c r="E28" s="65" t="s">
        <v>49</v>
      </c>
      <c r="F28" s="66" t="s">
        <v>7</v>
      </c>
      <c r="G28" s="89"/>
      <c r="H28" s="105">
        <f>H29</f>
        <v>2302586582</v>
      </c>
      <c r="I28" s="105"/>
      <c r="J28" s="106"/>
      <c r="K28" s="105"/>
      <c r="L28" s="106"/>
      <c r="M28" s="105">
        <f>M29</f>
        <v>1164480000</v>
      </c>
      <c r="N28" s="105">
        <v>0</v>
      </c>
      <c r="O28" s="107"/>
      <c r="P28" s="105"/>
    </row>
    <row r="29" spans="1:16" ht="45" x14ac:dyDescent="0.25">
      <c r="A29" s="47"/>
      <c r="B29" s="48" t="s">
        <v>18</v>
      </c>
      <c r="C29" s="37" t="s">
        <v>10</v>
      </c>
      <c r="D29" s="37"/>
      <c r="E29" s="65" t="s">
        <v>50</v>
      </c>
      <c r="F29" s="66" t="s">
        <v>11</v>
      </c>
      <c r="G29" s="89"/>
      <c r="H29" s="105">
        <v>2302586582</v>
      </c>
      <c r="I29" s="105"/>
      <c r="J29" s="106"/>
      <c r="K29" s="105"/>
      <c r="L29" s="106"/>
      <c r="M29" s="105">
        <v>1164480000</v>
      </c>
      <c r="N29" s="105">
        <v>0</v>
      </c>
      <c r="O29" s="107"/>
      <c r="P29" s="105"/>
    </row>
    <row r="30" spans="1:16" s="8" customFormat="1" ht="31.5" x14ac:dyDescent="0.25">
      <c r="A30" s="49"/>
      <c r="B30" s="35"/>
      <c r="C30" s="20"/>
      <c r="D30" s="20"/>
      <c r="E30" s="94" t="s">
        <v>19</v>
      </c>
      <c r="F30" s="95" t="s">
        <v>119</v>
      </c>
      <c r="G30" s="96">
        <v>11</v>
      </c>
      <c r="H30" s="97"/>
      <c r="I30" s="97">
        <f>I31</f>
        <v>4260380000</v>
      </c>
      <c r="J30" s="98"/>
      <c r="K30" s="97">
        <f>K31</f>
        <v>330000000</v>
      </c>
      <c r="L30" s="98"/>
      <c r="M30" s="97"/>
      <c r="N30" s="97"/>
      <c r="O30" s="99"/>
      <c r="P30" s="97">
        <f>SUM(H30:O30)</f>
        <v>4590380000</v>
      </c>
    </row>
    <row r="31" spans="1:16" s="9" customFormat="1" ht="45" x14ac:dyDescent="0.25">
      <c r="A31" s="50"/>
      <c r="B31" s="51" t="s">
        <v>19</v>
      </c>
      <c r="C31" s="36" t="s">
        <v>0</v>
      </c>
      <c r="D31" s="36"/>
      <c r="E31" s="100" t="s">
        <v>51</v>
      </c>
      <c r="F31" s="67" t="s">
        <v>1</v>
      </c>
      <c r="G31" s="101"/>
      <c r="H31" s="102"/>
      <c r="I31" s="102">
        <f>I32+I34</f>
        <v>4260380000</v>
      </c>
      <c r="J31" s="103"/>
      <c r="K31" s="102">
        <f>K32+K34</f>
        <v>330000000</v>
      </c>
      <c r="L31" s="103"/>
      <c r="M31" s="102"/>
      <c r="N31" s="102">
        <v>0</v>
      </c>
      <c r="O31" s="104"/>
      <c r="P31" s="102"/>
    </row>
    <row r="32" spans="1:16" ht="45" x14ac:dyDescent="0.25">
      <c r="A32" s="47"/>
      <c r="B32" s="48" t="s">
        <v>19</v>
      </c>
      <c r="C32" s="37" t="s">
        <v>2</v>
      </c>
      <c r="D32" s="37"/>
      <c r="E32" s="65" t="s">
        <v>52</v>
      </c>
      <c r="F32" s="66" t="s">
        <v>3</v>
      </c>
      <c r="G32" s="89"/>
      <c r="H32" s="105"/>
      <c r="I32" s="105">
        <v>300000000</v>
      </c>
      <c r="J32" s="106"/>
      <c r="K32" s="105">
        <v>0</v>
      </c>
      <c r="L32" s="106"/>
      <c r="M32" s="105"/>
      <c r="N32" s="105">
        <v>0</v>
      </c>
      <c r="O32" s="107"/>
      <c r="P32" s="105"/>
    </row>
    <row r="33" spans="1:16" ht="45" x14ac:dyDescent="0.25">
      <c r="A33" s="47"/>
      <c r="B33" s="48" t="s">
        <v>19</v>
      </c>
      <c r="C33" s="37" t="s">
        <v>4</v>
      </c>
      <c r="D33" s="37"/>
      <c r="E33" s="65" t="s">
        <v>53</v>
      </c>
      <c r="F33" s="66" t="s">
        <v>5</v>
      </c>
      <c r="G33" s="89"/>
      <c r="H33" s="105"/>
      <c r="I33" s="105">
        <v>300000000</v>
      </c>
      <c r="J33" s="106"/>
      <c r="K33" s="105"/>
      <c r="L33" s="106"/>
      <c r="M33" s="105"/>
      <c r="N33" s="105">
        <v>0</v>
      </c>
      <c r="O33" s="107"/>
      <c r="P33" s="105"/>
    </row>
    <row r="34" spans="1:16" ht="45" x14ac:dyDescent="0.25">
      <c r="A34" s="47"/>
      <c r="B34" s="48" t="s">
        <v>19</v>
      </c>
      <c r="C34" s="37" t="s">
        <v>6</v>
      </c>
      <c r="D34" s="37"/>
      <c r="E34" s="65" t="s">
        <v>54</v>
      </c>
      <c r="F34" s="66" t="s">
        <v>7</v>
      </c>
      <c r="G34" s="89"/>
      <c r="H34" s="105"/>
      <c r="I34" s="105">
        <f>I35</f>
        <v>3960380000</v>
      </c>
      <c r="J34" s="106"/>
      <c r="K34" s="105">
        <f>K35</f>
        <v>330000000</v>
      </c>
      <c r="L34" s="106"/>
      <c r="M34" s="105"/>
      <c r="N34" s="105">
        <v>0</v>
      </c>
      <c r="O34" s="107"/>
      <c r="P34" s="105"/>
    </row>
    <row r="35" spans="1:16" ht="45" x14ac:dyDescent="0.25">
      <c r="A35" s="47"/>
      <c r="B35" s="48" t="s">
        <v>19</v>
      </c>
      <c r="C35" s="37" t="s">
        <v>10</v>
      </c>
      <c r="D35" s="37"/>
      <c r="E35" s="65" t="s">
        <v>55</v>
      </c>
      <c r="F35" s="66" t="s">
        <v>11</v>
      </c>
      <c r="G35" s="89"/>
      <c r="H35" s="105"/>
      <c r="I35" s="105">
        <v>3960380000</v>
      </c>
      <c r="J35" s="106"/>
      <c r="K35" s="105">
        <v>330000000</v>
      </c>
      <c r="L35" s="106"/>
      <c r="M35" s="105"/>
      <c r="N35" s="105">
        <v>0</v>
      </c>
      <c r="O35" s="107"/>
      <c r="P35" s="105"/>
    </row>
    <row r="36" spans="1:16" s="8" customFormat="1" ht="31.5" x14ac:dyDescent="0.25">
      <c r="A36" s="49"/>
      <c r="B36" s="35"/>
      <c r="C36" s="20"/>
      <c r="D36" s="20"/>
      <c r="E36" s="94" t="s">
        <v>117</v>
      </c>
      <c r="F36" s="95" t="s">
        <v>118</v>
      </c>
      <c r="G36" s="96">
        <v>11</v>
      </c>
      <c r="H36" s="97"/>
      <c r="I36" s="97"/>
      <c r="J36" s="97">
        <f t="shared" ref="J36:K38" si="4">J37</f>
        <v>215453650</v>
      </c>
      <c r="K36" s="97">
        <f t="shared" si="4"/>
        <v>231000000</v>
      </c>
      <c r="L36" s="98"/>
      <c r="M36" s="97"/>
      <c r="N36" s="97"/>
      <c r="O36" s="99"/>
      <c r="P36" s="97">
        <f>SUM(H36:O36)</f>
        <v>446453650</v>
      </c>
    </row>
    <row r="37" spans="1:16" s="9" customFormat="1" ht="45" x14ac:dyDescent="0.25">
      <c r="A37" s="50"/>
      <c r="B37" s="51" t="s">
        <v>20</v>
      </c>
      <c r="C37" s="36" t="s">
        <v>0</v>
      </c>
      <c r="D37" s="36"/>
      <c r="E37" s="100" t="s">
        <v>56</v>
      </c>
      <c r="F37" s="67" t="s">
        <v>1</v>
      </c>
      <c r="G37" s="101"/>
      <c r="H37" s="102"/>
      <c r="I37" s="102"/>
      <c r="J37" s="102">
        <f t="shared" si="4"/>
        <v>215453650</v>
      </c>
      <c r="K37" s="102">
        <f t="shared" si="4"/>
        <v>231000000</v>
      </c>
      <c r="L37" s="103"/>
      <c r="M37" s="102"/>
      <c r="N37" s="102">
        <v>0</v>
      </c>
      <c r="O37" s="104"/>
      <c r="P37" s="102"/>
    </row>
    <row r="38" spans="1:16" ht="45" x14ac:dyDescent="0.25">
      <c r="A38" s="47"/>
      <c r="B38" s="48" t="s">
        <v>20</v>
      </c>
      <c r="C38" s="37" t="s">
        <v>6</v>
      </c>
      <c r="D38" s="37"/>
      <c r="E38" s="65" t="s">
        <v>57</v>
      </c>
      <c r="F38" s="66" t="s">
        <v>7</v>
      </c>
      <c r="G38" s="89"/>
      <c r="H38" s="105"/>
      <c r="I38" s="105"/>
      <c r="J38" s="105">
        <f t="shared" si="4"/>
        <v>215453650</v>
      </c>
      <c r="K38" s="105">
        <f t="shared" si="4"/>
        <v>231000000</v>
      </c>
      <c r="L38" s="106"/>
      <c r="M38" s="105"/>
      <c r="N38" s="105">
        <v>0</v>
      </c>
      <c r="O38" s="107"/>
      <c r="P38" s="105"/>
    </row>
    <row r="39" spans="1:16" ht="45" x14ac:dyDescent="0.25">
      <c r="A39" s="47"/>
      <c r="B39" s="48" t="s">
        <v>20</v>
      </c>
      <c r="C39" s="37" t="s">
        <v>10</v>
      </c>
      <c r="D39" s="37"/>
      <c r="E39" s="65" t="s">
        <v>58</v>
      </c>
      <c r="F39" s="66" t="s">
        <v>11</v>
      </c>
      <c r="G39" s="89"/>
      <c r="H39" s="105"/>
      <c r="I39" s="105"/>
      <c r="J39" s="106">
        <v>215453650</v>
      </c>
      <c r="K39" s="105">
        <v>231000000</v>
      </c>
      <c r="L39" s="106"/>
      <c r="M39" s="105"/>
      <c r="N39" s="105">
        <v>0</v>
      </c>
      <c r="O39" s="107"/>
      <c r="P39" s="105"/>
    </row>
    <row r="40" spans="1:16" s="8" customFormat="1" x14ac:dyDescent="0.25">
      <c r="A40" s="49"/>
      <c r="B40" s="35"/>
      <c r="C40" s="20"/>
      <c r="D40" s="20"/>
      <c r="E40" s="94" t="s">
        <v>21</v>
      </c>
      <c r="F40" s="95" t="s">
        <v>116</v>
      </c>
      <c r="G40" s="96">
        <v>11</v>
      </c>
      <c r="H40" s="97"/>
      <c r="I40" s="97"/>
      <c r="J40" s="98"/>
      <c r="K40" s="97"/>
      <c r="L40" s="98"/>
      <c r="M40" s="97"/>
      <c r="N40" s="97">
        <f>N41</f>
        <v>860000000</v>
      </c>
      <c r="O40" s="99"/>
      <c r="P40" s="97">
        <f>SUM(H40:O40)</f>
        <v>860000000</v>
      </c>
    </row>
    <row r="41" spans="1:16" s="9" customFormat="1" ht="45" x14ac:dyDescent="0.25">
      <c r="A41" s="50"/>
      <c r="B41" s="51" t="s">
        <v>21</v>
      </c>
      <c r="C41" s="36" t="s">
        <v>0</v>
      </c>
      <c r="D41" s="36"/>
      <c r="E41" s="100" t="s">
        <v>59</v>
      </c>
      <c r="F41" s="67" t="s">
        <v>1</v>
      </c>
      <c r="G41" s="101"/>
      <c r="H41" s="102"/>
      <c r="I41" s="102"/>
      <c r="J41" s="103"/>
      <c r="K41" s="102"/>
      <c r="L41" s="103"/>
      <c r="M41" s="102"/>
      <c r="N41" s="102">
        <f>N42</f>
        <v>860000000</v>
      </c>
      <c r="O41" s="104"/>
      <c r="P41" s="102"/>
    </row>
    <row r="42" spans="1:16" ht="45" x14ac:dyDescent="0.25">
      <c r="A42" s="47"/>
      <c r="B42" s="48" t="s">
        <v>21</v>
      </c>
      <c r="C42" s="37" t="s">
        <v>6</v>
      </c>
      <c r="D42" s="37"/>
      <c r="E42" s="65" t="s">
        <v>60</v>
      </c>
      <c r="F42" s="66" t="s">
        <v>7</v>
      </c>
      <c r="G42" s="89"/>
      <c r="H42" s="105"/>
      <c r="I42" s="105"/>
      <c r="J42" s="106"/>
      <c r="K42" s="105"/>
      <c r="L42" s="106"/>
      <c r="M42" s="105"/>
      <c r="N42" s="105">
        <f>N43</f>
        <v>860000000</v>
      </c>
      <c r="O42" s="107"/>
      <c r="P42" s="105"/>
    </row>
    <row r="43" spans="1:16" ht="45" x14ac:dyDescent="0.25">
      <c r="A43" s="47"/>
      <c r="B43" s="48" t="s">
        <v>21</v>
      </c>
      <c r="C43" s="37" t="s">
        <v>10</v>
      </c>
      <c r="D43" s="37"/>
      <c r="E43" s="65" t="s">
        <v>61</v>
      </c>
      <c r="F43" s="66" t="s">
        <v>11</v>
      </c>
      <c r="G43" s="89"/>
      <c r="H43" s="105"/>
      <c r="I43" s="105"/>
      <c r="J43" s="106"/>
      <c r="K43" s="105"/>
      <c r="L43" s="106"/>
      <c r="M43" s="105"/>
      <c r="N43" s="105">
        <v>860000000</v>
      </c>
      <c r="O43" s="107"/>
      <c r="P43" s="105"/>
    </row>
    <row r="44" spans="1:16" s="8" customFormat="1" x14ac:dyDescent="0.25">
      <c r="A44" s="49"/>
      <c r="B44" s="35"/>
      <c r="C44" s="20"/>
      <c r="D44" s="20"/>
      <c r="E44" s="94" t="s">
        <v>107</v>
      </c>
      <c r="F44" s="95" t="s">
        <v>106</v>
      </c>
      <c r="G44" s="96">
        <v>11</v>
      </c>
      <c r="H44" s="97"/>
      <c r="I44" s="97"/>
      <c r="J44" s="98"/>
      <c r="K44" s="97"/>
      <c r="L44" s="98"/>
      <c r="M44" s="97"/>
      <c r="N44" s="97">
        <f>N45</f>
        <v>6046137488</v>
      </c>
      <c r="O44" s="99"/>
      <c r="P44" s="97">
        <f>SUM(H44:O44)</f>
        <v>6046137488</v>
      </c>
    </row>
    <row r="45" spans="1:16" s="9" customFormat="1" ht="45" x14ac:dyDescent="0.25">
      <c r="A45" s="50"/>
      <c r="B45" s="51" t="s">
        <v>22</v>
      </c>
      <c r="C45" s="36" t="s">
        <v>0</v>
      </c>
      <c r="D45" s="36"/>
      <c r="E45" s="100" t="s">
        <v>62</v>
      </c>
      <c r="F45" s="67" t="s">
        <v>1</v>
      </c>
      <c r="G45" s="101"/>
      <c r="H45" s="102"/>
      <c r="I45" s="102"/>
      <c r="J45" s="103"/>
      <c r="K45" s="102"/>
      <c r="L45" s="103"/>
      <c r="M45" s="102"/>
      <c r="N45" s="102">
        <f>N46+N48</f>
        <v>6046137488</v>
      </c>
      <c r="O45" s="104"/>
      <c r="P45" s="102"/>
    </row>
    <row r="46" spans="1:16" ht="45" x14ac:dyDescent="0.25">
      <c r="A46" s="47"/>
      <c r="B46" s="48" t="s">
        <v>22</v>
      </c>
      <c r="C46" s="37" t="s">
        <v>2</v>
      </c>
      <c r="D46" s="37"/>
      <c r="E46" s="65" t="s">
        <v>63</v>
      </c>
      <c r="F46" s="66" t="s">
        <v>3</v>
      </c>
      <c r="G46" s="89"/>
      <c r="H46" s="105"/>
      <c r="I46" s="105"/>
      <c r="J46" s="106"/>
      <c r="K46" s="105"/>
      <c r="L46" s="106"/>
      <c r="M46" s="105"/>
      <c r="N46" s="105">
        <f>N47</f>
        <v>565000000</v>
      </c>
      <c r="O46" s="107"/>
      <c r="P46" s="105"/>
    </row>
    <row r="47" spans="1:16" ht="45" x14ac:dyDescent="0.25">
      <c r="A47" s="47"/>
      <c r="B47" s="48" t="s">
        <v>22</v>
      </c>
      <c r="C47" s="37" t="s">
        <v>4</v>
      </c>
      <c r="D47" s="37"/>
      <c r="E47" s="65" t="s">
        <v>64</v>
      </c>
      <c r="F47" s="66" t="s">
        <v>5</v>
      </c>
      <c r="G47" s="89"/>
      <c r="H47" s="105"/>
      <c r="I47" s="105"/>
      <c r="J47" s="106"/>
      <c r="K47" s="105"/>
      <c r="L47" s="106"/>
      <c r="M47" s="105"/>
      <c r="N47" s="105">
        <v>565000000</v>
      </c>
      <c r="O47" s="107"/>
      <c r="P47" s="105"/>
    </row>
    <row r="48" spans="1:16" ht="45" x14ac:dyDescent="0.25">
      <c r="A48" s="47"/>
      <c r="B48" s="48" t="s">
        <v>22</v>
      </c>
      <c r="C48" s="37" t="s">
        <v>6</v>
      </c>
      <c r="D48" s="37"/>
      <c r="E48" s="65" t="s">
        <v>65</v>
      </c>
      <c r="F48" s="66" t="s">
        <v>7</v>
      </c>
      <c r="G48" s="89"/>
      <c r="H48" s="105"/>
      <c r="I48" s="105"/>
      <c r="J48" s="106"/>
      <c r="K48" s="105"/>
      <c r="L48" s="106"/>
      <c r="M48" s="105"/>
      <c r="N48" s="105">
        <f>N49+N50</f>
        <v>5481137488</v>
      </c>
      <c r="O48" s="107"/>
      <c r="P48" s="105"/>
    </row>
    <row r="49" spans="1:17" ht="45" x14ac:dyDescent="0.25">
      <c r="A49" s="47"/>
      <c r="B49" s="48" t="s">
        <v>22</v>
      </c>
      <c r="C49" s="37" t="s">
        <v>8</v>
      </c>
      <c r="D49" s="37"/>
      <c r="E49" s="65" t="s">
        <v>66</v>
      </c>
      <c r="F49" s="66" t="s">
        <v>9</v>
      </c>
      <c r="G49" s="89"/>
      <c r="H49" s="105"/>
      <c r="I49" s="105"/>
      <c r="J49" s="106"/>
      <c r="K49" s="105"/>
      <c r="L49" s="106"/>
      <c r="M49" s="105"/>
      <c r="N49" s="105">
        <v>530000000</v>
      </c>
      <c r="O49" s="107"/>
      <c r="P49" s="105"/>
    </row>
    <row r="50" spans="1:17" ht="45" x14ac:dyDescent="0.25">
      <c r="A50" s="47"/>
      <c r="B50" s="48" t="s">
        <v>22</v>
      </c>
      <c r="C50" s="37" t="s">
        <v>10</v>
      </c>
      <c r="D50" s="37"/>
      <c r="E50" s="65" t="s">
        <v>67</v>
      </c>
      <c r="F50" s="66" t="s">
        <v>11</v>
      </c>
      <c r="G50" s="89"/>
      <c r="H50" s="105"/>
      <c r="I50" s="105"/>
      <c r="J50" s="106"/>
      <c r="K50" s="105"/>
      <c r="L50" s="106"/>
      <c r="M50" s="105"/>
      <c r="N50" s="105">
        <v>4951137488</v>
      </c>
      <c r="O50" s="107"/>
      <c r="P50" s="105"/>
    </row>
    <row r="51" spans="1:17" s="8" customFormat="1" x14ac:dyDescent="0.25">
      <c r="A51" s="49"/>
      <c r="B51" s="35"/>
      <c r="C51" s="20"/>
      <c r="D51" s="20"/>
      <c r="E51" s="94" t="s">
        <v>114</v>
      </c>
      <c r="F51" s="95" t="s">
        <v>115</v>
      </c>
      <c r="G51" s="96">
        <v>11</v>
      </c>
      <c r="H51" s="97"/>
      <c r="I51" s="97"/>
      <c r="J51" s="98"/>
      <c r="K51" s="97"/>
      <c r="L51" s="98"/>
      <c r="M51" s="97"/>
      <c r="N51" s="97">
        <f>N52</f>
        <v>710000000</v>
      </c>
      <c r="O51" s="99"/>
      <c r="P51" s="97">
        <f>SUM(H51:O51)</f>
        <v>710000000</v>
      </c>
    </row>
    <row r="52" spans="1:17" s="9" customFormat="1" ht="45" x14ac:dyDescent="0.25">
      <c r="A52" s="50"/>
      <c r="B52" s="51" t="s">
        <v>23</v>
      </c>
      <c r="C52" s="36" t="s">
        <v>0</v>
      </c>
      <c r="D52" s="36"/>
      <c r="E52" s="100" t="s">
        <v>68</v>
      </c>
      <c r="F52" s="67" t="s">
        <v>1</v>
      </c>
      <c r="G52" s="101"/>
      <c r="H52" s="102"/>
      <c r="I52" s="102"/>
      <c r="J52" s="103"/>
      <c r="K52" s="102"/>
      <c r="L52" s="103"/>
      <c r="M52" s="102"/>
      <c r="N52" s="102">
        <f>N53+N55</f>
        <v>710000000</v>
      </c>
      <c r="O52" s="104"/>
      <c r="P52" s="102"/>
    </row>
    <row r="53" spans="1:17" ht="45" x14ac:dyDescent="0.25">
      <c r="A53" s="47"/>
      <c r="B53" s="48" t="s">
        <v>23</v>
      </c>
      <c r="C53" s="37" t="s">
        <v>2</v>
      </c>
      <c r="D53" s="37"/>
      <c r="E53" s="65" t="s">
        <v>69</v>
      </c>
      <c r="F53" s="66" t="s">
        <v>3</v>
      </c>
      <c r="G53" s="89"/>
      <c r="H53" s="105"/>
      <c r="I53" s="105"/>
      <c r="J53" s="106"/>
      <c r="K53" s="105"/>
      <c r="L53" s="106"/>
      <c r="M53" s="105"/>
      <c r="N53" s="105">
        <f>N54</f>
        <v>200000000</v>
      </c>
      <c r="O53" s="107"/>
      <c r="P53" s="105"/>
    </row>
    <row r="54" spans="1:17" ht="45" x14ac:dyDescent="0.25">
      <c r="A54" s="47"/>
      <c r="B54" s="48" t="s">
        <v>23</v>
      </c>
      <c r="C54" s="37" t="s">
        <v>4</v>
      </c>
      <c r="D54" s="37"/>
      <c r="E54" s="65" t="s">
        <v>70</v>
      </c>
      <c r="F54" s="66" t="s">
        <v>5</v>
      </c>
      <c r="G54" s="89"/>
      <c r="H54" s="105"/>
      <c r="I54" s="105"/>
      <c r="J54" s="106"/>
      <c r="K54" s="105"/>
      <c r="L54" s="106"/>
      <c r="M54" s="105"/>
      <c r="N54" s="105">
        <v>200000000</v>
      </c>
      <c r="O54" s="107"/>
      <c r="P54" s="105"/>
    </row>
    <row r="55" spans="1:17" ht="45" x14ac:dyDescent="0.25">
      <c r="A55" s="47"/>
      <c r="B55" s="48" t="s">
        <v>23</v>
      </c>
      <c r="C55" s="37" t="s">
        <v>6</v>
      </c>
      <c r="D55" s="37"/>
      <c r="E55" s="65" t="s">
        <v>71</v>
      </c>
      <c r="F55" s="66" t="s">
        <v>7</v>
      </c>
      <c r="G55" s="89"/>
      <c r="H55" s="105"/>
      <c r="I55" s="105"/>
      <c r="J55" s="106"/>
      <c r="K55" s="105"/>
      <c r="L55" s="106"/>
      <c r="M55" s="105"/>
      <c r="N55" s="105">
        <f>N56+N57</f>
        <v>510000000</v>
      </c>
      <c r="O55" s="107"/>
      <c r="P55" s="105"/>
    </row>
    <row r="56" spans="1:17" ht="45" x14ac:dyDescent="0.25">
      <c r="A56" s="47"/>
      <c r="B56" s="48" t="s">
        <v>23</v>
      </c>
      <c r="C56" s="37" t="s">
        <v>8</v>
      </c>
      <c r="D56" s="37"/>
      <c r="E56" s="65" t="s">
        <v>72</v>
      </c>
      <c r="F56" s="66" t="s">
        <v>9</v>
      </c>
      <c r="G56" s="89"/>
      <c r="H56" s="105"/>
      <c r="I56" s="105"/>
      <c r="J56" s="106"/>
      <c r="K56" s="105"/>
      <c r="L56" s="106"/>
      <c r="M56" s="105"/>
      <c r="N56" s="105">
        <v>90000000</v>
      </c>
      <c r="O56" s="107"/>
      <c r="P56" s="105"/>
    </row>
    <row r="57" spans="1:17" ht="45" x14ac:dyDescent="0.25">
      <c r="A57" s="47"/>
      <c r="B57" s="48" t="s">
        <v>23</v>
      </c>
      <c r="C57" s="37" t="s">
        <v>10</v>
      </c>
      <c r="D57" s="37"/>
      <c r="E57" s="65" t="s">
        <v>73</v>
      </c>
      <c r="F57" s="66" t="s">
        <v>11</v>
      </c>
      <c r="G57" s="89"/>
      <c r="H57" s="105"/>
      <c r="I57" s="105"/>
      <c r="J57" s="106"/>
      <c r="K57" s="105"/>
      <c r="L57" s="106"/>
      <c r="M57" s="105"/>
      <c r="N57" s="105">
        <v>420000000</v>
      </c>
      <c r="O57" s="107"/>
      <c r="P57" s="105"/>
    </row>
    <row r="58" spans="1:17" s="8" customFormat="1" ht="31.5" x14ac:dyDescent="0.25">
      <c r="A58" s="49"/>
      <c r="B58" s="35"/>
      <c r="C58" s="20"/>
      <c r="D58" s="20"/>
      <c r="E58" s="94" t="s">
        <v>104</v>
      </c>
      <c r="F58" s="95" t="s">
        <v>105</v>
      </c>
      <c r="G58" s="96">
        <v>11</v>
      </c>
      <c r="H58" s="97"/>
      <c r="I58" s="97"/>
      <c r="J58" s="98"/>
      <c r="K58" s="97"/>
      <c r="L58" s="97">
        <f>L59</f>
        <v>2866193894</v>
      </c>
      <c r="M58" s="97"/>
      <c r="N58" s="97"/>
      <c r="O58" s="99"/>
      <c r="P58" s="97">
        <f>SUM(H58:O58)</f>
        <v>2866193894</v>
      </c>
    </row>
    <row r="59" spans="1:17" s="9" customFormat="1" ht="45" x14ac:dyDescent="0.25">
      <c r="A59" s="50"/>
      <c r="B59" s="51" t="s">
        <v>24</v>
      </c>
      <c r="C59" s="36" t="s">
        <v>0</v>
      </c>
      <c r="D59" s="36"/>
      <c r="E59" s="100" t="s">
        <v>74</v>
      </c>
      <c r="F59" s="67" t="s">
        <v>1</v>
      </c>
      <c r="G59" s="101"/>
      <c r="H59" s="102"/>
      <c r="I59" s="102"/>
      <c r="J59" s="103"/>
      <c r="K59" s="102"/>
      <c r="L59" s="102">
        <f>L60</f>
        <v>2866193894</v>
      </c>
      <c r="M59" s="102"/>
      <c r="N59" s="102">
        <v>0</v>
      </c>
      <c r="O59" s="104"/>
      <c r="P59" s="102"/>
    </row>
    <row r="60" spans="1:17" ht="45" x14ac:dyDescent="0.25">
      <c r="A60" s="47"/>
      <c r="B60" s="48" t="s">
        <v>24</v>
      </c>
      <c r="C60" s="37" t="s">
        <v>6</v>
      </c>
      <c r="D60" s="37"/>
      <c r="E60" s="65" t="s">
        <v>75</v>
      </c>
      <c r="F60" s="66" t="s">
        <v>7</v>
      </c>
      <c r="G60" s="89"/>
      <c r="H60" s="105"/>
      <c r="I60" s="105"/>
      <c r="J60" s="106"/>
      <c r="K60" s="105"/>
      <c r="L60" s="105">
        <f>L61</f>
        <v>2866193894</v>
      </c>
      <c r="M60" s="105"/>
      <c r="N60" s="105">
        <v>0</v>
      </c>
      <c r="O60" s="107"/>
      <c r="P60" s="105"/>
    </row>
    <row r="61" spans="1:17" ht="45" x14ac:dyDescent="0.25">
      <c r="A61" s="47"/>
      <c r="B61" s="48" t="s">
        <v>24</v>
      </c>
      <c r="C61" s="37" t="s">
        <v>10</v>
      </c>
      <c r="D61" s="37"/>
      <c r="E61" s="65" t="s">
        <v>76</v>
      </c>
      <c r="F61" s="66" t="s">
        <v>11</v>
      </c>
      <c r="G61" s="89"/>
      <c r="H61" s="105"/>
      <c r="I61" s="105"/>
      <c r="J61" s="106"/>
      <c r="K61" s="105"/>
      <c r="L61" s="106">
        <v>2866193894</v>
      </c>
      <c r="M61" s="105"/>
      <c r="N61" s="105">
        <v>0</v>
      </c>
      <c r="O61" s="107"/>
      <c r="P61" s="105"/>
    </row>
    <row r="62" spans="1:17" s="5" customFormat="1" x14ac:dyDescent="0.25">
      <c r="A62" s="47"/>
      <c r="B62" s="48"/>
      <c r="C62" s="48"/>
      <c r="D62" s="48"/>
      <c r="E62" s="65"/>
      <c r="F62" s="66"/>
      <c r="G62" s="111"/>
      <c r="H62" s="105"/>
      <c r="I62" s="105"/>
      <c r="J62" s="106"/>
      <c r="K62" s="105"/>
      <c r="L62" s="106"/>
      <c r="M62" s="105"/>
      <c r="N62" s="105"/>
      <c r="O62" s="106"/>
      <c r="P62" s="105"/>
    </row>
    <row r="63" spans="1:17" s="5" customFormat="1" ht="16.5" thickBot="1" x14ac:dyDescent="0.3">
      <c r="A63" s="55"/>
      <c r="B63" s="56"/>
      <c r="C63" s="56"/>
      <c r="D63" s="56"/>
      <c r="E63" s="68"/>
      <c r="F63" s="68"/>
      <c r="G63" s="112"/>
      <c r="H63" s="113"/>
      <c r="I63" s="113"/>
      <c r="J63" s="114"/>
      <c r="K63" s="113"/>
      <c r="L63" s="114"/>
      <c r="M63" s="113"/>
      <c r="N63" s="113"/>
      <c r="O63" s="115"/>
      <c r="P63" s="113"/>
    </row>
    <row r="64" spans="1:17" x14ac:dyDescent="0.25">
      <c r="Q64" s="7"/>
    </row>
    <row r="65" spans="2:16" x14ac:dyDescent="0.25">
      <c r="E65" s="38"/>
      <c r="F65" s="39" t="s">
        <v>103</v>
      </c>
      <c r="G65" s="40"/>
      <c r="H65" s="41">
        <f>H8</f>
        <v>2906586582</v>
      </c>
      <c r="I65" s="41">
        <f t="shared" ref="I65:O65" si="5">I8</f>
        <v>4260380000</v>
      </c>
      <c r="J65" s="41">
        <f t="shared" si="5"/>
        <v>215453650</v>
      </c>
      <c r="K65" s="41">
        <f t="shared" si="5"/>
        <v>561000000</v>
      </c>
      <c r="L65" s="41">
        <f t="shared" si="5"/>
        <v>2866193894</v>
      </c>
      <c r="M65" s="41">
        <f t="shared" si="5"/>
        <v>1971937920</v>
      </c>
      <c r="N65" s="41">
        <f t="shared" si="5"/>
        <v>8968637488</v>
      </c>
      <c r="O65" s="41">
        <f t="shared" si="5"/>
        <v>1476700000</v>
      </c>
      <c r="P65" s="41">
        <f>SUM(H65:O65)</f>
        <v>23226889534</v>
      </c>
    </row>
    <row r="66" spans="2:16" s="5" customFormat="1" x14ac:dyDescent="0.25">
      <c r="B66" s="2"/>
      <c r="C66" s="2"/>
      <c r="D66" s="2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</row>
  </sheetData>
  <mergeCells count="1">
    <mergeCell ref="E2:P2"/>
  </mergeCells>
  <printOptions headings="1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8"/>
  <sheetViews>
    <sheetView topLeftCell="B1" zoomScale="60" zoomScaleNormal="60" workbookViewId="0">
      <pane ySplit="4" topLeftCell="A5" activePane="bottomLeft" state="frozen"/>
      <selection activeCell="D1" sqref="D1"/>
      <selection pane="bottomLeft" activeCell="C7" sqref="C7"/>
    </sheetView>
  </sheetViews>
  <sheetFormatPr baseColWidth="10" defaultRowHeight="15.75" x14ac:dyDescent="0.25"/>
  <cols>
    <col min="1" max="1" width="0" style="5" hidden="1" customWidth="1"/>
    <col min="2" max="2" width="8.5703125" style="2" customWidth="1"/>
    <col min="3" max="3" width="5.85546875" style="2" bestFit="1" customWidth="1"/>
    <col min="4" max="4" width="7.140625" style="2" customWidth="1"/>
    <col min="5" max="5" width="44.7109375" style="63" customWidth="1"/>
    <col min="6" max="6" width="83.7109375" style="64" customWidth="1"/>
    <col min="7" max="7" width="12.85546875" style="83" customWidth="1"/>
    <col min="8" max="8" width="52.7109375" style="84" customWidth="1"/>
    <col min="9" max="16" width="24.85546875" style="84" customWidth="1"/>
    <col min="17" max="17" width="26" style="5" customWidth="1"/>
    <col min="18" max="16384" width="11.42578125" style="5"/>
  </cols>
  <sheetData>
    <row r="2" spans="1:17" ht="27.75" customHeight="1" x14ac:dyDescent="0.25">
      <c r="E2" s="120" t="s">
        <v>130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7" ht="16.5" thickBot="1" x14ac:dyDescent="0.3"/>
    <row r="4" spans="1:17" s="118" customFormat="1" ht="79.5" customHeight="1" thickBot="1" x14ac:dyDescent="0.25">
      <c r="A4" s="116"/>
      <c r="B4" s="117"/>
      <c r="C4" s="117"/>
      <c r="D4" s="117"/>
      <c r="E4" s="4" t="s">
        <v>34</v>
      </c>
      <c r="F4" s="4" t="s">
        <v>35</v>
      </c>
      <c r="G4" s="4" t="s">
        <v>129</v>
      </c>
      <c r="H4" s="10" t="s">
        <v>25</v>
      </c>
      <c r="I4" s="17" t="s">
        <v>26</v>
      </c>
      <c r="J4" s="31" t="s">
        <v>27</v>
      </c>
      <c r="K4" s="18" t="s">
        <v>28</v>
      </c>
      <c r="L4" s="34" t="s">
        <v>29</v>
      </c>
      <c r="M4" s="14" t="s">
        <v>30</v>
      </c>
      <c r="N4" s="15" t="s">
        <v>31</v>
      </c>
      <c r="O4" s="42" t="s">
        <v>32</v>
      </c>
      <c r="P4" s="19" t="s">
        <v>33</v>
      </c>
    </row>
    <row r="5" spans="1:17" ht="76.5" customHeight="1" x14ac:dyDescent="0.25">
      <c r="A5" s="47"/>
      <c r="B5" s="48"/>
      <c r="C5" s="48"/>
      <c r="D5" s="48"/>
      <c r="E5" s="85" t="s">
        <v>91</v>
      </c>
      <c r="F5" s="86" t="s">
        <v>92</v>
      </c>
      <c r="G5" s="86">
        <v>20</v>
      </c>
      <c r="H5" s="87">
        <f>H6</f>
        <v>220000000</v>
      </c>
      <c r="I5" s="87">
        <f t="shared" ref="I5:P7" si="0">I6</f>
        <v>0</v>
      </c>
      <c r="J5" s="87">
        <f t="shared" si="0"/>
        <v>0</v>
      </c>
      <c r="K5" s="87">
        <f t="shared" si="0"/>
        <v>0</v>
      </c>
      <c r="L5" s="87">
        <f t="shared" si="0"/>
        <v>0</v>
      </c>
      <c r="M5" s="87">
        <f t="shared" si="0"/>
        <v>2417576004</v>
      </c>
      <c r="N5" s="87">
        <f t="shared" si="0"/>
        <v>645911480</v>
      </c>
      <c r="O5" s="88">
        <f t="shared" si="0"/>
        <v>0</v>
      </c>
      <c r="P5" s="87">
        <f>SUM(H5:O5)</f>
        <v>3283487484</v>
      </c>
      <c r="Q5" s="7"/>
    </row>
    <row r="6" spans="1:17" ht="76.5" customHeight="1" x14ac:dyDescent="0.25">
      <c r="A6" s="47"/>
      <c r="B6" s="48"/>
      <c r="C6" s="48"/>
      <c r="D6" s="48"/>
      <c r="E6" s="89" t="s">
        <v>95</v>
      </c>
      <c r="F6" s="90" t="s">
        <v>96</v>
      </c>
      <c r="G6" s="90"/>
      <c r="H6" s="91">
        <f>H7</f>
        <v>220000000</v>
      </c>
      <c r="I6" s="91">
        <f t="shared" si="0"/>
        <v>0</v>
      </c>
      <c r="J6" s="91">
        <f t="shared" si="0"/>
        <v>0</v>
      </c>
      <c r="K6" s="91">
        <f t="shared" si="0"/>
        <v>0</v>
      </c>
      <c r="L6" s="91">
        <f t="shared" si="0"/>
        <v>0</v>
      </c>
      <c r="M6" s="91">
        <f t="shared" si="0"/>
        <v>2417576004</v>
      </c>
      <c r="N6" s="91">
        <f t="shared" si="0"/>
        <v>645911480</v>
      </c>
      <c r="O6" s="92">
        <f t="shared" si="0"/>
        <v>0</v>
      </c>
      <c r="P6" s="91">
        <f>SUM(H6:O6)</f>
        <v>3283487484</v>
      </c>
    </row>
    <row r="7" spans="1:17" ht="37.5" customHeight="1" x14ac:dyDescent="0.25">
      <c r="A7" s="47"/>
      <c r="B7" s="48"/>
      <c r="C7" s="48"/>
      <c r="D7" s="48"/>
      <c r="E7" s="89" t="s">
        <v>97</v>
      </c>
      <c r="F7" s="90" t="s">
        <v>98</v>
      </c>
      <c r="G7" s="90"/>
      <c r="H7" s="91">
        <f>H8</f>
        <v>220000000</v>
      </c>
      <c r="I7" s="91">
        <f t="shared" si="0"/>
        <v>0</v>
      </c>
      <c r="J7" s="91">
        <f t="shared" si="0"/>
        <v>0</v>
      </c>
      <c r="K7" s="91">
        <f t="shared" si="0"/>
        <v>0</v>
      </c>
      <c r="L7" s="91">
        <f t="shared" si="0"/>
        <v>0</v>
      </c>
      <c r="M7" s="91">
        <f t="shared" si="0"/>
        <v>2417576004</v>
      </c>
      <c r="N7" s="91">
        <f t="shared" si="0"/>
        <v>645911480</v>
      </c>
      <c r="O7" s="92">
        <f t="shared" si="0"/>
        <v>0</v>
      </c>
      <c r="P7" s="91">
        <f t="shared" si="0"/>
        <v>3283487484</v>
      </c>
    </row>
    <row r="8" spans="1:17" ht="33" customHeight="1" x14ac:dyDescent="0.25">
      <c r="A8" s="47"/>
      <c r="B8" s="48"/>
      <c r="C8" s="48"/>
      <c r="D8" s="48"/>
      <c r="E8" s="89"/>
      <c r="F8" s="86" t="s">
        <v>131</v>
      </c>
      <c r="G8" s="86">
        <v>20</v>
      </c>
      <c r="H8" s="87">
        <f>H10+H17+H22+H27</f>
        <v>220000000</v>
      </c>
      <c r="I8" s="87">
        <f t="shared" ref="I8:O8" si="1">I10+I17+I22+I27</f>
        <v>0</v>
      </c>
      <c r="J8" s="87">
        <f t="shared" si="1"/>
        <v>0</v>
      </c>
      <c r="K8" s="87">
        <f t="shared" si="1"/>
        <v>0</v>
      </c>
      <c r="L8" s="87">
        <f t="shared" si="1"/>
        <v>0</v>
      </c>
      <c r="M8" s="87">
        <f t="shared" si="1"/>
        <v>2417576004</v>
      </c>
      <c r="N8" s="87">
        <f t="shared" si="1"/>
        <v>645911480</v>
      </c>
      <c r="O8" s="87">
        <f t="shared" si="1"/>
        <v>0</v>
      </c>
      <c r="P8" s="87">
        <f>SUM(H8:O8)</f>
        <v>3283487484</v>
      </c>
    </row>
    <row r="9" spans="1:17" ht="33" customHeight="1" x14ac:dyDescent="0.25">
      <c r="A9" s="47"/>
      <c r="B9" s="48"/>
      <c r="C9" s="48"/>
      <c r="D9" s="48"/>
      <c r="E9" s="89" t="s">
        <v>132</v>
      </c>
      <c r="F9" s="90" t="s">
        <v>133</v>
      </c>
      <c r="G9" s="90"/>
      <c r="H9" s="91"/>
      <c r="I9" s="91"/>
      <c r="J9" s="93"/>
      <c r="K9" s="91"/>
      <c r="L9" s="93"/>
      <c r="M9" s="91"/>
      <c r="N9" s="91"/>
      <c r="O9" s="92"/>
      <c r="P9" s="91"/>
    </row>
    <row r="10" spans="1:17" s="8" customFormat="1" x14ac:dyDescent="0.25">
      <c r="A10" s="49"/>
      <c r="B10" s="35"/>
      <c r="C10" s="20"/>
      <c r="D10" s="20"/>
      <c r="E10" s="94" t="s">
        <v>134</v>
      </c>
      <c r="F10" s="95" t="s">
        <v>135</v>
      </c>
      <c r="G10" s="96">
        <v>20</v>
      </c>
      <c r="H10" s="97"/>
      <c r="I10" s="97"/>
      <c r="J10" s="98"/>
      <c r="K10" s="97"/>
      <c r="L10" s="98"/>
      <c r="M10" s="97">
        <f t="shared" ref="M10:N12" si="2">M11</f>
        <v>2417576004</v>
      </c>
      <c r="N10" s="97">
        <f t="shared" si="2"/>
        <v>0</v>
      </c>
      <c r="O10" s="99"/>
      <c r="P10" s="97">
        <f>SUM(H10:O10)</f>
        <v>2417576004</v>
      </c>
    </row>
    <row r="11" spans="1:17" s="9" customFormat="1" x14ac:dyDescent="0.25">
      <c r="A11" s="50"/>
      <c r="B11" s="51"/>
      <c r="C11" s="36"/>
      <c r="D11" s="36"/>
      <c r="E11" s="100" t="s">
        <v>36</v>
      </c>
      <c r="F11" s="67" t="s">
        <v>1</v>
      </c>
      <c r="G11" s="101"/>
      <c r="H11" s="102">
        <v>0</v>
      </c>
      <c r="I11" s="102">
        <v>0</v>
      </c>
      <c r="J11" s="103">
        <v>0</v>
      </c>
      <c r="K11" s="102">
        <v>0</v>
      </c>
      <c r="L11" s="103">
        <v>0</v>
      </c>
      <c r="M11" s="102">
        <f t="shared" si="2"/>
        <v>2417576004</v>
      </c>
      <c r="N11" s="102">
        <f t="shared" si="2"/>
        <v>0</v>
      </c>
      <c r="O11" s="104">
        <v>0</v>
      </c>
      <c r="P11" s="102"/>
    </row>
    <row r="12" spans="1:17" x14ac:dyDescent="0.25">
      <c r="A12" s="47"/>
      <c r="B12" s="48"/>
      <c r="C12" s="37"/>
      <c r="D12" s="37"/>
      <c r="E12" s="65" t="s">
        <v>37</v>
      </c>
      <c r="F12" s="66" t="s">
        <v>7</v>
      </c>
      <c r="G12" s="89"/>
      <c r="H12" s="105">
        <v>0</v>
      </c>
      <c r="I12" s="105">
        <v>0</v>
      </c>
      <c r="J12" s="106">
        <v>0</v>
      </c>
      <c r="K12" s="105">
        <v>0</v>
      </c>
      <c r="L12" s="106">
        <v>0</v>
      </c>
      <c r="M12" s="105">
        <f t="shared" si="2"/>
        <v>2417576004</v>
      </c>
      <c r="N12" s="105">
        <f t="shared" si="2"/>
        <v>0</v>
      </c>
      <c r="O12" s="107">
        <v>0</v>
      </c>
      <c r="P12" s="105"/>
    </row>
    <row r="13" spans="1:17" ht="16.5" thickBot="1" x14ac:dyDescent="0.3">
      <c r="A13" s="55"/>
      <c r="B13" s="56"/>
      <c r="C13" s="56"/>
      <c r="D13" s="56"/>
      <c r="E13" s="65" t="s">
        <v>61</v>
      </c>
      <c r="F13" s="66" t="s">
        <v>11</v>
      </c>
      <c r="G13" s="89"/>
      <c r="H13" s="105"/>
      <c r="I13" s="105"/>
      <c r="J13" s="106"/>
      <c r="K13" s="105"/>
      <c r="L13" s="106"/>
      <c r="M13" s="105">
        <v>2417576004</v>
      </c>
      <c r="N13" s="105">
        <v>0</v>
      </c>
      <c r="O13" s="107"/>
      <c r="P13" s="105"/>
    </row>
    <row r="14" spans="1:17" x14ac:dyDescent="0.25">
      <c r="E14" s="65"/>
      <c r="F14" s="66"/>
      <c r="G14" s="89"/>
      <c r="H14" s="105"/>
      <c r="I14" s="105"/>
      <c r="J14" s="106"/>
      <c r="K14" s="105"/>
      <c r="L14" s="106"/>
      <c r="M14" s="105"/>
      <c r="N14" s="105"/>
      <c r="O14" s="107"/>
      <c r="P14" s="105"/>
      <c r="Q14" s="7"/>
    </row>
    <row r="15" spans="1:17" x14ac:dyDescent="0.25">
      <c r="E15" s="89"/>
      <c r="F15" s="86" t="s">
        <v>131</v>
      </c>
      <c r="G15" s="89">
        <v>20</v>
      </c>
      <c r="H15" s="105"/>
      <c r="I15" s="105"/>
      <c r="J15" s="106"/>
      <c r="K15" s="105"/>
      <c r="L15" s="106"/>
      <c r="M15" s="105"/>
      <c r="N15" s="105"/>
      <c r="O15" s="107"/>
      <c r="P15" s="105"/>
    </row>
    <row r="16" spans="1:17" x14ac:dyDescent="0.25">
      <c r="E16" s="89" t="s">
        <v>132</v>
      </c>
      <c r="F16" s="90" t="s">
        <v>133</v>
      </c>
      <c r="G16" s="89"/>
      <c r="H16" s="105"/>
      <c r="I16" s="105"/>
      <c r="J16" s="106"/>
      <c r="K16" s="105"/>
      <c r="L16" s="106"/>
      <c r="M16" s="105"/>
      <c r="N16" s="105"/>
      <c r="O16" s="107"/>
      <c r="P16" s="105"/>
    </row>
    <row r="17" spans="5:16" ht="31.5" x14ac:dyDescent="0.25">
      <c r="E17" s="94" t="s">
        <v>120</v>
      </c>
      <c r="F17" s="95" t="s">
        <v>121</v>
      </c>
      <c r="G17" s="96">
        <v>20</v>
      </c>
      <c r="H17" s="97">
        <f>H18</f>
        <v>220000000</v>
      </c>
      <c r="I17" s="97"/>
      <c r="J17" s="98"/>
      <c r="K17" s="97"/>
      <c r="L17" s="98"/>
      <c r="M17" s="97">
        <f>M18</f>
        <v>0</v>
      </c>
      <c r="N17" s="97"/>
      <c r="O17" s="99"/>
      <c r="P17" s="97">
        <f>SUM(H17:O17)</f>
        <v>220000000</v>
      </c>
    </row>
    <row r="18" spans="5:16" x14ac:dyDescent="0.25">
      <c r="E18" s="100" t="s">
        <v>48</v>
      </c>
      <c r="F18" s="67" t="s">
        <v>1</v>
      </c>
      <c r="G18" s="101"/>
      <c r="H18" s="102">
        <f>H19</f>
        <v>220000000</v>
      </c>
      <c r="I18" s="102"/>
      <c r="J18" s="103"/>
      <c r="K18" s="102"/>
      <c r="L18" s="103"/>
      <c r="M18" s="102">
        <f>M19</f>
        <v>0</v>
      </c>
      <c r="N18" s="102">
        <v>0</v>
      </c>
      <c r="O18" s="104"/>
      <c r="P18" s="102"/>
    </row>
    <row r="19" spans="5:16" x14ac:dyDescent="0.25">
      <c r="E19" s="65" t="s">
        <v>49</v>
      </c>
      <c r="F19" s="66" t="s">
        <v>7</v>
      </c>
      <c r="G19" s="89"/>
      <c r="H19" s="105">
        <f>H20</f>
        <v>220000000</v>
      </c>
      <c r="I19" s="105"/>
      <c r="J19" s="106"/>
      <c r="K19" s="105"/>
      <c r="L19" s="106"/>
      <c r="M19" s="105">
        <f>M20</f>
        <v>0</v>
      </c>
      <c r="N19" s="105">
        <v>0</v>
      </c>
      <c r="O19" s="107"/>
      <c r="P19" s="105"/>
    </row>
    <row r="20" spans="5:16" x14ac:dyDescent="0.25">
      <c r="E20" s="65" t="s">
        <v>50</v>
      </c>
      <c r="F20" s="66" t="s">
        <v>11</v>
      </c>
      <c r="G20" s="89"/>
      <c r="H20" s="105">
        <v>220000000</v>
      </c>
      <c r="I20" s="105"/>
      <c r="J20" s="106"/>
      <c r="K20" s="105"/>
      <c r="L20" s="106"/>
      <c r="M20" s="105"/>
      <c r="N20" s="105">
        <v>0</v>
      </c>
      <c r="O20" s="107"/>
      <c r="P20" s="105"/>
    </row>
    <row r="21" spans="5:16" x14ac:dyDescent="0.25">
      <c r="E21" s="65"/>
      <c r="F21" s="66"/>
      <c r="G21" s="89"/>
      <c r="H21" s="105"/>
      <c r="I21" s="105"/>
      <c r="J21" s="106"/>
      <c r="K21" s="105"/>
      <c r="L21" s="106"/>
      <c r="M21" s="105"/>
      <c r="N21" s="105"/>
      <c r="O21" s="107"/>
      <c r="P21" s="105"/>
    </row>
    <row r="22" spans="5:16" x14ac:dyDescent="0.25">
      <c r="E22" s="94" t="s">
        <v>107</v>
      </c>
      <c r="F22" s="95" t="s">
        <v>106</v>
      </c>
      <c r="G22" s="96">
        <v>20</v>
      </c>
      <c r="H22" s="97"/>
      <c r="I22" s="97"/>
      <c r="J22" s="98"/>
      <c r="K22" s="97"/>
      <c r="L22" s="98"/>
      <c r="M22" s="97"/>
      <c r="N22" s="97">
        <f>N23</f>
        <v>396819848</v>
      </c>
      <c r="O22" s="99"/>
      <c r="P22" s="97">
        <f>SUM(H22:O22)</f>
        <v>396819848</v>
      </c>
    </row>
    <row r="23" spans="5:16" x14ac:dyDescent="0.25">
      <c r="E23" s="100" t="s">
        <v>62</v>
      </c>
      <c r="F23" s="67" t="s">
        <v>1</v>
      </c>
      <c r="G23" s="101"/>
      <c r="H23" s="102"/>
      <c r="I23" s="102"/>
      <c r="J23" s="103"/>
      <c r="K23" s="102"/>
      <c r="L23" s="103"/>
      <c r="M23" s="102"/>
      <c r="N23" s="102">
        <f>N24</f>
        <v>396819848</v>
      </c>
      <c r="O23" s="104"/>
      <c r="P23" s="102"/>
    </row>
    <row r="24" spans="5:16" x14ac:dyDescent="0.25">
      <c r="E24" s="65" t="s">
        <v>65</v>
      </c>
      <c r="F24" s="66" t="s">
        <v>7</v>
      </c>
      <c r="G24" s="89"/>
      <c r="H24" s="105"/>
      <c r="I24" s="105"/>
      <c r="J24" s="106"/>
      <c r="K24" s="105"/>
      <c r="L24" s="106"/>
      <c r="M24" s="105"/>
      <c r="N24" s="105">
        <f>N25</f>
        <v>396819848</v>
      </c>
      <c r="O24" s="107"/>
      <c r="P24" s="105"/>
    </row>
    <row r="25" spans="5:16" x14ac:dyDescent="0.25">
      <c r="E25" s="65" t="s">
        <v>67</v>
      </c>
      <c r="F25" s="66" t="s">
        <v>11</v>
      </c>
      <c r="G25" s="89"/>
      <c r="H25" s="105"/>
      <c r="I25" s="105"/>
      <c r="J25" s="106"/>
      <c r="K25" s="105"/>
      <c r="L25" s="106"/>
      <c r="M25" s="105"/>
      <c r="N25" s="105">
        <v>396819848</v>
      </c>
      <c r="O25" s="107"/>
      <c r="P25" s="105"/>
    </row>
    <row r="26" spans="5:16" x14ac:dyDescent="0.25">
      <c r="E26" s="65"/>
      <c r="F26" s="66"/>
      <c r="G26" s="89"/>
      <c r="H26" s="105"/>
      <c r="I26" s="105"/>
      <c r="J26" s="106"/>
      <c r="K26" s="105"/>
      <c r="L26" s="106"/>
      <c r="M26" s="105"/>
      <c r="N26" s="105"/>
      <c r="O26" s="107"/>
      <c r="P26" s="105"/>
    </row>
    <row r="27" spans="5:16" x14ac:dyDescent="0.25">
      <c r="E27" s="94" t="s">
        <v>114</v>
      </c>
      <c r="F27" s="95" t="s">
        <v>115</v>
      </c>
      <c r="G27" s="96">
        <v>11</v>
      </c>
      <c r="H27" s="97"/>
      <c r="I27" s="97"/>
      <c r="J27" s="98"/>
      <c r="K27" s="97"/>
      <c r="L27" s="98"/>
      <c r="M27" s="97"/>
      <c r="N27" s="97">
        <f>N28</f>
        <v>249091632</v>
      </c>
      <c r="O27" s="99"/>
      <c r="P27" s="97">
        <f>SUM(H27:O27)</f>
        <v>249091632</v>
      </c>
    </row>
    <row r="28" spans="5:16" x14ac:dyDescent="0.25">
      <c r="E28" s="100" t="s">
        <v>68</v>
      </c>
      <c r="F28" s="67" t="s">
        <v>1</v>
      </c>
      <c r="G28" s="101"/>
      <c r="H28" s="102"/>
      <c r="I28" s="102"/>
      <c r="J28" s="103"/>
      <c r="K28" s="102"/>
      <c r="L28" s="103"/>
      <c r="M28" s="102"/>
      <c r="N28" s="102">
        <f>N29+N31</f>
        <v>249091632</v>
      </c>
      <c r="O28" s="104"/>
      <c r="P28" s="102"/>
    </row>
    <row r="29" spans="5:16" x14ac:dyDescent="0.25">
      <c r="E29" s="65" t="s">
        <v>69</v>
      </c>
      <c r="F29" s="66" t="s">
        <v>3</v>
      </c>
      <c r="G29" s="89"/>
      <c r="H29" s="105"/>
      <c r="I29" s="105"/>
      <c r="J29" s="106"/>
      <c r="K29" s="105"/>
      <c r="L29" s="106"/>
      <c r="M29" s="105"/>
      <c r="N29" s="105">
        <f>N30</f>
        <v>20000000</v>
      </c>
      <c r="O29" s="107"/>
      <c r="P29" s="105"/>
    </row>
    <row r="30" spans="5:16" x14ac:dyDescent="0.25">
      <c r="E30" s="65" t="s">
        <v>70</v>
      </c>
      <c r="F30" s="66" t="s">
        <v>5</v>
      </c>
      <c r="G30" s="89"/>
      <c r="H30" s="105"/>
      <c r="I30" s="105"/>
      <c r="J30" s="106"/>
      <c r="K30" s="105"/>
      <c r="L30" s="106"/>
      <c r="M30" s="105"/>
      <c r="N30" s="105">
        <v>20000000</v>
      </c>
      <c r="O30" s="107"/>
      <c r="P30" s="105"/>
    </row>
    <row r="31" spans="5:16" x14ac:dyDescent="0.25">
      <c r="E31" s="65" t="s">
        <v>71</v>
      </c>
      <c r="F31" s="66" t="s">
        <v>7</v>
      </c>
      <c r="G31" s="89"/>
      <c r="H31" s="105"/>
      <c r="I31" s="105"/>
      <c r="J31" s="106"/>
      <c r="K31" s="105"/>
      <c r="L31" s="106"/>
      <c r="M31" s="105"/>
      <c r="N31" s="105">
        <f>N32+N33</f>
        <v>229091632</v>
      </c>
      <c r="O31" s="107"/>
      <c r="P31" s="105"/>
    </row>
    <row r="32" spans="5:16" x14ac:dyDescent="0.25">
      <c r="E32" s="65" t="s">
        <v>72</v>
      </c>
      <c r="F32" s="66" t="s">
        <v>9</v>
      </c>
      <c r="G32" s="89"/>
      <c r="H32" s="105"/>
      <c r="I32" s="105"/>
      <c r="J32" s="106"/>
      <c r="K32" s="105"/>
      <c r="L32" s="106"/>
      <c r="M32" s="105"/>
      <c r="N32" s="105">
        <v>20000000</v>
      </c>
      <c r="O32" s="107"/>
      <c r="P32" s="105"/>
    </row>
    <row r="33" spans="5:16" x14ac:dyDescent="0.25">
      <c r="E33" s="65" t="s">
        <v>73</v>
      </c>
      <c r="F33" s="66" t="s">
        <v>11</v>
      </c>
      <c r="G33" s="89"/>
      <c r="H33" s="105"/>
      <c r="I33" s="105"/>
      <c r="J33" s="106"/>
      <c r="K33" s="105"/>
      <c r="L33" s="106"/>
      <c r="M33" s="105"/>
      <c r="N33" s="105">
        <v>209091632</v>
      </c>
      <c r="O33" s="107"/>
      <c r="P33" s="105"/>
    </row>
    <row r="34" spans="5:16" ht="16.5" thickBot="1" x14ac:dyDescent="0.3">
      <c r="E34" s="68"/>
      <c r="F34" s="68"/>
      <c r="G34" s="112"/>
      <c r="H34" s="113"/>
      <c r="I34" s="113"/>
      <c r="J34" s="114"/>
      <c r="K34" s="113"/>
      <c r="L34" s="114"/>
      <c r="M34" s="113"/>
      <c r="N34" s="113"/>
      <c r="O34" s="115"/>
      <c r="P34" s="113"/>
    </row>
    <row r="36" spans="5:16" x14ac:dyDescent="0.25">
      <c r="E36" s="38"/>
      <c r="F36" s="39" t="s">
        <v>103</v>
      </c>
      <c r="G36" s="40"/>
      <c r="H36" s="41">
        <f>H8</f>
        <v>220000000</v>
      </c>
      <c r="I36" s="41">
        <f t="shared" ref="I36:O36" si="3">I8</f>
        <v>0</v>
      </c>
      <c r="J36" s="41">
        <f t="shared" si="3"/>
        <v>0</v>
      </c>
      <c r="K36" s="41">
        <f t="shared" si="3"/>
        <v>0</v>
      </c>
      <c r="L36" s="41">
        <f t="shared" si="3"/>
        <v>0</v>
      </c>
      <c r="M36" s="41">
        <f t="shared" si="3"/>
        <v>2417576004</v>
      </c>
      <c r="N36" s="41">
        <f t="shared" si="3"/>
        <v>645911480</v>
      </c>
      <c r="O36" s="41">
        <f t="shared" si="3"/>
        <v>0</v>
      </c>
      <c r="P36" s="41">
        <f>SUM(H36:O36)</f>
        <v>3283487484</v>
      </c>
    </row>
    <row r="37" spans="5:16" x14ac:dyDescent="0.25"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5:16" x14ac:dyDescent="0.25">
      <c r="F38" s="63"/>
      <c r="G38" s="63"/>
      <c r="H38" s="63"/>
      <c r="I38" s="63"/>
      <c r="J38" s="63"/>
      <c r="K38" s="63"/>
      <c r="L38" s="63"/>
      <c r="M38" s="63"/>
      <c r="N38" s="122"/>
      <c r="O38" s="63"/>
      <c r="P38" s="63"/>
    </row>
  </sheetData>
  <mergeCells count="1">
    <mergeCell ref="E2:P2"/>
  </mergeCells>
  <printOptions headings="1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"/>
  <sheetViews>
    <sheetView topLeftCell="D1" zoomScale="60" zoomScaleNormal="60" workbookViewId="0">
      <pane ySplit="4" topLeftCell="A5" activePane="bottomLeft" state="frozen"/>
      <selection activeCell="D1" sqref="D1"/>
      <selection pane="bottomLeft" activeCell="P29" sqref="P29"/>
    </sheetView>
  </sheetViews>
  <sheetFormatPr baseColWidth="10" defaultRowHeight="15" x14ac:dyDescent="0.25"/>
  <cols>
    <col min="1" max="1" width="0" style="5" hidden="1" customWidth="1"/>
    <col min="2" max="2" width="25" style="2" hidden="1" customWidth="1"/>
    <col min="3" max="3" width="7.140625" style="2" hidden="1" customWidth="1"/>
    <col min="4" max="4" width="7.140625" style="2" customWidth="1"/>
    <col min="5" max="5" width="44.7109375" style="69" customWidth="1"/>
    <col min="6" max="6" width="74.7109375" style="70" customWidth="1"/>
    <col min="7" max="7" width="9.85546875" style="6" customWidth="1"/>
    <col min="8" max="8" width="22.42578125" style="1" customWidth="1"/>
    <col min="9" max="9" width="19.7109375" style="1" customWidth="1"/>
    <col min="10" max="10" width="20.7109375" style="1" customWidth="1"/>
    <col min="11" max="11" width="20.42578125" style="1" customWidth="1"/>
    <col min="12" max="12" width="20.28515625" style="1" customWidth="1"/>
    <col min="13" max="13" width="22.42578125" style="1" customWidth="1"/>
    <col min="14" max="14" width="23.140625" style="1" customWidth="1"/>
    <col min="15" max="15" width="20.28515625" style="1" customWidth="1"/>
    <col min="16" max="16" width="23.85546875" style="1" customWidth="1"/>
    <col min="17" max="17" width="26" style="5" customWidth="1"/>
    <col min="18" max="16384" width="11.42578125" style="5"/>
  </cols>
  <sheetData>
    <row r="2" spans="1:17" ht="42.75" customHeight="1" x14ac:dyDescent="0.25">
      <c r="E2" s="121" t="s">
        <v>130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7" ht="15.75" thickBot="1" x14ac:dyDescent="0.3"/>
    <row r="4" spans="1:17" ht="79.5" customHeight="1" thickBot="1" x14ac:dyDescent="0.3">
      <c r="A4" s="45"/>
      <c r="B4" s="46"/>
      <c r="C4" s="46"/>
      <c r="D4" s="46"/>
      <c r="E4" s="71" t="s">
        <v>34</v>
      </c>
      <c r="F4" s="72" t="s">
        <v>35</v>
      </c>
      <c r="G4" s="4" t="s">
        <v>129</v>
      </c>
      <c r="H4" s="10" t="s">
        <v>25</v>
      </c>
      <c r="I4" s="17" t="s">
        <v>26</v>
      </c>
      <c r="J4" s="31" t="s">
        <v>27</v>
      </c>
      <c r="K4" s="18" t="s">
        <v>28</v>
      </c>
      <c r="L4" s="34" t="s">
        <v>29</v>
      </c>
      <c r="M4" s="14" t="s">
        <v>30</v>
      </c>
      <c r="N4" s="15" t="s">
        <v>31</v>
      </c>
      <c r="O4" s="42" t="s">
        <v>32</v>
      </c>
      <c r="P4" s="19" t="s">
        <v>33</v>
      </c>
    </row>
    <row r="5" spans="1:17" x14ac:dyDescent="0.25">
      <c r="A5" s="47"/>
      <c r="B5" s="48"/>
      <c r="C5" s="48"/>
      <c r="D5" s="48"/>
      <c r="E5" s="73"/>
      <c r="F5" s="74"/>
      <c r="G5" s="16"/>
      <c r="H5" s="13"/>
      <c r="I5" s="13"/>
      <c r="J5" s="32"/>
      <c r="K5" s="13"/>
      <c r="L5" s="32"/>
      <c r="M5" s="13"/>
      <c r="N5" s="13"/>
      <c r="O5" s="32"/>
      <c r="P5" s="13"/>
    </row>
    <row r="6" spans="1:17" ht="41.25" customHeight="1" x14ac:dyDescent="0.25">
      <c r="A6" s="47"/>
      <c r="B6" s="48"/>
      <c r="C6" s="48"/>
      <c r="D6" s="48"/>
      <c r="E6" s="75" t="s">
        <v>93</v>
      </c>
      <c r="F6" s="75" t="s">
        <v>94</v>
      </c>
      <c r="G6" s="29"/>
      <c r="H6" s="30">
        <f>H7</f>
        <v>0</v>
      </c>
      <c r="I6" s="30">
        <f t="shared" ref="I6:O8" si="0">I7</f>
        <v>488000000</v>
      </c>
      <c r="J6" s="54">
        <f t="shared" si="0"/>
        <v>85476825</v>
      </c>
      <c r="K6" s="30">
        <f t="shared" si="0"/>
        <v>1090081932</v>
      </c>
      <c r="L6" s="54">
        <f t="shared" si="0"/>
        <v>0</v>
      </c>
      <c r="M6" s="30">
        <f t="shared" si="0"/>
        <v>0</v>
      </c>
      <c r="N6" s="30">
        <f t="shared" si="0"/>
        <v>0</v>
      </c>
      <c r="O6" s="43">
        <f t="shared" si="0"/>
        <v>0</v>
      </c>
      <c r="P6" s="30">
        <f>SUM(H6:O6)</f>
        <v>1663558757</v>
      </c>
      <c r="Q6" s="7"/>
    </row>
    <row r="7" spans="1:17" ht="27" customHeight="1" x14ac:dyDescent="0.25">
      <c r="A7" s="47"/>
      <c r="B7" s="48"/>
      <c r="C7" s="48"/>
      <c r="D7" s="48"/>
      <c r="E7" s="77" t="s">
        <v>99</v>
      </c>
      <c r="F7" s="77" t="s">
        <v>100</v>
      </c>
      <c r="G7" s="25"/>
      <c r="H7" s="13">
        <f>H8</f>
        <v>0</v>
      </c>
      <c r="I7" s="13">
        <f t="shared" si="0"/>
        <v>488000000</v>
      </c>
      <c r="J7" s="32">
        <f t="shared" si="0"/>
        <v>85476825</v>
      </c>
      <c r="K7" s="13">
        <f t="shared" si="0"/>
        <v>1090081932</v>
      </c>
      <c r="L7" s="32">
        <f t="shared" si="0"/>
        <v>0</v>
      </c>
      <c r="M7" s="13">
        <f t="shared" si="0"/>
        <v>0</v>
      </c>
      <c r="N7" s="13">
        <f t="shared" si="0"/>
        <v>0</v>
      </c>
      <c r="O7" s="26">
        <f t="shared" si="0"/>
        <v>0</v>
      </c>
      <c r="P7" s="13"/>
    </row>
    <row r="8" spans="1:17" ht="48.75" customHeight="1" x14ac:dyDescent="0.25">
      <c r="A8" s="47"/>
      <c r="B8" s="48"/>
      <c r="C8" s="48"/>
      <c r="D8" s="48"/>
      <c r="E8" s="77" t="s">
        <v>101</v>
      </c>
      <c r="F8" s="77" t="s">
        <v>102</v>
      </c>
      <c r="G8" s="25"/>
      <c r="H8" s="13">
        <f>H9</f>
        <v>0</v>
      </c>
      <c r="I8" s="13">
        <f t="shared" si="0"/>
        <v>488000000</v>
      </c>
      <c r="J8" s="32">
        <f t="shared" si="0"/>
        <v>85476825</v>
      </c>
      <c r="K8" s="13">
        <f t="shared" si="0"/>
        <v>1090081932</v>
      </c>
      <c r="L8" s="32">
        <f t="shared" si="0"/>
        <v>0</v>
      </c>
      <c r="M8" s="13">
        <f t="shared" si="0"/>
        <v>0</v>
      </c>
      <c r="N8" s="13">
        <f t="shared" si="0"/>
        <v>0</v>
      </c>
      <c r="O8" s="26">
        <f t="shared" si="0"/>
        <v>0</v>
      </c>
      <c r="P8" s="13"/>
    </row>
    <row r="9" spans="1:17" s="62" customFormat="1" ht="22.5" customHeight="1" x14ac:dyDescent="0.25">
      <c r="A9" s="60"/>
      <c r="B9" s="61"/>
      <c r="C9" s="61"/>
      <c r="D9" s="61"/>
      <c r="E9" s="75" t="s">
        <v>77</v>
      </c>
      <c r="F9" s="76" t="s">
        <v>90</v>
      </c>
      <c r="G9" s="29"/>
      <c r="H9" s="30">
        <f>H10+H14+H18+H22</f>
        <v>0</v>
      </c>
      <c r="I9" s="30">
        <f>I10+I14+I18+I22</f>
        <v>488000000</v>
      </c>
      <c r="J9" s="30">
        <f t="shared" ref="J9:O9" si="1">J10+J14+J18+J22</f>
        <v>85476825</v>
      </c>
      <c r="K9" s="30">
        <f t="shared" si="1"/>
        <v>1090081932</v>
      </c>
      <c r="L9" s="30">
        <f t="shared" si="1"/>
        <v>0</v>
      </c>
      <c r="M9" s="30">
        <f t="shared" si="1"/>
        <v>0</v>
      </c>
      <c r="N9" s="30">
        <f t="shared" si="1"/>
        <v>0</v>
      </c>
      <c r="O9" s="30">
        <f t="shared" si="1"/>
        <v>0</v>
      </c>
      <c r="P9" s="30"/>
    </row>
    <row r="10" spans="1:17" x14ac:dyDescent="0.25">
      <c r="A10" s="47"/>
      <c r="B10" s="48"/>
      <c r="C10" s="48"/>
      <c r="D10" s="48"/>
      <c r="E10" s="78" t="s">
        <v>112</v>
      </c>
      <c r="F10" s="78" t="s">
        <v>113</v>
      </c>
      <c r="G10" s="24">
        <v>11</v>
      </c>
      <c r="H10" s="11"/>
      <c r="I10" s="11">
        <f>I11</f>
        <v>488000000</v>
      </c>
      <c r="J10" s="21"/>
      <c r="K10" s="11"/>
      <c r="L10" s="21"/>
      <c r="M10" s="11"/>
      <c r="N10" s="11"/>
      <c r="O10" s="27"/>
      <c r="P10" s="11">
        <f>SUM(H10:O10)</f>
        <v>488000000</v>
      </c>
    </row>
    <row r="11" spans="1:17" x14ac:dyDescent="0.25">
      <c r="A11" s="47"/>
      <c r="B11" s="48"/>
      <c r="C11" s="48"/>
      <c r="D11" s="48"/>
      <c r="E11" s="79" t="s">
        <v>78</v>
      </c>
      <c r="F11" s="79" t="s">
        <v>1</v>
      </c>
      <c r="G11" s="22"/>
      <c r="H11" s="12"/>
      <c r="I11" s="12">
        <f>I12</f>
        <v>488000000</v>
      </c>
      <c r="J11" s="33"/>
      <c r="K11" s="12"/>
      <c r="L11" s="33"/>
      <c r="M11" s="12"/>
      <c r="N11" s="12"/>
      <c r="O11" s="28"/>
      <c r="P11" s="12"/>
    </row>
    <row r="12" spans="1:17" x14ac:dyDescent="0.25">
      <c r="A12" s="47"/>
      <c r="B12" s="48"/>
      <c r="C12" s="48"/>
      <c r="D12" s="48"/>
      <c r="E12" s="74" t="s">
        <v>79</v>
      </c>
      <c r="F12" s="74" t="s">
        <v>7</v>
      </c>
      <c r="G12" s="23"/>
      <c r="H12" s="13"/>
      <c r="I12" s="13">
        <f>I13</f>
        <v>488000000</v>
      </c>
      <c r="J12" s="32"/>
      <c r="K12" s="13"/>
      <c r="L12" s="32"/>
      <c r="M12" s="13"/>
      <c r="N12" s="13"/>
      <c r="O12" s="26"/>
      <c r="P12" s="13"/>
    </row>
    <row r="13" spans="1:17" x14ac:dyDescent="0.25">
      <c r="A13" s="47"/>
      <c r="B13" s="48"/>
      <c r="C13" s="48"/>
      <c r="D13" s="48"/>
      <c r="E13" s="74" t="s">
        <v>80</v>
      </c>
      <c r="F13" s="74" t="s">
        <v>9</v>
      </c>
      <c r="G13" s="23"/>
      <c r="H13" s="13"/>
      <c r="I13" s="13">
        <v>488000000</v>
      </c>
      <c r="J13" s="32"/>
      <c r="K13" s="13"/>
      <c r="L13" s="32"/>
      <c r="M13" s="13"/>
      <c r="N13" s="13"/>
      <c r="O13" s="26"/>
      <c r="P13" s="13"/>
    </row>
    <row r="14" spans="1:17" x14ac:dyDescent="0.25">
      <c r="A14" s="47"/>
      <c r="B14" s="48"/>
      <c r="C14" s="48"/>
      <c r="D14" s="48"/>
      <c r="E14" s="78" t="s">
        <v>110</v>
      </c>
      <c r="F14" s="78" t="s">
        <v>111</v>
      </c>
      <c r="G14" s="24">
        <v>11</v>
      </c>
      <c r="H14" s="11"/>
      <c r="I14" s="11"/>
      <c r="J14" s="21"/>
      <c r="K14" s="11">
        <f>K15</f>
        <v>520081932</v>
      </c>
      <c r="L14" s="21"/>
      <c r="M14" s="11"/>
      <c r="N14" s="11"/>
      <c r="O14" s="27"/>
      <c r="P14" s="11">
        <f>SUM(H14:O14)</f>
        <v>520081932</v>
      </c>
    </row>
    <row r="15" spans="1:17" x14ac:dyDescent="0.25">
      <c r="A15" s="47"/>
      <c r="B15" s="48"/>
      <c r="C15" s="48"/>
      <c r="D15" s="48"/>
      <c r="E15" s="79" t="s">
        <v>81</v>
      </c>
      <c r="F15" s="79" t="s">
        <v>1</v>
      </c>
      <c r="G15" s="22"/>
      <c r="H15" s="12"/>
      <c r="I15" s="12"/>
      <c r="J15" s="33"/>
      <c r="K15" s="12">
        <f>K16</f>
        <v>520081932</v>
      </c>
      <c r="L15" s="33"/>
      <c r="M15" s="12"/>
      <c r="N15" s="12"/>
      <c r="O15" s="28"/>
      <c r="P15" s="12"/>
    </row>
    <row r="16" spans="1:17" x14ac:dyDescent="0.25">
      <c r="A16" s="47"/>
      <c r="B16" s="48"/>
      <c r="C16" s="48"/>
      <c r="D16" s="48"/>
      <c r="E16" s="74" t="s">
        <v>82</v>
      </c>
      <c r="F16" s="74" t="s">
        <v>7</v>
      </c>
      <c r="G16" s="23"/>
      <c r="H16" s="13"/>
      <c r="I16" s="13"/>
      <c r="J16" s="32"/>
      <c r="K16" s="13">
        <f>K17</f>
        <v>520081932</v>
      </c>
      <c r="L16" s="32"/>
      <c r="M16" s="13"/>
      <c r="N16" s="13"/>
      <c r="O16" s="26"/>
      <c r="P16" s="13"/>
    </row>
    <row r="17" spans="1:17" x14ac:dyDescent="0.25">
      <c r="A17" s="47"/>
      <c r="B17" s="48"/>
      <c r="C17" s="48"/>
      <c r="D17" s="48"/>
      <c r="E17" s="74" t="s">
        <v>83</v>
      </c>
      <c r="F17" s="74" t="s">
        <v>11</v>
      </c>
      <c r="G17" s="23"/>
      <c r="H17" s="13"/>
      <c r="I17" s="13"/>
      <c r="J17" s="32"/>
      <c r="K17" s="13">
        <v>520081932</v>
      </c>
      <c r="L17" s="32"/>
      <c r="M17" s="13"/>
      <c r="N17" s="13"/>
      <c r="O17" s="26"/>
      <c r="P17" s="13"/>
    </row>
    <row r="18" spans="1:17" x14ac:dyDescent="0.25">
      <c r="A18" s="47"/>
      <c r="B18" s="48"/>
      <c r="C18" s="48"/>
      <c r="D18" s="48"/>
      <c r="E18" s="78" t="s">
        <v>12</v>
      </c>
      <c r="F18" s="78" t="s">
        <v>108</v>
      </c>
      <c r="G18" s="24">
        <v>11</v>
      </c>
      <c r="H18" s="11"/>
      <c r="I18" s="11"/>
      <c r="J18" s="21"/>
      <c r="K18" s="11">
        <f>K19</f>
        <v>570000000</v>
      </c>
      <c r="L18" s="21"/>
      <c r="M18" s="11"/>
      <c r="N18" s="11"/>
      <c r="O18" s="27"/>
      <c r="P18" s="11">
        <f>SUM(H18:O18)</f>
        <v>570000000</v>
      </c>
    </row>
    <row r="19" spans="1:17" x14ac:dyDescent="0.25">
      <c r="A19" s="47"/>
      <c r="B19" s="48"/>
      <c r="C19" s="48"/>
      <c r="D19" s="48"/>
      <c r="E19" s="79" t="s">
        <v>84</v>
      </c>
      <c r="F19" s="79" t="s">
        <v>1</v>
      </c>
      <c r="G19" s="22"/>
      <c r="H19" s="12"/>
      <c r="I19" s="12"/>
      <c r="J19" s="33"/>
      <c r="K19" s="12">
        <f>K20</f>
        <v>570000000</v>
      </c>
      <c r="L19" s="33"/>
      <c r="M19" s="12"/>
      <c r="N19" s="12"/>
      <c r="O19" s="28"/>
      <c r="P19" s="12"/>
    </row>
    <row r="20" spans="1:17" x14ac:dyDescent="0.25">
      <c r="A20" s="47"/>
      <c r="B20" s="48"/>
      <c r="C20" s="48"/>
      <c r="D20" s="48"/>
      <c r="E20" s="74" t="s">
        <v>85</v>
      </c>
      <c r="F20" s="74" t="s">
        <v>7</v>
      </c>
      <c r="G20" s="23"/>
      <c r="H20" s="13"/>
      <c r="I20" s="13"/>
      <c r="J20" s="32"/>
      <c r="K20" s="13">
        <f>K21</f>
        <v>570000000</v>
      </c>
      <c r="L20" s="32"/>
      <c r="M20" s="13"/>
      <c r="N20" s="13"/>
      <c r="O20" s="26"/>
      <c r="P20" s="13"/>
    </row>
    <row r="21" spans="1:17" x14ac:dyDescent="0.25">
      <c r="A21" s="47"/>
      <c r="B21" s="48"/>
      <c r="C21" s="48"/>
      <c r="D21" s="48"/>
      <c r="E21" s="74" t="s">
        <v>86</v>
      </c>
      <c r="F21" s="74" t="s">
        <v>11</v>
      </c>
      <c r="G21" s="23"/>
      <c r="H21" s="13"/>
      <c r="I21" s="13"/>
      <c r="J21" s="32"/>
      <c r="K21" s="13">
        <v>570000000</v>
      </c>
      <c r="L21" s="32"/>
      <c r="M21" s="13"/>
      <c r="N21" s="13"/>
      <c r="O21" s="26"/>
      <c r="P21" s="13"/>
    </row>
    <row r="22" spans="1:17" x14ac:dyDescent="0.25">
      <c r="A22" s="47"/>
      <c r="B22" s="48"/>
      <c r="C22" s="48"/>
      <c r="D22" s="48"/>
      <c r="E22" s="78" t="s">
        <v>13</v>
      </c>
      <c r="F22" s="78" t="s">
        <v>109</v>
      </c>
      <c r="G22" s="24">
        <v>11</v>
      </c>
      <c r="H22" s="11"/>
      <c r="I22" s="11"/>
      <c r="J22" s="21">
        <f>J23</f>
        <v>85476825</v>
      </c>
      <c r="K22" s="11"/>
      <c r="L22" s="21"/>
      <c r="M22" s="11"/>
      <c r="N22" s="11"/>
      <c r="O22" s="27"/>
      <c r="P22" s="11">
        <f>SUM(H22:O22)</f>
        <v>85476825</v>
      </c>
    </row>
    <row r="23" spans="1:17" x14ac:dyDescent="0.25">
      <c r="A23" s="47"/>
      <c r="B23" s="48"/>
      <c r="C23" s="48"/>
      <c r="D23" s="48"/>
      <c r="E23" s="79" t="s">
        <v>87</v>
      </c>
      <c r="F23" s="79" t="s">
        <v>1</v>
      </c>
      <c r="G23" s="22"/>
      <c r="H23" s="12"/>
      <c r="I23" s="12"/>
      <c r="J23" s="33">
        <f>J24</f>
        <v>85476825</v>
      </c>
      <c r="K23" s="12"/>
      <c r="L23" s="33"/>
      <c r="M23" s="12"/>
      <c r="N23" s="12"/>
      <c r="O23" s="28"/>
      <c r="P23" s="12"/>
    </row>
    <row r="24" spans="1:17" x14ac:dyDescent="0.25">
      <c r="A24" s="47"/>
      <c r="B24" s="48"/>
      <c r="C24" s="48"/>
      <c r="D24" s="48"/>
      <c r="E24" s="74" t="s">
        <v>88</v>
      </c>
      <c r="F24" s="74" t="s">
        <v>7</v>
      </c>
      <c r="G24" s="23"/>
      <c r="H24" s="13"/>
      <c r="I24" s="13"/>
      <c r="J24" s="32">
        <f>J25</f>
        <v>85476825</v>
      </c>
      <c r="K24" s="13"/>
      <c r="L24" s="32"/>
      <c r="M24" s="13"/>
      <c r="N24" s="13"/>
      <c r="O24" s="26"/>
      <c r="P24" s="13"/>
    </row>
    <row r="25" spans="1:17" x14ac:dyDescent="0.25">
      <c r="A25" s="47"/>
      <c r="B25" s="48"/>
      <c r="C25" s="48"/>
      <c r="D25" s="48"/>
      <c r="E25" s="74" t="s">
        <v>89</v>
      </c>
      <c r="F25" s="74" t="s">
        <v>11</v>
      </c>
      <c r="G25" s="23"/>
      <c r="H25" s="13"/>
      <c r="I25" s="13"/>
      <c r="J25" s="32">
        <v>85476825</v>
      </c>
      <c r="K25" s="13"/>
      <c r="L25" s="32"/>
      <c r="M25" s="13"/>
      <c r="N25" s="13"/>
      <c r="O25" s="26"/>
      <c r="P25" s="13"/>
    </row>
    <row r="26" spans="1:17" ht="15.75" thickBot="1" x14ac:dyDescent="0.3">
      <c r="A26" s="55"/>
      <c r="B26" s="56"/>
      <c r="C26" s="56"/>
      <c r="D26" s="56"/>
      <c r="E26" s="80"/>
      <c r="F26" s="80"/>
      <c r="G26" s="57"/>
      <c r="H26" s="44"/>
      <c r="I26" s="44"/>
      <c r="J26" s="58"/>
      <c r="K26" s="44"/>
      <c r="L26" s="58"/>
      <c r="M26" s="44"/>
      <c r="N26" s="44"/>
      <c r="O26" s="59"/>
      <c r="P26" s="44"/>
    </row>
    <row r="27" spans="1:17" x14ac:dyDescent="0.25">
      <c r="Q27" s="7"/>
    </row>
    <row r="28" spans="1:17" x14ac:dyDescent="0.25">
      <c r="Q28" s="7"/>
    </row>
    <row r="29" spans="1:17" ht="15.75" x14ac:dyDescent="0.25">
      <c r="E29" s="81"/>
      <c r="F29" s="82" t="s">
        <v>103</v>
      </c>
      <c r="G29" s="40"/>
      <c r="H29" s="41">
        <f>H9</f>
        <v>0</v>
      </c>
      <c r="I29" s="41">
        <f t="shared" ref="I29:O29" si="2">I9</f>
        <v>488000000</v>
      </c>
      <c r="J29" s="41">
        <f t="shared" si="2"/>
        <v>85476825</v>
      </c>
      <c r="K29" s="41">
        <f t="shared" si="2"/>
        <v>1090081932</v>
      </c>
      <c r="L29" s="41">
        <f t="shared" si="2"/>
        <v>0</v>
      </c>
      <c r="M29" s="41">
        <f t="shared" si="2"/>
        <v>0</v>
      </c>
      <c r="N29" s="41">
        <f t="shared" si="2"/>
        <v>0</v>
      </c>
      <c r="O29" s="41">
        <f t="shared" si="2"/>
        <v>0</v>
      </c>
      <c r="P29" s="41">
        <f>SUM(H29:O29)</f>
        <v>1663558757</v>
      </c>
    </row>
  </sheetData>
  <mergeCells count="1">
    <mergeCell ref="E2:P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PROY MISIO3204</vt:lpstr>
      <vt:lpstr>PROY MISIO 3204 REC PROP</vt:lpstr>
      <vt:lpstr>PROY FORTAL 3299</vt:lpstr>
      <vt:lpstr>'PROY FORTAL 3299'!Área_de_impresión</vt:lpstr>
      <vt:lpstr>'PROY MISIO 3204 REC PROP'!Área_de_impresión</vt:lpstr>
      <vt:lpstr>'PROY MISIO3204'!Área_de_impresión</vt:lpstr>
      <vt:lpstr>'PROY FORTAL 3299'!Títulos_a_imprimir</vt:lpstr>
      <vt:lpstr>'PROY MISIO 3204 REC PROP'!Títulos_a_imprimir</vt:lpstr>
      <vt:lpstr>'PROY MISIO3204'!Títulos_a_imprimir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zambrano</dc:creator>
  <cp:lastModifiedBy>Paola Andrea Bermudez Cortes</cp:lastModifiedBy>
  <cp:lastPrinted>2019-01-08T14:23:05Z</cp:lastPrinted>
  <dcterms:created xsi:type="dcterms:W3CDTF">2018-12-31T04:54:19Z</dcterms:created>
  <dcterms:modified xsi:type="dcterms:W3CDTF">2019-10-02T15:17:43Z</dcterms:modified>
</cp:coreProperties>
</file>