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2022\INFORMES Y DOCUMENTOS\REPORTES PPTLES\INFORMES PARA ENVIAR O SUBIR\DICIEMBRE 2021\"/>
    </mc:Choice>
  </mc:AlternateContent>
  <xr:revisionPtr revIDLastSave="0" documentId="8_{E056D992-CFDC-4BD4-B133-1C928F3749E3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Ejecucion Dicie 2021 DEP.Afecta" sheetId="1" r:id="rId1"/>
    <sheet name="Ejecucion Consolida Dicie 2021" sheetId="2" r:id="rId2"/>
  </sheets>
  <definedNames>
    <definedName name="_xlnm._FilterDatabase" localSheetId="1" hidden="1">'Ejecucion Consolida Dicie 2021'!$A$2:$S$157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47" i="1" l="1"/>
  <c r="G103" i="2"/>
  <c r="G104" i="2"/>
  <c r="H103" i="2"/>
  <c r="H104" i="2"/>
  <c r="I103" i="2"/>
  <c r="I104" i="2"/>
  <c r="J104" i="2"/>
  <c r="J103" i="2"/>
  <c r="L103" i="2"/>
  <c r="K104" i="2"/>
  <c r="K103" i="2"/>
  <c r="K102" i="2"/>
  <c r="L104" i="2"/>
  <c r="M104" i="2"/>
  <c r="M103" i="2"/>
  <c r="N103" i="2"/>
  <c r="N104" i="2"/>
  <c r="O104" i="2"/>
  <c r="O103" i="2"/>
  <c r="P103" i="2"/>
  <c r="P104" i="2"/>
  <c r="Q104" i="2"/>
  <c r="Q103" i="2"/>
  <c r="R103" i="2"/>
  <c r="R104" i="2"/>
  <c r="S104" i="2"/>
  <c r="S103" i="2"/>
  <c r="S102" i="2"/>
  <c r="R102" i="2"/>
  <c r="Q102" i="2"/>
  <c r="P102" i="2"/>
  <c r="O102" i="2"/>
  <c r="N102" i="2"/>
  <c r="M102" i="2"/>
  <c r="L102" i="2"/>
  <c r="J102" i="2"/>
  <c r="I102" i="2"/>
  <c r="H102" i="2"/>
  <c r="G102" i="2"/>
  <c r="T102" i="2" s="1"/>
  <c r="S100" i="2"/>
  <c r="R100" i="2"/>
  <c r="Q100" i="2"/>
  <c r="O100" i="2"/>
  <c r="N100" i="2"/>
  <c r="M100" i="2"/>
  <c r="L100" i="2"/>
  <c r="K100" i="2"/>
  <c r="J100" i="2"/>
  <c r="I100" i="2"/>
  <c r="H100" i="2"/>
  <c r="G100" i="2"/>
  <c r="P100" i="2"/>
  <c r="F100" i="2"/>
  <c r="E100" i="2"/>
  <c r="D100" i="2"/>
  <c r="C100" i="2"/>
  <c r="B100" i="2"/>
  <c r="A100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4" i="2"/>
  <c r="F103" i="2"/>
  <c r="F102" i="2"/>
  <c r="F101" i="2"/>
  <c r="E104" i="2"/>
  <c r="D104" i="2"/>
  <c r="E103" i="2"/>
  <c r="D103" i="2"/>
  <c r="E102" i="2"/>
  <c r="D102" i="2"/>
  <c r="E101" i="2"/>
  <c r="D101" i="2"/>
  <c r="C104" i="2"/>
  <c r="C103" i="2"/>
  <c r="C102" i="2"/>
  <c r="C101" i="2"/>
  <c r="B104" i="2"/>
  <c r="B103" i="2"/>
  <c r="B102" i="2"/>
  <c r="B101" i="2"/>
  <c r="A104" i="2"/>
  <c r="A103" i="2"/>
  <c r="A102" i="2"/>
  <c r="A101" i="2"/>
  <c r="AP349" i="1"/>
  <c r="T100" i="2" l="1"/>
  <c r="T101" i="2"/>
  <c r="S143" i="2"/>
  <c r="S142" i="2"/>
  <c r="S141" i="2"/>
  <c r="S140" i="2"/>
  <c r="S139" i="2"/>
  <c r="S138" i="2"/>
  <c r="S137" i="2"/>
  <c r="R143" i="2"/>
  <c r="R142" i="2"/>
  <c r="R141" i="2"/>
  <c r="R140" i="2"/>
  <c r="R139" i="2"/>
  <c r="R138" i="2"/>
  <c r="R137" i="2"/>
  <c r="Q143" i="2"/>
  <c r="Q142" i="2"/>
  <c r="Q141" i="2"/>
  <c r="Q140" i="2"/>
  <c r="Q139" i="2"/>
  <c r="Q138" i="2"/>
  <c r="Q137" i="2"/>
  <c r="P143" i="2"/>
  <c r="P142" i="2"/>
  <c r="P141" i="2"/>
  <c r="P140" i="2"/>
  <c r="P139" i="2"/>
  <c r="P138" i="2"/>
  <c r="P137" i="2"/>
  <c r="O143" i="2"/>
  <c r="O142" i="2"/>
  <c r="O141" i="2"/>
  <c r="O140" i="2"/>
  <c r="O139" i="2"/>
  <c r="O138" i="2"/>
  <c r="O137" i="2"/>
  <c r="N143" i="2"/>
  <c r="N142" i="2"/>
  <c r="N141" i="2"/>
  <c r="N140" i="2"/>
  <c r="N139" i="2"/>
  <c r="N138" i="2"/>
  <c r="N137" i="2"/>
  <c r="M143" i="2"/>
  <c r="M142" i="2"/>
  <c r="M141" i="2"/>
  <c r="M140" i="2"/>
  <c r="M139" i="2"/>
  <c r="M138" i="2"/>
  <c r="M137" i="2"/>
  <c r="L143" i="2"/>
  <c r="L142" i="2"/>
  <c r="L141" i="2"/>
  <c r="L140" i="2"/>
  <c r="L139" i="2"/>
  <c r="L138" i="2"/>
  <c r="L137" i="2"/>
  <c r="K143" i="2"/>
  <c r="K142" i="2"/>
  <c r="K141" i="2"/>
  <c r="K140" i="2"/>
  <c r="K139" i="2"/>
  <c r="K138" i="2"/>
  <c r="K137" i="2"/>
  <c r="J143" i="2"/>
  <c r="J142" i="2"/>
  <c r="J141" i="2"/>
  <c r="J140" i="2"/>
  <c r="J139" i="2"/>
  <c r="J138" i="2"/>
  <c r="J137" i="2"/>
  <c r="I143" i="2"/>
  <c r="I142" i="2"/>
  <c r="I141" i="2"/>
  <c r="I140" i="2"/>
  <c r="I139" i="2"/>
  <c r="I138" i="2"/>
  <c r="I137" i="2"/>
  <c r="H143" i="2"/>
  <c r="H142" i="2"/>
  <c r="H141" i="2"/>
  <c r="H140" i="2"/>
  <c r="H139" i="2"/>
  <c r="H138" i="2"/>
  <c r="H137" i="2"/>
  <c r="G143" i="2"/>
  <c r="G142" i="2"/>
  <c r="G141" i="2"/>
  <c r="F143" i="2"/>
  <c r="E143" i="2"/>
  <c r="D143" i="2"/>
  <c r="C143" i="2"/>
  <c r="B143" i="2"/>
  <c r="A143" i="2"/>
  <c r="F142" i="2"/>
  <c r="E142" i="2"/>
  <c r="D142" i="2"/>
  <c r="C142" i="2"/>
  <c r="B142" i="2"/>
  <c r="A142" i="2"/>
  <c r="B141" i="2"/>
  <c r="F141" i="2"/>
  <c r="E141" i="2"/>
  <c r="D141" i="2"/>
  <c r="C141" i="2"/>
  <c r="A141" i="2"/>
  <c r="S133" i="2"/>
  <c r="S132" i="2"/>
  <c r="S131" i="2"/>
  <c r="S130" i="2"/>
  <c r="S129" i="2"/>
  <c r="S128" i="2"/>
  <c r="S127" i="2"/>
  <c r="S126" i="2"/>
  <c r="S125" i="2"/>
  <c r="S124" i="2"/>
  <c r="S123" i="2"/>
  <c r="R133" i="2"/>
  <c r="R132" i="2"/>
  <c r="R131" i="2"/>
  <c r="R130" i="2"/>
  <c r="R129" i="2"/>
  <c r="R128" i="2"/>
  <c r="R127" i="2"/>
  <c r="R126" i="2"/>
  <c r="R125" i="2"/>
  <c r="R124" i="2"/>
  <c r="R123" i="2"/>
  <c r="Q133" i="2"/>
  <c r="Q132" i="2"/>
  <c r="Q131" i="2"/>
  <c r="Q130" i="2"/>
  <c r="Q129" i="2"/>
  <c r="Q128" i="2"/>
  <c r="Q127" i="2"/>
  <c r="Q126" i="2"/>
  <c r="Q125" i="2"/>
  <c r="Q124" i="2"/>
  <c r="Q123" i="2"/>
  <c r="P133" i="2"/>
  <c r="P132" i="2"/>
  <c r="P131" i="2"/>
  <c r="P130" i="2"/>
  <c r="P129" i="2"/>
  <c r="P128" i="2"/>
  <c r="P127" i="2"/>
  <c r="P126" i="2"/>
  <c r="P125" i="2"/>
  <c r="P124" i="2"/>
  <c r="P123" i="2"/>
  <c r="O133" i="2"/>
  <c r="O132" i="2"/>
  <c r="O131" i="2"/>
  <c r="O130" i="2"/>
  <c r="O129" i="2"/>
  <c r="O128" i="2"/>
  <c r="O127" i="2"/>
  <c r="O126" i="2"/>
  <c r="O125" i="2"/>
  <c r="O124" i="2"/>
  <c r="O123" i="2"/>
  <c r="N133" i="2"/>
  <c r="N132" i="2"/>
  <c r="N131" i="2"/>
  <c r="N130" i="2"/>
  <c r="N129" i="2"/>
  <c r="N128" i="2"/>
  <c r="N127" i="2"/>
  <c r="N126" i="2"/>
  <c r="N125" i="2"/>
  <c r="N124" i="2"/>
  <c r="N123" i="2"/>
  <c r="M133" i="2"/>
  <c r="M132" i="2"/>
  <c r="M131" i="2"/>
  <c r="M130" i="2"/>
  <c r="M129" i="2"/>
  <c r="M128" i="2"/>
  <c r="M127" i="2"/>
  <c r="M126" i="2"/>
  <c r="M125" i="2"/>
  <c r="M124" i="2"/>
  <c r="M123" i="2"/>
  <c r="L133" i="2"/>
  <c r="L132" i="2"/>
  <c r="L131" i="2"/>
  <c r="L130" i="2"/>
  <c r="L129" i="2"/>
  <c r="L128" i="2"/>
  <c r="L127" i="2"/>
  <c r="L126" i="2"/>
  <c r="L125" i="2"/>
  <c r="L124" i="2"/>
  <c r="L123" i="2"/>
  <c r="K133" i="2"/>
  <c r="K132" i="2"/>
  <c r="K131" i="2"/>
  <c r="K130" i="2"/>
  <c r="K129" i="2"/>
  <c r="K128" i="2"/>
  <c r="K127" i="2"/>
  <c r="K126" i="2"/>
  <c r="K125" i="2"/>
  <c r="K124" i="2"/>
  <c r="K123" i="2"/>
  <c r="J133" i="2"/>
  <c r="J132" i="2"/>
  <c r="J131" i="2"/>
  <c r="J130" i="2"/>
  <c r="J129" i="2"/>
  <c r="J128" i="2"/>
  <c r="J127" i="2"/>
  <c r="J126" i="2"/>
  <c r="J125" i="2"/>
  <c r="J124" i="2"/>
  <c r="J123" i="2"/>
  <c r="I133" i="2"/>
  <c r="I132" i="2"/>
  <c r="I131" i="2"/>
  <c r="I130" i="2"/>
  <c r="I129" i="2"/>
  <c r="I128" i="2"/>
  <c r="I127" i="2"/>
  <c r="I126" i="2"/>
  <c r="I125" i="2"/>
  <c r="I124" i="2"/>
  <c r="I123" i="2"/>
  <c r="H133" i="2"/>
  <c r="H132" i="2"/>
  <c r="H130" i="2"/>
  <c r="H129" i="2"/>
  <c r="H123" i="2"/>
  <c r="H131" i="2"/>
  <c r="H128" i="2"/>
  <c r="H127" i="2"/>
  <c r="H126" i="2"/>
  <c r="H125" i="2"/>
  <c r="H124" i="2"/>
  <c r="G133" i="2"/>
  <c r="F133" i="2"/>
  <c r="E133" i="2"/>
  <c r="D133" i="2"/>
  <c r="C133" i="2"/>
  <c r="B133" i="2"/>
  <c r="A133" i="2"/>
  <c r="R122" i="2"/>
  <c r="R153" i="2" s="1"/>
  <c r="Q122" i="2"/>
  <c r="Q153" i="2" s="1"/>
  <c r="P122" i="2"/>
  <c r="P153" i="2" s="1"/>
  <c r="O122" i="2"/>
  <c r="O153" i="2" s="1"/>
  <c r="M122" i="2"/>
  <c r="M153" i="2" s="1"/>
  <c r="AU353" i="1"/>
  <c r="BD352" i="1"/>
  <c r="BC352" i="1"/>
  <c r="BB352" i="1"/>
  <c r="BA352" i="1"/>
  <c r="AZ352" i="1"/>
  <c r="AY352" i="1"/>
  <c r="AX352" i="1"/>
  <c r="AW352" i="1"/>
  <c r="AU352" i="1"/>
  <c r="AR352" i="1"/>
  <c r="AQ352" i="1"/>
  <c r="AP352" i="1"/>
  <c r="N122" i="2"/>
  <c r="L121" i="2"/>
  <c r="AU350" i="1"/>
  <c r="K122" i="2"/>
  <c r="K153" i="2" s="1"/>
  <c r="L122" i="2"/>
  <c r="L153" i="2" s="1"/>
  <c r="S122" i="2"/>
  <c r="S153" i="2" s="1"/>
  <c r="H122" i="2"/>
  <c r="H153" i="2" s="1"/>
  <c r="I122" i="2"/>
  <c r="I153" i="2" s="1"/>
  <c r="J122" i="2"/>
  <c r="J153" i="2" s="1"/>
  <c r="BC353" i="1"/>
  <c r="BB353" i="1"/>
  <c r="BA353" i="1"/>
  <c r="AZ353" i="1"/>
  <c r="AY353" i="1"/>
  <c r="AX353" i="1"/>
  <c r="AW353" i="1"/>
  <c r="AR353" i="1"/>
  <c r="AQ353" i="1"/>
  <c r="AP353" i="1"/>
  <c r="BD353" i="1"/>
  <c r="BD351" i="1"/>
  <c r="BC351" i="1"/>
  <c r="BB351" i="1"/>
  <c r="BA351" i="1"/>
  <c r="AZ351" i="1"/>
  <c r="AY351" i="1"/>
  <c r="AX351" i="1"/>
  <c r="AW351" i="1"/>
  <c r="AU351" i="1"/>
  <c r="AR351" i="1"/>
  <c r="AQ351" i="1"/>
  <c r="BD350" i="1"/>
  <c r="BC350" i="1"/>
  <c r="BB350" i="1"/>
  <c r="BA350" i="1"/>
  <c r="AZ350" i="1"/>
  <c r="AY350" i="1"/>
  <c r="AX350" i="1"/>
  <c r="AW350" i="1"/>
  <c r="AR350" i="1"/>
  <c r="AQ350" i="1"/>
  <c r="BD349" i="1"/>
  <c r="BC349" i="1"/>
  <c r="BB349" i="1"/>
  <c r="BA349" i="1"/>
  <c r="AZ349" i="1"/>
  <c r="AY349" i="1"/>
  <c r="AX349" i="1"/>
  <c r="AW349" i="1"/>
  <c r="AR349" i="1"/>
  <c r="AQ349" i="1"/>
  <c r="BD348" i="1"/>
  <c r="BC348" i="1"/>
  <c r="BB348" i="1"/>
  <c r="AW348" i="1"/>
  <c r="AR348" i="1"/>
  <c r="AQ348" i="1"/>
  <c r="BD347" i="1"/>
  <c r="BC347" i="1"/>
  <c r="BB347" i="1"/>
  <c r="BA347" i="1"/>
  <c r="AZ347" i="1"/>
  <c r="AY347" i="1"/>
  <c r="AX347" i="1"/>
  <c r="AW347" i="1"/>
  <c r="AU347" i="1"/>
  <c r="AS347" i="1"/>
  <c r="AR347" i="1"/>
  <c r="AQ347" i="1"/>
  <c r="N4" i="2"/>
  <c r="M4" i="2"/>
  <c r="L4" i="2"/>
  <c r="K4" i="2"/>
  <c r="J4" i="2"/>
  <c r="I4" i="2"/>
  <c r="H4" i="2"/>
  <c r="G4" i="2"/>
  <c r="G3" i="2"/>
  <c r="G121" i="2"/>
  <c r="B136" i="2"/>
  <c r="A136" i="2"/>
  <c r="AP350" i="1"/>
  <c r="G122" i="2"/>
  <c r="G153" i="2" s="1"/>
  <c r="F122" i="2"/>
  <c r="E122" i="2"/>
  <c r="D122" i="2"/>
  <c r="C122" i="2"/>
  <c r="B122" i="2"/>
  <c r="A122" i="2"/>
  <c r="A123" i="2"/>
  <c r="G130" i="2"/>
  <c r="F130" i="2"/>
  <c r="E130" i="2"/>
  <c r="D130" i="2"/>
  <c r="C130" i="2"/>
  <c r="B130" i="2"/>
  <c r="B129" i="2"/>
  <c r="A130" i="2"/>
  <c r="G129" i="2"/>
  <c r="F129" i="2"/>
  <c r="E129" i="2"/>
  <c r="D129" i="2"/>
  <c r="C129" i="2"/>
  <c r="A129" i="2"/>
  <c r="G132" i="2"/>
  <c r="F132" i="2"/>
  <c r="E132" i="2"/>
  <c r="D132" i="2"/>
  <c r="C132" i="2"/>
  <c r="B132" i="2"/>
  <c r="A132" i="2"/>
  <c r="G131" i="2"/>
  <c r="G128" i="2"/>
  <c r="G127" i="2"/>
  <c r="G126" i="2"/>
  <c r="G125" i="2"/>
  <c r="G124" i="2"/>
  <c r="G123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S144" i="2"/>
  <c r="S155" i="2" s="1"/>
  <c r="R144" i="2"/>
  <c r="R155" i="2" s="1"/>
  <c r="Q144" i="2"/>
  <c r="Q155" i="2" s="1"/>
  <c r="P144" i="2"/>
  <c r="P155" i="2" s="1"/>
  <c r="O144" i="2"/>
  <c r="O155" i="2" s="1"/>
  <c r="N144" i="2"/>
  <c r="N155" i="2" s="1"/>
  <c r="M144" i="2"/>
  <c r="M155" i="2" s="1"/>
  <c r="L144" i="2"/>
  <c r="L155" i="2" s="1"/>
  <c r="K144" i="2"/>
  <c r="K155" i="2" s="1"/>
  <c r="H144" i="2"/>
  <c r="H155" i="2" s="1"/>
  <c r="I144" i="2"/>
  <c r="I155" i="2" s="1"/>
  <c r="J144" i="2"/>
  <c r="J155" i="2" s="1"/>
  <c r="G144" i="2"/>
  <c r="G155" i="2" s="1"/>
  <c r="D144" i="2"/>
  <c r="E144" i="2"/>
  <c r="F144" i="2"/>
  <c r="B144" i="2"/>
  <c r="A144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A149" i="2"/>
  <c r="G145" i="2"/>
  <c r="G148" i="2"/>
  <c r="F148" i="2"/>
  <c r="E148" i="2"/>
  <c r="D148" i="2"/>
  <c r="C148" i="2"/>
  <c r="B148" i="2"/>
  <c r="A148" i="2"/>
  <c r="F146" i="2"/>
  <c r="E146" i="2"/>
  <c r="D146" i="2"/>
  <c r="C146" i="2"/>
  <c r="B147" i="2"/>
  <c r="A147" i="2"/>
  <c r="B146" i="2"/>
  <c r="A146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F145" i="2"/>
  <c r="E145" i="2"/>
  <c r="D145" i="2"/>
  <c r="C145" i="2"/>
  <c r="B145" i="2"/>
  <c r="A145" i="2"/>
  <c r="R136" i="2"/>
  <c r="R156" i="2" s="1"/>
  <c r="Q136" i="2"/>
  <c r="Q156" i="2" s="1"/>
  <c r="P136" i="2"/>
  <c r="P156" i="2" s="1"/>
  <c r="O136" i="2"/>
  <c r="O156" i="2" s="1"/>
  <c r="N136" i="2"/>
  <c r="N156" i="2" s="1"/>
  <c r="M136" i="2"/>
  <c r="M156" i="2" s="1"/>
  <c r="L136" i="2"/>
  <c r="L156" i="2" s="1"/>
  <c r="K136" i="2"/>
  <c r="K156" i="2" s="1"/>
  <c r="J136" i="2"/>
  <c r="J156" i="2" s="1"/>
  <c r="I136" i="2"/>
  <c r="I156" i="2" s="1"/>
  <c r="H136" i="2"/>
  <c r="H156" i="2" s="1"/>
  <c r="S136" i="2"/>
  <c r="S156" i="2" s="1"/>
  <c r="G136" i="2"/>
  <c r="B140" i="2"/>
  <c r="G140" i="2"/>
  <c r="F140" i="2"/>
  <c r="E140" i="2"/>
  <c r="D140" i="2"/>
  <c r="C140" i="2"/>
  <c r="A140" i="2"/>
  <c r="G139" i="2"/>
  <c r="F139" i="2"/>
  <c r="E139" i="2"/>
  <c r="D139" i="2"/>
  <c r="C139" i="2"/>
  <c r="B139" i="2"/>
  <c r="A139" i="2"/>
  <c r="G138" i="2"/>
  <c r="F138" i="2"/>
  <c r="E138" i="2"/>
  <c r="D138" i="2"/>
  <c r="C138" i="2"/>
  <c r="B138" i="2"/>
  <c r="A138" i="2"/>
  <c r="G137" i="2"/>
  <c r="F137" i="2"/>
  <c r="E137" i="2"/>
  <c r="D137" i="2"/>
  <c r="C137" i="2"/>
  <c r="A137" i="2"/>
  <c r="F125" i="2"/>
  <c r="E125" i="2"/>
  <c r="D125" i="2"/>
  <c r="C125" i="2"/>
  <c r="B125" i="2"/>
  <c r="A125" i="2"/>
  <c r="F123" i="2"/>
  <c r="E123" i="2"/>
  <c r="D123" i="2"/>
  <c r="C123" i="2"/>
  <c r="B123" i="2"/>
  <c r="G120" i="2"/>
  <c r="G119" i="2"/>
  <c r="G112" i="2"/>
  <c r="G111" i="2"/>
  <c r="G110" i="2"/>
  <c r="G109" i="2"/>
  <c r="G108" i="2"/>
  <c r="G107" i="2"/>
  <c r="G106" i="2"/>
  <c r="G105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152" i="2" s="1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2" i="2"/>
  <c r="G11" i="2"/>
  <c r="G10" i="2"/>
  <c r="G9" i="2"/>
  <c r="G8" i="2"/>
  <c r="G7" i="2"/>
  <c r="G6" i="2"/>
  <c r="G5" i="2"/>
  <c r="G13" i="2"/>
  <c r="N3" i="2"/>
  <c r="G147" i="2"/>
  <c r="G135" i="2"/>
  <c r="G134" i="2"/>
  <c r="R147" i="2"/>
  <c r="R135" i="2"/>
  <c r="R134" i="2"/>
  <c r="R154" i="2" s="1"/>
  <c r="R121" i="2"/>
  <c r="R120" i="2"/>
  <c r="R119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152" i="2" s="1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151" i="2" s="1"/>
  <c r="R4" i="2"/>
  <c r="R3" i="2"/>
  <c r="Q147" i="2"/>
  <c r="Q135" i="2"/>
  <c r="Q134" i="2"/>
  <c r="Q154" i="2" s="1"/>
  <c r="Q121" i="2"/>
  <c r="Q120" i="2"/>
  <c r="Q119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152" i="2" s="1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151" i="2" s="1"/>
  <c r="Q4" i="2"/>
  <c r="Q3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151" i="2" s="1"/>
  <c r="P4" i="2"/>
  <c r="P3" i="2"/>
  <c r="O9" i="2"/>
  <c r="O8" i="2"/>
  <c r="O7" i="2"/>
  <c r="O6" i="2"/>
  <c r="O5" i="2"/>
  <c r="O151" i="2" s="1"/>
  <c r="O4" i="2"/>
  <c r="O3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P24" i="2"/>
  <c r="O24" i="2"/>
  <c r="P25" i="2"/>
  <c r="O25" i="2"/>
  <c r="P26" i="2"/>
  <c r="O26" i="2"/>
  <c r="P27" i="2"/>
  <c r="O27" i="2"/>
  <c r="P28" i="2"/>
  <c r="O28" i="2"/>
  <c r="P29" i="2"/>
  <c r="O29" i="2"/>
  <c r="P30" i="2"/>
  <c r="O30" i="2"/>
  <c r="P31" i="2"/>
  <c r="O31" i="2"/>
  <c r="P32" i="2"/>
  <c r="O32" i="2"/>
  <c r="O33" i="2"/>
  <c r="P33" i="2"/>
  <c r="P34" i="2"/>
  <c r="O34" i="2"/>
  <c r="P35" i="2"/>
  <c r="O35" i="2"/>
  <c r="P36" i="2"/>
  <c r="O36" i="2"/>
  <c r="P37" i="2"/>
  <c r="O37" i="2"/>
  <c r="P38" i="2"/>
  <c r="O38" i="2"/>
  <c r="P39" i="2"/>
  <c r="O39" i="2"/>
  <c r="P40" i="2"/>
  <c r="O40" i="2"/>
  <c r="P41" i="2"/>
  <c r="O41" i="2"/>
  <c r="P42" i="2"/>
  <c r="O42" i="2"/>
  <c r="P43" i="2"/>
  <c r="O43" i="2"/>
  <c r="P44" i="2"/>
  <c r="O44" i="2"/>
  <c r="P45" i="2"/>
  <c r="O45" i="2"/>
  <c r="P46" i="2"/>
  <c r="O46" i="2"/>
  <c r="P47" i="2"/>
  <c r="O47" i="2"/>
  <c r="P48" i="2"/>
  <c r="O48" i="2"/>
  <c r="P49" i="2"/>
  <c r="O49" i="2"/>
  <c r="P50" i="2"/>
  <c r="O50" i="2"/>
  <c r="P51" i="2"/>
  <c r="O51" i="2"/>
  <c r="P52" i="2"/>
  <c r="O52" i="2"/>
  <c r="P53" i="2"/>
  <c r="O53" i="2"/>
  <c r="P54" i="2"/>
  <c r="P152" i="2" s="1"/>
  <c r="O54" i="2"/>
  <c r="O152" i="2" s="1"/>
  <c r="P55" i="2"/>
  <c r="O55" i="2"/>
  <c r="P56" i="2"/>
  <c r="O56" i="2"/>
  <c r="P57" i="2"/>
  <c r="O57" i="2"/>
  <c r="P58" i="2"/>
  <c r="O58" i="2"/>
  <c r="P59" i="2"/>
  <c r="O59" i="2"/>
  <c r="P60" i="2"/>
  <c r="O60" i="2"/>
  <c r="P61" i="2"/>
  <c r="O61" i="2"/>
  <c r="P62" i="2"/>
  <c r="O62" i="2"/>
  <c r="P63" i="2"/>
  <c r="O63" i="2"/>
  <c r="P64" i="2"/>
  <c r="O64" i="2"/>
  <c r="P65" i="2"/>
  <c r="O65" i="2"/>
  <c r="P66" i="2"/>
  <c r="O66" i="2"/>
  <c r="P67" i="2"/>
  <c r="O67" i="2"/>
  <c r="P68" i="2"/>
  <c r="O68" i="2"/>
  <c r="P69" i="2"/>
  <c r="O69" i="2"/>
  <c r="P70" i="2"/>
  <c r="O70" i="2"/>
  <c r="P71" i="2"/>
  <c r="O71" i="2"/>
  <c r="P72" i="2"/>
  <c r="O72" i="2"/>
  <c r="P73" i="2"/>
  <c r="O73" i="2"/>
  <c r="P74" i="2"/>
  <c r="O74" i="2"/>
  <c r="P75" i="2"/>
  <c r="O75" i="2"/>
  <c r="P76" i="2"/>
  <c r="O76" i="2"/>
  <c r="P77" i="2"/>
  <c r="O77" i="2"/>
  <c r="P78" i="2"/>
  <c r="O78" i="2"/>
  <c r="P79" i="2"/>
  <c r="O79" i="2"/>
  <c r="P80" i="2"/>
  <c r="O80" i="2"/>
  <c r="P81" i="2"/>
  <c r="O81" i="2"/>
  <c r="P82" i="2"/>
  <c r="O82" i="2"/>
  <c r="P83" i="2"/>
  <c r="O83" i="2"/>
  <c r="P84" i="2"/>
  <c r="O84" i="2"/>
  <c r="P85" i="2"/>
  <c r="O85" i="2"/>
  <c r="P86" i="2"/>
  <c r="O86" i="2"/>
  <c r="P87" i="2"/>
  <c r="O87" i="2"/>
  <c r="P88" i="2"/>
  <c r="O88" i="2"/>
  <c r="P89" i="2"/>
  <c r="O89" i="2"/>
  <c r="P90" i="2"/>
  <c r="O90" i="2"/>
  <c r="P91" i="2"/>
  <c r="O91" i="2"/>
  <c r="P92" i="2"/>
  <c r="O92" i="2"/>
  <c r="P93" i="2"/>
  <c r="O93" i="2"/>
  <c r="P94" i="2"/>
  <c r="O94" i="2"/>
  <c r="P95" i="2"/>
  <c r="O95" i="2"/>
  <c r="P96" i="2"/>
  <c r="O96" i="2"/>
  <c r="P97" i="2"/>
  <c r="O97" i="2"/>
  <c r="P98" i="2"/>
  <c r="O98" i="2"/>
  <c r="P99" i="2"/>
  <c r="O99" i="2"/>
  <c r="P105" i="2"/>
  <c r="O105" i="2"/>
  <c r="O106" i="2"/>
  <c r="P106" i="2"/>
  <c r="P107" i="2"/>
  <c r="O107" i="2"/>
  <c r="P108" i="2"/>
  <c r="O108" i="2"/>
  <c r="P109" i="2"/>
  <c r="O109" i="2"/>
  <c r="P110" i="2"/>
  <c r="O110" i="2"/>
  <c r="P111" i="2"/>
  <c r="O111" i="2"/>
  <c r="P112" i="2"/>
  <c r="O112" i="2"/>
  <c r="P113" i="2"/>
  <c r="O113" i="2"/>
  <c r="P114" i="2"/>
  <c r="O114" i="2"/>
  <c r="P115" i="2"/>
  <c r="O115" i="2"/>
  <c r="O116" i="2"/>
  <c r="P116" i="2"/>
  <c r="P117" i="2"/>
  <c r="O117" i="2"/>
  <c r="P119" i="2"/>
  <c r="O119" i="2"/>
  <c r="P120" i="2"/>
  <c r="O120" i="2"/>
  <c r="O121" i="2"/>
  <c r="P121" i="2"/>
  <c r="O134" i="2"/>
  <c r="O154" i="2" s="1"/>
  <c r="P134" i="2"/>
  <c r="P154" i="2" s="1"/>
  <c r="P135" i="2"/>
  <c r="O135" i="2"/>
  <c r="O147" i="2"/>
  <c r="P147" i="2"/>
  <c r="N147" i="2"/>
  <c r="M147" i="2"/>
  <c r="N135" i="2"/>
  <c r="M135" i="2"/>
  <c r="N134" i="2"/>
  <c r="N154" i="2" s="1"/>
  <c r="M134" i="2"/>
  <c r="M154" i="2" s="1"/>
  <c r="N153" i="2"/>
  <c r="M121" i="2"/>
  <c r="N121" i="2"/>
  <c r="N120" i="2"/>
  <c r="N119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99" i="2"/>
  <c r="N98" i="2"/>
  <c r="N97" i="2"/>
  <c r="N96" i="2"/>
  <c r="N95" i="2"/>
  <c r="M94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152" i="2" s="1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4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S3" i="2"/>
  <c r="M3" i="2"/>
  <c r="L3" i="2"/>
  <c r="K3" i="2"/>
  <c r="J3" i="2"/>
  <c r="I3" i="2"/>
  <c r="H3" i="2"/>
  <c r="S147" i="2"/>
  <c r="S135" i="2"/>
  <c r="S134" i="2"/>
  <c r="S154" i="2" s="1"/>
  <c r="S121" i="2"/>
  <c r="S120" i="2"/>
  <c r="M120" i="2"/>
  <c r="S119" i="2"/>
  <c r="M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99" i="2"/>
  <c r="S98" i="2"/>
  <c r="S97" i="2"/>
  <c r="S96" i="2"/>
  <c r="S95" i="2"/>
  <c r="S94" i="2"/>
  <c r="S93" i="2"/>
  <c r="S92" i="2"/>
  <c r="S91" i="2"/>
  <c r="M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152" i="2" s="1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N25" i="2"/>
  <c r="S24" i="2"/>
  <c r="S23" i="2"/>
  <c r="N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151" i="2" s="1"/>
  <c r="N5" i="2"/>
  <c r="N151" i="2" s="1"/>
  <c r="S4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151" i="2" s="1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152" i="2" s="1"/>
  <c r="M53" i="2"/>
  <c r="M52" i="2"/>
  <c r="M51" i="2"/>
  <c r="M50" i="2"/>
  <c r="M49" i="2"/>
  <c r="M48" i="2"/>
  <c r="M47" i="2"/>
  <c r="M46" i="2"/>
  <c r="M45" i="2"/>
  <c r="M44" i="2"/>
  <c r="M43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2" i="2"/>
  <c r="M93" i="2"/>
  <c r="M95" i="2"/>
  <c r="M96" i="2"/>
  <c r="M97" i="2"/>
  <c r="M98" i="2"/>
  <c r="M99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R118" i="2"/>
  <c r="Q118" i="2"/>
  <c r="P118" i="2"/>
  <c r="O118" i="2"/>
  <c r="N118" i="2"/>
  <c r="M118" i="2"/>
  <c r="G118" i="2"/>
  <c r="L117" i="2"/>
  <c r="K117" i="2"/>
  <c r="J117" i="2"/>
  <c r="I117" i="2"/>
  <c r="H117" i="2"/>
  <c r="G117" i="2"/>
  <c r="K121" i="2"/>
  <c r="J121" i="2"/>
  <c r="I121" i="2"/>
  <c r="H121" i="2"/>
  <c r="L120" i="2"/>
  <c r="K120" i="2"/>
  <c r="J120" i="2"/>
  <c r="I120" i="2"/>
  <c r="H120" i="2"/>
  <c r="L119" i="2"/>
  <c r="K119" i="2"/>
  <c r="J119" i="2"/>
  <c r="I119" i="2"/>
  <c r="H119" i="2"/>
  <c r="F119" i="2"/>
  <c r="E119" i="2"/>
  <c r="D119" i="2"/>
  <c r="C119" i="2"/>
  <c r="B119" i="2"/>
  <c r="A119" i="2"/>
  <c r="T117" i="2" l="1"/>
  <c r="T142" i="2"/>
  <c r="AU354" i="1"/>
  <c r="T143" i="2"/>
  <c r="AW354" i="1"/>
  <c r="BB354" i="1"/>
  <c r="BD354" i="1"/>
  <c r="AR354" i="1"/>
  <c r="AQ354" i="1"/>
  <c r="BC354" i="1"/>
  <c r="T130" i="2"/>
  <c r="T126" i="2"/>
  <c r="T129" i="2"/>
  <c r="T133" i="2"/>
  <c r="T119" i="2"/>
  <c r="K150" i="2"/>
  <c r="T132" i="2"/>
  <c r="H150" i="2"/>
  <c r="L150" i="2"/>
  <c r="I150" i="2"/>
  <c r="M150" i="2"/>
  <c r="M157" i="2" s="1"/>
  <c r="J150" i="2"/>
  <c r="S150" i="2"/>
  <c r="S157" i="2" s="1"/>
  <c r="T155" i="2"/>
  <c r="N150" i="2"/>
  <c r="N157" i="2" s="1"/>
  <c r="P150" i="2"/>
  <c r="P157" i="2" s="1"/>
  <c r="R150" i="2"/>
  <c r="R157" i="2" s="1"/>
  <c r="O150" i="2"/>
  <c r="O157" i="2" s="1"/>
  <c r="Q150" i="2"/>
  <c r="Q157" i="2" s="1"/>
  <c r="T148" i="2"/>
  <c r="T125" i="2"/>
  <c r="T144" i="2"/>
  <c r="T139" i="2"/>
  <c r="T137" i="2"/>
  <c r="T140" i="2"/>
  <c r="T145" i="2"/>
  <c r="T120" i="2"/>
  <c r="T138" i="2"/>
  <c r="AP348" i="1"/>
  <c r="AX348" i="1"/>
  <c r="AX354" i="1" s="1"/>
  <c r="AY348" i="1"/>
  <c r="AY354" i="1" s="1"/>
  <c r="AZ348" i="1"/>
  <c r="AZ354" i="1" s="1"/>
  <c r="BA348" i="1"/>
  <c r="BA354" i="1" s="1"/>
  <c r="AP351" i="1"/>
  <c r="AV351" i="1"/>
  <c r="AP354" i="1" l="1"/>
  <c r="L135" i="2"/>
  <c r="K135" i="2"/>
  <c r="J135" i="2"/>
  <c r="I135" i="2"/>
  <c r="H135" i="2"/>
  <c r="F135" i="2"/>
  <c r="E135" i="2"/>
  <c r="D135" i="2"/>
  <c r="C135" i="2"/>
  <c r="B135" i="2"/>
  <c r="A135" i="2"/>
  <c r="L43" i="2"/>
  <c r="K43" i="2"/>
  <c r="J43" i="2"/>
  <c r="I43" i="2"/>
  <c r="H43" i="2"/>
  <c r="L42" i="2"/>
  <c r="K42" i="2"/>
  <c r="J42" i="2"/>
  <c r="I42" i="2"/>
  <c r="H42" i="2"/>
  <c r="L41" i="2"/>
  <c r="K41" i="2"/>
  <c r="J41" i="2"/>
  <c r="I41" i="2"/>
  <c r="H41" i="2"/>
  <c r="L134" i="2"/>
  <c r="L154" i="2" s="1"/>
  <c r="K134" i="2"/>
  <c r="K154" i="2" s="1"/>
  <c r="J134" i="2"/>
  <c r="J154" i="2" s="1"/>
  <c r="I134" i="2"/>
  <c r="I154" i="2" s="1"/>
  <c r="H134" i="2"/>
  <c r="H154" i="2" s="1"/>
  <c r="G154" i="2"/>
  <c r="F134" i="2"/>
  <c r="E134" i="2"/>
  <c r="D134" i="2"/>
  <c r="C134" i="2"/>
  <c r="B134" i="2"/>
  <c r="A134" i="2"/>
  <c r="L109" i="2"/>
  <c r="L108" i="2"/>
  <c r="L107" i="2"/>
  <c r="L106" i="2"/>
  <c r="L105" i="2"/>
  <c r="L99" i="2"/>
  <c r="K109" i="2"/>
  <c r="K108" i="2"/>
  <c r="K107" i="2"/>
  <c r="K106" i="2"/>
  <c r="K105" i="2"/>
  <c r="K99" i="2"/>
  <c r="T99" i="2" s="1"/>
  <c r="J109" i="2"/>
  <c r="J108" i="2"/>
  <c r="J107" i="2"/>
  <c r="J106" i="2"/>
  <c r="J105" i="2"/>
  <c r="J99" i="2"/>
  <c r="I109" i="2"/>
  <c r="I108" i="2"/>
  <c r="I107" i="2"/>
  <c r="I106" i="2"/>
  <c r="I105" i="2"/>
  <c r="I99" i="2"/>
  <c r="H109" i="2"/>
  <c r="H108" i="2"/>
  <c r="H107" i="2"/>
  <c r="H106" i="2"/>
  <c r="H105" i="2"/>
  <c r="H99" i="2"/>
  <c r="G115" i="2"/>
  <c r="G114" i="2"/>
  <c r="G113" i="2"/>
  <c r="L118" i="2"/>
  <c r="K118" i="2"/>
  <c r="T118" i="2" s="1"/>
  <c r="J118" i="2"/>
  <c r="I118" i="2"/>
  <c r="H118" i="2"/>
  <c r="G156" i="2"/>
  <c r="G151" i="2"/>
  <c r="H147" i="2"/>
  <c r="H116" i="2"/>
  <c r="H115" i="2"/>
  <c r="H114" i="2"/>
  <c r="H113" i="2"/>
  <c r="H112" i="2"/>
  <c r="H111" i="2"/>
  <c r="H110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152" i="2" s="1"/>
  <c r="H53" i="2"/>
  <c r="H52" i="2"/>
  <c r="H51" i="2"/>
  <c r="H50" i="2"/>
  <c r="H49" i="2"/>
  <c r="H48" i="2"/>
  <c r="H47" i="2"/>
  <c r="H46" i="2"/>
  <c r="H45" i="2"/>
  <c r="H44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151" i="2" s="1"/>
  <c r="L147" i="2"/>
  <c r="K147" i="2"/>
  <c r="T147" i="2" s="1"/>
  <c r="I147" i="2"/>
  <c r="F147" i="2"/>
  <c r="E147" i="2"/>
  <c r="D147" i="2"/>
  <c r="C147" i="2"/>
  <c r="F126" i="2"/>
  <c r="E126" i="2"/>
  <c r="D126" i="2"/>
  <c r="C126" i="2"/>
  <c r="B126" i="2"/>
  <c r="A126" i="2"/>
  <c r="B124" i="2"/>
  <c r="E6" i="2"/>
  <c r="E3" i="2"/>
  <c r="H157" i="2" l="1"/>
  <c r="T154" i="2"/>
  <c r="T134" i="2"/>
  <c r="T135" i="2"/>
  <c r="G150" i="2"/>
  <c r="G157" i="2" s="1"/>
  <c r="T136" i="2" l="1"/>
  <c r="T141" i="2"/>
  <c r="F124" i="2" l="1"/>
  <c r="F131" i="2"/>
  <c r="F128" i="2"/>
  <c r="F127" i="2"/>
  <c r="A121" i="2"/>
  <c r="A120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1" i="2"/>
  <c r="A42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C144" i="2"/>
  <c r="B137" i="2"/>
  <c r="C131" i="2"/>
  <c r="D131" i="2"/>
  <c r="E131" i="2"/>
  <c r="C128" i="2"/>
  <c r="D128" i="2"/>
  <c r="E128" i="2"/>
  <c r="E127" i="2"/>
  <c r="D127" i="2"/>
  <c r="C127" i="2"/>
  <c r="B131" i="2"/>
  <c r="A131" i="2"/>
  <c r="B128" i="2"/>
  <c r="B127" i="2"/>
  <c r="A128" i="2"/>
  <c r="A127" i="2"/>
  <c r="A8" i="2"/>
  <c r="A7" i="2"/>
  <c r="A6" i="2"/>
  <c r="A5" i="2"/>
  <c r="A4" i="2"/>
  <c r="A3" i="2"/>
  <c r="A124" i="2"/>
  <c r="E136" i="2" l="1"/>
  <c r="G116" i="2" l="1"/>
  <c r="B121" i="2"/>
  <c r="I116" i="2"/>
  <c r="I115" i="2"/>
  <c r="I114" i="2"/>
  <c r="I113" i="2"/>
  <c r="I112" i="2"/>
  <c r="I111" i="2"/>
  <c r="I110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152" i="2" s="1"/>
  <c r="I53" i="2"/>
  <c r="I52" i="2"/>
  <c r="I51" i="2"/>
  <c r="I50" i="2"/>
  <c r="I49" i="2"/>
  <c r="I48" i="2"/>
  <c r="I47" i="2"/>
  <c r="I46" i="2"/>
  <c r="I45" i="2"/>
  <c r="I44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151" i="2" s="1"/>
  <c r="L116" i="2"/>
  <c r="K116" i="2"/>
  <c r="J116" i="2"/>
  <c r="I157" i="2" l="1"/>
  <c r="T116" i="2"/>
  <c r="T121" i="2"/>
  <c r="L115" i="2"/>
  <c r="L114" i="2"/>
  <c r="L113" i="2"/>
  <c r="L112" i="2"/>
  <c r="L111" i="2"/>
  <c r="L110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152" i="2" s="1"/>
  <c r="L53" i="2"/>
  <c r="L52" i="2"/>
  <c r="L51" i="2"/>
  <c r="L50" i="2"/>
  <c r="L49" i="2"/>
  <c r="L48" i="2"/>
  <c r="L47" i="2"/>
  <c r="L46" i="2"/>
  <c r="L45" i="2"/>
  <c r="L44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151" i="2" s="1"/>
  <c r="K115" i="2"/>
  <c r="K114" i="2"/>
  <c r="K113" i="2"/>
  <c r="K112" i="2"/>
  <c r="K111" i="2"/>
  <c r="T111" i="2" s="1"/>
  <c r="K110" i="2"/>
  <c r="T110" i="2" s="1"/>
  <c r="T106" i="2"/>
  <c r="K98" i="2"/>
  <c r="T98" i="2" s="1"/>
  <c r="K97" i="2"/>
  <c r="K96" i="2"/>
  <c r="T96" i="2" s="1"/>
  <c r="K95" i="2"/>
  <c r="K94" i="2"/>
  <c r="K93" i="2"/>
  <c r="K92" i="2"/>
  <c r="K91" i="2"/>
  <c r="K90" i="2"/>
  <c r="K89" i="2"/>
  <c r="K88" i="2"/>
  <c r="T88" i="2" s="1"/>
  <c r="K87" i="2"/>
  <c r="K86" i="2"/>
  <c r="K85" i="2"/>
  <c r="K84" i="2"/>
  <c r="T84" i="2" s="1"/>
  <c r="K83" i="2"/>
  <c r="K82" i="2"/>
  <c r="K81" i="2"/>
  <c r="K80" i="2"/>
  <c r="T80" i="2" s="1"/>
  <c r="K79" i="2"/>
  <c r="K78" i="2"/>
  <c r="K77" i="2"/>
  <c r="K76" i="2"/>
  <c r="K75" i="2"/>
  <c r="K74" i="2"/>
  <c r="K73" i="2"/>
  <c r="T73" i="2" s="1"/>
  <c r="K72" i="2"/>
  <c r="T72" i="2" s="1"/>
  <c r="K71" i="2"/>
  <c r="K70" i="2"/>
  <c r="K69" i="2"/>
  <c r="K68" i="2"/>
  <c r="K67" i="2"/>
  <c r="K66" i="2"/>
  <c r="K65" i="2"/>
  <c r="K64" i="2"/>
  <c r="T64" i="2" s="1"/>
  <c r="K63" i="2"/>
  <c r="K62" i="2"/>
  <c r="K61" i="2"/>
  <c r="K60" i="2"/>
  <c r="K59" i="2"/>
  <c r="K58" i="2"/>
  <c r="K57" i="2"/>
  <c r="K56" i="2"/>
  <c r="K55" i="2"/>
  <c r="K54" i="2"/>
  <c r="K152" i="2" s="1"/>
  <c r="K53" i="2"/>
  <c r="K52" i="2"/>
  <c r="K51" i="2"/>
  <c r="K50" i="2"/>
  <c r="K49" i="2"/>
  <c r="K48" i="2"/>
  <c r="K47" i="2"/>
  <c r="K46" i="2"/>
  <c r="K45" i="2"/>
  <c r="K44" i="2"/>
  <c r="T44" i="2" s="1"/>
  <c r="K40" i="2"/>
  <c r="T40" i="2" s="1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T7" i="2" s="1"/>
  <c r="K6" i="2"/>
  <c r="K5" i="2"/>
  <c r="K151" i="2" s="1"/>
  <c r="J115" i="2"/>
  <c r="J114" i="2"/>
  <c r="J113" i="2"/>
  <c r="J112" i="2"/>
  <c r="J111" i="2"/>
  <c r="J110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152" i="2" s="1"/>
  <c r="J53" i="2"/>
  <c r="J52" i="2"/>
  <c r="J51" i="2"/>
  <c r="J50" i="2"/>
  <c r="J49" i="2"/>
  <c r="J48" i="2"/>
  <c r="J47" i="2"/>
  <c r="J46" i="2"/>
  <c r="J45" i="2"/>
  <c r="J44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151" i="2" s="1"/>
  <c r="T3" i="2"/>
  <c r="F116" i="2"/>
  <c r="E115" i="2"/>
  <c r="F115" i="2"/>
  <c r="F114" i="2"/>
  <c r="E114" i="2"/>
  <c r="F112" i="2"/>
  <c r="E112" i="2"/>
  <c r="F111" i="2"/>
  <c r="E111" i="2"/>
  <c r="F110" i="2"/>
  <c r="E110" i="2"/>
  <c r="F107" i="2"/>
  <c r="E107" i="2"/>
  <c r="E106" i="2"/>
  <c r="F106" i="2"/>
  <c r="F105" i="2"/>
  <c r="E105" i="2"/>
  <c r="F99" i="2"/>
  <c r="E99" i="2"/>
  <c r="E98" i="2"/>
  <c r="F98" i="2"/>
  <c r="F97" i="2"/>
  <c r="E97" i="2"/>
  <c r="E96" i="2"/>
  <c r="F96" i="2"/>
  <c r="F95" i="2"/>
  <c r="E95" i="2"/>
  <c r="B99" i="2"/>
  <c r="E94" i="2"/>
  <c r="F94" i="2"/>
  <c r="F93" i="2"/>
  <c r="E93" i="2"/>
  <c r="E92" i="2"/>
  <c r="F92" i="2"/>
  <c r="F91" i="2"/>
  <c r="E91" i="2"/>
  <c r="E90" i="2"/>
  <c r="F90" i="2"/>
  <c r="F89" i="2"/>
  <c r="E89" i="2"/>
  <c r="F88" i="2"/>
  <c r="E88" i="2"/>
  <c r="F87" i="2"/>
  <c r="E87" i="2"/>
  <c r="F86" i="2"/>
  <c r="E86" i="2"/>
  <c r="D86" i="2"/>
  <c r="C86" i="2"/>
  <c r="B86" i="2"/>
  <c r="F84" i="2"/>
  <c r="E84" i="2"/>
  <c r="E83" i="2"/>
  <c r="F83" i="2"/>
  <c r="F82" i="2"/>
  <c r="E82" i="2"/>
  <c r="F81" i="2"/>
  <c r="E81" i="2"/>
  <c r="E80" i="2"/>
  <c r="F80" i="2"/>
  <c r="F79" i="2"/>
  <c r="E79" i="2"/>
  <c r="F78" i="2"/>
  <c r="E78" i="2"/>
  <c r="E77" i="2"/>
  <c r="F77" i="2"/>
  <c r="F76" i="2"/>
  <c r="E76" i="2"/>
  <c r="E75" i="2"/>
  <c r="F75" i="2"/>
  <c r="F74" i="2"/>
  <c r="E74" i="2"/>
  <c r="F73" i="2"/>
  <c r="E73" i="2"/>
  <c r="E72" i="2"/>
  <c r="F72" i="2"/>
  <c r="F71" i="2"/>
  <c r="E71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3" i="2"/>
  <c r="E53" i="2"/>
  <c r="D52" i="2"/>
  <c r="B52" i="2"/>
  <c r="F51" i="2"/>
  <c r="E51" i="2"/>
  <c r="D51" i="2"/>
  <c r="B51" i="2"/>
  <c r="F50" i="2"/>
  <c r="E50" i="2"/>
  <c r="E49" i="2"/>
  <c r="F49" i="2"/>
  <c r="F48" i="2"/>
  <c r="E48" i="2"/>
  <c r="F47" i="2"/>
  <c r="E47" i="2"/>
  <c r="F46" i="2"/>
  <c r="E46" i="2"/>
  <c r="F45" i="2"/>
  <c r="E45" i="2"/>
  <c r="F44" i="2"/>
  <c r="E44" i="2"/>
  <c r="F43" i="2"/>
  <c r="E43" i="2"/>
  <c r="C41" i="2"/>
  <c r="F42" i="2"/>
  <c r="E42" i="2"/>
  <c r="D42" i="2"/>
  <c r="C42" i="2"/>
  <c r="F32" i="2"/>
  <c r="E32" i="2"/>
  <c r="F31" i="2"/>
  <c r="E31" i="2"/>
  <c r="F23" i="2"/>
  <c r="E23" i="2"/>
  <c r="F22" i="2"/>
  <c r="F21" i="2"/>
  <c r="E22" i="2"/>
  <c r="E21" i="2"/>
  <c r="F20" i="2"/>
  <c r="E20" i="2"/>
  <c r="E9" i="2"/>
  <c r="F9" i="2"/>
  <c r="F6" i="2"/>
  <c r="F7" i="2"/>
  <c r="F8" i="2"/>
  <c r="C5" i="2"/>
  <c r="F3" i="2"/>
  <c r="C3" i="2"/>
  <c r="T152" i="2" l="1"/>
  <c r="K157" i="2"/>
  <c r="T157" i="2" s="1"/>
  <c r="L157" i="2"/>
  <c r="J157" i="2"/>
  <c r="T146" i="2"/>
  <c r="T4" i="2"/>
  <c r="T8" i="2"/>
  <c r="T131" i="2"/>
  <c r="T122" i="2"/>
  <c r="T32" i="2"/>
  <c r="T27" i="2"/>
  <c r="T16" i="2"/>
  <c r="T24" i="2"/>
  <c r="T23" i="2"/>
  <c r="T35" i="2"/>
  <c r="T51" i="2"/>
  <c r="T63" i="2"/>
  <c r="T75" i="2"/>
  <c r="T87" i="2"/>
  <c r="T91" i="2"/>
  <c r="T74" i="2"/>
  <c r="T90" i="2"/>
  <c r="T108" i="2"/>
  <c r="T112" i="2"/>
  <c r="T124" i="2"/>
  <c r="T149" i="2"/>
  <c r="T6" i="2"/>
  <c r="T5" i="2"/>
  <c r="T9" i="2"/>
  <c r="T13" i="2"/>
  <c r="T21" i="2"/>
  <c r="T25" i="2"/>
  <c r="T29" i="2"/>
  <c r="T61" i="2"/>
  <c r="T81" i="2"/>
  <c r="T58" i="2"/>
  <c r="T94" i="2"/>
  <c r="T12" i="2"/>
  <c r="T36" i="2"/>
  <c r="T48" i="2"/>
  <c r="T56" i="2"/>
  <c r="T68" i="2"/>
  <c r="T114" i="2"/>
  <c r="T18" i="2"/>
  <c r="T45" i="2"/>
  <c r="T49" i="2"/>
  <c r="T53" i="2"/>
  <c r="T65" i="2"/>
  <c r="T69" i="2"/>
  <c r="T77" i="2"/>
  <c r="T85" i="2"/>
  <c r="T93" i="2"/>
  <c r="T97" i="2"/>
  <c r="T115" i="2"/>
  <c r="T22" i="2"/>
  <c r="T26" i="2"/>
  <c r="T30" i="2"/>
  <c r="T38" i="2"/>
  <c r="T46" i="2"/>
  <c r="T62" i="2"/>
  <c r="T66" i="2"/>
  <c r="T70" i="2"/>
  <c r="T78" i="2"/>
  <c r="T82" i="2"/>
  <c r="T86" i="2"/>
  <c r="T20" i="2"/>
  <c r="T28" i="2"/>
  <c r="T37" i="2"/>
  <c r="T42" i="2"/>
  <c r="T57" i="2"/>
  <c r="T107" i="2"/>
  <c r="T11" i="2"/>
  <c r="T39" i="2"/>
  <c r="T55" i="2"/>
  <c r="T67" i="2"/>
  <c r="T71" i="2"/>
  <c r="T79" i="2"/>
  <c r="T83" i="2"/>
  <c r="T109" i="2"/>
  <c r="T113" i="2"/>
  <c r="T128" i="2"/>
  <c r="T127" i="2"/>
  <c r="T17" i="2"/>
  <c r="T33" i="2"/>
  <c r="T52" i="2"/>
  <c r="T60" i="2"/>
  <c r="T76" i="2"/>
  <c r="T92" i="2"/>
  <c r="T41" i="2"/>
  <c r="T50" i="2"/>
  <c r="T54" i="2"/>
  <c r="T10" i="2"/>
  <c r="T14" i="2"/>
  <c r="T34" i="2"/>
  <c r="T43" i="2"/>
  <c r="T47" i="2"/>
  <c r="T59" i="2"/>
  <c r="T95" i="2"/>
  <c r="T105" i="2"/>
  <c r="T15" i="2"/>
  <c r="T19" i="2"/>
  <c r="T31" i="2"/>
  <c r="C52" i="2"/>
  <c r="C51" i="2"/>
  <c r="E52" i="2"/>
  <c r="F54" i="2"/>
  <c r="E54" i="2"/>
  <c r="E56" i="2"/>
  <c r="F56" i="2"/>
  <c r="F55" i="2"/>
  <c r="E55" i="2"/>
  <c r="F85" i="2"/>
  <c r="E85" i="2"/>
  <c r="D85" i="2"/>
  <c r="C85" i="2"/>
  <c r="E108" i="2"/>
  <c r="F108" i="2"/>
  <c r="F109" i="2"/>
  <c r="E109" i="2"/>
  <c r="F113" i="2"/>
  <c r="E113" i="2"/>
  <c r="E124" i="2"/>
  <c r="D124" i="2"/>
  <c r="C124" i="2"/>
  <c r="F120" i="2"/>
  <c r="F136" i="2"/>
  <c r="E120" i="2"/>
  <c r="F118" i="2"/>
  <c r="E118" i="2"/>
  <c r="F117" i="2"/>
  <c r="E117" i="2"/>
  <c r="E116" i="2"/>
  <c r="F5" i="2"/>
  <c r="F10" i="2"/>
  <c r="F11" i="2"/>
  <c r="F12" i="2"/>
  <c r="F13" i="2"/>
  <c r="F14" i="2"/>
  <c r="F15" i="2"/>
  <c r="F16" i="2"/>
  <c r="F17" i="2"/>
  <c r="F18" i="2"/>
  <c r="F19" i="2"/>
  <c r="F24" i="2"/>
  <c r="F25" i="2"/>
  <c r="F26" i="2"/>
  <c r="F27" i="2"/>
  <c r="F28" i="2"/>
  <c r="F29" i="2"/>
  <c r="F30" i="2"/>
  <c r="F33" i="2"/>
  <c r="F34" i="2"/>
  <c r="F35" i="2"/>
  <c r="F36" i="2"/>
  <c r="F37" i="2"/>
  <c r="F38" i="2"/>
  <c r="F39" i="2"/>
  <c r="F40" i="2"/>
  <c r="F41" i="2"/>
  <c r="F52" i="2"/>
  <c r="F64" i="2"/>
  <c r="F65" i="2"/>
  <c r="F66" i="2"/>
  <c r="F67" i="2"/>
  <c r="F68" i="2"/>
  <c r="F69" i="2"/>
  <c r="F70" i="2"/>
  <c r="F4" i="2"/>
  <c r="E28" i="2"/>
  <c r="E29" i="2"/>
  <c r="E30" i="2"/>
  <c r="E33" i="2"/>
  <c r="E34" i="2"/>
  <c r="E35" i="2"/>
  <c r="E36" i="2"/>
  <c r="E37" i="2"/>
  <c r="E38" i="2"/>
  <c r="E39" i="2"/>
  <c r="E40" i="2"/>
  <c r="E41" i="2"/>
  <c r="E64" i="2"/>
  <c r="E65" i="2"/>
  <c r="E66" i="2"/>
  <c r="E67" i="2"/>
  <c r="E68" i="2"/>
  <c r="E69" i="2"/>
  <c r="E70" i="2"/>
  <c r="E27" i="2"/>
  <c r="E26" i="2"/>
  <c r="E25" i="2"/>
  <c r="E24" i="2"/>
  <c r="E19" i="2"/>
  <c r="E18" i="2"/>
  <c r="E17" i="2"/>
  <c r="E16" i="2"/>
  <c r="E15" i="2"/>
  <c r="E14" i="2"/>
  <c r="E13" i="2"/>
  <c r="E12" i="2"/>
  <c r="E11" i="2"/>
  <c r="E10" i="2"/>
  <c r="E8" i="2"/>
  <c r="E7" i="2"/>
  <c r="E5" i="2"/>
  <c r="E4" i="2"/>
  <c r="D4" i="2"/>
  <c r="C4" i="2"/>
  <c r="B4" i="2"/>
  <c r="D5" i="2"/>
  <c r="B5" i="2"/>
  <c r="B3" i="2"/>
  <c r="C136" i="2"/>
  <c r="D136" i="2"/>
  <c r="C117" i="2"/>
  <c r="D117" i="2"/>
  <c r="C118" i="2"/>
  <c r="D118" i="2"/>
  <c r="C120" i="2"/>
  <c r="D120" i="2"/>
  <c r="B117" i="2"/>
  <c r="B118" i="2"/>
  <c r="B120" i="2"/>
  <c r="B115" i="2"/>
  <c r="C115" i="2"/>
  <c r="D115" i="2"/>
  <c r="B116" i="2"/>
  <c r="C116" i="2"/>
  <c r="D116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C107" i="2"/>
  <c r="D107" i="2"/>
  <c r="B107" i="2"/>
  <c r="C105" i="2"/>
  <c r="D105" i="2"/>
  <c r="C106" i="2"/>
  <c r="D106" i="2"/>
  <c r="B105" i="2"/>
  <c r="B106" i="2"/>
  <c r="C97" i="2"/>
  <c r="D97" i="2"/>
  <c r="C98" i="2"/>
  <c r="D98" i="2"/>
  <c r="C99" i="2"/>
  <c r="D99" i="2"/>
  <c r="B98" i="2"/>
  <c r="B97" i="2"/>
  <c r="D43" i="2"/>
  <c r="D44" i="2"/>
  <c r="D45" i="2"/>
  <c r="D46" i="2"/>
  <c r="D47" i="2"/>
  <c r="D48" i="2"/>
  <c r="D49" i="2"/>
  <c r="D50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7" i="2"/>
  <c r="D88" i="2"/>
  <c r="D89" i="2"/>
  <c r="D90" i="2"/>
  <c r="D91" i="2"/>
  <c r="D92" i="2"/>
  <c r="D93" i="2"/>
  <c r="D94" i="2"/>
  <c r="D95" i="2"/>
  <c r="D96" i="2"/>
  <c r="C44" i="2"/>
  <c r="C45" i="2"/>
  <c r="C46" i="2"/>
  <c r="C47" i="2"/>
  <c r="C48" i="2"/>
  <c r="C49" i="2"/>
  <c r="C50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7" i="2"/>
  <c r="C88" i="2"/>
  <c r="C89" i="2"/>
  <c r="C90" i="2"/>
  <c r="C91" i="2"/>
  <c r="C92" i="2"/>
  <c r="C93" i="2"/>
  <c r="C94" i="2"/>
  <c r="C95" i="2"/>
  <c r="C96" i="2"/>
  <c r="C43" i="2"/>
  <c r="B96" i="2"/>
  <c r="B93" i="2"/>
  <c r="B94" i="2"/>
  <c r="B95" i="2"/>
  <c r="B92" i="2"/>
  <c r="B91" i="2"/>
  <c r="B85" i="2"/>
  <c r="B87" i="2"/>
  <c r="B88" i="2"/>
  <c r="B89" i="2"/>
  <c r="B90" i="2"/>
  <c r="B84" i="2"/>
  <c r="B83" i="2"/>
  <c r="B82" i="2"/>
  <c r="B81" i="2"/>
  <c r="B80" i="2"/>
  <c r="B79" i="2"/>
  <c r="B75" i="2"/>
  <c r="B76" i="2"/>
  <c r="B77" i="2"/>
  <c r="B78" i="2"/>
  <c r="B74" i="2"/>
  <c r="B73" i="2"/>
  <c r="B72" i="2"/>
  <c r="B71" i="2"/>
  <c r="B65" i="2"/>
  <c r="B66" i="2"/>
  <c r="B67" i="2"/>
  <c r="B68" i="2"/>
  <c r="B69" i="2"/>
  <c r="B70" i="2"/>
  <c r="B64" i="2"/>
  <c r="B59" i="2"/>
  <c r="B60" i="2"/>
  <c r="B61" i="2"/>
  <c r="B62" i="2"/>
  <c r="B63" i="2"/>
  <c r="B58" i="2"/>
  <c r="B57" i="2"/>
  <c r="B56" i="2"/>
  <c r="B55" i="2"/>
  <c r="B54" i="2"/>
  <c r="B53" i="2"/>
  <c r="B48" i="2"/>
  <c r="B49" i="2"/>
  <c r="B50" i="2"/>
  <c r="B47" i="2"/>
  <c r="B46" i="2"/>
  <c r="B45" i="2"/>
  <c r="B44" i="2"/>
  <c r="B43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9" i="2"/>
  <c r="D8" i="2"/>
  <c r="D7" i="2"/>
  <c r="D6" i="2"/>
  <c r="D3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8" i="2"/>
  <c r="C7" i="2"/>
  <c r="C6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9" i="2"/>
  <c r="B8" i="2"/>
  <c r="B7" i="2"/>
  <c r="B6" i="2"/>
  <c r="T156" i="2" l="1"/>
  <c r="T153" i="2"/>
  <c r="T151" i="2"/>
  <c r="T150" i="2"/>
</calcChain>
</file>

<file path=xl/sharedStrings.xml><?xml version="1.0" encoding="utf-8"?>
<sst xmlns="http://schemas.openxmlformats.org/spreadsheetml/2006/main" count="3984" uniqueCount="314">
  <si>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</si>
  <si>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</si>
  <si>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</si>
  <si>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</si>
  <si>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</si>
  <si>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</si>
  <si>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</si>
  <si>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2021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</si>
  <si>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</si>
  <si>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</si>
  <si>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</si>
  <si>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</si>
  <si>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</si>
  <si>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</si>
  <si>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</si>
  <si>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</si>
  <si>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</si>
  <si>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</si>
  <si>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</si>
  <si>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</si>
  <si>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</si>
  <si>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</si>
  <si>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</si>
  <si>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</si>
  <si>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</si>
  <si>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</si>
  <si>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RECURSO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</si>
  <si>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</si>
  <si>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</si>
  <si>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</si>
  <si>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</si>
  <si>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</si>
  <si>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</si>
  <si>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</si>
  <si>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</si>
  <si>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</si>
  <si>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</si>
  <si>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</si>
  <si>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0</t>
  </si>
  <si>
    <t>3204046</t>
  </si>
  <si>
    <t>DOCUMENTOS DE ESTUDIOS TÉCNICOS PARA LA PLANIFICACIÓN SECTORIAL Y LA GESTIÓN AMBIENTAL</t>
  </si>
  <si>
    <t>02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</si>
  <si>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</si>
  <si>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</si>
  <si>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</si>
  <si>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</si>
  <si>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</si>
  <si>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</si>
  <si>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</si>
  <si>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</si>
  <si>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</si>
  <si>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</si>
  <si>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</si>
  <si>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</si>
  <si>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</si>
  <si>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</si>
  <si>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</si>
  <si>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</si>
  <si>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</si>
  <si>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</si>
  <si>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</si>
  <si>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</si>
  <si>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</si>
  <si>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006</t>
  </si>
  <si>
    <t>PRIMA DE SERVICIO</t>
  </si>
  <si>
    <t>007</t>
  </si>
  <si>
    <t>BONIFICACIÓN POR SERVICIOS PRESTADOS</t>
  </si>
  <si>
    <t>008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</si>
  <si>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</si>
  <si>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</si>
  <si>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</si>
  <si>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</si>
  <si>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</si>
  <si>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</si>
  <si>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</si>
  <si>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</si>
  <si>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</si>
  <si>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</si>
  <si>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</si>
  <si>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</si>
  <si>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</si>
  <si>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</si>
  <si>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</si>
  <si>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</si>
  <si>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</si>
  <si>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</si>
  <si>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</si>
  <si>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</si>
  <si>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</si>
  <si>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</si>
  <si>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</si>
  <si>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</si>
  <si>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</si>
  <si>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</si>
  <si>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</si>
  <si>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</si>
  <si>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</si>
  <si>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</si>
  <si>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</si>
  <si>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</si>
  <si>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MAQUINARIA Y EQUIPO</t>
  </si>
  <si>
    <t>MAQUINARIA PARA USO GENERAL</t>
  </si>
  <si>
    <t>MAQUINARIA PARA USOS ESPECIALES</t>
  </si>
  <si>
    <t>ADQUISICIONES DIFERENTES DE ACTIVOS</t>
  </si>
  <si>
    <t>MATERIALES Y SUMINISTROS</t>
  </si>
  <si>
    <t>ARTÍCULOS TEXTILES (EXCEPTO PRENDAS DE VESTIR)</t>
  </si>
  <si>
    <t>DOTACIÓN (PRENDAS DE VESTIR Y CALZADO)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</si>
  <si>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</si>
  <si>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</si>
  <si>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</si>
  <si>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</si>
  <si>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PRODUCTOS METÁLICOS Y PAQUETES DE SOFTWARE</t>
  </si>
  <si>
    <t>PRODUCTOS METÁLICOS ELABORADOS (EXCEPTO MAQUINARIA Y EQUIPO)</t>
  </si>
  <si>
    <t>MAQUINARIA Y APARATOS ELÉCTRICOS</t>
  </si>
  <si>
    <t>ADQUISICIÓN DE SERVICIOS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</si>
  <si>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</si>
  <si>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</si>
  <si>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</si>
  <si>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</si>
  <si>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</si>
  <si>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</si>
  <si>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</si>
  <si>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</si>
  <si>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SOPORTE</t>
  </si>
  <si>
    <t>SERVICIOS DE EDUCACIÓN</t>
  </si>
  <si>
    <t>SERVICIOS PARA EL CUIDADO DE LA SALUD HUMANA Y SERVICIOS SOCIALES</t>
  </si>
  <si>
    <t>VIÁTICOS DE LOS FUNCIONARIOS EN COMISIÓN</t>
  </si>
  <si>
    <t>TRANSFERENCIAS CORRIENTES</t>
  </si>
  <si>
    <t>04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</si>
  <si>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</si>
  <si>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</si>
  <si>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</si>
  <si>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</si>
  <si>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</si>
  <si>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</si>
  <si>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</si>
  <si>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</si>
  <si>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</si>
  <si>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</si>
  <si>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</si>
  <si>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</si>
  <si>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</si>
  <si>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</si>
  <si>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3204043</t>
  </si>
  <si>
    <t>SERVICIO DE INFORMACIÓN DE DATOS CLIMÁTICOS Y MONITOREO</t>
  </si>
  <si>
    <t>3204049</t>
  </si>
  <si>
    <t>3299</t>
  </si>
  <si>
    <t>FORTALECIMIENTO DE LA GESTIÓN Y DIRECCIÓN DEL SECTOR AMBIENTE Y DESARROLLO SOSTENIBLE</t>
  </si>
  <si>
    <t>1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</si>
  <si>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</si>
  <si>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</si>
  <si>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</si>
  <si>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</si>
  <si>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</si>
  <si>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</si>
  <si>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3204048</t>
  </si>
  <si>
    <t>SERVICIO DE ADMINISTRACION DE LOS SISTEMAS DE INFORMACIÓN PARA LOS PROCESOS DE TOMA DE DECISIONES</t>
  </si>
  <si>
    <t>3299001</t>
  </si>
  <si>
    <t>SERVICIOS DE INFORMACIÓN PARA LA GESTIÓN ADMINISTRATIVA</t>
  </si>
  <si>
    <t>05 IDEAM-GG-SUBDIRECCION HIDROLOGIA</t>
  </si>
  <si>
    <t>20</t>
  </si>
  <si>
    <t>INGRESOS CORRIENTES</t>
  </si>
  <si>
    <t>3204015</t>
  </si>
  <si>
    <t>SERVICIO DE MONITOREO HIDROLÓGICO</t>
  </si>
  <si>
    <t>3204050</t>
  </si>
  <si>
    <t>SERVICIO DE MODELACIÓN HIDRODINÁMICA</t>
  </si>
  <si>
    <t>3204051</t>
  </si>
  <si>
    <t>SERVICIO DE MONITOREO Y SEGUIMIENTO HIDROMETEOROLÓGICO</t>
  </si>
  <si>
    <t>3204052</t>
  </si>
  <si>
    <t>LABORATORIO DE CALIDAD AMBIENTAL ACREDITADO</t>
  </si>
  <si>
    <t>06 IDEAM-GG-SUBDIRECCION METEOROLOGIA</t>
  </si>
  <si>
    <t>07 IDEAM-GG-SUBDIRECCION ECOSISTEMAS E INFORMACION AMBIENTAL</t>
  </si>
  <si>
    <t>3204053</t>
  </si>
  <si>
    <t xml:space="preserve">SERVICIO DE MONITOREO Y SEGUIMIENTO DE LA BIODIVERSIDAD Y LOS SERVICIOS ECOSISTÉMICOS </t>
  </si>
  <si>
    <t>08 IDEAM-GG-SUBDIRECCION ESTUDIOS AMBIENTALES</t>
  </si>
  <si>
    <t>3204045</t>
  </si>
  <si>
    <t>SERVICIOS DE  ADMINISTRACIÓN DE REGISTRO DE ESTABLECIMIENTOS</t>
  </si>
  <si>
    <t>3204047</t>
  </si>
  <si>
    <t>3204007</t>
  </si>
  <si>
    <t>SERVICIO DE ACREDITACIÓN DE LABORATORIOS Y ORGANIZACIONES</t>
  </si>
  <si>
    <t>14 IDEAM-GG-OFICINA ASESORA DE PLANEACION</t>
  </si>
  <si>
    <t>3299020</t>
  </si>
  <si>
    <t>SERVICIO DE GESTIÓN DE CALIDAD</t>
  </si>
  <si>
    <t>DESCRIPCION RECURSO</t>
  </si>
  <si>
    <t>APROPIACION VIGENTE</t>
  </si>
  <si>
    <t>TOTAL CDPS</t>
  </si>
  <si>
    <t>APROPIACION DISPONIBLE</t>
  </si>
  <si>
    <t>TOTAL CPDS MODIFICACIONES</t>
  </si>
  <si>
    <t>TOTAL COMPROMISOS</t>
  </si>
  <si>
    <t>CDPS POR COMPROMETER</t>
  </si>
  <si>
    <t>TOTAL OBLIGACIONES</t>
  </si>
  <si>
    <t>COMPROMISOS POR OBLIGAR</t>
  </si>
  <si>
    <t>TOTAL ORDENES DE PAGO</t>
  </si>
  <si>
    <t>OBLIGACIONES POR ORDENAR</t>
  </si>
  <si>
    <t>PAGOS</t>
  </si>
  <si>
    <t>ORDENES DE PAGO POR PAGAR</t>
  </si>
  <si>
    <t>TOTAL REINTEGROS</t>
  </si>
  <si>
    <t>RUBRO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</si>
  <si>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</si>
  <si>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</si>
  <si>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</si>
  <si>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</si>
  <si>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</si>
  <si>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</si>
  <si>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</si>
  <si>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</si>
  <si>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</si>
  <si>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</si>
  <si>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</si>
  <si>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</si>
  <si>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FUNCIONAMIENTO RECURSO 10</t>
  </si>
  <si>
    <t>FUNCIONAMIENTO RECURSO 11</t>
  </si>
  <si>
    <t>FUNCIONAMIENTO RECURSO 21</t>
  </si>
  <si>
    <t>INVERSION RECURSO 20</t>
  </si>
  <si>
    <t>TOTAL FUNCIONAMIENTO +INVERSION</t>
  </si>
  <si>
    <t>Ramiro Antonio Villegas Romero</t>
  </si>
  <si>
    <t>% Ejecucion</t>
  </si>
  <si>
    <t>A ENTIDADES DEL GOBIERNO</t>
  </si>
  <si>
    <t>A ÓRGANOS DEL PGN</t>
  </si>
  <si>
    <t>999</t>
  </si>
  <si>
    <t>OTRAS TRANSFERENCIAS - DISTRIBUCIÓN PREVIO CONCEPTO DGPPN</t>
  </si>
  <si>
    <t>APORTES A LA SEGURIDAD SOCIAL EN PENSIONES</t>
  </si>
  <si>
    <t>APORTES A LA SEGURIDAD SOCIAL EN SALUD</t>
  </si>
  <si>
    <t>APORTES A CAJAS DE COMPENSACIÓN FAMILIAR</t>
  </si>
  <si>
    <t>VACACIONES</t>
  </si>
  <si>
    <t>PRESTACIONES PARA CUBRIR RIESGOS SOCIALES</t>
  </si>
  <si>
    <t>AUXILIO DE TRANSPORTE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</si>
  <si>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</si>
  <si>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</si>
  <si>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</si>
  <si>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</si>
  <si>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</si>
  <si>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</si>
  <si>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</si>
  <si>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</si>
  <si>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</si>
  <si>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</si>
  <si>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</si>
  <si>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</si>
  <si>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</si>
  <si>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</si>
  <si>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FORTALECIMIENTO DE LA GESTIÓN DEL CONOCIMIENTO HIDROLÓGICO, METEOROLÓGICO Y AMBIENTAL  NACIONAL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</si>
  <si>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</si>
  <si>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HORAS EXTRAS, DOMINICALES, FESTIVOS Y RECARGOS</t>
  </si>
  <si>
    <t>MUEBLES, INSTRUMENTOS MUSICALES, ARTÍCULOS DE DEPORTE Y ANTIGÜEDADES</t>
  </si>
  <si>
    <t>EQUIPO Y APARATOS DE RADIO, TELEVISIÓN Y COMUNICACIONES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</si>
  <si>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</si>
  <si>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</si>
  <si>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</si>
  <si>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OTROS BIENES TRANSPORTABLES N.C.P.</t>
  </si>
  <si>
    <t>MAQUINARIA DE OFICINA, CONTABILIDAD E INFORMÁTICA</t>
  </si>
  <si>
    <t>APARATOS MÉDICOS, INSTRUMENTOS ÓPTICOS Y DE PRECISIÓN, RELOJES</t>
  </si>
  <si>
    <t>SERVICIOS DE ALOJAMIENTO; SERVICIOS DE SUMINISTRO DE COMIDAS Y BEBIDAS; SERVICIOS DE TRANSPORTE; Y SERVICIOS DE DISTRIBUCIÓN DE ELECTRICIDAD, GAS Y AGUA</t>
  </si>
  <si>
    <t>SERVICIOS DE DISTRIBUCIÓN DE ELECTRICIDAD, GAS Y AGUA (POR CUENTA PROPIA)</t>
  </si>
  <si>
    <t>SERVICIOS FINANCIEROS Y SERVICIOS CONEXOS, SERVICIOS INMOBILIARIOS Y SERVICIOS DE LEASING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</si>
  <si>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</si>
  <si>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</si>
  <si>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</si>
  <si>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</si>
  <si>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</si>
  <si>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SERVICIOS DE ESPARCIMIENTO, CULTURALES Y DEPORTIVOS</t>
  </si>
  <si>
    <t>GASTOS POR TRIBUTOS, MULTAS, SANCIONES E INTERESES DE MORA</t>
  </si>
  <si>
    <t>SERVICIO DE DIVULGACIÓN DECONOCIMIENTO GENERADO PARA LA PLANIFICACIÓN SECTORIAL Y LA GESTIÓN AMBIENTAL.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</si>
  <si>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</si>
  <si>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</si>
  <si>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FORTALECIMIENTO DE LA GESTIÓN Y DIRECCIÓN DEL INSTITUTO DE HIDROLOGÍA, METEOROLOGÍA Y ESTUDIOS AMBIENTALES  NACIONAL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</si>
  <si>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</si>
  <si>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</si>
  <si>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</si>
  <si>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</si>
  <si>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</si>
  <si>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</si>
  <si>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</si>
  <si>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ADQUISICIÓN DE BIENES Y SERVICIOS - SERVICIO DE MONITOREO HIDROLÓGICO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</si>
  <si>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</si>
  <si>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</si>
  <si>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</si>
  <si>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</si>
  <si>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SERVICIOS DE ASISTENCIA TÉCNICA A LAS ENTIDADES DEL SINA,SNGRD Y SECTOR PRODUCTIVO.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</si>
  <si>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</si>
  <si>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</si>
  <si>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</si>
  <si>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</si>
  <si>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ADQUISICIÓN DE BIENES Y SERVICIOS - SERVICIO DE GESTIÓN DE CALIDAD - FORTALECIMIENTO DE LA GESTIÓN Y DIRECCIÓN DEL INSTITUTO DE HIDROLOGÍA, METEOROLOGÍA Y ESTUDIOS AMBIENTALES  NACIONAL</t>
  </si>
  <si>
    <t>312 IDEAM-CONVENIO 238/2020 PROGRAMA MUNDIAL DE ALMENTOS WFP -SUB.METEOROLOGÍA</t>
  </si>
  <si>
    <t>316 IDEAM-GG-CONVENIO 5212957-IDEAM-ECOPETROL-AC No. 4 (3034153) SUB. HIDROLOGÍA</t>
  </si>
  <si>
    <t>EQUIPO DE TRANSPORTE</t>
  </si>
  <si>
    <t>4</t>
  </si>
  <si>
    <t>IMPLEMENTACION DEL INVENTARIO FORESTAL NACIONAL (IFN) EN EL MARCO DE LA GESTION DE LA INFORMACION Y EL CONOCIMIENTO AMBIENTAL DE LOS BOSQUES EN LAS REGIONES ANDINA Y CARIBE COLOMBIANAS. NACIONAL</t>
  </si>
  <si>
    <t>3204030</t>
  </si>
  <si>
    <t>INVENTARIO FORESTAL</t>
  </si>
  <si>
    <t>ADQUISICIÓN DE BIENES Y SERVICIOS - INVENTARIO FORESTAL - IMPLEMENTACION DEL INVENTARIO FORESTAL NACIONAL (IFN) EN EL MARCO DE LA GESTION DE LA INFORMACION Y EL CONOCIMIENTO AMBIENTAL DE LOS BOSQUES EN LAS REGIONES ANDINA Y CARIBE COLOMBIANAS. NACION</t>
  </si>
  <si>
    <t>Funcionamiento Recurso 11</t>
  </si>
  <si>
    <t>Funcionamiento Recurso 21</t>
  </si>
  <si>
    <t>Inversion recurso 20</t>
  </si>
  <si>
    <t>Total Funcionamiento+Inversion</t>
  </si>
  <si>
    <t>Inversion 3204-0900-3 Recurso 11</t>
  </si>
  <si>
    <t>Inversion 3204-0900-4 Recurso 11</t>
  </si>
  <si>
    <t>INVERSION 3204-0900-3 RECURSO 11</t>
  </si>
  <si>
    <t>INVERSION 3204-0900-4 RECURSO 11</t>
  </si>
  <si>
    <t>TOTAL REINTEGROS
DEPGSTOS</t>
  </si>
  <si>
    <t>IMPUESTO DE DELINEACIÓN URBANA</t>
  </si>
  <si>
    <t>Funcionamiento Recurso 10</t>
  </si>
  <si>
    <t>Inversion 3299-0900-1 Recurso 11</t>
  </si>
  <si>
    <t>INVERSION 3299-0900-1 RECURSO 11</t>
  </si>
  <si>
    <t>A GOBIERNOS Y ORGANIZACIONES INTERNACIONALES</t>
  </si>
  <si>
    <t>A ORGANIZACIONES INTERNACIONALES</t>
  </si>
  <si>
    <t>096</t>
  </si>
  <si>
    <t>INSTITUTO INTERAMERICANO PARA LA INVESTIGACION DEL CAMBIO GLOBAL -IAI-CONTRIBUCION VOLUNTARIA (LEY 304 DE 1996)</t>
  </si>
  <si>
    <t>MEMBRESÍAS</t>
  </si>
  <si>
    <t>1/01/2021 A 31/12/2021</t>
  </si>
  <si>
    <t>2022-01-21-8:09 a. m.</t>
  </si>
  <si>
    <t>EJECUCION PRESUPUESTAL A DICIMBRE 31 2021</t>
  </si>
  <si>
    <t>Coordinador Grupo de 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</si>
</sst>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0_ ;\-#,##0.00\ 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color rgb="FF000000"/>
      <name val="Calibri"/>
      <family val="2"/>
    </font>
    <font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92">
    <xf numFmtId="0" fontId="1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9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41" fontId="1" fillId="0" borderId="0" xfId="0" applyNumberFormat="1" applyFont="1" applyFill="1" applyBorder="1"/>
    <xf numFmtId="0" fontId="13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41" fontId="1" fillId="0" borderId="0" xfId="1" applyFont="1" applyFill="1" applyBorder="1"/>
    <xf numFmtId="0" fontId="1" fillId="0" borderId="0" xfId="0" applyFont="1"/>
    <xf numFmtId="4" fontId="1" fillId="0" borderId="0" xfId="0" applyNumberFormat="1" applyFont="1"/>
    <xf numFmtId="0" fontId="15" fillId="0" borderId="0" xfId="0" applyFont="1" applyAlignment="1">
      <alignment horizontal="center" vertical="center" wrapText="1" readingOrder="1"/>
    </xf>
    <xf numFmtId="0" fontId="1" fillId="0" borderId="0" xfId="0" applyFont="1"/>
    <xf numFmtId="0" fontId="15" fillId="0" borderId="0" xfId="0" applyFont="1" applyAlignment="1">
      <alignment vertical="center" wrapText="1" readingOrder="1"/>
    </xf>
    <xf numFmtId="4" fontId="1" fillId="0" borderId="0" xfId="0" applyNumberFormat="1" applyFont="1"/>
    <xf numFmtId="4" fontId="1" fillId="0" borderId="0" xfId="0" applyNumberFormat="1" applyFont="1"/>
    <xf numFmtId="41" fontId="5" fillId="0" borderId="5" xfId="0" applyNumberFormat="1" applyFont="1" applyFill="1" applyBorder="1" applyProtection="1">
      <protection hidden="1"/>
    </xf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1" fontId="1" fillId="0" borderId="0" xfId="1" applyFont="1"/>
    <xf numFmtId="4" fontId="15" fillId="0" borderId="0" xfId="0" applyNumberFormat="1" applyFont="1" applyAlignment="1">
      <alignment horizontal="right" vertical="center" wrapText="1" readingOrder="1"/>
    </xf>
    <xf numFmtId="0" fontId="1" fillId="0" borderId="0" xfId="0" applyFont="1"/>
    <xf numFmtId="4" fontId="12" fillId="0" borderId="0" xfId="0" applyNumberFormat="1" applyFont="1" applyAlignment="1">
      <alignment horizontal="right" vertical="center" wrapText="1" readingOrder="1"/>
    </xf>
    <xf numFmtId="4" fontId="2" fillId="0" borderId="0" xfId="0" applyNumberFormat="1" applyFont="1" applyAlignment="1">
      <alignment vertical="top" wrapText="1" readingOrder="1"/>
    </xf>
    <xf numFmtId="0" fontId="10" fillId="2" borderId="1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4" fontId="10" fillId="2" borderId="1" xfId="0" applyNumberFormat="1" applyFont="1" applyFill="1" applyBorder="1" applyAlignment="1">
      <alignment horizontal="center"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 wrapText="1" readingOrder="1"/>
    </xf>
    <xf numFmtId="4" fontId="18" fillId="0" borderId="0" xfId="0" applyNumberFormat="1" applyFont="1" applyAlignment="1">
      <alignment horizontal="right" vertical="center" wrapText="1" readingOrder="1"/>
    </xf>
    <xf numFmtId="4" fontId="1" fillId="0" borderId="0" xfId="0" applyNumberFormat="1" applyFont="1"/>
    <xf numFmtId="4" fontId="15" fillId="0" borderId="0" xfId="0" applyNumberFormat="1" applyFont="1" applyAlignment="1">
      <alignment horizontal="right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" fillId="0" borderId="0" xfId="0" applyFont="1"/>
    <xf numFmtId="0" fontId="15" fillId="0" borderId="0" xfId="0" applyFont="1" applyAlignment="1">
      <alignment vertical="center" wrapText="1" readingOrder="1"/>
    </xf>
    <xf numFmtId="4" fontId="12" fillId="0" borderId="0" xfId="0" applyNumberFormat="1" applyFont="1" applyAlignment="1">
      <alignment horizontal="right" vertical="center" wrapText="1" readingOrder="1"/>
    </xf>
    <xf numFmtId="0" fontId="17" fillId="0" borderId="0" xfId="0" applyFont="1" applyAlignment="1">
      <alignment horizontal="left" vertical="center" wrapText="1" readingOrder="1"/>
    </xf>
    <xf numFmtId="4" fontId="2" fillId="0" borderId="0" xfId="0" applyNumberFormat="1" applyFont="1" applyAlignment="1">
      <alignment vertical="top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10" fillId="2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0" xfId="0" applyFont="1" applyAlignment="1">
      <alignment vertical="top" wrapText="1" readingOrder="1"/>
    </xf>
    <xf numFmtId="0" fontId="10" fillId="2" borderId="1" xfId="0" applyFont="1" applyFill="1" applyBorder="1" applyAlignment="1">
      <alignment horizontal="left" vertical="top" wrapText="1" readingOrder="1"/>
    </xf>
    <xf numFmtId="0" fontId="11" fillId="0" borderId="3" xfId="0" applyFont="1" applyBorder="1" applyAlignment="1">
      <alignment horizontal="left" vertical="top" wrapText="1" readingOrder="1"/>
    </xf>
    <xf numFmtId="0" fontId="10" fillId="2" borderId="3" xfId="0" applyFont="1" applyFill="1" applyBorder="1" applyAlignment="1">
      <alignment horizontal="center" vertical="top" wrapText="1" readingOrder="1"/>
    </xf>
    <xf numFmtId="4" fontId="10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Border="1" applyAlignment="1">
      <alignment vertical="top" wrapText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horizontal="left" vertical="top" wrapText="1" readingOrder="1"/>
    </xf>
    <xf numFmtId="0" fontId="9" fillId="0" borderId="0" xfId="0" applyFont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0" fillId="2" borderId="1" xfId="0" applyFont="1" applyFill="1" applyBorder="1" applyAlignment="1">
      <alignment horizontal="left" vertical="center" wrapText="1" readingOrder="1"/>
    </xf>
    <xf numFmtId="0" fontId="11" fillId="0" borderId="3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5" fillId="0" borderId="5" xfId="0" applyFont="1" applyFill="1" applyBorder="1" applyAlignment="1">
      <alignment horizontal="justify" vertical="center"/>
    </xf>
    <xf numFmtId="41" fontId="5" fillId="0" borderId="5" xfId="1" applyFont="1" applyFill="1" applyBorder="1" applyAlignment="1" applyProtection="1">
      <alignment horizontal="justify" vertical="center"/>
      <protection hidden="1"/>
    </xf>
    <xf numFmtId="0" fontId="1" fillId="0" borderId="5" xfId="0" applyFont="1" applyFill="1" applyBorder="1" applyAlignment="1">
      <alignment horizontal="justify" vertical="center"/>
    </xf>
    <xf numFmtId="41" fontId="1" fillId="0" borderId="5" xfId="1" applyFont="1" applyFill="1" applyBorder="1" applyAlignment="1" applyProtection="1">
      <alignment horizontal="justify" vertical="center"/>
      <protection hidden="1"/>
    </xf>
    <xf numFmtId="0" fontId="1" fillId="0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 applyProtection="1">
      <alignment horizontal="center" vertical="center"/>
      <protection hidden="1"/>
    </xf>
    <xf numFmtId="2" fontId="5" fillId="0" borderId="5" xfId="0" applyNumberFormat="1" applyFont="1" applyFill="1" applyBorder="1" applyAlignment="1" applyProtection="1">
      <alignment horizontal="center" vertical="center"/>
      <protection hidden="1"/>
    </xf>
    <xf numFmtId="41" fontId="1" fillId="0" borderId="5" xfId="0" applyNumberFormat="1" applyFont="1" applyFill="1" applyBorder="1" applyAlignment="1" applyProtection="1">
      <alignment horizontal="center" vertical="center"/>
      <protection hidden="1"/>
    </xf>
    <xf numFmtId="164" fontId="1" fillId="0" borderId="5" xfId="1" applyNumberFormat="1" applyFont="1" applyFill="1" applyBorder="1" applyAlignment="1" applyProtection="1">
      <alignment horizontal="center" vertical="center"/>
      <protection hidden="1"/>
    </xf>
    <xf numFmtId="164" fontId="5" fillId="0" borderId="5" xfId="0" applyNumberFormat="1" applyFont="1" applyFill="1" applyBorder="1" applyAlignment="1" applyProtection="1">
      <alignment horizontal="center" vertical="center"/>
      <protection hidden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844C1B2-CA5D-479C-A394-4265FFDAF1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CD934E-C73B-45C6-A150-79F46D0F5A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B1F5C4A-8071-4A9F-B8A5-1C4CFEDF96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2DAA51B-1C9B-4E99-BA05-52267A8B00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1784BAF-40F3-4775-9B8D-3433861F91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1C2CE125-2934-463A-AD9C-DC0F77251D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BC9C3C4-643F-418E-800E-27681EDFE3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2E22E6E2-DB34-493E-9484-BBE23FD9CC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1EA7859-B553-4528-A8E8-DB22D05B31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171BAB2-E6D6-481B-A9E5-D943E68C439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8BAC9019-E82C-4904-BCC5-6203E30104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5ACE9E0-930E-433C-9F55-AD6A340E07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8E63846-2F7D-4C65-BCBE-552115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9E11663B-2B79-4723-A8A5-FCD0A26533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6B7AD86-50AA-4A63-B82F-BC8C3887E3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9F007DA-E12B-4152-8CAB-91D7CA3FB4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F334C5E7-D10A-42D8-9B8B-4FFC1DD608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808BA7EB-FEC0-40BC-BF89-4DD0EA3B95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FF20E74B-9012-4FBA-A9E2-D1A90EF986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530B32BC-D349-48C0-A514-2B7CD1A3C2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8D9F1BE6-7C55-4DD5-978F-A9DBE31D11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7EA9E437-B754-4CCB-A37C-E0A91B5570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8E972EDD-68E0-4179-A866-4D05670F49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4259C4CF-5D54-4501-91DD-B9ADF1B874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25AB5A21-88BE-4301-B51F-1F3179FAE4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9DC5622B-55E6-43A3-AB47-D9A9E31D03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B76C21CB-1AC4-41EC-82AB-A231FD5FC7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9D702C4C-BCB9-42E7-A6CD-A4F259492B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913A4A2-BA08-47FB-82D7-B5120B4AD2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1A4C5B85-D2FC-48F8-B1EA-1DA10DDC63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3F30FA22-0B07-4736-AC15-456240F099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552E455-184B-456E-95AA-A08C72AE1C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639BC5B6-C14C-4A9A-B094-F1E1F1E291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4629949-9529-44B1-973C-DE23586A5F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B901F04E-C85A-41D2-93EF-B35CA51CFB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535F5895-D931-4753-8030-86A195956A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C7D2A70F-E77C-4D37-B73A-FF160E786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25C75E57-45DF-493E-9B0B-2348D213E2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6D393734-5FCA-4FDC-A7DB-92F30E2C50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D62BB0B4-D90B-4487-8A52-D6AFD4E5C5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A679D68E-453E-4C3B-BD5F-8FAB95F75F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5335DB6C-1183-456C-8036-AB769C887C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6F8BF0F4-2168-490A-A982-0F8637A668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9608DD7D-A244-4E15-8AFC-6DA0D684AD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15C65BD7-ECE6-4572-B5CC-51AE619710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A3EABAF8-CE60-4499-9E5B-C3EBF05A77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131D1992-E311-45FC-9CD8-1C3FA114C5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1768308F-A96E-4BE0-A837-27EA2AD754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93EBB480-9557-4E89-883D-217E537369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7A73E7CF-04EF-4E23-AF20-2D51E73F64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1FB6B3D7-933F-4DDD-B83F-DE51813D6D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F8E6C9FD-F5E2-493A-9AE0-177830921C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C32C92C1-0E5A-4241-B974-A70CC927DA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9D72262E-75D9-4E84-B397-CA640EF558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388BA369-FE2B-4EBD-805E-915D32F42E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F02CB326-08DD-48BB-A05E-59FFF8B325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5551158E-B279-4E05-8DA2-2B44FC7665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EB6B3CC-6D87-4F61-9838-A004B97B0DA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"/>
          <a:ext cx="1800225" cy="635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78F03E5E-6E12-432A-89E9-9E81134614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EC2DE3B4-D48A-4F65-A6B4-AD6AEA877C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DCB8FF78-8ED4-4684-B6CE-11DD6334E8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6B5D6B0B-AFA9-4BE4-A382-4405789E59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34C2B469-BB0B-4064-85CA-9844C9A9EE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40833717-A797-4C17-AA26-C4E4D8F89A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7FE06D8B-DBD6-4F81-ADE8-1507DED485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D361414-B86A-4B97-8A41-2A3A890534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859E55D6-5382-416E-8009-C74EA87D85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30BCFEDD-4DA4-49D3-9870-DBCD5B1B76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0FCEDA8-82BD-4264-A5FB-770536EF9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FB8B4573-0499-4E41-AB9B-7384576BE3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EFA6AE85-DC5E-4D09-915C-1FACF7D8D3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A0DD41CF-A50C-42F3-88B6-4922542D31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EF4603B9-A807-492D-88BA-65E2CB5DA0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D1BB4EA8-9E2C-4E19-887A-614013F04E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92B93B44-8871-4300-A27D-D13CBE8537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1583EFD1-B0C5-4849-B931-B2B2184492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4B9B62EC-2EAC-44B7-B0E6-133B0BE642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9F83D7B4-E4EC-4686-BF89-0A1431902D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A683C2CF-1B2D-4BC5-BA5C-E7BB89F836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D5F2DF6C-85D0-4291-9B77-21A4459EE8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D178D3F3-0E90-4764-B1BF-9D88EDCEA2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DB213125-DDD5-4791-B01F-EF2D52EF1C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691BB926-8568-4252-8BBA-0F81C1CCCF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6702F15B-9CA0-45B8-B6C3-66B62B43633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230DB959-BE5E-49D9-9290-624F990943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1F8EBA4A-88DA-4C9A-9B5C-ECAF55660C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3F185767-B645-497C-AB91-D0ABA61A60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7DB07E2C-D2BD-48E1-8AB3-894A80E08E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6FFDC37F-F211-4409-ACA3-7EC580F352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5E546EBC-0A4C-4FD8-9E91-CF2ECE2366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41EA2A52-DEE3-4AD5-8759-DF375B5AB3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ADF3E624-BAC9-453E-B4F0-AF12EBD97E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3CF5053C-030F-45BD-BBE4-6F9C6A390D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670B1D3E-D961-4C90-85C3-83069B9408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73053DA2-72AA-4A7E-B592-4327D87E5F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FAB7647E-7444-4540-847A-15677440BB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776C5DF4-B85F-4EF4-B926-B2DCB6CD1B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B3410DEC-FC79-4384-9FC4-2C430BE460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B2E1B011-35C1-4A9D-8EDC-020D77DB89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3D958EC6-8D61-4247-BF7B-A17E6F1ED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27390F80-4DF0-44F5-A8D9-FC8A9DE7BC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B9325ABF-0240-4A2F-AAC8-9615058B82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2ED5D8A2-C124-4076-BEB7-4039CFDD89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C0D756BC-6454-45EA-98FF-D8157261A0B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9E87979A-CC37-449F-AE26-5222405BC0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261F75F0-85EE-43C3-AB03-CEF313FA42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674A2D54-A31E-42F9-8A4B-C6583D0F7E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6C922215-B0E6-490E-BCEC-259788EC60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14D13EE1-816C-47BE-960E-0C7E1C322F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FB5494D-76FD-4193-BC4A-E9107BB46C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AAA3434A-1761-4E8C-9A86-0C8DCD110F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958FBC45-B524-4E6F-996F-16E6CCEF14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A88ED337-B9A7-441A-8A59-828F2C6EDC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B938418B-CCCA-48FF-B163-7900BF5265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90B09DCA-07BB-45F7-8D61-D712359BD3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9C9CF5E3-1646-4E6B-9188-E80EC83F042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C30DEAF2-734D-4F73-AC78-E12FBE05B0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798BD999-0E7B-4150-9D9A-CFB40CA1BD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CD62AA6-9283-46BF-AF48-5187940C5B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C568646C-3295-46B1-A64B-B34FB02909F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E5697E68-B75E-42E4-84AE-ACBDF55F5E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92ECA4A4-2021-425E-9DB8-888C86A05A5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37335DC8-D489-46BF-B1BF-1A919C2E0F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D779D32A-599F-44A6-A5B9-47D45F6142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280D90C2-630A-4C3C-A1D9-772041BB16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C69F8C0C-7860-46D7-B5E6-37E94695A71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901645F-C00E-43E9-B083-3B64817A02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AF4C1EDC-294A-4AA6-B7CF-265ACBC6C8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41B79E59-4148-4261-81FC-FB685FBAA2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62491F39-982B-4E68-AA3B-8D512F1263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ABD7886D-F36C-4733-AF2B-A3FBEC6A65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6D0B3765-341A-45EB-A053-550C63ABCF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C81C4CDE-2119-473F-9B82-FC57A4D52E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40BAB2CF-0B91-4496-A0D6-397ACF596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5EAF62D1-7A6C-4252-BB76-C42D09F668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CA8305B7-F79C-4EE9-8391-D09EB85311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BDBEBDA6-90B0-4FFF-9B89-F459A39068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BAD092DD-01C6-4D20-9CD1-63668E700F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E3A7217E-0C69-4D4C-A13E-0B04EE5527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CF163513-C256-4C32-83DB-066C505D07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6CB2DCF6-0827-4C36-8642-A6D97E878B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DA83E67E-1AB3-4790-99D2-DC88FCABBD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2FE7BAA6-FA61-4863-9392-E4D91F3238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1A360A41-5690-49A3-A8A9-FCA71F7733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77E3069B-3F19-4E45-ACEF-BA8AF48061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3CA71803-8617-4FA2-BFA9-DC19136E71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FF337F11-347F-434A-9FA2-F8EEC991F6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F0DEC0C7-227A-47E5-B693-30D2498623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8898B396-B4C9-44DD-8DEE-852FC27C86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3054B48E-0B2C-4C5B-B531-3753A1C14B6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8C80A999-FC57-4369-AEAF-A7675204305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A4E0897E-19A5-4EFE-86E5-57D7A4B477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441AD12C-8B06-47B7-B4FA-DCEC458631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1229F45E-95BD-4E1F-A158-13DC56AF522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FF1ACE2D-73F1-444B-8F4E-0B30953E21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9B0F02BD-0186-481A-B6B6-44FD2B59F16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80B2DE8B-D05E-43F7-85BC-E98EAA7D18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A213CC88-5E12-4DFC-BBDB-A08B7CF60B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A6681662-E5C5-49AD-B4F5-F9D16C74D9D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806023E6-0701-404D-BF24-B58C1245E55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491FC6EE-7C04-446F-AEA8-DC686DCF4A1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39ED6D6B-4C10-4109-B955-D81B19D192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C9939AC5-7325-41EF-87FD-ECEE7E3321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F1720A75-6247-4818-928D-5E77E63A60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E763C2E9-FA53-43E4-950A-83AAC949A2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4BE11FAA-E31C-46FE-9602-47C064E94E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803E85F9-620A-441D-899C-910745AAE7E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7D3975D8-1FF8-4A94-ADBC-DAB5139616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CAF5ECBC-1A41-46DC-998A-D8626B820DD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24A07CB8-2813-443D-878B-F93F7A9640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15577722-698E-4B52-9879-AFD0BDC419A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A58E561-A1F7-4C3C-8CBE-D4EF8507C9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E0BD5016-39D7-48A3-85EF-CC82214481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5405BEE2-D139-46EA-9B1C-15B05056C1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5953DBB6-FFD1-4495-A856-645D2E342D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FF8D3BA0-22C2-4D1D-8E6D-3187F14B61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5AFF24E2-FE51-4D74-A17A-8F8CE73892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17F5524B-5177-4584-A8D6-AB6EFB4FA15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9E927FF-CD04-4706-8729-CAEB908090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0A72E491-7710-40E7-9398-4F525623B4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A62A5169-F77B-4008-A089-AAF51A20BC5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B9DB5205-0A4A-40C5-A426-3295828707B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56"/>
  <sheetViews>
    <sheetView showGridLines="0" topLeftCell="P308" zoomScale="130" zoomScaleNormal="130" workbookViewId="0">
      <selection activeCell="AQ354" sqref="AQ354"/>
    </sheetView>
  </sheetViews>
  <sheetFormatPr baseColWidth="10" defaultRowHeight="15" x14ac:dyDescent="0.25"/>
  <cols>
    <col min="1" max="1" width="2.85546875" style="12" customWidth="1"/>
    <col min="2" max="5" width="2.7109375" style="12" customWidth="1"/>
    <col min="6" max="6" width="2.85546875" style="12" customWidth="1"/>
    <col min="7" max="9" width="2.7109375" style="12" customWidth="1"/>
    <col min="10" max="10" width="2.42578125" style="12" customWidth="1"/>
    <col min="11" max="11" width="0.28515625" style="12" customWidth="1"/>
    <col min="12" max="12" width="1" style="12" customWidth="1"/>
    <col min="13" max="13" width="1.5703125" style="12" customWidth="1"/>
    <col min="14" max="14" width="4.85546875" style="12" customWidth="1"/>
    <col min="15" max="15" width="4.42578125" style="12" customWidth="1"/>
    <col min="16" max="26" width="2.7109375" style="12" customWidth="1"/>
    <col min="27" max="27" width="2.42578125" style="12" customWidth="1"/>
    <col min="28" max="28" width="0.28515625" style="12" customWidth="1"/>
    <col min="29" max="29" width="1.85546875" style="12" customWidth="1"/>
    <col min="30" max="30" width="0.85546875" style="12" customWidth="1"/>
    <col min="31" max="34" width="2.7109375" style="12" customWidth="1"/>
    <col min="35" max="35" width="3.28515625" style="12" customWidth="1"/>
    <col min="36" max="36" width="3.140625" style="12" customWidth="1"/>
    <col min="37" max="38" width="2.7109375" style="12" customWidth="1"/>
    <col min="39" max="40" width="0.85546875" style="12" customWidth="1"/>
    <col min="41" max="41" width="1" style="12" customWidth="1"/>
    <col min="42" max="42" width="18.42578125" style="12" customWidth="1"/>
    <col min="43" max="43" width="17.7109375" style="12" customWidth="1"/>
    <col min="44" max="44" width="18" style="12" customWidth="1"/>
    <col min="45" max="45" width="3.85546875" style="12" customWidth="1"/>
    <col min="46" max="46" width="14.28515625" style="12" customWidth="1"/>
    <col min="47" max="47" width="11.85546875" style="12" customWidth="1"/>
    <col min="48" max="48" width="10.5703125" style="12" customWidth="1"/>
    <col min="49" max="49" width="20" style="12" customWidth="1"/>
    <col min="50" max="50" width="18.5703125" style="12" customWidth="1"/>
    <col min="51" max="51" width="18.28515625" style="12" customWidth="1"/>
    <col min="52" max="52" width="17.85546875" style="12" customWidth="1"/>
    <col min="53" max="53" width="17.7109375" style="12" customWidth="1"/>
    <col min="54" max="54" width="18.85546875" style="12" customWidth="1"/>
    <col min="55" max="55" width="16.28515625" style="12" customWidth="1"/>
    <col min="56" max="56" width="15.5703125" style="12" customWidth="1"/>
    <col min="57" max="57" width="0.5703125" style="12" customWidth="1"/>
    <col min="58" max="16384" width="11.42578125" style="12"/>
  </cols>
  <sheetData>
    <row r="1" spans="1:56" s="25" customFormat="1" ht="4.3499999999999996" customHeight="1" x14ac:dyDescent="0.25"/>
    <row r="2" spans="1:56" s="25" customFormat="1" ht="4.3499999999999996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56" s="25" customFormat="1" ht="14.1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M3" s="56" t="s">
        <v>0</v>
      </c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D3" s="57" t="s">
        <v>1</v>
      </c>
      <c r="AE3" s="39"/>
      <c r="AF3" s="39"/>
      <c r="AG3" s="39"/>
      <c r="AH3" s="39"/>
      <c r="AI3" s="39"/>
      <c r="AJ3" s="39"/>
      <c r="AK3" s="39"/>
      <c r="AL3" s="39"/>
      <c r="AM3" s="39"/>
      <c r="AO3" s="58" t="s">
        <v>2</v>
      </c>
      <c r="AP3" s="39"/>
      <c r="AQ3" s="39"/>
      <c r="AR3" s="39"/>
      <c r="AS3" s="39"/>
    </row>
    <row r="4" spans="1:56" s="25" customFormat="1" ht="7.1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5" spans="1:56" s="25" customFormat="1" ht="28.3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D5" s="59" t="s">
        <v>3</v>
      </c>
      <c r="AE5" s="39"/>
      <c r="AF5" s="39"/>
      <c r="AG5" s="39"/>
      <c r="AH5" s="39"/>
      <c r="AI5" s="39"/>
      <c r="AJ5" s="39"/>
      <c r="AK5" s="39"/>
      <c r="AL5" s="39"/>
      <c r="AM5" s="39"/>
      <c r="AO5" s="60" t="s">
        <v>4</v>
      </c>
      <c r="AP5" s="39"/>
      <c r="AQ5" s="39"/>
      <c r="AR5" s="39"/>
      <c r="AS5" s="39"/>
    </row>
    <row r="6" spans="1:56" s="25" customFormat="1" ht="2.8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O6" s="39"/>
      <c r="AP6" s="39"/>
      <c r="AQ6" s="39"/>
      <c r="AR6" s="39"/>
      <c r="AS6" s="39"/>
    </row>
    <row r="7" spans="1:56" s="25" customFormat="1" x14ac:dyDescent="0.25">
      <c r="AD7" s="39"/>
      <c r="AE7" s="39"/>
      <c r="AF7" s="39"/>
      <c r="AG7" s="39"/>
      <c r="AH7" s="39"/>
      <c r="AI7" s="39"/>
      <c r="AJ7" s="39"/>
      <c r="AK7" s="39"/>
      <c r="AL7" s="39"/>
      <c r="AM7" s="39"/>
      <c r="AO7" s="39"/>
      <c r="AP7" s="39"/>
      <c r="AQ7" s="39"/>
      <c r="AR7" s="39"/>
      <c r="AS7" s="39"/>
    </row>
    <row r="8" spans="1:56" s="25" customFormat="1" ht="7.15" customHeight="1" x14ac:dyDescent="0.25"/>
    <row r="9" spans="1:56" s="25" customFormat="1" ht="14.1" customHeight="1" x14ac:dyDescent="0.25">
      <c r="AD9" s="59" t="s">
        <v>5</v>
      </c>
      <c r="AE9" s="39"/>
      <c r="AF9" s="39"/>
      <c r="AG9" s="39"/>
      <c r="AH9" s="39"/>
      <c r="AI9" s="39"/>
      <c r="AJ9" s="39"/>
      <c r="AK9" s="39"/>
      <c r="AL9" s="39"/>
      <c r="AM9" s="39"/>
      <c r="AO9" s="60" t="s">
        <v>311</v>
      </c>
      <c r="AP9" s="39"/>
      <c r="AQ9" s="39"/>
      <c r="AR9" s="39"/>
      <c r="AS9" s="39"/>
    </row>
    <row r="10" spans="1:56" s="25" customFormat="1" ht="0" hidden="1" customHeight="1" x14ac:dyDescent="0.25"/>
    <row r="11" spans="1:56" s="25" customFormat="1" ht="19.899999999999999" customHeight="1" x14ac:dyDescent="0.25"/>
    <row r="12" spans="1:56" s="25" customFormat="1" ht="0" hidden="1" customHeight="1" x14ac:dyDescent="0.25"/>
    <row r="13" spans="1:56" s="25" customFormat="1" ht="8.4499999999999993" customHeight="1" x14ac:dyDescent="0.25"/>
    <row r="14" spans="1:56" s="25" customFormat="1" x14ac:dyDescent="0.25">
      <c r="A14" s="63" t="s">
        <v>6</v>
      </c>
      <c r="B14" s="48"/>
      <c r="C14" s="48"/>
      <c r="D14" s="48"/>
      <c r="E14" s="49"/>
      <c r="F14" s="64" t="s">
        <v>7</v>
      </c>
      <c r="G14" s="48"/>
      <c r="H14" s="49"/>
      <c r="I14" s="63" t="s">
        <v>8</v>
      </c>
      <c r="J14" s="48"/>
      <c r="K14" s="48"/>
      <c r="L14" s="48"/>
      <c r="M14" s="48"/>
      <c r="N14" s="48"/>
      <c r="O14" s="48"/>
      <c r="P14" s="49"/>
      <c r="Q14" s="65" t="s">
        <v>9</v>
      </c>
      <c r="R14" s="48"/>
      <c r="S14" s="48"/>
      <c r="T14" s="48"/>
      <c r="U14" s="48"/>
      <c r="V14" s="48"/>
      <c r="W14" s="49"/>
      <c r="X14" s="63" t="s">
        <v>10</v>
      </c>
      <c r="Y14" s="48"/>
      <c r="Z14" s="48"/>
      <c r="AA14" s="48"/>
      <c r="AB14" s="48"/>
      <c r="AC14" s="48"/>
      <c r="AD14" s="49"/>
      <c r="AE14" s="65" t="s">
        <v>310</v>
      </c>
      <c r="AF14" s="48"/>
      <c r="AG14" s="48"/>
      <c r="AH14" s="48"/>
      <c r="AI14" s="48"/>
      <c r="AJ14" s="49"/>
      <c r="AK14" s="29" t="s">
        <v>11</v>
      </c>
      <c r="AL14" s="29" t="s">
        <v>11</v>
      </c>
      <c r="AM14" s="50" t="s">
        <v>11</v>
      </c>
      <c r="AN14" s="39"/>
      <c r="AO14" s="39"/>
      <c r="AP14" s="29" t="s">
        <v>11</v>
      </c>
      <c r="AQ14" s="29" t="s">
        <v>11</v>
      </c>
      <c r="AR14" s="29" t="s">
        <v>11</v>
      </c>
      <c r="AS14" s="50" t="s">
        <v>11</v>
      </c>
      <c r="AT14" s="39"/>
      <c r="AU14" s="50" t="s">
        <v>11</v>
      </c>
      <c r="AV14" s="39"/>
      <c r="AW14" s="29" t="s">
        <v>11</v>
      </c>
      <c r="AX14" s="29" t="s">
        <v>11</v>
      </c>
      <c r="AY14" s="29" t="s">
        <v>11</v>
      </c>
      <c r="AZ14" s="29" t="s">
        <v>11</v>
      </c>
      <c r="BA14" s="29" t="s">
        <v>11</v>
      </c>
      <c r="BB14" s="29" t="s">
        <v>11</v>
      </c>
      <c r="BC14" s="29" t="s">
        <v>11</v>
      </c>
      <c r="BD14" s="29" t="s">
        <v>11</v>
      </c>
    </row>
    <row r="15" spans="1:56" s="25" customFormat="1" x14ac:dyDescent="0.25">
      <c r="A15" s="51" t="s">
        <v>12</v>
      </c>
      <c r="B15" s="48"/>
      <c r="C15" s="48"/>
      <c r="D15" s="48"/>
      <c r="E15" s="48"/>
      <c r="F15" s="49"/>
      <c r="G15" s="52" t="s">
        <v>4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9"/>
      <c r="AH15" s="31" t="s">
        <v>11</v>
      </c>
      <c r="AI15" s="31" t="s">
        <v>11</v>
      </c>
      <c r="AJ15" s="31" t="s">
        <v>11</v>
      </c>
      <c r="AK15" s="31" t="s">
        <v>11</v>
      </c>
      <c r="AL15" s="31" t="s">
        <v>11</v>
      </c>
      <c r="AM15" s="61" t="s">
        <v>11</v>
      </c>
      <c r="AN15" s="62"/>
      <c r="AO15" s="62"/>
      <c r="AP15" s="29" t="s">
        <v>11</v>
      </c>
      <c r="AQ15" s="29" t="s">
        <v>11</v>
      </c>
      <c r="AR15" s="29" t="s">
        <v>11</v>
      </c>
      <c r="AS15" s="50" t="s">
        <v>11</v>
      </c>
      <c r="AT15" s="39"/>
      <c r="AU15" s="50" t="s">
        <v>11</v>
      </c>
      <c r="AV15" s="39"/>
      <c r="AW15" s="29" t="s">
        <v>11</v>
      </c>
      <c r="AX15" s="29" t="s">
        <v>11</v>
      </c>
      <c r="AY15" s="29" t="s">
        <v>11</v>
      </c>
      <c r="AZ15" s="29" t="s">
        <v>11</v>
      </c>
      <c r="BA15" s="29" t="s">
        <v>11</v>
      </c>
      <c r="BB15" s="29" t="s">
        <v>11</v>
      </c>
      <c r="BC15" s="29" t="s">
        <v>11</v>
      </c>
      <c r="BD15" s="29" t="s">
        <v>11</v>
      </c>
    </row>
    <row r="16" spans="1:56" s="25" customFormat="1" x14ac:dyDescent="0.25">
      <c r="A16" s="51" t="s">
        <v>13</v>
      </c>
      <c r="B16" s="48"/>
      <c r="C16" s="48"/>
      <c r="D16" s="48"/>
      <c r="E16" s="48"/>
      <c r="F16" s="48"/>
      <c r="G16" s="49"/>
      <c r="H16" s="52" t="s">
        <v>14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9"/>
      <c r="AP16" s="29" t="s">
        <v>11</v>
      </c>
      <c r="AQ16" s="29" t="s">
        <v>11</v>
      </c>
      <c r="AR16" s="29" t="s">
        <v>11</v>
      </c>
      <c r="AS16" s="50" t="s">
        <v>11</v>
      </c>
      <c r="AT16" s="39"/>
      <c r="AU16" s="50" t="s">
        <v>11</v>
      </c>
      <c r="AV16" s="39"/>
      <c r="AW16" s="29" t="s">
        <v>11</v>
      </c>
      <c r="AX16" s="29" t="s">
        <v>11</v>
      </c>
      <c r="AY16" s="29" t="s">
        <v>11</v>
      </c>
      <c r="AZ16" s="29" t="s">
        <v>11</v>
      </c>
      <c r="BA16" s="29" t="s">
        <v>11</v>
      </c>
      <c r="BB16" s="29" t="s">
        <v>11</v>
      </c>
      <c r="BC16" s="29" t="s">
        <v>11</v>
      </c>
      <c r="BD16" s="29" t="s">
        <v>11</v>
      </c>
    </row>
    <row r="17" spans="1:56" s="25" customFormat="1" ht="27" x14ac:dyDescent="0.25">
      <c r="A17" s="47" t="s">
        <v>15</v>
      </c>
      <c r="B17" s="49"/>
      <c r="C17" s="53" t="s">
        <v>16</v>
      </c>
      <c r="D17" s="49"/>
      <c r="E17" s="47" t="s">
        <v>17</v>
      </c>
      <c r="F17" s="49"/>
      <c r="G17" s="47" t="s">
        <v>18</v>
      </c>
      <c r="H17" s="49"/>
      <c r="I17" s="47" t="s">
        <v>19</v>
      </c>
      <c r="J17" s="48"/>
      <c r="K17" s="49"/>
      <c r="L17" s="47" t="s">
        <v>20</v>
      </c>
      <c r="M17" s="48"/>
      <c r="N17" s="49"/>
      <c r="O17" s="47" t="s">
        <v>21</v>
      </c>
      <c r="P17" s="49"/>
      <c r="Q17" s="47" t="s">
        <v>22</v>
      </c>
      <c r="R17" s="49"/>
      <c r="S17" s="47" t="s">
        <v>23</v>
      </c>
      <c r="T17" s="48"/>
      <c r="U17" s="48"/>
      <c r="V17" s="48"/>
      <c r="W17" s="48"/>
      <c r="X17" s="48"/>
      <c r="Y17" s="48"/>
      <c r="Z17" s="49"/>
      <c r="AA17" s="47" t="s">
        <v>24</v>
      </c>
      <c r="AB17" s="48"/>
      <c r="AC17" s="48"/>
      <c r="AD17" s="48"/>
      <c r="AE17" s="49"/>
      <c r="AF17" s="47" t="s">
        <v>25</v>
      </c>
      <c r="AG17" s="48"/>
      <c r="AH17" s="49"/>
      <c r="AI17" s="28" t="s">
        <v>227</v>
      </c>
      <c r="AJ17" s="47" t="s">
        <v>26</v>
      </c>
      <c r="AK17" s="48"/>
      <c r="AL17" s="48"/>
      <c r="AM17" s="48"/>
      <c r="AN17" s="48"/>
      <c r="AO17" s="49"/>
      <c r="AP17" s="28" t="s">
        <v>228</v>
      </c>
      <c r="AQ17" s="28" t="s">
        <v>229</v>
      </c>
      <c r="AR17" s="28" t="s">
        <v>230</v>
      </c>
      <c r="AS17" s="47" t="s">
        <v>231</v>
      </c>
      <c r="AT17" s="49"/>
      <c r="AU17" s="47" t="s">
        <v>232</v>
      </c>
      <c r="AV17" s="49"/>
      <c r="AW17" s="28" t="s">
        <v>233</v>
      </c>
      <c r="AX17" s="28" t="s">
        <v>234</v>
      </c>
      <c r="AY17" s="28" t="s">
        <v>235</v>
      </c>
      <c r="AZ17" s="28" t="s">
        <v>236</v>
      </c>
      <c r="BA17" s="28" t="s">
        <v>237</v>
      </c>
      <c r="BB17" s="28" t="s">
        <v>238</v>
      </c>
      <c r="BC17" s="28" t="s">
        <v>239</v>
      </c>
      <c r="BD17" s="28" t="s">
        <v>240</v>
      </c>
    </row>
    <row r="18" spans="1:56" s="25" customFormat="1" x14ac:dyDescent="0.25">
      <c r="A18" s="44" t="s">
        <v>27</v>
      </c>
      <c r="B18" s="39"/>
      <c r="C18" s="44"/>
      <c r="D18" s="39"/>
      <c r="E18" s="44"/>
      <c r="F18" s="39"/>
      <c r="G18" s="44"/>
      <c r="H18" s="39"/>
      <c r="I18" s="44"/>
      <c r="J18" s="39"/>
      <c r="K18" s="39"/>
      <c r="L18" s="44"/>
      <c r="M18" s="39"/>
      <c r="N18" s="39"/>
      <c r="O18" s="44"/>
      <c r="P18" s="39"/>
      <c r="Q18" s="44"/>
      <c r="R18" s="39"/>
      <c r="S18" s="45" t="s">
        <v>28</v>
      </c>
      <c r="T18" s="39"/>
      <c r="U18" s="39"/>
      <c r="V18" s="39"/>
      <c r="W18" s="39"/>
      <c r="X18" s="39"/>
      <c r="Y18" s="39"/>
      <c r="Z18" s="39"/>
      <c r="AA18" s="44" t="s">
        <v>29</v>
      </c>
      <c r="AB18" s="39"/>
      <c r="AC18" s="39"/>
      <c r="AD18" s="39"/>
      <c r="AE18" s="39"/>
      <c r="AF18" s="44" t="s">
        <v>30</v>
      </c>
      <c r="AG18" s="39"/>
      <c r="AH18" s="39"/>
      <c r="AI18" s="9" t="s">
        <v>31</v>
      </c>
      <c r="AJ18" s="46" t="s">
        <v>32</v>
      </c>
      <c r="AK18" s="39"/>
      <c r="AL18" s="39"/>
      <c r="AM18" s="39"/>
      <c r="AN18" s="39"/>
      <c r="AO18" s="39"/>
      <c r="AP18" s="26">
        <v>83016000</v>
      </c>
      <c r="AQ18" s="26">
        <v>83016000</v>
      </c>
      <c r="AR18" s="26">
        <v>0</v>
      </c>
      <c r="AS18" s="41">
        <v>0</v>
      </c>
      <c r="AT18" s="36"/>
      <c r="AU18" s="41">
        <v>83016000</v>
      </c>
      <c r="AV18" s="36"/>
      <c r="AW18" s="26">
        <v>0</v>
      </c>
      <c r="AX18" s="26">
        <v>83016000</v>
      </c>
      <c r="AY18" s="26">
        <v>0</v>
      </c>
      <c r="AZ18" s="26">
        <v>83016000</v>
      </c>
      <c r="BA18" s="26">
        <v>0</v>
      </c>
      <c r="BB18" s="26">
        <v>83016000</v>
      </c>
      <c r="BC18" s="26">
        <v>0</v>
      </c>
      <c r="BD18" s="26">
        <v>0</v>
      </c>
    </row>
    <row r="19" spans="1:56" s="25" customFormat="1" x14ac:dyDescent="0.25">
      <c r="A19" s="44" t="s">
        <v>27</v>
      </c>
      <c r="B19" s="39"/>
      <c r="C19" s="44" t="s">
        <v>33</v>
      </c>
      <c r="D19" s="39"/>
      <c r="E19" s="44"/>
      <c r="F19" s="39"/>
      <c r="G19" s="44"/>
      <c r="H19" s="39"/>
      <c r="I19" s="44"/>
      <c r="J19" s="39"/>
      <c r="K19" s="39"/>
      <c r="L19" s="44"/>
      <c r="M19" s="39"/>
      <c r="N19" s="39"/>
      <c r="O19" s="44"/>
      <c r="P19" s="39"/>
      <c r="Q19" s="44"/>
      <c r="R19" s="39"/>
      <c r="S19" s="45" t="s">
        <v>34</v>
      </c>
      <c r="T19" s="39"/>
      <c r="U19" s="39"/>
      <c r="V19" s="39"/>
      <c r="W19" s="39"/>
      <c r="X19" s="39"/>
      <c r="Y19" s="39"/>
      <c r="Z19" s="39"/>
      <c r="AA19" s="44" t="s">
        <v>29</v>
      </c>
      <c r="AB19" s="39"/>
      <c r="AC19" s="39"/>
      <c r="AD19" s="39"/>
      <c r="AE19" s="39"/>
      <c r="AF19" s="44" t="s">
        <v>30</v>
      </c>
      <c r="AG19" s="39"/>
      <c r="AH19" s="39"/>
      <c r="AI19" s="9" t="s">
        <v>31</v>
      </c>
      <c r="AJ19" s="46" t="s">
        <v>32</v>
      </c>
      <c r="AK19" s="39"/>
      <c r="AL19" s="39"/>
      <c r="AM19" s="39"/>
      <c r="AN19" s="39"/>
      <c r="AO19" s="39"/>
      <c r="AP19" s="26">
        <v>83016000</v>
      </c>
      <c r="AQ19" s="26">
        <v>83016000</v>
      </c>
      <c r="AR19" s="26">
        <v>0</v>
      </c>
      <c r="AS19" s="41">
        <v>0</v>
      </c>
      <c r="AT19" s="36"/>
      <c r="AU19" s="41">
        <v>83016000</v>
      </c>
      <c r="AV19" s="36"/>
      <c r="AW19" s="26">
        <v>0</v>
      </c>
      <c r="AX19" s="26">
        <v>83016000</v>
      </c>
      <c r="AY19" s="26">
        <v>0</v>
      </c>
      <c r="AZ19" s="26">
        <v>83016000</v>
      </c>
      <c r="BA19" s="26">
        <v>0</v>
      </c>
      <c r="BB19" s="26">
        <v>83016000</v>
      </c>
      <c r="BC19" s="26">
        <v>0</v>
      </c>
      <c r="BD19" s="26">
        <v>0</v>
      </c>
    </row>
    <row r="20" spans="1:56" s="25" customFormat="1" x14ac:dyDescent="0.25">
      <c r="A20" s="44" t="s">
        <v>27</v>
      </c>
      <c r="B20" s="39"/>
      <c r="C20" s="44" t="s">
        <v>33</v>
      </c>
      <c r="D20" s="39"/>
      <c r="E20" s="44" t="s">
        <v>35</v>
      </c>
      <c r="F20" s="39"/>
      <c r="G20" s="44"/>
      <c r="H20" s="39"/>
      <c r="I20" s="44"/>
      <c r="J20" s="39"/>
      <c r="K20" s="39"/>
      <c r="L20" s="44"/>
      <c r="M20" s="39"/>
      <c r="N20" s="39"/>
      <c r="O20" s="44"/>
      <c r="P20" s="39"/>
      <c r="Q20" s="44"/>
      <c r="R20" s="39"/>
      <c r="S20" s="45" t="s">
        <v>36</v>
      </c>
      <c r="T20" s="39"/>
      <c r="U20" s="39"/>
      <c r="V20" s="39"/>
      <c r="W20" s="39"/>
      <c r="X20" s="39"/>
      <c r="Y20" s="39"/>
      <c r="Z20" s="39"/>
      <c r="AA20" s="44" t="s">
        <v>29</v>
      </c>
      <c r="AB20" s="39"/>
      <c r="AC20" s="39"/>
      <c r="AD20" s="39"/>
      <c r="AE20" s="39"/>
      <c r="AF20" s="44" t="s">
        <v>30</v>
      </c>
      <c r="AG20" s="39"/>
      <c r="AH20" s="39"/>
      <c r="AI20" s="9" t="s">
        <v>31</v>
      </c>
      <c r="AJ20" s="46" t="s">
        <v>32</v>
      </c>
      <c r="AK20" s="39"/>
      <c r="AL20" s="39"/>
      <c r="AM20" s="39"/>
      <c r="AN20" s="39"/>
      <c r="AO20" s="39"/>
      <c r="AP20" s="26">
        <v>83016000</v>
      </c>
      <c r="AQ20" s="26">
        <v>83016000</v>
      </c>
      <c r="AR20" s="26">
        <v>0</v>
      </c>
      <c r="AS20" s="41">
        <v>0</v>
      </c>
      <c r="AT20" s="36"/>
      <c r="AU20" s="41">
        <v>83016000</v>
      </c>
      <c r="AV20" s="36"/>
      <c r="AW20" s="26">
        <v>0</v>
      </c>
      <c r="AX20" s="26">
        <v>83016000</v>
      </c>
      <c r="AY20" s="26">
        <v>0</v>
      </c>
      <c r="AZ20" s="26">
        <v>83016000</v>
      </c>
      <c r="BA20" s="26">
        <v>0</v>
      </c>
      <c r="BB20" s="26">
        <v>83016000</v>
      </c>
      <c r="BC20" s="26">
        <v>0</v>
      </c>
      <c r="BD20" s="26">
        <v>0</v>
      </c>
    </row>
    <row r="21" spans="1:56" s="25" customFormat="1" x14ac:dyDescent="0.25">
      <c r="A21" s="44" t="s">
        <v>27</v>
      </c>
      <c r="B21" s="39"/>
      <c r="C21" s="44" t="s">
        <v>33</v>
      </c>
      <c r="D21" s="39"/>
      <c r="E21" s="44" t="s">
        <v>35</v>
      </c>
      <c r="F21" s="39"/>
      <c r="G21" s="44" t="s">
        <v>37</v>
      </c>
      <c r="H21" s="39"/>
      <c r="I21" s="44"/>
      <c r="J21" s="39"/>
      <c r="K21" s="39"/>
      <c r="L21" s="44"/>
      <c r="M21" s="39"/>
      <c r="N21" s="39"/>
      <c r="O21" s="44"/>
      <c r="P21" s="39"/>
      <c r="Q21" s="44"/>
      <c r="R21" s="39"/>
      <c r="S21" s="45" t="s">
        <v>241</v>
      </c>
      <c r="T21" s="39"/>
      <c r="U21" s="39"/>
      <c r="V21" s="39"/>
      <c r="W21" s="39"/>
      <c r="X21" s="39"/>
      <c r="Y21" s="39"/>
      <c r="Z21" s="39"/>
      <c r="AA21" s="44" t="s">
        <v>29</v>
      </c>
      <c r="AB21" s="39"/>
      <c r="AC21" s="39"/>
      <c r="AD21" s="39"/>
      <c r="AE21" s="39"/>
      <c r="AF21" s="44" t="s">
        <v>30</v>
      </c>
      <c r="AG21" s="39"/>
      <c r="AH21" s="39"/>
      <c r="AI21" s="9" t="s">
        <v>31</v>
      </c>
      <c r="AJ21" s="46" t="s">
        <v>32</v>
      </c>
      <c r="AK21" s="39"/>
      <c r="AL21" s="39"/>
      <c r="AM21" s="39"/>
      <c r="AN21" s="39"/>
      <c r="AO21" s="39"/>
      <c r="AP21" s="26">
        <v>83016000</v>
      </c>
      <c r="AQ21" s="26">
        <v>83016000</v>
      </c>
      <c r="AR21" s="26">
        <v>0</v>
      </c>
      <c r="AS21" s="41">
        <v>0</v>
      </c>
      <c r="AT21" s="36"/>
      <c r="AU21" s="41">
        <v>83016000</v>
      </c>
      <c r="AV21" s="36"/>
      <c r="AW21" s="26">
        <v>0</v>
      </c>
      <c r="AX21" s="26">
        <v>83016000</v>
      </c>
      <c r="AY21" s="26">
        <v>0</v>
      </c>
      <c r="AZ21" s="26">
        <v>83016000</v>
      </c>
      <c r="BA21" s="26">
        <v>0</v>
      </c>
      <c r="BB21" s="26">
        <v>83016000</v>
      </c>
      <c r="BC21" s="26">
        <v>0</v>
      </c>
      <c r="BD21" s="26">
        <v>0</v>
      </c>
    </row>
    <row r="22" spans="1:56" s="25" customFormat="1" x14ac:dyDescent="0.25">
      <c r="A22" s="44" t="s">
        <v>27</v>
      </c>
      <c r="B22" s="39"/>
      <c r="C22" s="44" t="s">
        <v>33</v>
      </c>
      <c r="D22" s="39"/>
      <c r="E22" s="44" t="s">
        <v>35</v>
      </c>
      <c r="F22" s="39"/>
      <c r="G22" s="44" t="s">
        <v>37</v>
      </c>
      <c r="H22" s="39"/>
      <c r="I22" s="44" t="s">
        <v>38</v>
      </c>
      <c r="J22" s="39"/>
      <c r="K22" s="39"/>
      <c r="L22" s="44"/>
      <c r="M22" s="39"/>
      <c r="N22" s="39"/>
      <c r="O22" s="44"/>
      <c r="P22" s="39"/>
      <c r="Q22" s="44"/>
      <c r="R22" s="39"/>
      <c r="S22" s="45" t="s">
        <v>241</v>
      </c>
      <c r="T22" s="39"/>
      <c r="U22" s="39"/>
      <c r="V22" s="39"/>
      <c r="W22" s="39"/>
      <c r="X22" s="39"/>
      <c r="Y22" s="39"/>
      <c r="Z22" s="39"/>
      <c r="AA22" s="44" t="s">
        <v>29</v>
      </c>
      <c r="AB22" s="39"/>
      <c r="AC22" s="39"/>
      <c r="AD22" s="39"/>
      <c r="AE22" s="39"/>
      <c r="AF22" s="44" t="s">
        <v>30</v>
      </c>
      <c r="AG22" s="39"/>
      <c r="AH22" s="39"/>
      <c r="AI22" s="9" t="s">
        <v>31</v>
      </c>
      <c r="AJ22" s="46" t="s">
        <v>32</v>
      </c>
      <c r="AK22" s="39"/>
      <c r="AL22" s="39"/>
      <c r="AM22" s="39"/>
      <c r="AN22" s="39"/>
      <c r="AO22" s="39"/>
      <c r="AP22" s="26">
        <v>83016000</v>
      </c>
      <c r="AQ22" s="26">
        <v>83016000</v>
      </c>
      <c r="AR22" s="26">
        <v>0</v>
      </c>
      <c r="AS22" s="41">
        <v>0</v>
      </c>
      <c r="AT22" s="36"/>
      <c r="AU22" s="41">
        <v>83016000</v>
      </c>
      <c r="AV22" s="36"/>
      <c r="AW22" s="26">
        <v>0</v>
      </c>
      <c r="AX22" s="26">
        <v>83016000</v>
      </c>
      <c r="AY22" s="26">
        <v>0</v>
      </c>
      <c r="AZ22" s="26">
        <v>83016000</v>
      </c>
      <c r="BA22" s="26">
        <v>0</v>
      </c>
      <c r="BB22" s="26">
        <v>83016000</v>
      </c>
      <c r="BC22" s="26">
        <v>0</v>
      </c>
      <c r="BD22" s="26">
        <v>0</v>
      </c>
    </row>
    <row r="23" spans="1:56" s="25" customFormat="1" x14ac:dyDescent="0.25">
      <c r="A23" s="44" t="s">
        <v>27</v>
      </c>
      <c r="B23" s="39"/>
      <c r="C23" s="44" t="s">
        <v>33</v>
      </c>
      <c r="D23" s="39"/>
      <c r="E23" s="44" t="s">
        <v>35</v>
      </c>
      <c r="F23" s="39"/>
      <c r="G23" s="44" t="s">
        <v>37</v>
      </c>
      <c r="H23" s="39"/>
      <c r="I23" s="44" t="s">
        <v>38</v>
      </c>
      <c r="J23" s="39"/>
      <c r="K23" s="39"/>
      <c r="L23" s="44" t="s">
        <v>39</v>
      </c>
      <c r="M23" s="39"/>
      <c r="N23" s="39"/>
      <c r="O23" s="44"/>
      <c r="P23" s="39"/>
      <c r="Q23" s="44"/>
      <c r="R23" s="39"/>
      <c r="S23" s="45" t="s">
        <v>40</v>
      </c>
      <c r="T23" s="39"/>
      <c r="U23" s="39"/>
      <c r="V23" s="39"/>
      <c r="W23" s="39"/>
      <c r="X23" s="39"/>
      <c r="Y23" s="39"/>
      <c r="Z23" s="39"/>
      <c r="AA23" s="44" t="s">
        <v>29</v>
      </c>
      <c r="AB23" s="39"/>
      <c r="AC23" s="39"/>
      <c r="AD23" s="39"/>
      <c r="AE23" s="39"/>
      <c r="AF23" s="44" t="s">
        <v>30</v>
      </c>
      <c r="AG23" s="39"/>
      <c r="AH23" s="39"/>
      <c r="AI23" s="9" t="s">
        <v>31</v>
      </c>
      <c r="AJ23" s="46" t="s">
        <v>32</v>
      </c>
      <c r="AK23" s="39"/>
      <c r="AL23" s="39"/>
      <c r="AM23" s="39"/>
      <c r="AN23" s="39"/>
      <c r="AO23" s="39"/>
      <c r="AP23" s="26">
        <v>83016000</v>
      </c>
      <c r="AQ23" s="26">
        <v>83016000</v>
      </c>
      <c r="AR23" s="26">
        <v>0</v>
      </c>
      <c r="AS23" s="41">
        <v>0</v>
      </c>
      <c r="AT23" s="36"/>
      <c r="AU23" s="41">
        <v>83016000</v>
      </c>
      <c r="AV23" s="36"/>
      <c r="AW23" s="26">
        <v>0</v>
      </c>
      <c r="AX23" s="26">
        <v>83016000</v>
      </c>
      <c r="AY23" s="26">
        <v>0</v>
      </c>
      <c r="AZ23" s="26">
        <v>83016000</v>
      </c>
      <c r="BA23" s="26">
        <v>0</v>
      </c>
      <c r="BB23" s="26">
        <v>83016000</v>
      </c>
      <c r="BC23" s="26">
        <v>0</v>
      </c>
      <c r="BD23" s="26">
        <v>0</v>
      </c>
    </row>
    <row r="24" spans="1:56" s="25" customFormat="1" x14ac:dyDescent="0.25">
      <c r="A24" s="38" t="s">
        <v>27</v>
      </c>
      <c r="B24" s="39"/>
      <c r="C24" s="38" t="s">
        <v>33</v>
      </c>
      <c r="D24" s="39"/>
      <c r="E24" s="38" t="s">
        <v>35</v>
      </c>
      <c r="F24" s="39"/>
      <c r="G24" s="38" t="s">
        <v>37</v>
      </c>
      <c r="H24" s="39"/>
      <c r="I24" s="38" t="s">
        <v>38</v>
      </c>
      <c r="J24" s="39"/>
      <c r="K24" s="39"/>
      <c r="L24" s="38" t="s">
        <v>39</v>
      </c>
      <c r="M24" s="39"/>
      <c r="N24" s="39"/>
      <c r="O24" s="38" t="s">
        <v>41</v>
      </c>
      <c r="P24" s="39"/>
      <c r="Q24" s="38"/>
      <c r="R24" s="39"/>
      <c r="S24" s="40" t="s">
        <v>242</v>
      </c>
      <c r="T24" s="39"/>
      <c r="U24" s="39"/>
      <c r="V24" s="39"/>
      <c r="W24" s="39"/>
      <c r="X24" s="39"/>
      <c r="Y24" s="39"/>
      <c r="Z24" s="39"/>
      <c r="AA24" s="38" t="s">
        <v>29</v>
      </c>
      <c r="AB24" s="39"/>
      <c r="AC24" s="39"/>
      <c r="AD24" s="39"/>
      <c r="AE24" s="39"/>
      <c r="AF24" s="38" t="s">
        <v>30</v>
      </c>
      <c r="AG24" s="39"/>
      <c r="AH24" s="39"/>
      <c r="AI24" s="10" t="s">
        <v>31</v>
      </c>
      <c r="AJ24" s="42" t="s">
        <v>32</v>
      </c>
      <c r="AK24" s="39"/>
      <c r="AL24" s="39"/>
      <c r="AM24" s="39"/>
      <c r="AN24" s="39"/>
      <c r="AO24" s="39"/>
      <c r="AP24" s="24">
        <v>83016000</v>
      </c>
      <c r="AQ24" s="24">
        <v>83016000</v>
      </c>
      <c r="AR24" s="24">
        <v>0</v>
      </c>
      <c r="AS24" s="37">
        <v>0</v>
      </c>
      <c r="AT24" s="36"/>
      <c r="AU24" s="37">
        <v>83016000</v>
      </c>
      <c r="AV24" s="36"/>
      <c r="AW24" s="24">
        <v>0</v>
      </c>
      <c r="AX24" s="24">
        <v>83016000</v>
      </c>
      <c r="AY24" s="24">
        <v>0</v>
      </c>
      <c r="AZ24" s="24">
        <v>83016000</v>
      </c>
      <c r="BA24" s="24">
        <v>0</v>
      </c>
      <c r="BB24" s="24">
        <v>83016000</v>
      </c>
      <c r="BC24" s="24">
        <v>0</v>
      </c>
      <c r="BD24" s="24">
        <v>0</v>
      </c>
    </row>
    <row r="25" spans="1:56" s="25" customFormat="1" x14ac:dyDescent="0.25">
      <c r="A25" s="29" t="s">
        <v>11</v>
      </c>
      <c r="B25" s="29" t="s">
        <v>11</v>
      </c>
      <c r="C25" s="29" t="s">
        <v>11</v>
      </c>
      <c r="D25" s="29" t="s">
        <v>11</v>
      </c>
      <c r="E25" s="29" t="s">
        <v>11</v>
      </c>
      <c r="F25" s="29" t="s">
        <v>11</v>
      </c>
      <c r="G25" s="29" t="s">
        <v>11</v>
      </c>
      <c r="H25" s="29" t="s">
        <v>11</v>
      </c>
      <c r="I25" s="29" t="s">
        <v>11</v>
      </c>
      <c r="J25" s="50" t="s">
        <v>11</v>
      </c>
      <c r="K25" s="39"/>
      <c r="L25" s="50" t="s">
        <v>11</v>
      </c>
      <c r="M25" s="39"/>
      <c r="N25" s="29" t="s">
        <v>11</v>
      </c>
      <c r="O25" s="29" t="s">
        <v>11</v>
      </c>
      <c r="P25" s="29" t="s">
        <v>11</v>
      </c>
      <c r="Q25" s="29" t="s">
        <v>11</v>
      </c>
      <c r="R25" s="29" t="s">
        <v>11</v>
      </c>
      <c r="S25" s="29" t="s">
        <v>11</v>
      </c>
      <c r="T25" s="29" t="s">
        <v>11</v>
      </c>
      <c r="U25" s="29" t="s">
        <v>11</v>
      </c>
      <c r="V25" s="29" t="s">
        <v>11</v>
      </c>
      <c r="W25" s="29" t="s">
        <v>11</v>
      </c>
      <c r="X25" s="29" t="s">
        <v>11</v>
      </c>
      <c r="Y25" s="29" t="s">
        <v>11</v>
      </c>
      <c r="Z25" s="29" t="s">
        <v>11</v>
      </c>
      <c r="AA25" s="50" t="s">
        <v>11</v>
      </c>
      <c r="AB25" s="39"/>
      <c r="AC25" s="50" t="s">
        <v>11</v>
      </c>
      <c r="AD25" s="39"/>
      <c r="AE25" s="29" t="s">
        <v>11</v>
      </c>
      <c r="AF25" s="29" t="s">
        <v>11</v>
      </c>
      <c r="AG25" s="29" t="s">
        <v>11</v>
      </c>
      <c r="AH25" s="29" t="s">
        <v>11</v>
      </c>
      <c r="AI25" s="29" t="s">
        <v>11</v>
      </c>
      <c r="AJ25" s="29" t="s">
        <v>11</v>
      </c>
      <c r="AK25" s="29" t="s">
        <v>11</v>
      </c>
      <c r="AL25" s="29" t="s">
        <v>11</v>
      </c>
      <c r="AM25" s="50" t="s">
        <v>11</v>
      </c>
      <c r="AN25" s="39"/>
      <c r="AO25" s="39"/>
      <c r="AP25" s="27" t="s">
        <v>11</v>
      </c>
      <c r="AQ25" s="27" t="s">
        <v>11</v>
      </c>
      <c r="AR25" s="27" t="s">
        <v>11</v>
      </c>
      <c r="AS25" s="43" t="s">
        <v>11</v>
      </c>
      <c r="AT25" s="36"/>
      <c r="AU25" s="43" t="s">
        <v>11</v>
      </c>
      <c r="AV25" s="36"/>
      <c r="AW25" s="27" t="s">
        <v>11</v>
      </c>
      <c r="AX25" s="27" t="s">
        <v>11</v>
      </c>
      <c r="AY25" s="27" t="s">
        <v>11</v>
      </c>
      <c r="AZ25" s="27" t="s">
        <v>11</v>
      </c>
      <c r="BA25" s="27" t="s">
        <v>11</v>
      </c>
      <c r="BB25" s="27" t="s">
        <v>11</v>
      </c>
      <c r="BC25" s="27" t="s">
        <v>11</v>
      </c>
      <c r="BD25" s="27" t="s">
        <v>11</v>
      </c>
    </row>
    <row r="26" spans="1:56" s="25" customFormat="1" x14ac:dyDescent="0.25">
      <c r="A26" s="51" t="s">
        <v>13</v>
      </c>
      <c r="B26" s="48"/>
      <c r="C26" s="48"/>
      <c r="D26" s="48"/>
      <c r="E26" s="48"/>
      <c r="F26" s="48"/>
      <c r="G26" s="49"/>
      <c r="H26" s="52" t="s">
        <v>42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9"/>
      <c r="AP26" s="27" t="s">
        <v>11</v>
      </c>
      <c r="AQ26" s="27" t="s">
        <v>11</v>
      </c>
      <c r="AR26" s="27" t="s">
        <v>11</v>
      </c>
      <c r="AS26" s="43" t="s">
        <v>11</v>
      </c>
      <c r="AT26" s="36"/>
      <c r="AU26" s="43" t="s">
        <v>11</v>
      </c>
      <c r="AV26" s="36"/>
      <c r="AW26" s="27" t="s">
        <v>11</v>
      </c>
      <c r="AX26" s="27" t="s">
        <v>11</v>
      </c>
      <c r="AY26" s="27" t="s">
        <v>11</v>
      </c>
      <c r="AZ26" s="27" t="s">
        <v>11</v>
      </c>
      <c r="BA26" s="27" t="s">
        <v>11</v>
      </c>
      <c r="BB26" s="27" t="s">
        <v>11</v>
      </c>
      <c r="BC26" s="27" t="s">
        <v>11</v>
      </c>
      <c r="BD26" s="27" t="s">
        <v>11</v>
      </c>
    </row>
    <row r="27" spans="1:56" s="25" customFormat="1" ht="27" x14ac:dyDescent="0.25">
      <c r="A27" s="47" t="s">
        <v>15</v>
      </c>
      <c r="B27" s="49"/>
      <c r="C27" s="53" t="s">
        <v>16</v>
      </c>
      <c r="D27" s="49"/>
      <c r="E27" s="47" t="s">
        <v>17</v>
      </c>
      <c r="F27" s="49"/>
      <c r="G27" s="47" t="s">
        <v>18</v>
      </c>
      <c r="H27" s="49"/>
      <c r="I27" s="47" t="s">
        <v>19</v>
      </c>
      <c r="J27" s="48"/>
      <c r="K27" s="49"/>
      <c r="L27" s="47" t="s">
        <v>20</v>
      </c>
      <c r="M27" s="48"/>
      <c r="N27" s="49"/>
      <c r="O27" s="47" t="s">
        <v>21</v>
      </c>
      <c r="P27" s="49"/>
      <c r="Q27" s="47" t="s">
        <v>22</v>
      </c>
      <c r="R27" s="49"/>
      <c r="S27" s="47" t="s">
        <v>23</v>
      </c>
      <c r="T27" s="48"/>
      <c r="U27" s="48"/>
      <c r="V27" s="48"/>
      <c r="W27" s="48"/>
      <c r="X27" s="48"/>
      <c r="Y27" s="48"/>
      <c r="Z27" s="49"/>
      <c r="AA27" s="47" t="s">
        <v>24</v>
      </c>
      <c r="AB27" s="48"/>
      <c r="AC27" s="48"/>
      <c r="AD27" s="48"/>
      <c r="AE27" s="49"/>
      <c r="AF27" s="47" t="s">
        <v>25</v>
      </c>
      <c r="AG27" s="48"/>
      <c r="AH27" s="49"/>
      <c r="AI27" s="28" t="s">
        <v>227</v>
      </c>
      <c r="AJ27" s="47" t="s">
        <v>26</v>
      </c>
      <c r="AK27" s="48"/>
      <c r="AL27" s="48"/>
      <c r="AM27" s="48"/>
      <c r="AN27" s="48"/>
      <c r="AO27" s="49"/>
      <c r="AP27" s="30" t="s">
        <v>198</v>
      </c>
      <c r="AQ27" s="30" t="s">
        <v>199</v>
      </c>
      <c r="AR27" s="30" t="s">
        <v>200</v>
      </c>
      <c r="AS27" s="54" t="s">
        <v>201</v>
      </c>
      <c r="AT27" s="55"/>
      <c r="AU27" s="54" t="s">
        <v>202</v>
      </c>
      <c r="AV27" s="55"/>
      <c r="AW27" s="30" t="s">
        <v>203</v>
      </c>
      <c r="AX27" s="30" t="s">
        <v>204</v>
      </c>
      <c r="AY27" s="30" t="s">
        <v>205</v>
      </c>
      <c r="AZ27" s="30" t="s">
        <v>206</v>
      </c>
      <c r="BA27" s="30" t="s">
        <v>207</v>
      </c>
      <c r="BB27" s="30" t="s">
        <v>208</v>
      </c>
      <c r="BC27" s="30" t="s">
        <v>209</v>
      </c>
      <c r="BD27" s="30" t="s">
        <v>300</v>
      </c>
    </row>
    <row r="28" spans="1:56" s="25" customFormat="1" x14ac:dyDescent="0.25">
      <c r="A28" s="44" t="s">
        <v>43</v>
      </c>
      <c r="B28" s="39"/>
      <c r="C28" s="44"/>
      <c r="D28" s="39"/>
      <c r="E28" s="44"/>
      <c r="F28" s="39"/>
      <c r="G28" s="44"/>
      <c r="H28" s="39"/>
      <c r="I28" s="44"/>
      <c r="J28" s="39"/>
      <c r="K28" s="39"/>
      <c r="L28" s="44"/>
      <c r="M28" s="39"/>
      <c r="N28" s="39"/>
      <c r="O28" s="44"/>
      <c r="P28" s="39"/>
      <c r="Q28" s="44"/>
      <c r="R28" s="39"/>
      <c r="S28" s="45" t="s">
        <v>44</v>
      </c>
      <c r="T28" s="39"/>
      <c r="U28" s="39"/>
      <c r="V28" s="39"/>
      <c r="W28" s="39"/>
      <c r="X28" s="39"/>
      <c r="Y28" s="39"/>
      <c r="Z28" s="39"/>
      <c r="AA28" s="44" t="s">
        <v>29</v>
      </c>
      <c r="AB28" s="39"/>
      <c r="AC28" s="39"/>
      <c r="AD28" s="39"/>
      <c r="AE28" s="39"/>
      <c r="AF28" s="44" t="s">
        <v>30</v>
      </c>
      <c r="AG28" s="39"/>
      <c r="AH28" s="39"/>
      <c r="AI28" s="9" t="s">
        <v>45</v>
      </c>
      <c r="AJ28" s="46" t="s">
        <v>46</v>
      </c>
      <c r="AK28" s="39"/>
      <c r="AL28" s="39"/>
      <c r="AM28" s="39"/>
      <c r="AN28" s="39"/>
      <c r="AO28" s="39"/>
      <c r="AP28" s="26">
        <v>46354778632</v>
      </c>
      <c r="AQ28" s="26">
        <v>44208840040.330002</v>
      </c>
      <c r="AR28" s="26">
        <v>2145938591.6700001</v>
      </c>
      <c r="AS28" s="41">
        <v>0</v>
      </c>
      <c r="AT28" s="36"/>
      <c r="AU28" s="41">
        <v>44208840040.330002</v>
      </c>
      <c r="AV28" s="36"/>
      <c r="AW28" s="26">
        <v>0</v>
      </c>
      <c r="AX28" s="26">
        <v>44161344452.330002</v>
      </c>
      <c r="AY28" s="26">
        <v>47495588</v>
      </c>
      <c r="AZ28" s="26">
        <v>44161344452.330002</v>
      </c>
      <c r="BA28" s="26">
        <v>0</v>
      </c>
      <c r="BB28" s="26">
        <v>44161344452.330002</v>
      </c>
      <c r="BC28" s="26">
        <v>0</v>
      </c>
      <c r="BD28" s="26">
        <v>118067663.31999999</v>
      </c>
    </row>
    <row r="29" spans="1:56" s="25" customFormat="1" x14ac:dyDescent="0.25">
      <c r="A29" s="44" t="s">
        <v>43</v>
      </c>
      <c r="B29" s="39"/>
      <c r="C29" s="44"/>
      <c r="D29" s="39"/>
      <c r="E29" s="44"/>
      <c r="F29" s="39"/>
      <c r="G29" s="44"/>
      <c r="H29" s="39"/>
      <c r="I29" s="44"/>
      <c r="J29" s="39"/>
      <c r="K29" s="39"/>
      <c r="L29" s="44"/>
      <c r="M29" s="39"/>
      <c r="N29" s="39"/>
      <c r="O29" s="44"/>
      <c r="P29" s="39"/>
      <c r="Q29" s="44"/>
      <c r="R29" s="39"/>
      <c r="S29" s="45" t="s">
        <v>44</v>
      </c>
      <c r="T29" s="39"/>
      <c r="U29" s="39"/>
      <c r="V29" s="39"/>
      <c r="W29" s="39"/>
      <c r="X29" s="39"/>
      <c r="Y29" s="39"/>
      <c r="Z29" s="39"/>
      <c r="AA29" s="44" t="s">
        <v>29</v>
      </c>
      <c r="AB29" s="39"/>
      <c r="AC29" s="39"/>
      <c r="AD29" s="39"/>
      <c r="AE29" s="39"/>
      <c r="AF29" s="44" t="s">
        <v>47</v>
      </c>
      <c r="AG29" s="39"/>
      <c r="AH29" s="39"/>
      <c r="AI29" s="9" t="s">
        <v>45</v>
      </c>
      <c r="AJ29" s="46" t="s">
        <v>46</v>
      </c>
      <c r="AK29" s="39"/>
      <c r="AL29" s="39"/>
      <c r="AM29" s="39"/>
      <c r="AN29" s="39"/>
      <c r="AO29" s="39"/>
      <c r="AP29" s="26">
        <v>69484368</v>
      </c>
      <c r="AQ29" s="26">
        <v>69484368</v>
      </c>
      <c r="AR29" s="26">
        <v>0</v>
      </c>
      <c r="AS29" s="41">
        <v>0</v>
      </c>
      <c r="AT29" s="36"/>
      <c r="AU29" s="41">
        <v>69484368</v>
      </c>
      <c r="AV29" s="36"/>
      <c r="AW29" s="26">
        <v>0</v>
      </c>
      <c r="AX29" s="26">
        <v>69484368</v>
      </c>
      <c r="AY29" s="26">
        <v>0</v>
      </c>
      <c r="AZ29" s="26">
        <v>69484368</v>
      </c>
      <c r="BA29" s="26">
        <v>0</v>
      </c>
      <c r="BB29" s="26">
        <v>69484368</v>
      </c>
      <c r="BC29" s="26">
        <v>0</v>
      </c>
      <c r="BD29" s="26">
        <v>0</v>
      </c>
    </row>
    <row r="30" spans="1:56" s="25" customFormat="1" x14ac:dyDescent="0.25">
      <c r="A30" s="44" t="s">
        <v>43</v>
      </c>
      <c r="B30" s="39"/>
      <c r="C30" s="44"/>
      <c r="D30" s="39"/>
      <c r="E30" s="44"/>
      <c r="F30" s="39"/>
      <c r="G30" s="44"/>
      <c r="H30" s="39"/>
      <c r="I30" s="44"/>
      <c r="J30" s="39"/>
      <c r="K30" s="39"/>
      <c r="L30" s="44"/>
      <c r="M30" s="39"/>
      <c r="N30" s="39"/>
      <c r="O30" s="44"/>
      <c r="P30" s="39"/>
      <c r="Q30" s="44"/>
      <c r="R30" s="39"/>
      <c r="S30" s="45" t="s">
        <v>44</v>
      </c>
      <c r="T30" s="39"/>
      <c r="U30" s="39"/>
      <c r="V30" s="39"/>
      <c r="W30" s="39"/>
      <c r="X30" s="39"/>
      <c r="Y30" s="39"/>
      <c r="Z30" s="39"/>
      <c r="AA30" s="44" t="s">
        <v>29</v>
      </c>
      <c r="AB30" s="39"/>
      <c r="AC30" s="39"/>
      <c r="AD30" s="39"/>
      <c r="AE30" s="39"/>
      <c r="AF30" s="44" t="s">
        <v>47</v>
      </c>
      <c r="AG30" s="39"/>
      <c r="AH30" s="39"/>
      <c r="AI30" s="9" t="s">
        <v>31</v>
      </c>
      <c r="AJ30" s="46" t="s">
        <v>32</v>
      </c>
      <c r="AK30" s="39"/>
      <c r="AL30" s="39"/>
      <c r="AM30" s="39"/>
      <c r="AN30" s="39"/>
      <c r="AO30" s="39"/>
      <c r="AP30" s="26">
        <v>120000000</v>
      </c>
      <c r="AQ30" s="26">
        <v>120000000</v>
      </c>
      <c r="AR30" s="26">
        <v>0</v>
      </c>
      <c r="AS30" s="41">
        <v>0</v>
      </c>
      <c r="AT30" s="36"/>
      <c r="AU30" s="41">
        <v>120000000</v>
      </c>
      <c r="AV30" s="36"/>
      <c r="AW30" s="26">
        <v>0</v>
      </c>
      <c r="AX30" s="26">
        <v>120000000</v>
      </c>
      <c r="AY30" s="26">
        <v>0</v>
      </c>
      <c r="AZ30" s="26">
        <v>120000000</v>
      </c>
      <c r="BA30" s="26">
        <v>0</v>
      </c>
      <c r="BB30" s="26">
        <v>120000000</v>
      </c>
      <c r="BC30" s="26">
        <v>0</v>
      </c>
      <c r="BD30" s="26">
        <v>0</v>
      </c>
    </row>
    <row r="31" spans="1:56" s="25" customFormat="1" x14ac:dyDescent="0.25">
      <c r="A31" s="44" t="s">
        <v>43</v>
      </c>
      <c r="B31" s="39"/>
      <c r="C31" s="44"/>
      <c r="D31" s="39"/>
      <c r="E31" s="44"/>
      <c r="F31" s="39"/>
      <c r="G31" s="44"/>
      <c r="H31" s="39"/>
      <c r="I31" s="44"/>
      <c r="J31" s="39"/>
      <c r="K31" s="39"/>
      <c r="L31" s="44"/>
      <c r="M31" s="39"/>
      <c r="N31" s="39"/>
      <c r="O31" s="44"/>
      <c r="P31" s="39"/>
      <c r="Q31" s="44"/>
      <c r="R31" s="39"/>
      <c r="S31" s="45" t="s">
        <v>44</v>
      </c>
      <c r="T31" s="39"/>
      <c r="U31" s="39"/>
      <c r="V31" s="39"/>
      <c r="W31" s="39"/>
      <c r="X31" s="39"/>
      <c r="Y31" s="39"/>
      <c r="Z31" s="39"/>
      <c r="AA31" s="44" t="s">
        <v>48</v>
      </c>
      <c r="AB31" s="39"/>
      <c r="AC31" s="39"/>
      <c r="AD31" s="39"/>
      <c r="AE31" s="39"/>
      <c r="AF31" s="44" t="s">
        <v>30</v>
      </c>
      <c r="AG31" s="39"/>
      <c r="AH31" s="39"/>
      <c r="AI31" s="9" t="s">
        <v>49</v>
      </c>
      <c r="AJ31" s="46" t="s">
        <v>50</v>
      </c>
      <c r="AK31" s="39"/>
      <c r="AL31" s="39"/>
      <c r="AM31" s="39"/>
      <c r="AN31" s="39"/>
      <c r="AO31" s="39"/>
      <c r="AP31" s="26">
        <v>308500000</v>
      </c>
      <c r="AQ31" s="26">
        <v>300300000</v>
      </c>
      <c r="AR31" s="26">
        <v>8200000</v>
      </c>
      <c r="AS31" s="41">
        <v>0</v>
      </c>
      <c r="AT31" s="36"/>
      <c r="AU31" s="41">
        <v>300300000</v>
      </c>
      <c r="AV31" s="36"/>
      <c r="AW31" s="26">
        <v>0</v>
      </c>
      <c r="AX31" s="26">
        <v>300300000</v>
      </c>
      <c r="AY31" s="26">
        <v>0</v>
      </c>
      <c r="AZ31" s="26">
        <v>300300000</v>
      </c>
      <c r="BA31" s="26">
        <v>0</v>
      </c>
      <c r="BB31" s="26">
        <v>300300000</v>
      </c>
      <c r="BC31" s="26">
        <v>0</v>
      </c>
      <c r="BD31" s="26">
        <v>0</v>
      </c>
    </row>
    <row r="32" spans="1:56" s="25" customFormat="1" x14ac:dyDescent="0.25">
      <c r="A32" s="44" t="s">
        <v>43</v>
      </c>
      <c r="B32" s="39"/>
      <c r="C32" s="44" t="s">
        <v>51</v>
      </c>
      <c r="D32" s="39"/>
      <c r="E32" s="44"/>
      <c r="F32" s="39"/>
      <c r="G32" s="44"/>
      <c r="H32" s="39"/>
      <c r="I32" s="44"/>
      <c r="J32" s="39"/>
      <c r="K32" s="39"/>
      <c r="L32" s="44"/>
      <c r="M32" s="39"/>
      <c r="N32" s="39"/>
      <c r="O32" s="44"/>
      <c r="P32" s="39"/>
      <c r="Q32" s="44"/>
      <c r="R32" s="39"/>
      <c r="S32" s="45" t="s">
        <v>52</v>
      </c>
      <c r="T32" s="39"/>
      <c r="U32" s="39"/>
      <c r="V32" s="39"/>
      <c r="W32" s="39"/>
      <c r="X32" s="39"/>
      <c r="Y32" s="39"/>
      <c r="Z32" s="39"/>
      <c r="AA32" s="44" t="s">
        <v>29</v>
      </c>
      <c r="AB32" s="39"/>
      <c r="AC32" s="39"/>
      <c r="AD32" s="39"/>
      <c r="AE32" s="39"/>
      <c r="AF32" s="44" t="s">
        <v>30</v>
      </c>
      <c r="AG32" s="39"/>
      <c r="AH32" s="39"/>
      <c r="AI32" s="9" t="s">
        <v>45</v>
      </c>
      <c r="AJ32" s="46" t="s">
        <v>46</v>
      </c>
      <c r="AK32" s="39"/>
      <c r="AL32" s="39"/>
      <c r="AM32" s="39"/>
      <c r="AN32" s="39"/>
      <c r="AO32" s="39"/>
      <c r="AP32" s="26">
        <v>29860000000</v>
      </c>
      <c r="AQ32" s="26">
        <v>29300309446</v>
      </c>
      <c r="AR32" s="26">
        <v>559690554</v>
      </c>
      <c r="AS32" s="41">
        <v>0</v>
      </c>
      <c r="AT32" s="36"/>
      <c r="AU32" s="41">
        <v>29300309446</v>
      </c>
      <c r="AV32" s="36"/>
      <c r="AW32" s="26">
        <v>0</v>
      </c>
      <c r="AX32" s="26">
        <v>29252813858</v>
      </c>
      <c r="AY32" s="26">
        <v>47495588</v>
      </c>
      <c r="AZ32" s="26">
        <v>29252813858</v>
      </c>
      <c r="BA32" s="26">
        <v>0</v>
      </c>
      <c r="BB32" s="26">
        <v>29252813858</v>
      </c>
      <c r="BC32" s="26">
        <v>0</v>
      </c>
      <c r="BD32" s="26">
        <v>20623328</v>
      </c>
    </row>
    <row r="33" spans="1:56" s="25" customFormat="1" x14ac:dyDescent="0.25">
      <c r="A33" s="44" t="s">
        <v>43</v>
      </c>
      <c r="B33" s="39"/>
      <c r="C33" s="44" t="s">
        <v>51</v>
      </c>
      <c r="D33" s="39"/>
      <c r="E33" s="44" t="s">
        <v>51</v>
      </c>
      <c r="F33" s="39"/>
      <c r="G33" s="44"/>
      <c r="H33" s="39"/>
      <c r="I33" s="44"/>
      <c r="J33" s="39"/>
      <c r="K33" s="39"/>
      <c r="L33" s="44"/>
      <c r="M33" s="39"/>
      <c r="N33" s="39"/>
      <c r="O33" s="44"/>
      <c r="P33" s="39"/>
      <c r="Q33" s="44"/>
      <c r="R33" s="39"/>
      <c r="S33" s="45" t="s">
        <v>53</v>
      </c>
      <c r="T33" s="39"/>
      <c r="U33" s="39"/>
      <c r="V33" s="39"/>
      <c r="W33" s="39"/>
      <c r="X33" s="39"/>
      <c r="Y33" s="39"/>
      <c r="Z33" s="39"/>
      <c r="AA33" s="44" t="s">
        <v>29</v>
      </c>
      <c r="AB33" s="39"/>
      <c r="AC33" s="39"/>
      <c r="AD33" s="39"/>
      <c r="AE33" s="39"/>
      <c r="AF33" s="44" t="s">
        <v>30</v>
      </c>
      <c r="AG33" s="39"/>
      <c r="AH33" s="39"/>
      <c r="AI33" s="9" t="s">
        <v>45</v>
      </c>
      <c r="AJ33" s="46" t="s">
        <v>46</v>
      </c>
      <c r="AK33" s="39"/>
      <c r="AL33" s="39"/>
      <c r="AM33" s="39"/>
      <c r="AN33" s="39"/>
      <c r="AO33" s="39"/>
      <c r="AP33" s="26">
        <v>29860000000</v>
      </c>
      <c r="AQ33" s="26">
        <v>29300309446</v>
      </c>
      <c r="AR33" s="26">
        <v>559690554</v>
      </c>
      <c r="AS33" s="41">
        <v>0</v>
      </c>
      <c r="AT33" s="36"/>
      <c r="AU33" s="41">
        <v>29300309446</v>
      </c>
      <c r="AV33" s="36"/>
      <c r="AW33" s="26">
        <v>0</v>
      </c>
      <c r="AX33" s="26">
        <v>29252813858</v>
      </c>
      <c r="AY33" s="26">
        <v>47495588</v>
      </c>
      <c r="AZ33" s="26">
        <v>29252813858</v>
      </c>
      <c r="BA33" s="26">
        <v>0</v>
      </c>
      <c r="BB33" s="26">
        <v>29252813858</v>
      </c>
      <c r="BC33" s="26">
        <v>0</v>
      </c>
      <c r="BD33" s="26">
        <v>20623328</v>
      </c>
    </row>
    <row r="34" spans="1:56" s="25" customFormat="1" x14ac:dyDescent="0.25">
      <c r="A34" s="38" t="s">
        <v>43</v>
      </c>
      <c r="B34" s="39"/>
      <c r="C34" s="38" t="s">
        <v>51</v>
      </c>
      <c r="D34" s="39"/>
      <c r="E34" s="38" t="s">
        <v>51</v>
      </c>
      <c r="F34" s="39"/>
      <c r="G34" s="38" t="s">
        <v>51</v>
      </c>
      <c r="H34" s="39"/>
      <c r="I34" s="38"/>
      <c r="J34" s="39"/>
      <c r="K34" s="39"/>
      <c r="L34" s="38"/>
      <c r="M34" s="39"/>
      <c r="N34" s="39"/>
      <c r="O34" s="38"/>
      <c r="P34" s="39"/>
      <c r="Q34" s="38"/>
      <c r="R34" s="39"/>
      <c r="S34" s="40" t="s">
        <v>54</v>
      </c>
      <c r="T34" s="39"/>
      <c r="U34" s="39"/>
      <c r="V34" s="39"/>
      <c r="W34" s="39"/>
      <c r="X34" s="39"/>
      <c r="Y34" s="39"/>
      <c r="Z34" s="39"/>
      <c r="AA34" s="38" t="s">
        <v>29</v>
      </c>
      <c r="AB34" s="39"/>
      <c r="AC34" s="39"/>
      <c r="AD34" s="39"/>
      <c r="AE34" s="39"/>
      <c r="AF34" s="38" t="s">
        <v>30</v>
      </c>
      <c r="AG34" s="39"/>
      <c r="AH34" s="39"/>
      <c r="AI34" s="10" t="s">
        <v>45</v>
      </c>
      <c r="AJ34" s="42" t="s">
        <v>46</v>
      </c>
      <c r="AK34" s="39"/>
      <c r="AL34" s="39"/>
      <c r="AM34" s="39"/>
      <c r="AN34" s="39"/>
      <c r="AO34" s="39"/>
      <c r="AP34" s="24">
        <v>20348150986</v>
      </c>
      <c r="AQ34" s="24">
        <v>19872125066</v>
      </c>
      <c r="AR34" s="24">
        <v>476025920</v>
      </c>
      <c r="AS34" s="37">
        <v>0</v>
      </c>
      <c r="AT34" s="36"/>
      <c r="AU34" s="37">
        <v>19872125066</v>
      </c>
      <c r="AV34" s="36"/>
      <c r="AW34" s="24">
        <v>0</v>
      </c>
      <c r="AX34" s="24">
        <v>19872125066</v>
      </c>
      <c r="AY34" s="24">
        <v>0</v>
      </c>
      <c r="AZ34" s="24">
        <v>19872125066</v>
      </c>
      <c r="BA34" s="24">
        <v>0</v>
      </c>
      <c r="BB34" s="24">
        <v>19872125066</v>
      </c>
      <c r="BC34" s="24">
        <v>0</v>
      </c>
      <c r="BD34" s="24">
        <v>13770347</v>
      </c>
    </row>
    <row r="35" spans="1:56" s="25" customFormat="1" x14ac:dyDescent="0.25">
      <c r="A35" s="44" t="s">
        <v>43</v>
      </c>
      <c r="B35" s="39"/>
      <c r="C35" s="44" t="s">
        <v>51</v>
      </c>
      <c r="D35" s="39"/>
      <c r="E35" s="44" t="s">
        <v>51</v>
      </c>
      <c r="F35" s="39"/>
      <c r="G35" s="44" t="s">
        <v>51</v>
      </c>
      <c r="H35" s="39"/>
      <c r="I35" s="44" t="s">
        <v>55</v>
      </c>
      <c r="J35" s="39"/>
      <c r="K35" s="39"/>
      <c r="L35" s="44"/>
      <c r="M35" s="39"/>
      <c r="N35" s="39"/>
      <c r="O35" s="44"/>
      <c r="P35" s="39"/>
      <c r="Q35" s="44"/>
      <c r="R35" s="39"/>
      <c r="S35" s="45" t="s">
        <v>56</v>
      </c>
      <c r="T35" s="39"/>
      <c r="U35" s="39"/>
      <c r="V35" s="39"/>
      <c r="W35" s="39"/>
      <c r="X35" s="39"/>
      <c r="Y35" s="39"/>
      <c r="Z35" s="39"/>
      <c r="AA35" s="44" t="s">
        <v>29</v>
      </c>
      <c r="AB35" s="39"/>
      <c r="AC35" s="39"/>
      <c r="AD35" s="39"/>
      <c r="AE35" s="39"/>
      <c r="AF35" s="44" t="s">
        <v>30</v>
      </c>
      <c r="AG35" s="39"/>
      <c r="AH35" s="39"/>
      <c r="AI35" s="9" t="s">
        <v>45</v>
      </c>
      <c r="AJ35" s="46" t="s">
        <v>46</v>
      </c>
      <c r="AK35" s="39"/>
      <c r="AL35" s="39"/>
      <c r="AM35" s="39"/>
      <c r="AN35" s="39"/>
      <c r="AO35" s="39"/>
      <c r="AP35" s="26">
        <v>19276120473</v>
      </c>
      <c r="AQ35" s="26">
        <v>19015649121</v>
      </c>
      <c r="AR35" s="26">
        <v>260471352</v>
      </c>
      <c r="AS35" s="41">
        <v>0</v>
      </c>
      <c r="AT35" s="36"/>
      <c r="AU35" s="41">
        <v>19015649121</v>
      </c>
      <c r="AV35" s="36"/>
      <c r="AW35" s="26">
        <v>0</v>
      </c>
      <c r="AX35" s="26">
        <v>19015649121</v>
      </c>
      <c r="AY35" s="26">
        <v>0</v>
      </c>
      <c r="AZ35" s="26">
        <v>19015649121</v>
      </c>
      <c r="BA35" s="26">
        <v>0</v>
      </c>
      <c r="BB35" s="26">
        <v>19015649121</v>
      </c>
      <c r="BC35" s="26">
        <v>0</v>
      </c>
      <c r="BD35" s="26">
        <v>13770347</v>
      </c>
    </row>
    <row r="36" spans="1:56" s="25" customFormat="1" x14ac:dyDescent="0.25">
      <c r="A36" s="38" t="s">
        <v>43</v>
      </c>
      <c r="B36" s="39"/>
      <c r="C36" s="38" t="s">
        <v>51</v>
      </c>
      <c r="D36" s="39"/>
      <c r="E36" s="38" t="s">
        <v>51</v>
      </c>
      <c r="F36" s="39"/>
      <c r="G36" s="38" t="s">
        <v>51</v>
      </c>
      <c r="H36" s="39"/>
      <c r="I36" s="38" t="s">
        <v>55</v>
      </c>
      <c r="J36" s="39"/>
      <c r="K36" s="39"/>
      <c r="L36" s="38" t="s">
        <v>55</v>
      </c>
      <c r="M36" s="39"/>
      <c r="N36" s="39"/>
      <c r="O36" s="38"/>
      <c r="P36" s="39"/>
      <c r="Q36" s="38"/>
      <c r="R36" s="39"/>
      <c r="S36" s="40" t="s">
        <v>57</v>
      </c>
      <c r="T36" s="39"/>
      <c r="U36" s="39"/>
      <c r="V36" s="39"/>
      <c r="W36" s="39"/>
      <c r="X36" s="39"/>
      <c r="Y36" s="39"/>
      <c r="Z36" s="39"/>
      <c r="AA36" s="38" t="s">
        <v>29</v>
      </c>
      <c r="AB36" s="39"/>
      <c r="AC36" s="39"/>
      <c r="AD36" s="39"/>
      <c r="AE36" s="39"/>
      <c r="AF36" s="38" t="s">
        <v>30</v>
      </c>
      <c r="AG36" s="39"/>
      <c r="AH36" s="39"/>
      <c r="AI36" s="10" t="s">
        <v>45</v>
      </c>
      <c r="AJ36" s="42" t="s">
        <v>46</v>
      </c>
      <c r="AK36" s="39"/>
      <c r="AL36" s="39"/>
      <c r="AM36" s="39"/>
      <c r="AN36" s="39"/>
      <c r="AO36" s="39"/>
      <c r="AP36" s="24">
        <v>13510374570</v>
      </c>
      <c r="AQ36" s="24">
        <v>13408265035</v>
      </c>
      <c r="AR36" s="24">
        <v>102109535</v>
      </c>
      <c r="AS36" s="37">
        <v>0</v>
      </c>
      <c r="AT36" s="36"/>
      <c r="AU36" s="37">
        <v>13408265035</v>
      </c>
      <c r="AV36" s="36"/>
      <c r="AW36" s="24">
        <v>0</v>
      </c>
      <c r="AX36" s="24">
        <v>13408265035</v>
      </c>
      <c r="AY36" s="24">
        <v>0</v>
      </c>
      <c r="AZ36" s="24">
        <v>13408265035</v>
      </c>
      <c r="BA36" s="24">
        <v>0</v>
      </c>
      <c r="BB36" s="24">
        <v>13408265035</v>
      </c>
      <c r="BC36" s="24">
        <v>0</v>
      </c>
      <c r="BD36" s="24">
        <v>7876821</v>
      </c>
    </row>
    <row r="37" spans="1:56" s="25" customFormat="1" x14ac:dyDescent="0.25">
      <c r="A37" s="38" t="s">
        <v>43</v>
      </c>
      <c r="B37" s="39"/>
      <c r="C37" s="38" t="s">
        <v>51</v>
      </c>
      <c r="D37" s="39"/>
      <c r="E37" s="38" t="s">
        <v>51</v>
      </c>
      <c r="F37" s="39"/>
      <c r="G37" s="38" t="s">
        <v>51</v>
      </c>
      <c r="H37" s="39"/>
      <c r="I37" s="38" t="s">
        <v>55</v>
      </c>
      <c r="J37" s="39"/>
      <c r="K37" s="39"/>
      <c r="L37" s="38" t="s">
        <v>58</v>
      </c>
      <c r="M37" s="39"/>
      <c r="N37" s="39"/>
      <c r="O37" s="38"/>
      <c r="P37" s="39"/>
      <c r="Q37" s="38"/>
      <c r="R37" s="39"/>
      <c r="S37" s="40" t="s">
        <v>59</v>
      </c>
      <c r="T37" s="39"/>
      <c r="U37" s="39"/>
      <c r="V37" s="39"/>
      <c r="W37" s="39"/>
      <c r="X37" s="39"/>
      <c r="Y37" s="39"/>
      <c r="Z37" s="39"/>
      <c r="AA37" s="38" t="s">
        <v>29</v>
      </c>
      <c r="AB37" s="39"/>
      <c r="AC37" s="39"/>
      <c r="AD37" s="39"/>
      <c r="AE37" s="39"/>
      <c r="AF37" s="38" t="s">
        <v>30</v>
      </c>
      <c r="AG37" s="39"/>
      <c r="AH37" s="39"/>
      <c r="AI37" s="10" t="s">
        <v>45</v>
      </c>
      <c r="AJ37" s="42" t="s">
        <v>46</v>
      </c>
      <c r="AK37" s="39"/>
      <c r="AL37" s="39"/>
      <c r="AM37" s="39"/>
      <c r="AN37" s="39"/>
      <c r="AO37" s="39"/>
      <c r="AP37" s="24">
        <v>88595716</v>
      </c>
      <c r="AQ37" s="24">
        <v>84290283</v>
      </c>
      <c r="AR37" s="24">
        <v>4305433</v>
      </c>
      <c r="AS37" s="37">
        <v>0</v>
      </c>
      <c r="AT37" s="36"/>
      <c r="AU37" s="37">
        <v>84290283</v>
      </c>
      <c r="AV37" s="36"/>
      <c r="AW37" s="24">
        <v>0</v>
      </c>
      <c r="AX37" s="24">
        <v>84290283</v>
      </c>
      <c r="AY37" s="24">
        <v>0</v>
      </c>
      <c r="AZ37" s="24">
        <v>84290283</v>
      </c>
      <c r="BA37" s="24">
        <v>0</v>
      </c>
      <c r="BB37" s="24">
        <v>84290283</v>
      </c>
      <c r="BC37" s="24">
        <v>0</v>
      </c>
      <c r="BD37" s="24">
        <v>111185</v>
      </c>
    </row>
    <row r="38" spans="1:56" s="25" customFormat="1" x14ac:dyDescent="0.25">
      <c r="A38" s="38" t="s">
        <v>43</v>
      </c>
      <c r="B38" s="39"/>
      <c r="C38" s="38" t="s">
        <v>51</v>
      </c>
      <c r="D38" s="39"/>
      <c r="E38" s="38" t="s">
        <v>51</v>
      </c>
      <c r="F38" s="39"/>
      <c r="G38" s="38" t="s">
        <v>51</v>
      </c>
      <c r="H38" s="39"/>
      <c r="I38" s="38" t="s">
        <v>55</v>
      </c>
      <c r="J38" s="39"/>
      <c r="K38" s="39"/>
      <c r="L38" s="38" t="s">
        <v>60</v>
      </c>
      <c r="M38" s="39"/>
      <c r="N38" s="39"/>
      <c r="O38" s="38"/>
      <c r="P38" s="39"/>
      <c r="Q38" s="38"/>
      <c r="R38" s="39"/>
      <c r="S38" s="40" t="s">
        <v>61</v>
      </c>
      <c r="T38" s="39"/>
      <c r="U38" s="39"/>
      <c r="V38" s="39"/>
      <c r="W38" s="39"/>
      <c r="X38" s="39"/>
      <c r="Y38" s="39"/>
      <c r="Z38" s="39"/>
      <c r="AA38" s="38" t="s">
        <v>29</v>
      </c>
      <c r="AB38" s="39"/>
      <c r="AC38" s="39"/>
      <c r="AD38" s="39"/>
      <c r="AE38" s="39"/>
      <c r="AF38" s="38" t="s">
        <v>30</v>
      </c>
      <c r="AG38" s="39"/>
      <c r="AH38" s="39"/>
      <c r="AI38" s="10" t="s">
        <v>45</v>
      </c>
      <c r="AJ38" s="42" t="s">
        <v>46</v>
      </c>
      <c r="AK38" s="39"/>
      <c r="AL38" s="39"/>
      <c r="AM38" s="39"/>
      <c r="AN38" s="39"/>
      <c r="AO38" s="39"/>
      <c r="AP38" s="24">
        <v>167723793</v>
      </c>
      <c r="AQ38" s="24">
        <v>160649421</v>
      </c>
      <c r="AR38" s="24">
        <v>7074372</v>
      </c>
      <c r="AS38" s="37">
        <v>0</v>
      </c>
      <c r="AT38" s="36"/>
      <c r="AU38" s="37">
        <v>160649421</v>
      </c>
      <c r="AV38" s="36"/>
      <c r="AW38" s="24">
        <v>0</v>
      </c>
      <c r="AX38" s="24">
        <v>160649421</v>
      </c>
      <c r="AY38" s="24">
        <v>0</v>
      </c>
      <c r="AZ38" s="24">
        <v>160649421</v>
      </c>
      <c r="BA38" s="24">
        <v>0</v>
      </c>
      <c r="BB38" s="24">
        <v>160649421</v>
      </c>
      <c r="BC38" s="24">
        <v>0</v>
      </c>
      <c r="BD38" s="24">
        <v>0</v>
      </c>
    </row>
    <row r="39" spans="1:56" s="25" customFormat="1" x14ac:dyDescent="0.25">
      <c r="A39" s="38" t="s">
        <v>43</v>
      </c>
      <c r="B39" s="39"/>
      <c r="C39" s="38" t="s">
        <v>51</v>
      </c>
      <c r="D39" s="39"/>
      <c r="E39" s="38" t="s">
        <v>51</v>
      </c>
      <c r="F39" s="39"/>
      <c r="G39" s="38" t="s">
        <v>51</v>
      </c>
      <c r="H39" s="39"/>
      <c r="I39" s="38" t="s">
        <v>55</v>
      </c>
      <c r="J39" s="39"/>
      <c r="K39" s="39"/>
      <c r="L39" s="38" t="s">
        <v>62</v>
      </c>
      <c r="M39" s="39"/>
      <c r="N39" s="39"/>
      <c r="O39" s="38"/>
      <c r="P39" s="39"/>
      <c r="Q39" s="38"/>
      <c r="R39" s="39"/>
      <c r="S39" s="40" t="s">
        <v>226</v>
      </c>
      <c r="T39" s="39"/>
      <c r="U39" s="39"/>
      <c r="V39" s="39"/>
      <c r="W39" s="39"/>
      <c r="X39" s="39"/>
      <c r="Y39" s="39"/>
      <c r="Z39" s="39"/>
      <c r="AA39" s="38" t="s">
        <v>29</v>
      </c>
      <c r="AB39" s="39"/>
      <c r="AC39" s="39"/>
      <c r="AD39" s="39"/>
      <c r="AE39" s="39"/>
      <c r="AF39" s="38" t="s">
        <v>30</v>
      </c>
      <c r="AG39" s="39"/>
      <c r="AH39" s="39"/>
      <c r="AI39" s="10" t="s">
        <v>45</v>
      </c>
      <c r="AJ39" s="42" t="s">
        <v>46</v>
      </c>
      <c r="AK39" s="39"/>
      <c r="AL39" s="39"/>
      <c r="AM39" s="39"/>
      <c r="AN39" s="39"/>
      <c r="AO39" s="39"/>
      <c r="AP39" s="24">
        <v>105919770</v>
      </c>
      <c r="AQ39" s="24">
        <v>98817701</v>
      </c>
      <c r="AR39" s="24">
        <v>7102069</v>
      </c>
      <c r="AS39" s="37">
        <v>0</v>
      </c>
      <c r="AT39" s="36"/>
      <c r="AU39" s="37">
        <v>98817701</v>
      </c>
      <c r="AV39" s="36"/>
      <c r="AW39" s="24">
        <v>0</v>
      </c>
      <c r="AX39" s="24">
        <v>98817701</v>
      </c>
      <c r="AY39" s="24">
        <v>0</v>
      </c>
      <c r="AZ39" s="24">
        <v>98817701</v>
      </c>
      <c r="BA39" s="24">
        <v>0</v>
      </c>
      <c r="BB39" s="24">
        <v>98817701</v>
      </c>
      <c r="BC39" s="24">
        <v>0</v>
      </c>
      <c r="BD39" s="24">
        <v>1046797</v>
      </c>
    </row>
    <row r="40" spans="1:56" s="25" customFormat="1" x14ac:dyDescent="0.25">
      <c r="A40" s="38" t="s">
        <v>43</v>
      </c>
      <c r="B40" s="39"/>
      <c r="C40" s="38" t="s">
        <v>51</v>
      </c>
      <c r="D40" s="39"/>
      <c r="E40" s="38" t="s">
        <v>51</v>
      </c>
      <c r="F40" s="39"/>
      <c r="G40" s="38" t="s">
        <v>51</v>
      </c>
      <c r="H40" s="39"/>
      <c r="I40" s="38" t="s">
        <v>55</v>
      </c>
      <c r="J40" s="39"/>
      <c r="K40" s="39"/>
      <c r="L40" s="38" t="s">
        <v>63</v>
      </c>
      <c r="M40" s="39"/>
      <c r="N40" s="39"/>
      <c r="O40" s="38"/>
      <c r="P40" s="39"/>
      <c r="Q40" s="38"/>
      <c r="R40" s="39"/>
      <c r="S40" s="40" t="s">
        <v>64</v>
      </c>
      <c r="T40" s="39"/>
      <c r="U40" s="39"/>
      <c r="V40" s="39"/>
      <c r="W40" s="39"/>
      <c r="X40" s="39"/>
      <c r="Y40" s="39"/>
      <c r="Z40" s="39"/>
      <c r="AA40" s="38" t="s">
        <v>29</v>
      </c>
      <c r="AB40" s="39"/>
      <c r="AC40" s="39"/>
      <c r="AD40" s="39"/>
      <c r="AE40" s="39"/>
      <c r="AF40" s="38" t="s">
        <v>30</v>
      </c>
      <c r="AG40" s="39"/>
      <c r="AH40" s="39"/>
      <c r="AI40" s="10" t="s">
        <v>45</v>
      </c>
      <c r="AJ40" s="42" t="s">
        <v>46</v>
      </c>
      <c r="AK40" s="39"/>
      <c r="AL40" s="39"/>
      <c r="AM40" s="39"/>
      <c r="AN40" s="39"/>
      <c r="AO40" s="39"/>
      <c r="AP40" s="24">
        <v>641970579</v>
      </c>
      <c r="AQ40" s="24">
        <v>623018596</v>
      </c>
      <c r="AR40" s="24">
        <v>18951983</v>
      </c>
      <c r="AS40" s="37">
        <v>0</v>
      </c>
      <c r="AT40" s="36"/>
      <c r="AU40" s="37">
        <v>623018596</v>
      </c>
      <c r="AV40" s="36"/>
      <c r="AW40" s="24">
        <v>0</v>
      </c>
      <c r="AX40" s="24">
        <v>623018596</v>
      </c>
      <c r="AY40" s="24">
        <v>0</v>
      </c>
      <c r="AZ40" s="24">
        <v>623018596</v>
      </c>
      <c r="BA40" s="24">
        <v>0</v>
      </c>
      <c r="BB40" s="24">
        <v>623018596</v>
      </c>
      <c r="BC40" s="24">
        <v>0</v>
      </c>
      <c r="BD40" s="24">
        <v>906798</v>
      </c>
    </row>
    <row r="41" spans="1:56" s="25" customFormat="1" x14ac:dyDescent="0.25">
      <c r="A41" s="38" t="s">
        <v>43</v>
      </c>
      <c r="B41" s="39"/>
      <c r="C41" s="38" t="s">
        <v>51</v>
      </c>
      <c r="D41" s="39"/>
      <c r="E41" s="38" t="s">
        <v>51</v>
      </c>
      <c r="F41" s="39"/>
      <c r="G41" s="38" t="s">
        <v>51</v>
      </c>
      <c r="H41" s="39"/>
      <c r="I41" s="38" t="s">
        <v>55</v>
      </c>
      <c r="J41" s="39"/>
      <c r="K41" s="39"/>
      <c r="L41" s="38" t="s">
        <v>65</v>
      </c>
      <c r="M41" s="39"/>
      <c r="N41" s="39"/>
      <c r="O41" s="38"/>
      <c r="P41" s="39"/>
      <c r="Q41" s="38"/>
      <c r="R41" s="39"/>
      <c r="S41" s="40" t="s">
        <v>66</v>
      </c>
      <c r="T41" s="39"/>
      <c r="U41" s="39"/>
      <c r="V41" s="39"/>
      <c r="W41" s="39"/>
      <c r="X41" s="39"/>
      <c r="Y41" s="39"/>
      <c r="Z41" s="39"/>
      <c r="AA41" s="38" t="s">
        <v>29</v>
      </c>
      <c r="AB41" s="39"/>
      <c r="AC41" s="39"/>
      <c r="AD41" s="39"/>
      <c r="AE41" s="39"/>
      <c r="AF41" s="38" t="s">
        <v>30</v>
      </c>
      <c r="AG41" s="39"/>
      <c r="AH41" s="39"/>
      <c r="AI41" s="10" t="s">
        <v>45</v>
      </c>
      <c r="AJ41" s="42" t="s">
        <v>46</v>
      </c>
      <c r="AK41" s="39"/>
      <c r="AL41" s="39"/>
      <c r="AM41" s="39"/>
      <c r="AN41" s="39"/>
      <c r="AO41" s="39"/>
      <c r="AP41" s="24">
        <v>479204009</v>
      </c>
      <c r="AQ41" s="24">
        <v>463397210</v>
      </c>
      <c r="AR41" s="24">
        <v>15806799</v>
      </c>
      <c r="AS41" s="37">
        <v>0</v>
      </c>
      <c r="AT41" s="36"/>
      <c r="AU41" s="37">
        <v>463397210</v>
      </c>
      <c r="AV41" s="36"/>
      <c r="AW41" s="24">
        <v>0</v>
      </c>
      <c r="AX41" s="24">
        <v>463397210</v>
      </c>
      <c r="AY41" s="24">
        <v>0</v>
      </c>
      <c r="AZ41" s="24">
        <v>463397210</v>
      </c>
      <c r="BA41" s="24">
        <v>0</v>
      </c>
      <c r="BB41" s="24">
        <v>463397210</v>
      </c>
      <c r="BC41" s="24">
        <v>0</v>
      </c>
      <c r="BD41" s="24">
        <v>588647</v>
      </c>
    </row>
    <row r="42" spans="1:56" s="25" customFormat="1" x14ac:dyDescent="0.25">
      <c r="A42" s="38" t="s">
        <v>43</v>
      </c>
      <c r="B42" s="39"/>
      <c r="C42" s="38" t="s">
        <v>51</v>
      </c>
      <c r="D42" s="39"/>
      <c r="E42" s="38" t="s">
        <v>51</v>
      </c>
      <c r="F42" s="39"/>
      <c r="G42" s="38" t="s">
        <v>51</v>
      </c>
      <c r="H42" s="39"/>
      <c r="I42" s="38" t="s">
        <v>55</v>
      </c>
      <c r="J42" s="39"/>
      <c r="K42" s="39"/>
      <c r="L42" s="38" t="s">
        <v>67</v>
      </c>
      <c r="M42" s="39"/>
      <c r="N42" s="39"/>
      <c r="O42" s="38"/>
      <c r="P42" s="39"/>
      <c r="Q42" s="38"/>
      <c r="R42" s="39"/>
      <c r="S42" s="40" t="s">
        <v>243</v>
      </c>
      <c r="T42" s="39"/>
      <c r="U42" s="39"/>
      <c r="V42" s="39"/>
      <c r="W42" s="39"/>
      <c r="X42" s="39"/>
      <c r="Y42" s="39"/>
      <c r="Z42" s="39"/>
      <c r="AA42" s="38" t="s">
        <v>29</v>
      </c>
      <c r="AB42" s="39"/>
      <c r="AC42" s="39"/>
      <c r="AD42" s="39"/>
      <c r="AE42" s="39"/>
      <c r="AF42" s="38" t="s">
        <v>30</v>
      </c>
      <c r="AG42" s="39"/>
      <c r="AH42" s="39"/>
      <c r="AI42" s="10" t="s">
        <v>45</v>
      </c>
      <c r="AJ42" s="42" t="s">
        <v>46</v>
      </c>
      <c r="AK42" s="39"/>
      <c r="AL42" s="39"/>
      <c r="AM42" s="39"/>
      <c r="AN42" s="39"/>
      <c r="AO42" s="39"/>
      <c r="AP42" s="24">
        <v>2370852682</v>
      </c>
      <c r="AQ42" s="24">
        <v>2330870979</v>
      </c>
      <c r="AR42" s="24">
        <v>39981703</v>
      </c>
      <c r="AS42" s="37">
        <v>0</v>
      </c>
      <c r="AT42" s="36"/>
      <c r="AU42" s="37">
        <v>2330870979</v>
      </c>
      <c r="AV42" s="36"/>
      <c r="AW42" s="24">
        <v>0</v>
      </c>
      <c r="AX42" s="24">
        <v>2330870979</v>
      </c>
      <c r="AY42" s="24">
        <v>0</v>
      </c>
      <c r="AZ42" s="24">
        <v>2330870979</v>
      </c>
      <c r="BA42" s="24">
        <v>0</v>
      </c>
      <c r="BB42" s="24">
        <v>2330870979</v>
      </c>
      <c r="BC42" s="24">
        <v>0</v>
      </c>
      <c r="BD42" s="24">
        <v>1883018</v>
      </c>
    </row>
    <row r="43" spans="1:56" s="25" customFormat="1" x14ac:dyDescent="0.25">
      <c r="A43" s="38" t="s">
        <v>43</v>
      </c>
      <c r="B43" s="39"/>
      <c r="C43" s="38" t="s">
        <v>51</v>
      </c>
      <c r="D43" s="39"/>
      <c r="E43" s="38" t="s">
        <v>51</v>
      </c>
      <c r="F43" s="39"/>
      <c r="G43" s="38" t="s">
        <v>51</v>
      </c>
      <c r="H43" s="39"/>
      <c r="I43" s="38" t="s">
        <v>55</v>
      </c>
      <c r="J43" s="39"/>
      <c r="K43" s="39"/>
      <c r="L43" s="38" t="s">
        <v>68</v>
      </c>
      <c r="M43" s="39"/>
      <c r="N43" s="39"/>
      <c r="O43" s="38"/>
      <c r="P43" s="39"/>
      <c r="Q43" s="38"/>
      <c r="R43" s="39"/>
      <c r="S43" s="40" t="s">
        <v>69</v>
      </c>
      <c r="T43" s="39"/>
      <c r="U43" s="39"/>
      <c r="V43" s="39"/>
      <c r="W43" s="39"/>
      <c r="X43" s="39"/>
      <c r="Y43" s="39"/>
      <c r="Z43" s="39"/>
      <c r="AA43" s="38" t="s">
        <v>29</v>
      </c>
      <c r="AB43" s="39"/>
      <c r="AC43" s="39"/>
      <c r="AD43" s="39"/>
      <c r="AE43" s="39"/>
      <c r="AF43" s="38" t="s">
        <v>30</v>
      </c>
      <c r="AG43" s="39"/>
      <c r="AH43" s="39"/>
      <c r="AI43" s="10" t="s">
        <v>45</v>
      </c>
      <c r="AJ43" s="42" t="s">
        <v>46</v>
      </c>
      <c r="AK43" s="39"/>
      <c r="AL43" s="39"/>
      <c r="AM43" s="39"/>
      <c r="AN43" s="39"/>
      <c r="AO43" s="39"/>
      <c r="AP43" s="24">
        <v>1016796474</v>
      </c>
      <c r="AQ43" s="24">
        <v>992031348</v>
      </c>
      <c r="AR43" s="24">
        <v>24765126</v>
      </c>
      <c r="AS43" s="37">
        <v>0</v>
      </c>
      <c r="AT43" s="36"/>
      <c r="AU43" s="37">
        <v>992031348</v>
      </c>
      <c r="AV43" s="36"/>
      <c r="AW43" s="24">
        <v>0</v>
      </c>
      <c r="AX43" s="24">
        <v>992031348</v>
      </c>
      <c r="AY43" s="24">
        <v>0</v>
      </c>
      <c r="AZ43" s="24">
        <v>992031348</v>
      </c>
      <c r="BA43" s="24">
        <v>0</v>
      </c>
      <c r="BB43" s="24">
        <v>992031348</v>
      </c>
      <c r="BC43" s="24">
        <v>0</v>
      </c>
      <c r="BD43" s="24">
        <v>696363</v>
      </c>
    </row>
    <row r="44" spans="1:56" s="25" customFormat="1" x14ac:dyDescent="0.25">
      <c r="A44" s="38" t="s">
        <v>43</v>
      </c>
      <c r="B44" s="39"/>
      <c r="C44" s="38" t="s">
        <v>51</v>
      </c>
      <c r="D44" s="39"/>
      <c r="E44" s="38" t="s">
        <v>51</v>
      </c>
      <c r="F44" s="39"/>
      <c r="G44" s="38" t="s">
        <v>51</v>
      </c>
      <c r="H44" s="39"/>
      <c r="I44" s="38" t="s">
        <v>55</v>
      </c>
      <c r="J44" s="39"/>
      <c r="K44" s="39"/>
      <c r="L44" s="38" t="s">
        <v>70</v>
      </c>
      <c r="M44" s="39"/>
      <c r="N44" s="39"/>
      <c r="O44" s="38"/>
      <c r="P44" s="39"/>
      <c r="Q44" s="38"/>
      <c r="R44" s="39"/>
      <c r="S44" s="40" t="s">
        <v>71</v>
      </c>
      <c r="T44" s="39"/>
      <c r="U44" s="39"/>
      <c r="V44" s="39"/>
      <c r="W44" s="39"/>
      <c r="X44" s="39"/>
      <c r="Y44" s="39"/>
      <c r="Z44" s="39"/>
      <c r="AA44" s="38" t="s">
        <v>29</v>
      </c>
      <c r="AB44" s="39"/>
      <c r="AC44" s="39"/>
      <c r="AD44" s="39"/>
      <c r="AE44" s="39"/>
      <c r="AF44" s="38" t="s">
        <v>30</v>
      </c>
      <c r="AG44" s="39"/>
      <c r="AH44" s="39"/>
      <c r="AI44" s="10" t="s">
        <v>45</v>
      </c>
      <c r="AJ44" s="42" t="s">
        <v>46</v>
      </c>
      <c r="AK44" s="39"/>
      <c r="AL44" s="39"/>
      <c r="AM44" s="39"/>
      <c r="AN44" s="39"/>
      <c r="AO44" s="39"/>
      <c r="AP44" s="24">
        <v>811099227</v>
      </c>
      <c r="AQ44" s="24">
        <v>771370234</v>
      </c>
      <c r="AR44" s="24">
        <v>39728993</v>
      </c>
      <c r="AS44" s="37">
        <v>0</v>
      </c>
      <c r="AT44" s="36"/>
      <c r="AU44" s="37">
        <v>771370234</v>
      </c>
      <c r="AV44" s="36"/>
      <c r="AW44" s="24">
        <v>0</v>
      </c>
      <c r="AX44" s="24">
        <v>771370234</v>
      </c>
      <c r="AY44" s="24">
        <v>0</v>
      </c>
      <c r="AZ44" s="24">
        <v>771370234</v>
      </c>
      <c r="BA44" s="24">
        <v>0</v>
      </c>
      <c r="BB44" s="24">
        <v>771370234</v>
      </c>
      <c r="BC44" s="24">
        <v>0</v>
      </c>
      <c r="BD44" s="24">
        <v>660718</v>
      </c>
    </row>
    <row r="45" spans="1:56" s="25" customFormat="1" x14ac:dyDescent="0.25">
      <c r="A45" s="38" t="s">
        <v>43</v>
      </c>
      <c r="B45" s="39"/>
      <c r="C45" s="38" t="s">
        <v>51</v>
      </c>
      <c r="D45" s="39"/>
      <c r="E45" s="38" t="s">
        <v>51</v>
      </c>
      <c r="F45" s="39"/>
      <c r="G45" s="38" t="s">
        <v>51</v>
      </c>
      <c r="H45" s="39"/>
      <c r="I45" s="38" t="s">
        <v>55</v>
      </c>
      <c r="J45" s="39"/>
      <c r="K45" s="39"/>
      <c r="L45" s="38" t="s">
        <v>72</v>
      </c>
      <c r="M45" s="39"/>
      <c r="N45" s="39"/>
      <c r="O45" s="38"/>
      <c r="P45" s="39"/>
      <c r="Q45" s="38"/>
      <c r="R45" s="39"/>
      <c r="S45" s="40" t="s">
        <v>73</v>
      </c>
      <c r="T45" s="39"/>
      <c r="U45" s="39"/>
      <c r="V45" s="39"/>
      <c r="W45" s="39"/>
      <c r="X45" s="39"/>
      <c r="Y45" s="39"/>
      <c r="Z45" s="39"/>
      <c r="AA45" s="38" t="s">
        <v>29</v>
      </c>
      <c r="AB45" s="39"/>
      <c r="AC45" s="39"/>
      <c r="AD45" s="39"/>
      <c r="AE45" s="39"/>
      <c r="AF45" s="38" t="s">
        <v>30</v>
      </c>
      <c r="AG45" s="39"/>
      <c r="AH45" s="39"/>
      <c r="AI45" s="10" t="s">
        <v>45</v>
      </c>
      <c r="AJ45" s="42" t="s">
        <v>46</v>
      </c>
      <c r="AK45" s="39"/>
      <c r="AL45" s="39"/>
      <c r="AM45" s="39"/>
      <c r="AN45" s="39"/>
      <c r="AO45" s="39"/>
      <c r="AP45" s="24">
        <v>83583653</v>
      </c>
      <c r="AQ45" s="24">
        <v>82938314</v>
      </c>
      <c r="AR45" s="24">
        <v>645339</v>
      </c>
      <c r="AS45" s="37">
        <v>0</v>
      </c>
      <c r="AT45" s="36"/>
      <c r="AU45" s="37">
        <v>82938314</v>
      </c>
      <c r="AV45" s="36"/>
      <c r="AW45" s="24">
        <v>0</v>
      </c>
      <c r="AX45" s="24">
        <v>82938314</v>
      </c>
      <c r="AY45" s="24">
        <v>0</v>
      </c>
      <c r="AZ45" s="24">
        <v>82938314</v>
      </c>
      <c r="BA45" s="24">
        <v>0</v>
      </c>
      <c r="BB45" s="24">
        <v>82938314</v>
      </c>
      <c r="BC45" s="24">
        <v>0</v>
      </c>
      <c r="BD45" s="24">
        <v>0</v>
      </c>
    </row>
    <row r="46" spans="1:56" s="25" customFormat="1" x14ac:dyDescent="0.25">
      <c r="A46" s="44" t="s">
        <v>43</v>
      </c>
      <c r="B46" s="39"/>
      <c r="C46" s="44" t="s">
        <v>51</v>
      </c>
      <c r="D46" s="39"/>
      <c r="E46" s="44" t="s">
        <v>51</v>
      </c>
      <c r="F46" s="39"/>
      <c r="G46" s="44" t="s">
        <v>51</v>
      </c>
      <c r="H46" s="39"/>
      <c r="I46" s="44" t="s">
        <v>74</v>
      </c>
      <c r="J46" s="39"/>
      <c r="K46" s="39"/>
      <c r="L46" s="44"/>
      <c r="M46" s="39"/>
      <c r="N46" s="39"/>
      <c r="O46" s="44"/>
      <c r="P46" s="39"/>
      <c r="Q46" s="44"/>
      <c r="R46" s="39"/>
      <c r="S46" s="45" t="s">
        <v>75</v>
      </c>
      <c r="T46" s="39"/>
      <c r="U46" s="39"/>
      <c r="V46" s="39"/>
      <c r="W46" s="39"/>
      <c r="X46" s="39"/>
      <c r="Y46" s="39"/>
      <c r="Z46" s="39"/>
      <c r="AA46" s="44" t="s">
        <v>29</v>
      </c>
      <c r="AB46" s="39"/>
      <c r="AC46" s="39"/>
      <c r="AD46" s="39"/>
      <c r="AE46" s="39"/>
      <c r="AF46" s="44" t="s">
        <v>30</v>
      </c>
      <c r="AG46" s="39"/>
      <c r="AH46" s="39"/>
      <c r="AI46" s="9" t="s">
        <v>45</v>
      </c>
      <c r="AJ46" s="46" t="s">
        <v>46</v>
      </c>
      <c r="AK46" s="39"/>
      <c r="AL46" s="39"/>
      <c r="AM46" s="39"/>
      <c r="AN46" s="39"/>
      <c r="AO46" s="39"/>
      <c r="AP46" s="26">
        <v>1072030513</v>
      </c>
      <c r="AQ46" s="26">
        <v>856475945</v>
      </c>
      <c r="AR46" s="26">
        <v>215554568</v>
      </c>
      <c r="AS46" s="41">
        <v>0</v>
      </c>
      <c r="AT46" s="36"/>
      <c r="AU46" s="41">
        <v>856475945</v>
      </c>
      <c r="AV46" s="36"/>
      <c r="AW46" s="26">
        <v>0</v>
      </c>
      <c r="AX46" s="26">
        <v>856475945</v>
      </c>
      <c r="AY46" s="26">
        <v>0</v>
      </c>
      <c r="AZ46" s="26">
        <v>856475945</v>
      </c>
      <c r="BA46" s="26">
        <v>0</v>
      </c>
      <c r="BB46" s="26">
        <v>856475945</v>
      </c>
      <c r="BC46" s="26">
        <v>0</v>
      </c>
      <c r="BD46" s="26">
        <v>0</v>
      </c>
    </row>
    <row r="47" spans="1:56" s="25" customFormat="1" x14ac:dyDescent="0.25">
      <c r="A47" s="38" t="s">
        <v>43</v>
      </c>
      <c r="B47" s="39"/>
      <c r="C47" s="38" t="s">
        <v>51</v>
      </c>
      <c r="D47" s="39"/>
      <c r="E47" s="38" t="s">
        <v>51</v>
      </c>
      <c r="F47" s="39"/>
      <c r="G47" s="38" t="s">
        <v>51</v>
      </c>
      <c r="H47" s="39"/>
      <c r="I47" s="38" t="s">
        <v>74</v>
      </c>
      <c r="J47" s="39"/>
      <c r="K47" s="39"/>
      <c r="L47" s="38" t="s">
        <v>58</v>
      </c>
      <c r="M47" s="39"/>
      <c r="N47" s="39"/>
      <c r="O47" s="38"/>
      <c r="P47" s="39"/>
      <c r="Q47" s="38"/>
      <c r="R47" s="39"/>
      <c r="S47" s="40" t="s">
        <v>76</v>
      </c>
      <c r="T47" s="39"/>
      <c r="U47" s="39"/>
      <c r="V47" s="39"/>
      <c r="W47" s="39"/>
      <c r="X47" s="39"/>
      <c r="Y47" s="39"/>
      <c r="Z47" s="39"/>
      <c r="AA47" s="38" t="s">
        <v>29</v>
      </c>
      <c r="AB47" s="39"/>
      <c r="AC47" s="39"/>
      <c r="AD47" s="39"/>
      <c r="AE47" s="39"/>
      <c r="AF47" s="38" t="s">
        <v>30</v>
      </c>
      <c r="AG47" s="39"/>
      <c r="AH47" s="39"/>
      <c r="AI47" s="10" t="s">
        <v>45</v>
      </c>
      <c r="AJ47" s="42" t="s">
        <v>46</v>
      </c>
      <c r="AK47" s="39"/>
      <c r="AL47" s="39"/>
      <c r="AM47" s="39"/>
      <c r="AN47" s="39"/>
      <c r="AO47" s="39"/>
      <c r="AP47" s="24">
        <v>458266339</v>
      </c>
      <c r="AQ47" s="24">
        <v>432360036</v>
      </c>
      <c r="AR47" s="24">
        <v>25906303</v>
      </c>
      <c r="AS47" s="37">
        <v>0</v>
      </c>
      <c r="AT47" s="36"/>
      <c r="AU47" s="37">
        <v>432360036</v>
      </c>
      <c r="AV47" s="36"/>
      <c r="AW47" s="24">
        <v>0</v>
      </c>
      <c r="AX47" s="24">
        <v>432360036</v>
      </c>
      <c r="AY47" s="24">
        <v>0</v>
      </c>
      <c r="AZ47" s="24">
        <v>432360036</v>
      </c>
      <c r="BA47" s="24">
        <v>0</v>
      </c>
      <c r="BB47" s="24">
        <v>432360036</v>
      </c>
      <c r="BC47" s="24">
        <v>0</v>
      </c>
      <c r="BD47" s="24">
        <v>0</v>
      </c>
    </row>
    <row r="48" spans="1:56" s="25" customFormat="1" x14ac:dyDescent="0.25">
      <c r="A48" s="38" t="s">
        <v>43</v>
      </c>
      <c r="B48" s="39"/>
      <c r="C48" s="38" t="s">
        <v>51</v>
      </c>
      <c r="D48" s="39"/>
      <c r="E48" s="38" t="s">
        <v>51</v>
      </c>
      <c r="F48" s="39"/>
      <c r="G48" s="38" t="s">
        <v>51</v>
      </c>
      <c r="H48" s="39"/>
      <c r="I48" s="38" t="s">
        <v>74</v>
      </c>
      <c r="J48" s="39"/>
      <c r="K48" s="39"/>
      <c r="L48" s="38" t="s">
        <v>60</v>
      </c>
      <c r="M48" s="39"/>
      <c r="N48" s="39"/>
      <c r="O48" s="38"/>
      <c r="P48" s="39"/>
      <c r="Q48" s="38"/>
      <c r="R48" s="39"/>
      <c r="S48" s="40" t="s">
        <v>77</v>
      </c>
      <c r="T48" s="39"/>
      <c r="U48" s="39"/>
      <c r="V48" s="39"/>
      <c r="W48" s="39"/>
      <c r="X48" s="39"/>
      <c r="Y48" s="39"/>
      <c r="Z48" s="39"/>
      <c r="AA48" s="38" t="s">
        <v>29</v>
      </c>
      <c r="AB48" s="39"/>
      <c r="AC48" s="39"/>
      <c r="AD48" s="39"/>
      <c r="AE48" s="39"/>
      <c r="AF48" s="38" t="s">
        <v>30</v>
      </c>
      <c r="AG48" s="39"/>
      <c r="AH48" s="39"/>
      <c r="AI48" s="10" t="s">
        <v>45</v>
      </c>
      <c r="AJ48" s="42" t="s">
        <v>46</v>
      </c>
      <c r="AK48" s="39"/>
      <c r="AL48" s="39"/>
      <c r="AM48" s="39"/>
      <c r="AN48" s="39"/>
      <c r="AO48" s="39"/>
      <c r="AP48" s="24">
        <v>613764174</v>
      </c>
      <c r="AQ48" s="24">
        <v>424115909</v>
      </c>
      <c r="AR48" s="24">
        <v>189648265</v>
      </c>
      <c r="AS48" s="37">
        <v>0</v>
      </c>
      <c r="AT48" s="36"/>
      <c r="AU48" s="37">
        <v>424115909</v>
      </c>
      <c r="AV48" s="36"/>
      <c r="AW48" s="24">
        <v>0</v>
      </c>
      <c r="AX48" s="24">
        <v>424115909</v>
      </c>
      <c r="AY48" s="24">
        <v>0</v>
      </c>
      <c r="AZ48" s="24">
        <v>424115909</v>
      </c>
      <c r="BA48" s="24">
        <v>0</v>
      </c>
      <c r="BB48" s="24">
        <v>424115909</v>
      </c>
      <c r="BC48" s="24">
        <v>0</v>
      </c>
      <c r="BD48" s="24">
        <v>0</v>
      </c>
    </row>
    <row r="49" spans="1:56" s="25" customFormat="1" x14ac:dyDescent="0.25">
      <c r="A49" s="38" t="s">
        <v>43</v>
      </c>
      <c r="B49" s="39"/>
      <c r="C49" s="38" t="s">
        <v>51</v>
      </c>
      <c r="D49" s="39"/>
      <c r="E49" s="38" t="s">
        <v>51</v>
      </c>
      <c r="F49" s="39"/>
      <c r="G49" s="38" t="s">
        <v>41</v>
      </c>
      <c r="H49" s="39"/>
      <c r="I49" s="38"/>
      <c r="J49" s="39"/>
      <c r="K49" s="39"/>
      <c r="L49" s="38"/>
      <c r="M49" s="39"/>
      <c r="N49" s="39"/>
      <c r="O49" s="38"/>
      <c r="P49" s="39"/>
      <c r="Q49" s="38"/>
      <c r="R49" s="39"/>
      <c r="S49" s="40" t="s">
        <v>78</v>
      </c>
      <c r="T49" s="39"/>
      <c r="U49" s="39"/>
      <c r="V49" s="39"/>
      <c r="W49" s="39"/>
      <c r="X49" s="39"/>
      <c r="Y49" s="39"/>
      <c r="Z49" s="39"/>
      <c r="AA49" s="38" t="s">
        <v>29</v>
      </c>
      <c r="AB49" s="39"/>
      <c r="AC49" s="39"/>
      <c r="AD49" s="39"/>
      <c r="AE49" s="39"/>
      <c r="AF49" s="38" t="s">
        <v>30</v>
      </c>
      <c r="AG49" s="39"/>
      <c r="AH49" s="39"/>
      <c r="AI49" s="10" t="s">
        <v>45</v>
      </c>
      <c r="AJ49" s="42" t="s">
        <v>46</v>
      </c>
      <c r="AK49" s="39"/>
      <c r="AL49" s="39"/>
      <c r="AM49" s="39"/>
      <c r="AN49" s="39"/>
      <c r="AO49" s="39"/>
      <c r="AP49" s="24">
        <v>7425846562</v>
      </c>
      <c r="AQ49" s="24">
        <v>7415456414</v>
      </c>
      <c r="AR49" s="24">
        <v>10390148</v>
      </c>
      <c r="AS49" s="37">
        <v>0</v>
      </c>
      <c r="AT49" s="36"/>
      <c r="AU49" s="37">
        <v>7415456414</v>
      </c>
      <c r="AV49" s="36"/>
      <c r="AW49" s="24">
        <v>0</v>
      </c>
      <c r="AX49" s="24">
        <v>7367960826</v>
      </c>
      <c r="AY49" s="24">
        <v>47495588</v>
      </c>
      <c r="AZ49" s="24">
        <v>7367960826</v>
      </c>
      <c r="BA49" s="24">
        <v>0</v>
      </c>
      <c r="BB49" s="24">
        <v>7367960826</v>
      </c>
      <c r="BC49" s="24">
        <v>0</v>
      </c>
      <c r="BD49" s="24">
        <v>1704300</v>
      </c>
    </row>
    <row r="50" spans="1:56" s="25" customFormat="1" x14ac:dyDescent="0.25">
      <c r="A50" s="38" t="s">
        <v>43</v>
      </c>
      <c r="B50" s="39"/>
      <c r="C50" s="38" t="s">
        <v>51</v>
      </c>
      <c r="D50" s="39"/>
      <c r="E50" s="38" t="s">
        <v>51</v>
      </c>
      <c r="F50" s="39"/>
      <c r="G50" s="38" t="s">
        <v>41</v>
      </c>
      <c r="H50" s="39"/>
      <c r="I50" s="38" t="s">
        <v>55</v>
      </c>
      <c r="J50" s="39"/>
      <c r="K50" s="39"/>
      <c r="L50" s="38"/>
      <c r="M50" s="39"/>
      <c r="N50" s="39"/>
      <c r="O50" s="38"/>
      <c r="P50" s="39"/>
      <c r="Q50" s="38"/>
      <c r="R50" s="39"/>
      <c r="S50" s="40" t="s">
        <v>221</v>
      </c>
      <c r="T50" s="39"/>
      <c r="U50" s="39"/>
      <c r="V50" s="39"/>
      <c r="W50" s="39"/>
      <c r="X50" s="39"/>
      <c r="Y50" s="39"/>
      <c r="Z50" s="39"/>
      <c r="AA50" s="38" t="s">
        <v>29</v>
      </c>
      <c r="AB50" s="39"/>
      <c r="AC50" s="39"/>
      <c r="AD50" s="39"/>
      <c r="AE50" s="39"/>
      <c r="AF50" s="38" t="s">
        <v>30</v>
      </c>
      <c r="AG50" s="39"/>
      <c r="AH50" s="39"/>
      <c r="AI50" s="10" t="s">
        <v>45</v>
      </c>
      <c r="AJ50" s="42" t="s">
        <v>46</v>
      </c>
      <c r="AK50" s="39"/>
      <c r="AL50" s="39"/>
      <c r="AM50" s="39"/>
      <c r="AN50" s="39"/>
      <c r="AO50" s="39"/>
      <c r="AP50" s="24">
        <v>2072130200.6400001</v>
      </c>
      <c r="AQ50" s="24">
        <v>2071247900</v>
      </c>
      <c r="AR50" s="24">
        <v>882300.64</v>
      </c>
      <c r="AS50" s="37">
        <v>0</v>
      </c>
      <c r="AT50" s="36"/>
      <c r="AU50" s="37">
        <v>2071247900</v>
      </c>
      <c r="AV50" s="36"/>
      <c r="AW50" s="24">
        <v>0</v>
      </c>
      <c r="AX50" s="24">
        <v>2071247900</v>
      </c>
      <c r="AY50" s="24">
        <v>0</v>
      </c>
      <c r="AZ50" s="24">
        <v>2071247900</v>
      </c>
      <c r="BA50" s="24">
        <v>0</v>
      </c>
      <c r="BB50" s="24">
        <v>2071247900</v>
      </c>
      <c r="BC50" s="24">
        <v>0</v>
      </c>
      <c r="BD50" s="24">
        <v>1315600</v>
      </c>
    </row>
    <row r="51" spans="1:56" s="25" customFormat="1" x14ac:dyDescent="0.25">
      <c r="A51" s="38" t="s">
        <v>43</v>
      </c>
      <c r="B51" s="39"/>
      <c r="C51" s="38" t="s">
        <v>51</v>
      </c>
      <c r="D51" s="39"/>
      <c r="E51" s="38" t="s">
        <v>51</v>
      </c>
      <c r="F51" s="39"/>
      <c r="G51" s="38" t="s">
        <v>41</v>
      </c>
      <c r="H51" s="39"/>
      <c r="I51" s="38" t="s">
        <v>74</v>
      </c>
      <c r="J51" s="39"/>
      <c r="K51" s="39"/>
      <c r="L51" s="38"/>
      <c r="M51" s="39"/>
      <c r="N51" s="39"/>
      <c r="O51" s="38"/>
      <c r="P51" s="39"/>
      <c r="Q51" s="38"/>
      <c r="R51" s="39"/>
      <c r="S51" s="40" t="s">
        <v>222</v>
      </c>
      <c r="T51" s="39"/>
      <c r="U51" s="39"/>
      <c r="V51" s="39"/>
      <c r="W51" s="39"/>
      <c r="X51" s="39"/>
      <c r="Y51" s="39"/>
      <c r="Z51" s="39"/>
      <c r="AA51" s="38" t="s">
        <v>29</v>
      </c>
      <c r="AB51" s="39"/>
      <c r="AC51" s="39"/>
      <c r="AD51" s="39"/>
      <c r="AE51" s="39"/>
      <c r="AF51" s="38" t="s">
        <v>30</v>
      </c>
      <c r="AG51" s="39"/>
      <c r="AH51" s="39"/>
      <c r="AI51" s="10" t="s">
        <v>45</v>
      </c>
      <c r="AJ51" s="42" t="s">
        <v>46</v>
      </c>
      <c r="AK51" s="39"/>
      <c r="AL51" s="39"/>
      <c r="AM51" s="39"/>
      <c r="AN51" s="39"/>
      <c r="AO51" s="39"/>
      <c r="AP51" s="24">
        <v>1467723000.72</v>
      </c>
      <c r="AQ51" s="24">
        <v>1467723000</v>
      </c>
      <c r="AR51" s="24">
        <v>0.72</v>
      </c>
      <c r="AS51" s="37">
        <v>0</v>
      </c>
      <c r="AT51" s="36"/>
      <c r="AU51" s="37">
        <v>1467723000</v>
      </c>
      <c r="AV51" s="36"/>
      <c r="AW51" s="24">
        <v>0</v>
      </c>
      <c r="AX51" s="24">
        <v>1467723000</v>
      </c>
      <c r="AY51" s="24">
        <v>0</v>
      </c>
      <c r="AZ51" s="24">
        <v>1467723000</v>
      </c>
      <c r="BA51" s="24">
        <v>0</v>
      </c>
      <c r="BB51" s="24">
        <v>1467723000</v>
      </c>
      <c r="BC51" s="24">
        <v>0</v>
      </c>
      <c r="BD51" s="24">
        <v>388700</v>
      </c>
    </row>
    <row r="52" spans="1:56" s="25" customFormat="1" x14ac:dyDescent="0.25">
      <c r="A52" s="38" t="s">
        <v>43</v>
      </c>
      <c r="B52" s="39"/>
      <c r="C52" s="38" t="s">
        <v>51</v>
      </c>
      <c r="D52" s="39"/>
      <c r="E52" s="38" t="s">
        <v>51</v>
      </c>
      <c r="F52" s="39"/>
      <c r="G52" s="38" t="s">
        <v>41</v>
      </c>
      <c r="H52" s="39"/>
      <c r="I52" s="38" t="s">
        <v>58</v>
      </c>
      <c r="J52" s="39"/>
      <c r="K52" s="39"/>
      <c r="L52" s="38"/>
      <c r="M52" s="39"/>
      <c r="N52" s="39"/>
      <c r="O52" s="38"/>
      <c r="P52" s="39"/>
      <c r="Q52" s="38"/>
      <c r="R52" s="39"/>
      <c r="S52" s="40" t="s">
        <v>79</v>
      </c>
      <c r="T52" s="39"/>
      <c r="U52" s="39"/>
      <c r="V52" s="39"/>
      <c r="W52" s="39"/>
      <c r="X52" s="39"/>
      <c r="Y52" s="39"/>
      <c r="Z52" s="39"/>
      <c r="AA52" s="38" t="s">
        <v>29</v>
      </c>
      <c r="AB52" s="39"/>
      <c r="AC52" s="39"/>
      <c r="AD52" s="39"/>
      <c r="AE52" s="39"/>
      <c r="AF52" s="38" t="s">
        <v>30</v>
      </c>
      <c r="AG52" s="39"/>
      <c r="AH52" s="39"/>
      <c r="AI52" s="10" t="s">
        <v>45</v>
      </c>
      <c r="AJ52" s="42" t="s">
        <v>46</v>
      </c>
      <c r="AK52" s="39"/>
      <c r="AL52" s="39"/>
      <c r="AM52" s="39"/>
      <c r="AN52" s="39"/>
      <c r="AO52" s="39"/>
      <c r="AP52" s="24">
        <v>1747704163.01</v>
      </c>
      <c r="AQ52" s="24">
        <v>1742979914</v>
      </c>
      <c r="AR52" s="24">
        <v>4724249.01</v>
      </c>
      <c r="AS52" s="37">
        <v>0</v>
      </c>
      <c r="AT52" s="36"/>
      <c r="AU52" s="37">
        <v>1742979914</v>
      </c>
      <c r="AV52" s="36"/>
      <c r="AW52" s="24">
        <v>0</v>
      </c>
      <c r="AX52" s="24">
        <v>1695484326</v>
      </c>
      <c r="AY52" s="24">
        <v>47495588</v>
      </c>
      <c r="AZ52" s="24">
        <v>1695484326</v>
      </c>
      <c r="BA52" s="24">
        <v>0</v>
      </c>
      <c r="BB52" s="24">
        <v>1695484326</v>
      </c>
      <c r="BC52" s="24">
        <v>0</v>
      </c>
      <c r="BD52" s="24">
        <v>0</v>
      </c>
    </row>
    <row r="53" spans="1:56" s="25" customFormat="1" x14ac:dyDescent="0.25">
      <c r="A53" s="38" t="s">
        <v>43</v>
      </c>
      <c r="B53" s="39"/>
      <c r="C53" s="38" t="s">
        <v>51</v>
      </c>
      <c r="D53" s="39"/>
      <c r="E53" s="38" t="s">
        <v>51</v>
      </c>
      <c r="F53" s="39"/>
      <c r="G53" s="38" t="s">
        <v>41</v>
      </c>
      <c r="H53" s="39"/>
      <c r="I53" s="38" t="s">
        <v>60</v>
      </c>
      <c r="J53" s="39"/>
      <c r="K53" s="39"/>
      <c r="L53" s="38"/>
      <c r="M53" s="39"/>
      <c r="N53" s="39"/>
      <c r="O53" s="38"/>
      <c r="P53" s="39"/>
      <c r="Q53" s="38"/>
      <c r="R53" s="39"/>
      <c r="S53" s="40" t="s">
        <v>223</v>
      </c>
      <c r="T53" s="39"/>
      <c r="U53" s="39"/>
      <c r="V53" s="39"/>
      <c r="W53" s="39"/>
      <c r="X53" s="39"/>
      <c r="Y53" s="39"/>
      <c r="Z53" s="39"/>
      <c r="AA53" s="38" t="s">
        <v>29</v>
      </c>
      <c r="AB53" s="39"/>
      <c r="AC53" s="39"/>
      <c r="AD53" s="39"/>
      <c r="AE53" s="39"/>
      <c r="AF53" s="38" t="s">
        <v>30</v>
      </c>
      <c r="AG53" s="39"/>
      <c r="AH53" s="39"/>
      <c r="AI53" s="10" t="s">
        <v>45</v>
      </c>
      <c r="AJ53" s="42" t="s">
        <v>46</v>
      </c>
      <c r="AK53" s="39"/>
      <c r="AL53" s="39"/>
      <c r="AM53" s="39"/>
      <c r="AN53" s="39"/>
      <c r="AO53" s="39"/>
      <c r="AP53" s="24">
        <v>767182400.13999999</v>
      </c>
      <c r="AQ53" s="24">
        <v>767182400</v>
      </c>
      <c r="AR53" s="24">
        <v>0.14000000000000001</v>
      </c>
      <c r="AS53" s="37">
        <v>0</v>
      </c>
      <c r="AT53" s="36"/>
      <c r="AU53" s="37">
        <v>767182400</v>
      </c>
      <c r="AV53" s="36"/>
      <c r="AW53" s="24">
        <v>0</v>
      </c>
      <c r="AX53" s="24">
        <v>767182400</v>
      </c>
      <c r="AY53" s="24">
        <v>0</v>
      </c>
      <c r="AZ53" s="24">
        <v>767182400</v>
      </c>
      <c r="BA53" s="24">
        <v>0</v>
      </c>
      <c r="BB53" s="24">
        <v>767182400</v>
      </c>
      <c r="BC53" s="24">
        <v>0</v>
      </c>
      <c r="BD53" s="24">
        <v>0</v>
      </c>
    </row>
    <row r="54" spans="1:56" s="25" customFormat="1" x14ac:dyDescent="0.25">
      <c r="A54" s="38" t="s">
        <v>43</v>
      </c>
      <c r="B54" s="39"/>
      <c r="C54" s="38" t="s">
        <v>51</v>
      </c>
      <c r="D54" s="39"/>
      <c r="E54" s="38" t="s">
        <v>51</v>
      </c>
      <c r="F54" s="39"/>
      <c r="G54" s="38" t="s">
        <v>41</v>
      </c>
      <c r="H54" s="39"/>
      <c r="I54" s="38" t="s">
        <v>62</v>
      </c>
      <c r="J54" s="39"/>
      <c r="K54" s="39"/>
      <c r="L54" s="38"/>
      <c r="M54" s="39"/>
      <c r="N54" s="39"/>
      <c r="O54" s="38"/>
      <c r="P54" s="39"/>
      <c r="Q54" s="38"/>
      <c r="R54" s="39"/>
      <c r="S54" s="40" t="s">
        <v>80</v>
      </c>
      <c r="T54" s="39"/>
      <c r="U54" s="39"/>
      <c r="V54" s="39"/>
      <c r="W54" s="39"/>
      <c r="X54" s="39"/>
      <c r="Y54" s="39"/>
      <c r="Z54" s="39"/>
      <c r="AA54" s="38" t="s">
        <v>29</v>
      </c>
      <c r="AB54" s="39"/>
      <c r="AC54" s="39"/>
      <c r="AD54" s="39"/>
      <c r="AE54" s="39"/>
      <c r="AF54" s="38" t="s">
        <v>30</v>
      </c>
      <c r="AG54" s="39"/>
      <c r="AH54" s="39"/>
      <c r="AI54" s="10" t="s">
        <v>45</v>
      </c>
      <c r="AJ54" s="42" t="s">
        <v>46</v>
      </c>
      <c r="AK54" s="39"/>
      <c r="AL54" s="39"/>
      <c r="AM54" s="39"/>
      <c r="AN54" s="39"/>
      <c r="AO54" s="39"/>
      <c r="AP54" s="24">
        <v>407954000.55000001</v>
      </c>
      <c r="AQ54" s="24">
        <v>407954000</v>
      </c>
      <c r="AR54" s="24">
        <v>0.55000000000000004</v>
      </c>
      <c r="AS54" s="37">
        <v>0</v>
      </c>
      <c r="AT54" s="36"/>
      <c r="AU54" s="37">
        <v>407954000</v>
      </c>
      <c r="AV54" s="36"/>
      <c r="AW54" s="24">
        <v>0</v>
      </c>
      <c r="AX54" s="24">
        <v>407954000</v>
      </c>
      <c r="AY54" s="24">
        <v>0</v>
      </c>
      <c r="AZ54" s="24">
        <v>407954000</v>
      </c>
      <c r="BA54" s="24">
        <v>0</v>
      </c>
      <c r="BB54" s="24">
        <v>407954000</v>
      </c>
      <c r="BC54" s="24">
        <v>0</v>
      </c>
      <c r="BD54" s="24">
        <v>0</v>
      </c>
    </row>
    <row r="55" spans="1:56" s="25" customFormat="1" x14ac:dyDescent="0.25">
      <c r="A55" s="38" t="s">
        <v>43</v>
      </c>
      <c r="B55" s="39"/>
      <c r="C55" s="38" t="s">
        <v>51</v>
      </c>
      <c r="D55" s="39"/>
      <c r="E55" s="38" t="s">
        <v>51</v>
      </c>
      <c r="F55" s="39"/>
      <c r="G55" s="38" t="s">
        <v>41</v>
      </c>
      <c r="H55" s="39"/>
      <c r="I55" s="38" t="s">
        <v>63</v>
      </c>
      <c r="J55" s="39"/>
      <c r="K55" s="39"/>
      <c r="L55" s="38"/>
      <c r="M55" s="39"/>
      <c r="N55" s="39"/>
      <c r="O55" s="38"/>
      <c r="P55" s="39"/>
      <c r="Q55" s="38"/>
      <c r="R55" s="39"/>
      <c r="S55" s="40" t="s">
        <v>81</v>
      </c>
      <c r="T55" s="39"/>
      <c r="U55" s="39"/>
      <c r="V55" s="39"/>
      <c r="W55" s="39"/>
      <c r="X55" s="39"/>
      <c r="Y55" s="39"/>
      <c r="Z55" s="39"/>
      <c r="AA55" s="38" t="s">
        <v>29</v>
      </c>
      <c r="AB55" s="39"/>
      <c r="AC55" s="39"/>
      <c r="AD55" s="39"/>
      <c r="AE55" s="39"/>
      <c r="AF55" s="38" t="s">
        <v>30</v>
      </c>
      <c r="AG55" s="39"/>
      <c r="AH55" s="39"/>
      <c r="AI55" s="10" t="s">
        <v>45</v>
      </c>
      <c r="AJ55" s="42" t="s">
        <v>46</v>
      </c>
      <c r="AK55" s="39"/>
      <c r="AL55" s="39"/>
      <c r="AM55" s="39"/>
      <c r="AN55" s="39"/>
      <c r="AO55" s="39"/>
      <c r="AP55" s="24">
        <v>577978405.86000001</v>
      </c>
      <c r="AQ55" s="24">
        <v>574963000</v>
      </c>
      <c r="AR55" s="24">
        <v>3015405.86</v>
      </c>
      <c r="AS55" s="37">
        <v>0</v>
      </c>
      <c r="AT55" s="36"/>
      <c r="AU55" s="37">
        <v>574963000</v>
      </c>
      <c r="AV55" s="36"/>
      <c r="AW55" s="24">
        <v>0</v>
      </c>
      <c r="AX55" s="24">
        <v>574963000</v>
      </c>
      <c r="AY55" s="24">
        <v>0</v>
      </c>
      <c r="AZ55" s="24">
        <v>574963000</v>
      </c>
      <c r="BA55" s="24">
        <v>0</v>
      </c>
      <c r="BB55" s="24">
        <v>574963000</v>
      </c>
      <c r="BC55" s="24">
        <v>0</v>
      </c>
      <c r="BD55" s="24">
        <v>0</v>
      </c>
    </row>
    <row r="56" spans="1:56" s="25" customFormat="1" x14ac:dyDescent="0.25">
      <c r="A56" s="38" t="s">
        <v>43</v>
      </c>
      <c r="B56" s="39"/>
      <c r="C56" s="38" t="s">
        <v>51</v>
      </c>
      <c r="D56" s="39"/>
      <c r="E56" s="38" t="s">
        <v>51</v>
      </c>
      <c r="F56" s="39"/>
      <c r="G56" s="38" t="s">
        <v>41</v>
      </c>
      <c r="H56" s="39"/>
      <c r="I56" s="38" t="s">
        <v>65</v>
      </c>
      <c r="J56" s="39"/>
      <c r="K56" s="39"/>
      <c r="L56" s="38"/>
      <c r="M56" s="39"/>
      <c r="N56" s="39"/>
      <c r="O56" s="38"/>
      <c r="P56" s="39"/>
      <c r="Q56" s="38"/>
      <c r="R56" s="39"/>
      <c r="S56" s="40" t="s">
        <v>82</v>
      </c>
      <c r="T56" s="39"/>
      <c r="U56" s="39"/>
      <c r="V56" s="39"/>
      <c r="W56" s="39"/>
      <c r="X56" s="39"/>
      <c r="Y56" s="39"/>
      <c r="Z56" s="39"/>
      <c r="AA56" s="38" t="s">
        <v>29</v>
      </c>
      <c r="AB56" s="39"/>
      <c r="AC56" s="39"/>
      <c r="AD56" s="39"/>
      <c r="AE56" s="39"/>
      <c r="AF56" s="38" t="s">
        <v>30</v>
      </c>
      <c r="AG56" s="39"/>
      <c r="AH56" s="39"/>
      <c r="AI56" s="10" t="s">
        <v>45</v>
      </c>
      <c r="AJ56" s="42" t="s">
        <v>46</v>
      </c>
      <c r="AK56" s="39"/>
      <c r="AL56" s="39"/>
      <c r="AM56" s="39"/>
      <c r="AN56" s="39"/>
      <c r="AO56" s="39"/>
      <c r="AP56" s="24">
        <v>385174391.07999998</v>
      </c>
      <c r="AQ56" s="24">
        <v>383406200</v>
      </c>
      <c r="AR56" s="24">
        <v>1768191.08</v>
      </c>
      <c r="AS56" s="37">
        <v>0</v>
      </c>
      <c r="AT56" s="36"/>
      <c r="AU56" s="37">
        <v>383406200</v>
      </c>
      <c r="AV56" s="36"/>
      <c r="AW56" s="24">
        <v>0</v>
      </c>
      <c r="AX56" s="24">
        <v>383406200</v>
      </c>
      <c r="AY56" s="24">
        <v>0</v>
      </c>
      <c r="AZ56" s="24">
        <v>383406200</v>
      </c>
      <c r="BA56" s="24">
        <v>0</v>
      </c>
      <c r="BB56" s="24">
        <v>383406200</v>
      </c>
      <c r="BC56" s="24">
        <v>0</v>
      </c>
      <c r="BD56" s="24">
        <v>0</v>
      </c>
    </row>
    <row r="57" spans="1:56" s="25" customFormat="1" x14ac:dyDescent="0.25">
      <c r="A57" s="38" t="s">
        <v>43</v>
      </c>
      <c r="B57" s="39"/>
      <c r="C57" s="38" t="s">
        <v>51</v>
      </c>
      <c r="D57" s="39"/>
      <c r="E57" s="38" t="s">
        <v>51</v>
      </c>
      <c r="F57" s="39"/>
      <c r="G57" s="38" t="s">
        <v>83</v>
      </c>
      <c r="H57" s="39"/>
      <c r="I57" s="38"/>
      <c r="J57" s="39"/>
      <c r="K57" s="39"/>
      <c r="L57" s="38"/>
      <c r="M57" s="39"/>
      <c r="N57" s="39"/>
      <c r="O57" s="38"/>
      <c r="P57" s="39"/>
      <c r="Q57" s="38"/>
      <c r="R57" s="39"/>
      <c r="S57" s="40" t="s">
        <v>84</v>
      </c>
      <c r="T57" s="39"/>
      <c r="U57" s="39"/>
      <c r="V57" s="39"/>
      <c r="W57" s="39"/>
      <c r="X57" s="39"/>
      <c r="Y57" s="39"/>
      <c r="Z57" s="39"/>
      <c r="AA57" s="38" t="s">
        <v>29</v>
      </c>
      <c r="AB57" s="39"/>
      <c r="AC57" s="39"/>
      <c r="AD57" s="39"/>
      <c r="AE57" s="39"/>
      <c r="AF57" s="38" t="s">
        <v>30</v>
      </c>
      <c r="AG57" s="39"/>
      <c r="AH57" s="39"/>
      <c r="AI57" s="10" t="s">
        <v>45</v>
      </c>
      <c r="AJ57" s="42" t="s">
        <v>46</v>
      </c>
      <c r="AK57" s="39"/>
      <c r="AL57" s="39"/>
      <c r="AM57" s="39"/>
      <c r="AN57" s="39"/>
      <c r="AO57" s="39"/>
      <c r="AP57" s="24">
        <v>2086002452</v>
      </c>
      <c r="AQ57" s="24">
        <v>2012727966</v>
      </c>
      <c r="AR57" s="24">
        <v>73274486</v>
      </c>
      <c r="AS57" s="37">
        <v>0</v>
      </c>
      <c r="AT57" s="36"/>
      <c r="AU57" s="37">
        <v>2012727966</v>
      </c>
      <c r="AV57" s="36"/>
      <c r="AW57" s="24">
        <v>0</v>
      </c>
      <c r="AX57" s="24">
        <v>2012727966</v>
      </c>
      <c r="AY57" s="24">
        <v>0</v>
      </c>
      <c r="AZ57" s="24">
        <v>2012727966</v>
      </c>
      <c r="BA57" s="24">
        <v>0</v>
      </c>
      <c r="BB57" s="24">
        <v>2012727966</v>
      </c>
      <c r="BC57" s="24">
        <v>0</v>
      </c>
      <c r="BD57" s="24">
        <v>5148681</v>
      </c>
    </row>
    <row r="58" spans="1:56" s="25" customFormat="1" x14ac:dyDescent="0.25">
      <c r="A58" s="44" t="s">
        <v>43</v>
      </c>
      <c r="B58" s="39"/>
      <c r="C58" s="44" t="s">
        <v>51</v>
      </c>
      <c r="D58" s="39"/>
      <c r="E58" s="44" t="s">
        <v>51</v>
      </c>
      <c r="F58" s="39"/>
      <c r="G58" s="44" t="s">
        <v>83</v>
      </c>
      <c r="H58" s="39"/>
      <c r="I58" s="44" t="s">
        <v>55</v>
      </c>
      <c r="J58" s="39"/>
      <c r="K58" s="39"/>
      <c r="L58" s="44"/>
      <c r="M58" s="39"/>
      <c r="N58" s="39"/>
      <c r="O58" s="44"/>
      <c r="P58" s="39"/>
      <c r="Q58" s="44"/>
      <c r="R58" s="39"/>
      <c r="S58" s="45" t="s">
        <v>85</v>
      </c>
      <c r="T58" s="39"/>
      <c r="U58" s="39"/>
      <c r="V58" s="39"/>
      <c r="W58" s="39"/>
      <c r="X58" s="39"/>
      <c r="Y58" s="39"/>
      <c r="Z58" s="39"/>
      <c r="AA58" s="44" t="s">
        <v>29</v>
      </c>
      <c r="AB58" s="39"/>
      <c r="AC58" s="39"/>
      <c r="AD58" s="39"/>
      <c r="AE58" s="39"/>
      <c r="AF58" s="44" t="s">
        <v>30</v>
      </c>
      <c r="AG58" s="39"/>
      <c r="AH58" s="39"/>
      <c r="AI58" s="9" t="s">
        <v>45</v>
      </c>
      <c r="AJ58" s="46" t="s">
        <v>46</v>
      </c>
      <c r="AK58" s="39"/>
      <c r="AL58" s="39"/>
      <c r="AM58" s="39"/>
      <c r="AN58" s="39"/>
      <c r="AO58" s="39"/>
      <c r="AP58" s="26">
        <v>964203644.47000003</v>
      </c>
      <c r="AQ58" s="26">
        <v>905863488</v>
      </c>
      <c r="AR58" s="26">
        <v>58340156.469999999</v>
      </c>
      <c r="AS58" s="41">
        <v>0</v>
      </c>
      <c r="AT58" s="36"/>
      <c r="AU58" s="41">
        <v>905863488</v>
      </c>
      <c r="AV58" s="36"/>
      <c r="AW58" s="26">
        <v>0</v>
      </c>
      <c r="AX58" s="26">
        <v>905863488</v>
      </c>
      <c r="AY58" s="26">
        <v>0</v>
      </c>
      <c r="AZ58" s="26">
        <v>905863488</v>
      </c>
      <c r="BA58" s="26">
        <v>0</v>
      </c>
      <c r="BB58" s="26">
        <v>905863488</v>
      </c>
      <c r="BC58" s="26">
        <v>0</v>
      </c>
      <c r="BD58" s="26">
        <v>1534272</v>
      </c>
    </row>
    <row r="59" spans="1:56" s="25" customFormat="1" x14ac:dyDescent="0.25">
      <c r="A59" s="38" t="s">
        <v>43</v>
      </c>
      <c r="B59" s="39"/>
      <c r="C59" s="38" t="s">
        <v>51</v>
      </c>
      <c r="D59" s="39"/>
      <c r="E59" s="38" t="s">
        <v>51</v>
      </c>
      <c r="F59" s="39"/>
      <c r="G59" s="38" t="s">
        <v>83</v>
      </c>
      <c r="H59" s="39"/>
      <c r="I59" s="38" t="s">
        <v>55</v>
      </c>
      <c r="J59" s="39"/>
      <c r="K59" s="39"/>
      <c r="L59" s="38" t="s">
        <v>55</v>
      </c>
      <c r="M59" s="39"/>
      <c r="N59" s="39"/>
      <c r="O59" s="38"/>
      <c r="P59" s="39"/>
      <c r="Q59" s="38"/>
      <c r="R59" s="39"/>
      <c r="S59" s="40" t="s">
        <v>224</v>
      </c>
      <c r="T59" s="39"/>
      <c r="U59" s="39"/>
      <c r="V59" s="39"/>
      <c r="W59" s="39"/>
      <c r="X59" s="39"/>
      <c r="Y59" s="39"/>
      <c r="Z59" s="39"/>
      <c r="AA59" s="38" t="s">
        <v>29</v>
      </c>
      <c r="AB59" s="39"/>
      <c r="AC59" s="39"/>
      <c r="AD59" s="39"/>
      <c r="AE59" s="39"/>
      <c r="AF59" s="38" t="s">
        <v>30</v>
      </c>
      <c r="AG59" s="39"/>
      <c r="AH59" s="39"/>
      <c r="AI59" s="10" t="s">
        <v>45</v>
      </c>
      <c r="AJ59" s="42" t="s">
        <v>46</v>
      </c>
      <c r="AK59" s="39"/>
      <c r="AL59" s="39"/>
      <c r="AM59" s="39"/>
      <c r="AN59" s="39"/>
      <c r="AO59" s="39"/>
      <c r="AP59" s="24">
        <v>791674118.41999996</v>
      </c>
      <c r="AQ59" s="24">
        <v>789647448</v>
      </c>
      <c r="AR59" s="24">
        <v>2026670.42</v>
      </c>
      <c r="AS59" s="37">
        <v>0</v>
      </c>
      <c r="AT59" s="36"/>
      <c r="AU59" s="37">
        <v>789647448</v>
      </c>
      <c r="AV59" s="36"/>
      <c r="AW59" s="24">
        <v>0</v>
      </c>
      <c r="AX59" s="24">
        <v>789647448</v>
      </c>
      <c r="AY59" s="24">
        <v>0</v>
      </c>
      <c r="AZ59" s="24">
        <v>789647448</v>
      </c>
      <c r="BA59" s="24">
        <v>0</v>
      </c>
      <c r="BB59" s="24">
        <v>789647448</v>
      </c>
      <c r="BC59" s="24">
        <v>0</v>
      </c>
      <c r="BD59" s="24">
        <v>0</v>
      </c>
    </row>
    <row r="60" spans="1:56" s="25" customFormat="1" x14ac:dyDescent="0.25">
      <c r="A60" s="38" t="s">
        <v>43</v>
      </c>
      <c r="B60" s="39"/>
      <c r="C60" s="38" t="s">
        <v>51</v>
      </c>
      <c r="D60" s="39"/>
      <c r="E60" s="38" t="s">
        <v>51</v>
      </c>
      <c r="F60" s="39"/>
      <c r="G60" s="38" t="s">
        <v>83</v>
      </c>
      <c r="H60" s="39"/>
      <c r="I60" s="38" t="s">
        <v>55</v>
      </c>
      <c r="J60" s="39"/>
      <c r="K60" s="39"/>
      <c r="L60" s="38" t="s">
        <v>74</v>
      </c>
      <c r="M60" s="39"/>
      <c r="N60" s="39"/>
      <c r="O60" s="38"/>
      <c r="P60" s="39"/>
      <c r="Q60" s="38"/>
      <c r="R60" s="39"/>
      <c r="S60" s="40" t="s">
        <v>86</v>
      </c>
      <c r="T60" s="39"/>
      <c r="U60" s="39"/>
      <c r="V60" s="39"/>
      <c r="W60" s="39"/>
      <c r="X60" s="39"/>
      <c r="Y60" s="39"/>
      <c r="Z60" s="39"/>
      <c r="AA60" s="38" t="s">
        <v>29</v>
      </c>
      <c r="AB60" s="39"/>
      <c r="AC60" s="39"/>
      <c r="AD60" s="39"/>
      <c r="AE60" s="39"/>
      <c r="AF60" s="38" t="s">
        <v>30</v>
      </c>
      <c r="AG60" s="39"/>
      <c r="AH60" s="39"/>
      <c r="AI60" s="10" t="s">
        <v>45</v>
      </c>
      <c r="AJ60" s="42" t="s">
        <v>46</v>
      </c>
      <c r="AK60" s="39"/>
      <c r="AL60" s="39"/>
      <c r="AM60" s="39"/>
      <c r="AN60" s="39"/>
      <c r="AO60" s="39"/>
      <c r="AP60" s="24">
        <v>93542548.849999994</v>
      </c>
      <c r="AQ60" s="24">
        <v>42668827</v>
      </c>
      <c r="AR60" s="24">
        <v>50873721.850000001</v>
      </c>
      <c r="AS60" s="37">
        <v>0</v>
      </c>
      <c r="AT60" s="36"/>
      <c r="AU60" s="37">
        <v>42668827</v>
      </c>
      <c r="AV60" s="36"/>
      <c r="AW60" s="24">
        <v>0</v>
      </c>
      <c r="AX60" s="24">
        <v>42668827</v>
      </c>
      <c r="AY60" s="24">
        <v>0</v>
      </c>
      <c r="AZ60" s="24">
        <v>42668827</v>
      </c>
      <c r="BA60" s="24">
        <v>0</v>
      </c>
      <c r="BB60" s="24">
        <v>42668827</v>
      </c>
      <c r="BC60" s="24">
        <v>0</v>
      </c>
      <c r="BD60" s="24">
        <v>1455649</v>
      </c>
    </row>
    <row r="61" spans="1:56" s="25" customFormat="1" x14ac:dyDescent="0.25">
      <c r="A61" s="38" t="s">
        <v>43</v>
      </c>
      <c r="B61" s="39"/>
      <c r="C61" s="38" t="s">
        <v>51</v>
      </c>
      <c r="D61" s="39"/>
      <c r="E61" s="38" t="s">
        <v>51</v>
      </c>
      <c r="F61" s="39"/>
      <c r="G61" s="38" t="s">
        <v>83</v>
      </c>
      <c r="H61" s="39"/>
      <c r="I61" s="38" t="s">
        <v>55</v>
      </c>
      <c r="J61" s="39"/>
      <c r="K61" s="39"/>
      <c r="L61" s="38" t="s">
        <v>58</v>
      </c>
      <c r="M61" s="39"/>
      <c r="N61" s="39"/>
      <c r="O61" s="38"/>
      <c r="P61" s="39"/>
      <c r="Q61" s="38"/>
      <c r="R61" s="39"/>
      <c r="S61" s="40" t="s">
        <v>87</v>
      </c>
      <c r="T61" s="39"/>
      <c r="U61" s="39"/>
      <c r="V61" s="39"/>
      <c r="W61" s="39"/>
      <c r="X61" s="39"/>
      <c r="Y61" s="39"/>
      <c r="Z61" s="39"/>
      <c r="AA61" s="38" t="s">
        <v>29</v>
      </c>
      <c r="AB61" s="39"/>
      <c r="AC61" s="39"/>
      <c r="AD61" s="39"/>
      <c r="AE61" s="39"/>
      <c r="AF61" s="38" t="s">
        <v>30</v>
      </c>
      <c r="AG61" s="39"/>
      <c r="AH61" s="39"/>
      <c r="AI61" s="10" t="s">
        <v>45</v>
      </c>
      <c r="AJ61" s="42" t="s">
        <v>46</v>
      </c>
      <c r="AK61" s="39"/>
      <c r="AL61" s="39"/>
      <c r="AM61" s="39"/>
      <c r="AN61" s="39"/>
      <c r="AO61" s="39"/>
      <c r="AP61" s="24">
        <v>78986977.200000003</v>
      </c>
      <c r="AQ61" s="24">
        <v>73547213</v>
      </c>
      <c r="AR61" s="24">
        <v>5439764.2000000002</v>
      </c>
      <c r="AS61" s="37">
        <v>0</v>
      </c>
      <c r="AT61" s="36"/>
      <c r="AU61" s="37">
        <v>73547213</v>
      </c>
      <c r="AV61" s="36"/>
      <c r="AW61" s="24">
        <v>0</v>
      </c>
      <c r="AX61" s="24">
        <v>73547213</v>
      </c>
      <c r="AY61" s="24">
        <v>0</v>
      </c>
      <c r="AZ61" s="24">
        <v>73547213</v>
      </c>
      <c r="BA61" s="24">
        <v>0</v>
      </c>
      <c r="BB61" s="24">
        <v>73547213</v>
      </c>
      <c r="BC61" s="24">
        <v>0</v>
      </c>
      <c r="BD61" s="24">
        <v>78623</v>
      </c>
    </row>
    <row r="62" spans="1:56" s="25" customFormat="1" x14ac:dyDescent="0.25">
      <c r="A62" s="38" t="s">
        <v>43</v>
      </c>
      <c r="B62" s="39"/>
      <c r="C62" s="38" t="s">
        <v>51</v>
      </c>
      <c r="D62" s="39"/>
      <c r="E62" s="38" t="s">
        <v>51</v>
      </c>
      <c r="F62" s="39"/>
      <c r="G62" s="38" t="s">
        <v>83</v>
      </c>
      <c r="H62" s="39"/>
      <c r="I62" s="38" t="s">
        <v>74</v>
      </c>
      <c r="J62" s="39"/>
      <c r="K62" s="39"/>
      <c r="L62" s="38"/>
      <c r="M62" s="39"/>
      <c r="N62" s="39"/>
      <c r="O62" s="38"/>
      <c r="P62" s="39"/>
      <c r="Q62" s="38"/>
      <c r="R62" s="39"/>
      <c r="S62" s="40" t="s">
        <v>88</v>
      </c>
      <c r="T62" s="39"/>
      <c r="U62" s="39"/>
      <c r="V62" s="39"/>
      <c r="W62" s="39"/>
      <c r="X62" s="39"/>
      <c r="Y62" s="39"/>
      <c r="Z62" s="39"/>
      <c r="AA62" s="38" t="s">
        <v>29</v>
      </c>
      <c r="AB62" s="39"/>
      <c r="AC62" s="39"/>
      <c r="AD62" s="39"/>
      <c r="AE62" s="39"/>
      <c r="AF62" s="38" t="s">
        <v>30</v>
      </c>
      <c r="AG62" s="39"/>
      <c r="AH62" s="39"/>
      <c r="AI62" s="10" t="s">
        <v>45</v>
      </c>
      <c r="AJ62" s="42" t="s">
        <v>46</v>
      </c>
      <c r="AK62" s="39"/>
      <c r="AL62" s="39"/>
      <c r="AM62" s="39"/>
      <c r="AN62" s="39"/>
      <c r="AO62" s="39"/>
      <c r="AP62" s="24">
        <v>541210150.71000004</v>
      </c>
      <c r="AQ62" s="24">
        <v>533405052</v>
      </c>
      <c r="AR62" s="24">
        <v>7805098.71</v>
      </c>
      <c r="AS62" s="37">
        <v>0</v>
      </c>
      <c r="AT62" s="36"/>
      <c r="AU62" s="37">
        <v>533405052</v>
      </c>
      <c r="AV62" s="36"/>
      <c r="AW62" s="24">
        <v>0</v>
      </c>
      <c r="AX62" s="24">
        <v>533405052</v>
      </c>
      <c r="AY62" s="24">
        <v>0</v>
      </c>
      <c r="AZ62" s="24">
        <v>533405052</v>
      </c>
      <c r="BA62" s="24">
        <v>0</v>
      </c>
      <c r="BB62" s="24">
        <v>533405052</v>
      </c>
      <c r="BC62" s="24">
        <v>0</v>
      </c>
      <c r="BD62" s="24">
        <v>0</v>
      </c>
    </row>
    <row r="63" spans="1:56" s="25" customFormat="1" x14ac:dyDescent="0.25">
      <c r="A63" s="38" t="s">
        <v>43</v>
      </c>
      <c r="B63" s="39"/>
      <c r="C63" s="38" t="s">
        <v>51</v>
      </c>
      <c r="D63" s="39"/>
      <c r="E63" s="38" t="s">
        <v>51</v>
      </c>
      <c r="F63" s="39"/>
      <c r="G63" s="38" t="s">
        <v>83</v>
      </c>
      <c r="H63" s="39"/>
      <c r="I63" s="38" t="s">
        <v>89</v>
      </c>
      <c r="J63" s="39"/>
      <c r="K63" s="39"/>
      <c r="L63" s="38"/>
      <c r="M63" s="39"/>
      <c r="N63" s="39"/>
      <c r="O63" s="38"/>
      <c r="P63" s="39"/>
      <c r="Q63" s="38"/>
      <c r="R63" s="39"/>
      <c r="S63" s="40" t="s">
        <v>90</v>
      </c>
      <c r="T63" s="39"/>
      <c r="U63" s="39"/>
      <c r="V63" s="39"/>
      <c r="W63" s="39"/>
      <c r="X63" s="39"/>
      <c r="Y63" s="39"/>
      <c r="Z63" s="39"/>
      <c r="AA63" s="38" t="s">
        <v>29</v>
      </c>
      <c r="AB63" s="39"/>
      <c r="AC63" s="39"/>
      <c r="AD63" s="39"/>
      <c r="AE63" s="39"/>
      <c r="AF63" s="38" t="s">
        <v>30</v>
      </c>
      <c r="AG63" s="39"/>
      <c r="AH63" s="39"/>
      <c r="AI63" s="10" t="s">
        <v>45</v>
      </c>
      <c r="AJ63" s="42" t="s">
        <v>46</v>
      </c>
      <c r="AK63" s="39"/>
      <c r="AL63" s="39"/>
      <c r="AM63" s="39"/>
      <c r="AN63" s="39"/>
      <c r="AO63" s="39"/>
      <c r="AP63" s="24">
        <v>426465162.50999999</v>
      </c>
      <c r="AQ63" s="24">
        <v>419411132</v>
      </c>
      <c r="AR63" s="24">
        <v>7054030.5099999998</v>
      </c>
      <c r="AS63" s="37">
        <v>0</v>
      </c>
      <c r="AT63" s="36"/>
      <c r="AU63" s="37">
        <v>419411132</v>
      </c>
      <c r="AV63" s="36"/>
      <c r="AW63" s="24">
        <v>0</v>
      </c>
      <c r="AX63" s="24">
        <v>419411132</v>
      </c>
      <c r="AY63" s="24">
        <v>0</v>
      </c>
      <c r="AZ63" s="24">
        <v>419411132</v>
      </c>
      <c r="BA63" s="24">
        <v>0</v>
      </c>
      <c r="BB63" s="24">
        <v>419411132</v>
      </c>
      <c r="BC63" s="24">
        <v>0</v>
      </c>
      <c r="BD63" s="24">
        <v>3614409</v>
      </c>
    </row>
    <row r="64" spans="1:56" s="25" customFormat="1" x14ac:dyDescent="0.25">
      <c r="A64" s="38" t="s">
        <v>43</v>
      </c>
      <c r="B64" s="39"/>
      <c r="C64" s="38" t="s">
        <v>51</v>
      </c>
      <c r="D64" s="39"/>
      <c r="E64" s="38" t="s">
        <v>51</v>
      </c>
      <c r="F64" s="39"/>
      <c r="G64" s="38" t="s">
        <v>83</v>
      </c>
      <c r="H64" s="39"/>
      <c r="I64" s="38" t="s">
        <v>91</v>
      </c>
      <c r="J64" s="39"/>
      <c r="K64" s="39"/>
      <c r="L64" s="38"/>
      <c r="M64" s="39"/>
      <c r="N64" s="39"/>
      <c r="O64" s="38"/>
      <c r="P64" s="39"/>
      <c r="Q64" s="38"/>
      <c r="R64" s="39"/>
      <c r="S64" s="40" t="s">
        <v>92</v>
      </c>
      <c r="T64" s="39"/>
      <c r="U64" s="39"/>
      <c r="V64" s="39"/>
      <c r="W64" s="39"/>
      <c r="X64" s="39"/>
      <c r="Y64" s="39"/>
      <c r="Z64" s="39"/>
      <c r="AA64" s="38" t="s">
        <v>29</v>
      </c>
      <c r="AB64" s="39"/>
      <c r="AC64" s="39"/>
      <c r="AD64" s="39"/>
      <c r="AE64" s="39"/>
      <c r="AF64" s="38" t="s">
        <v>30</v>
      </c>
      <c r="AG64" s="39"/>
      <c r="AH64" s="39"/>
      <c r="AI64" s="10" t="s">
        <v>45</v>
      </c>
      <c r="AJ64" s="42" t="s">
        <v>46</v>
      </c>
      <c r="AK64" s="39"/>
      <c r="AL64" s="39"/>
      <c r="AM64" s="39"/>
      <c r="AN64" s="39"/>
      <c r="AO64" s="39"/>
      <c r="AP64" s="24">
        <v>65645329.700000003</v>
      </c>
      <c r="AQ64" s="24">
        <v>65586936</v>
      </c>
      <c r="AR64" s="24">
        <v>58393.7</v>
      </c>
      <c r="AS64" s="37">
        <v>0</v>
      </c>
      <c r="AT64" s="36"/>
      <c r="AU64" s="37">
        <v>65586936</v>
      </c>
      <c r="AV64" s="36"/>
      <c r="AW64" s="24">
        <v>0</v>
      </c>
      <c r="AX64" s="24">
        <v>65586936</v>
      </c>
      <c r="AY64" s="24">
        <v>0</v>
      </c>
      <c r="AZ64" s="24">
        <v>65586936</v>
      </c>
      <c r="BA64" s="24">
        <v>0</v>
      </c>
      <c r="BB64" s="24">
        <v>65586936</v>
      </c>
      <c r="BC64" s="24">
        <v>0</v>
      </c>
      <c r="BD64" s="24">
        <v>0</v>
      </c>
    </row>
    <row r="65" spans="1:56" s="25" customFormat="1" x14ac:dyDescent="0.25">
      <c r="A65" s="44" t="s">
        <v>43</v>
      </c>
      <c r="B65" s="39"/>
      <c r="C65" s="44" t="s">
        <v>51</v>
      </c>
      <c r="D65" s="39"/>
      <c r="E65" s="44" t="s">
        <v>51</v>
      </c>
      <c r="F65" s="39"/>
      <c r="G65" s="44" t="s">
        <v>83</v>
      </c>
      <c r="H65" s="39"/>
      <c r="I65" s="44" t="s">
        <v>93</v>
      </c>
      <c r="J65" s="39"/>
      <c r="K65" s="39"/>
      <c r="L65" s="44"/>
      <c r="M65" s="39"/>
      <c r="N65" s="39"/>
      <c r="O65" s="44"/>
      <c r="P65" s="39"/>
      <c r="Q65" s="44"/>
      <c r="R65" s="39"/>
      <c r="S65" s="45" t="s">
        <v>94</v>
      </c>
      <c r="T65" s="39"/>
      <c r="U65" s="39"/>
      <c r="V65" s="39"/>
      <c r="W65" s="39"/>
      <c r="X65" s="39"/>
      <c r="Y65" s="39"/>
      <c r="Z65" s="39"/>
      <c r="AA65" s="44" t="s">
        <v>29</v>
      </c>
      <c r="AB65" s="39"/>
      <c r="AC65" s="39"/>
      <c r="AD65" s="39"/>
      <c r="AE65" s="39"/>
      <c r="AF65" s="44" t="s">
        <v>30</v>
      </c>
      <c r="AG65" s="39"/>
      <c r="AH65" s="39"/>
      <c r="AI65" s="9" t="s">
        <v>45</v>
      </c>
      <c r="AJ65" s="46" t="s">
        <v>46</v>
      </c>
      <c r="AK65" s="39"/>
      <c r="AL65" s="39"/>
      <c r="AM65" s="39"/>
      <c r="AN65" s="39"/>
      <c r="AO65" s="39"/>
      <c r="AP65" s="26">
        <v>88478164.609999999</v>
      </c>
      <c r="AQ65" s="26">
        <v>88461358</v>
      </c>
      <c r="AR65" s="26">
        <v>16806.61</v>
      </c>
      <c r="AS65" s="41">
        <v>0</v>
      </c>
      <c r="AT65" s="36"/>
      <c r="AU65" s="41">
        <v>88461358</v>
      </c>
      <c r="AV65" s="36"/>
      <c r="AW65" s="26">
        <v>0</v>
      </c>
      <c r="AX65" s="26">
        <v>88461358</v>
      </c>
      <c r="AY65" s="26">
        <v>0</v>
      </c>
      <c r="AZ65" s="26">
        <v>88461358</v>
      </c>
      <c r="BA65" s="26">
        <v>0</v>
      </c>
      <c r="BB65" s="26">
        <v>88461358</v>
      </c>
      <c r="BC65" s="26">
        <v>0</v>
      </c>
      <c r="BD65" s="26">
        <v>0</v>
      </c>
    </row>
    <row r="66" spans="1:56" s="25" customFormat="1" x14ac:dyDescent="0.25">
      <c r="A66" s="38" t="s">
        <v>43</v>
      </c>
      <c r="B66" s="39"/>
      <c r="C66" s="38" t="s">
        <v>51</v>
      </c>
      <c r="D66" s="39"/>
      <c r="E66" s="38" t="s">
        <v>51</v>
      </c>
      <c r="F66" s="39"/>
      <c r="G66" s="38" t="s">
        <v>83</v>
      </c>
      <c r="H66" s="39"/>
      <c r="I66" s="38" t="s">
        <v>93</v>
      </c>
      <c r="J66" s="39"/>
      <c r="K66" s="39"/>
      <c r="L66" s="38" t="s">
        <v>55</v>
      </c>
      <c r="M66" s="39"/>
      <c r="N66" s="39"/>
      <c r="O66" s="38"/>
      <c r="P66" s="39"/>
      <c r="Q66" s="38"/>
      <c r="R66" s="39"/>
      <c r="S66" s="40" t="s">
        <v>95</v>
      </c>
      <c r="T66" s="39"/>
      <c r="U66" s="39"/>
      <c r="V66" s="39"/>
      <c r="W66" s="39"/>
      <c r="X66" s="39"/>
      <c r="Y66" s="39"/>
      <c r="Z66" s="39"/>
      <c r="AA66" s="38" t="s">
        <v>29</v>
      </c>
      <c r="AB66" s="39"/>
      <c r="AC66" s="39"/>
      <c r="AD66" s="39"/>
      <c r="AE66" s="39"/>
      <c r="AF66" s="38" t="s">
        <v>30</v>
      </c>
      <c r="AG66" s="39"/>
      <c r="AH66" s="39"/>
      <c r="AI66" s="10" t="s">
        <v>45</v>
      </c>
      <c r="AJ66" s="42" t="s">
        <v>46</v>
      </c>
      <c r="AK66" s="39"/>
      <c r="AL66" s="39"/>
      <c r="AM66" s="39"/>
      <c r="AN66" s="39"/>
      <c r="AO66" s="39"/>
      <c r="AP66" s="24">
        <v>88478164.609999999</v>
      </c>
      <c r="AQ66" s="24">
        <v>88461358</v>
      </c>
      <c r="AR66" s="24">
        <v>16806.61</v>
      </c>
      <c r="AS66" s="37">
        <v>0</v>
      </c>
      <c r="AT66" s="36"/>
      <c r="AU66" s="37">
        <v>88461358</v>
      </c>
      <c r="AV66" s="36"/>
      <c r="AW66" s="24">
        <v>0</v>
      </c>
      <c r="AX66" s="24">
        <v>88461358</v>
      </c>
      <c r="AY66" s="24">
        <v>0</v>
      </c>
      <c r="AZ66" s="24">
        <v>88461358</v>
      </c>
      <c r="BA66" s="24">
        <v>0</v>
      </c>
      <c r="BB66" s="24">
        <v>88461358</v>
      </c>
      <c r="BC66" s="24">
        <v>0</v>
      </c>
      <c r="BD66" s="24">
        <v>0</v>
      </c>
    </row>
    <row r="67" spans="1:56" s="25" customFormat="1" x14ac:dyDescent="0.25">
      <c r="A67" s="44" t="s">
        <v>43</v>
      </c>
      <c r="B67" s="39"/>
      <c r="C67" s="44" t="s">
        <v>41</v>
      </c>
      <c r="D67" s="39"/>
      <c r="E67" s="44"/>
      <c r="F67" s="39"/>
      <c r="G67" s="44"/>
      <c r="H67" s="39"/>
      <c r="I67" s="44"/>
      <c r="J67" s="39"/>
      <c r="K67" s="39"/>
      <c r="L67" s="44"/>
      <c r="M67" s="39"/>
      <c r="N67" s="39"/>
      <c r="O67" s="44"/>
      <c r="P67" s="39"/>
      <c r="Q67" s="44"/>
      <c r="R67" s="39"/>
      <c r="S67" s="45" t="s">
        <v>96</v>
      </c>
      <c r="T67" s="39"/>
      <c r="U67" s="39"/>
      <c r="V67" s="39"/>
      <c r="W67" s="39"/>
      <c r="X67" s="39"/>
      <c r="Y67" s="39"/>
      <c r="Z67" s="39"/>
      <c r="AA67" s="44" t="s">
        <v>29</v>
      </c>
      <c r="AB67" s="39"/>
      <c r="AC67" s="39"/>
      <c r="AD67" s="39"/>
      <c r="AE67" s="39"/>
      <c r="AF67" s="44" t="s">
        <v>30</v>
      </c>
      <c r="AG67" s="39"/>
      <c r="AH67" s="39"/>
      <c r="AI67" s="9" t="s">
        <v>45</v>
      </c>
      <c r="AJ67" s="46" t="s">
        <v>46</v>
      </c>
      <c r="AK67" s="39"/>
      <c r="AL67" s="39"/>
      <c r="AM67" s="39"/>
      <c r="AN67" s="39"/>
      <c r="AO67" s="39"/>
      <c r="AP67" s="26">
        <v>15807400000</v>
      </c>
      <c r="AQ67" s="26">
        <v>14726168608.790001</v>
      </c>
      <c r="AR67" s="26">
        <v>1081231391.21</v>
      </c>
      <c r="AS67" s="41">
        <v>0</v>
      </c>
      <c r="AT67" s="36"/>
      <c r="AU67" s="41">
        <v>14726168608.790001</v>
      </c>
      <c r="AV67" s="36"/>
      <c r="AW67" s="26">
        <v>0</v>
      </c>
      <c r="AX67" s="26">
        <v>14726168608.790001</v>
      </c>
      <c r="AY67" s="26">
        <v>0</v>
      </c>
      <c r="AZ67" s="26">
        <v>14726168608.790001</v>
      </c>
      <c r="BA67" s="26">
        <v>0</v>
      </c>
      <c r="BB67" s="26">
        <v>14726168608.790001</v>
      </c>
      <c r="BC67" s="26">
        <v>0</v>
      </c>
      <c r="BD67" s="26">
        <v>3081613.32</v>
      </c>
    </row>
    <row r="68" spans="1:56" s="25" customFormat="1" x14ac:dyDescent="0.25">
      <c r="A68" s="44" t="s">
        <v>43</v>
      </c>
      <c r="B68" s="39"/>
      <c r="C68" s="44" t="s">
        <v>41</v>
      </c>
      <c r="D68" s="39"/>
      <c r="E68" s="44"/>
      <c r="F68" s="39"/>
      <c r="G68" s="44"/>
      <c r="H68" s="39"/>
      <c r="I68" s="44"/>
      <c r="J68" s="39"/>
      <c r="K68" s="39"/>
      <c r="L68" s="44"/>
      <c r="M68" s="39"/>
      <c r="N68" s="39"/>
      <c r="O68" s="44"/>
      <c r="P68" s="39"/>
      <c r="Q68" s="44"/>
      <c r="R68" s="39"/>
      <c r="S68" s="45" t="s">
        <v>96</v>
      </c>
      <c r="T68" s="39"/>
      <c r="U68" s="39"/>
      <c r="V68" s="39"/>
      <c r="W68" s="39"/>
      <c r="X68" s="39"/>
      <c r="Y68" s="39"/>
      <c r="Z68" s="39"/>
      <c r="AA68" s="44" t="s">
        <v>48</v>
      </c>
      <c r="AB68" s="39"/>
      <c r="AC68" s="39"/>
      <c r="AD68" s="39"/>
      <c r="AE68" s="39"/>
      <c r="AF68" s="44" t="s">
        <v>30</v>
      </c>
      <c r="AG68" s="39"/>
      <c r="AH68" s="39"/>
      <c r="AI68" s="9" t="s">
        <v>49</v>
      </c>
      <c r="AJ68" s="46" t="s">
        <v>50</v>
      </c>
      <c r="AK68" s="39"/>
      <c r="AL68" s="39"/>
      <c r="AM68" s="39"/>
      <c r="AN68" s="39"/>
      <c r="AO68" s="39"/>
      <c r="AP68" s="26">
        <v>208204000</v>
      </c>
      <c r="AQ68" s="26">
        <v>200004000</v>
      </c>
      <c r="AR68" s="26">
        <v>8200000</v>
      </c>
      <c r="AS68" s="41">
        <v>0</v>
      </c>
      <c r="AT68" s="36"/>
      <c r="AU68" s="41">
        <v>200004000</v>
      </c>
      <c r="AV68" s="36"/>
      <c r="AW68" s="26">
        <v>0</v>
      </c>
      <c r="AX68" s="26">
        <v>200004000</v>
      </c>
      <c r="AY68" s="26">
        <v>0</v>
      </c>
      <c r="AZ68" s="26">
        <v>200004000</v>
      </c>
      <c r="BA68" s="26">
        <v>0</v>
      </c>
      <c r="BB68" s="26">
        <v>200004000</v>
      </c>
      <c r="BC68" s="26">
        <v>0</v>
      </c>
      <c r="BD68" s="26">
        <v>0</v>
      </c>
    </row>
    <row r="69" spans="1:56" s="25" customFormat="1" x14ac:dyDescent="0.25">
      <c r="A69" s="44" t="s">
        <v>43</v>
      </c>
      <c r="B69" s="39"/>
      <c r="C69" s="44" t="s">
        <v>41</v>
      </c>
      <c r="D69" s="39"/>
      <c r="E69" s="44" t="s">
        <v>51</v>
      </c>
      <c r="F69" s="39"/>
      <c r="G69" s="44"/>
      <c r="H69" s="39"/>
      <c r="I69" s="44"/>
      <c r="J69" s="39"/>
      <c r="K69" s="39"/>
      <c r="L69" s="44"/>
      <c r="M69" s="39"/>
      <c r="N69" s="39"/>
      <c r="O69" s="44"/>
      <c r="P69" s="39"/>
      <c r="Q69" s="44"/>
      <c r="R69" s="39"/>
      <c r="S69" s="45" t="s">
        <v>97</v>
      </c>
      <c r="T69" s="39"/>
      <c r="U69" s="39"/>
      <c r="V69" s="39"/>
      <c r="W69" s="39"/>
      <c r="X69" s="39"/>
      <c r="Y69" s="39"/>
      <c r="Z69" s="39"/>
      <c r="AA69" s="44" t="s">
        <v>29</v>
      </c>
      <c r="AB69" s="39"/>
      <c r="AC69" s="39"/>
      <c r="AD69" s="39"/>
      <c r="AE69" s="39"/>
      <c r="AF69" s="44" t="s">
        <v>30</v>
      </c>
      <c r="AG69" s="39"/>
      <c r="AH69" s="39"/>
      <c r="AI69" s="9" t="s">
        <v>45</v>
      </c>
      <c r="AJ69" s="46" t="s">
        <v>46</v>
      </c>
      <c r="AK69" s="39"/>
      <c r="AL69" s="39"/>
      <c r="AM69" s="39"/>
      <c r="AN69" s="39"/>
      <c r="AO69" s="39"/>
      <c r="AP69" s="26">
        <v>87400000</v>
      </c>
      <c r="AQ69" s="26">
        <v>35613479.979999997</v>
      </c>
      <c r="AR69" s="26">
        <v>51786520.020000003</v>
      </c>
      <c r="AS69" s="41">
        <v>0</v>
      </c>
      <c r="AT69" s="36"/>
      <c r="AU69" s="41">
        <v>35613479.979999997</v>
      </c>
      <c r="AV69" s="36"/>
      <c r="AW69" s="26">
        <v>0</v>
      </c>
      <c r="AX69" s="26">
        <v>35613479.979999997</v>
      </c>
      <c r="AY69" s="26">
        <v>0</v>
      </c>
      <c r="AZ69" s="26">
        <v>35613479.979999997</v>
      </c>
      <c r="BA69" s="26">
        <v>0</v>
      </c>
      <c r="BB69" s="26">
        <v>35613479.979999997</v>
      </c>
      <c r="BC69" s="26">
        <v>0</v>
      </c>
      <c r="BD69" s="26">
        <v>0</v>
      </c>
    </row>
    <row r="70" spans="1:56" s="25" customFormat="1" x14ac:dyDescent="0.25">
      <c r="A70" s="44" t="s">
        <v>43</v>
      </c>
      <c r="B70" s="39"/>
      <c r="C70" s="44" t="s">
        <v>41</v>
      </c>
      <c r="D70" s="39"/>
      <c r="E70" s="44" t="s">
        <v>51</v>
      </c>
      <c r="F70" s="39"/>
      <c r="G70" s="44" t="s">
        <v>51</v>
      </c>
      <c r="H70" s="39"/>
      <c r="I70" s="44"/>
      <c r="J70" s="39"/>
      <c r="K70" s="39"/>
      <c r="L70" s="44"/>
      <c r="M70" s="39"/>
      <c r="N70" s="39"/>
      <c r="O70" s="44"/>
      <c r="P70" s="39"/>
      <c r="Q70" s="44"/>
      <c r="R70" s="39"/>
      <c r="S70" s="45" t="s">
        <v>98</v>
      </c>
      <c r="T70" s="39"/>
      <c r="U70" s="39"/>
      <c r="V70" s="39"/>
      <c r="W70" s="39"/>
      <c r="X70" s="39"/>
      <c r="Y70" s="39"/>
      <c r="Z70" s="39"/>
      <c r="AA70" s="44" t="s">
        <v>29</v>
      </c>
      <c r="AB70" s="39"/>
      <c r="AC70" s="39"/>
      <c r="AD70" s="39"/>
      <c r="AE70" s="39"/>
      <c r="AF70" s="44" t="s">
        <v>30</v>
      </c>
      <c r="AG70" s="39"/>
      <c r="AH70" s="39"/>
      <c r="AI70" s="9" t="s">
        <v>45</v>
      </c>
      <c r="AJ70" s="46" t="s">
        <v>46</v>
      </c>
      <c r="AK70" s="39"/>
      <c r="AL70" s="39"/>
      <c r="AM70" s="39"/>
      <c r="AN70" s="39"/>
      <c r="AO70" s="39"/>
      <c r="AP70" s="26">
        <v>87400000</v>
      </c>
      <c r="AQ70" s="26">
        <v>35613479.979999997</v>
      </c>
      <c r="AR70" s="26">
        <v>51786520.020000003</v>
      </c>
      <c r="AS70" s="41">
        <v>0</v>
      </c>
      <c r="AT70" s="36"/>
      <c r="AU70" s="41">
        <v>35613479.979999997</v>
      </c>
      <c r="AV70" s="36"/>
      <c r="AW70" s="26">
        <v>0</v>
      </c>
      <c r="AX70" s="26">
        <v>35613479.979999997</v>
      </c>
      <c r="AY70" s="26">
        <v>0</v>
      </c>
      <c r="AZ70" s="26">
        <v>35613479.979999997</v>
      </c>
      <c r="BA70" s="26">
        <v>0</v>
      </c>
      <c r="BB70" s="26">
        <v>35613479.979999997</v>
      </c>
      <c r="BC70" s="26">
        <v>0</v>
      </c>
      <c r="BD70" s="26">
        <v>0</v>
      </c>
    </row>
    <row r="71" spans="1:56" s="25" customFormat="1" x14ac:dyDescent="0.25">
      <c r="A71" s="44" t="s">
        <v>43</v>
      </c>
      <c r="B71" s="39"/>
      <c r="C71" s="44" t="s">
        <v>41</v>
      </c>
      <c r="D71" s="39"/>
      <c r="E71" s="44" t="s">
        <v>51</v>
      </c>
      <c r="F71" s="39"/>
      <c r="G71" s="44" t="s">
        <v>51</v>
      </c>
      <c r="H71" s="39"/>
      <c r="I71" s="44" t="s">
        <v>58</v>
      </c>
      <c r="J71" s="39"/>
      <c r="K71" s="39"/>
      <c r="L71" s="44"/>
      <c r="M71" s="39"/>
      <c r="N71" s="39"/>
      <c r="O71" s="44"/>
      <c r="P71" s="39"/>
      <c r="Q71" s="44"/>
      <c r="R71" s="39"/>
      <c r="S71" s="45" t="s">
        <v>99</v>
      </c>
      <c r="T71" s="39"/>
      <c r="U71" s="39"/>
      <c r="V71" s="39"/>
      <c r="W71" s="39"/>
      <c r="X71" s="39"/>
      <c r="Y71" s="39"/>
      <c r="Z71" s="39"/>
      <c r="AA71" s="44" t="s">
        <v>29</v>
      </c>
      <c r="AB71" s="39"/>
      <c r="AC71" s="39"/>
      <c r="AD71" s="39"/>
      <c r="AE71" s="39"/>
      <c r="AF71" s="44" t="s">
        <v>30</v>
      </c>
      <c r="AG71" s="39"/>
      <c r="AH71" s="39"/>
      <c r="AI71" s="9" t="s">
        <v>45</v>
      </c>
      <c r="AJ71" s="46" t="s">
        <v>46</v>
      </c>
      <c r="AK71" s="39"/>
      <c r="AL71" s="39"/>
      <c r="AM71" s="39"/>
      <c r="AN71" s="39"/>
      <c r="AO71" s="39"/>
      <c r="AP71" s="26">
        <v>40400000</v>
      </c>
      <c r="AQ71" s="26">
        <v>0</v>
      </c>
      <c r="AR71" s="26">
        <v>40400000</v>
      </c>
      <c r="AS71" s="41">
        <v>0</v>
      </c>
      <c r="AT71" s="36"/>
      <c r="AU71" s="41">
        <v>0</v>
      </c>
      <c r="AV71" s="36"/>
      <c r="AW71" s="26">
        <v>0</v>
      </c>
      <c r="AX71" s="26">
        <v>0</v>
      </c>
      <c r="AY71" s="26">
        <v>0</v>
      </c>
      <c r="AZ71" s="26">
        <v>0</v>
      </c>
      <c r="BA71" s="26">
        <v>0</v>
      </c>
      <c r="BB71" s="26">
        <v>0</v>
      </c>
      <c r="BC71" s="26">
        <v>0</v>
      </c>
      <c r="BD71" s="26">
        <v>0</v>
      </c>
    </row>
    <row r="72" spans="1:56" s="25" customFormat="1" x14ac:dyDescent="0.25">
      <c r="A72" s="38" t="s">
        <v>43</v>
      </c>
      <c r="B72" s="39"/>
      <c r="C72" s="38" t="s">
        <v>41</v>
      </c>
      <c r="D72" s="39"/>
      <c r="E72" s="38" t="s">
        <v>51</v>
      </c>
      <c r="F72" s="39"/>
      <c r="G72" s="38" t="s">
        <v>51</v>
      </c>
      <c r="H72" s="39"/>
      <c r="I72" s="38" t="s">
        <v>58</v>
      </c>
      <c r="J72" s="39"/>
      <c r="K72" s="39"/>
      <c r="L72" s="38" t="s">
        <v>67</v>
      </c>
      <c r="M72" s="39"/>
      <c r="N72" s="39"/>
      <c r="O72" s="38"/>
      <c r="P72" s="39"/>
      <c r="Q72" s="38"/>
      <c r="R72" s="39"/>
      <c r="S72" s="40" t="s">
        <v>244</v>
      </c>
      <c r="T72" s="39"/>
      <c r="U72" s="39"/>
      <c r="V72" s="39"/>
      <c r="W72" s="39"/>
      <c r="X72" s="39"/>
      <c r="Y72" s="39"/>
      <c r="Z72" s="39"/>
      <c r="AA72" s="38" t="s">
        <v>29</v>
      </c>
      <c r="AB72" s="39"/>
      <c r="AC72" s="39"/>
      <c r="AD72" s="39"/>
      <c r="AE72" s="39"/>
      <c r="AF72" s="38" t="s">
        <v>30</v>
      </c>
      <c r="AG72" s="39"/>
      <c r="AH72" s="39"/>
      <c r="AI72" s="10" t="s">
        <v>45</v>
      </c>
      <c r="AJ72" s="42" t="s">
        <v>46</v>
      </c>
      <c r="AK72" s="39"/>
      <c r="AL72" s="39"/>
      <c r="AM72" s="39"/>
      <c r="AN72" s="39"/>
      <c r="AO72" s="39"/>
      <c r="AP72" s="24">
        <v>40400000</v>
      </c>
      <c r="AQ72" s="24">
        <v>0</v>
      </c>
      <c r="AR72" s="24">
        <v>40400000</v>
      </c>
      <c r="AS72" s="37">
        <v>0</v>
      </c>
      <c r="AT72" s="36"/>
      <c r="AU72" s="37">
        <v>0</v>
      </c>
      <c r="AV72" s="36"/>
      <c r="AW72" s="24">
        <v>0</v>
      </c>
      <c r="AX72" s="24">
        <v>0</v>
      </c>
      <c r="AY72" s="24">
        <v>0</v>
      </c>
      <c r="AZ72" s="24">
        <v>0</v>
      </c>
      <c r="BA72" s="24">
        <v>0</v>
      </c>
      <c r="BB72" s="24">
        <v>0</v>
      </c>
      <c r="BC72" s="24">
        <v>0</v>
      </c>
      <c r="BD72" s="24">
        <v>0</v>
      </c>
    </row>
    <row r="73" spans="1:56" s="25" customFormat="1" x14ac:dyDescent="0.25">
      <c r="A73" s="44" t="s">
        <v>43</v>
      </c>
      <c r="B73" s="39"/>
      <c r="C73" s="44" t="s">
        <v>41</v>
      </c>
      <c r="D73" s="39"/>
      <c r="E73" s="44" t="s">
        <v>51</v>
      </c>
      <c r="F73" s="39"/>
      <c r="G73" s="44" t="s">
        <v>51</v>
      </c>
      <c r="H73" s="39"/>
      <c r="I73" s="44" t="s">
        <v>60</v>
      </c>
      <c r="J73" s="39"/>
      <c r="K73" s="39"/>
      <c r="L73" s="44"/>
      <c r="M73" s="39"/>
      <c r="N73" s="39"/>
      <c r="O73" s="44"/>
      <c r="P73" s="39"/>
      <c r="Q73" s="44"/>
      <c r="R73" s="39"/>
      <c r="S73" s="45" t="s">
        <v>100</v>
      </c>
      <c r="T73" s="39"/>
      <c r="U73" s="39"/>
      <c r="V73" s="39"/>
      <c r="W73" s="39"/>
      <c r="X73" s="39"/>
      <c r="Y73" s="39"/>
      <c r="Z73" s="39"/>
      <c r="AA73" s="44" t="s">
        <v>29</v>
      </c>
      <c r="AB73" s="39"/>
      <c r="AC73" s="39"/>
      <c r="AD73" s="39"/>
      <c r="AE73" s="39"/>
      <c r="AF73" s="44" t="s">
        <v>30</v>
      </c>
      <c r="AG73" s="39"/>
      <c r="AH73" s="39"/>
      <c r="AI73" s="9" t="s">
        <v>45</v>
      </c>
      <c r="AJ73" s="46" t="s">
        <v>46</v>
      </c>
      <c r="AK73" s="39"/>
      <c r="AL73" s="39"/>
      <c r="AM73" s="39"/>
      <c r="AN73" s="39"/>
      <c r="AO73" s="39"/>
      <c r="AP73" s="26">
        <v>47000000</v>
      </c>
      <c r="AQ73" s="26">
        <v>35613479.979999997</v>
      </c>
      <c r="AR73" s="26">
        <v>11386520.02</v>
      </c>
      <c r="AS73" s="41">
        <v>0</v>
      </c>
      <c r="AT73" s="36"/>
      <c r="AU73" s="41">
        <v>35613479.979999997</v>
      </c>
      <c r="AV73" s="36"/>
      <c r="AW73" s="26">
        <v>0</v>
      </c>
      <c r="AX73" s="26">
        <v>35613479.979999997</v>
      </c>
      <c r="AY73" s="26">
        <v>0</v>
      </c>
      <c r="AZ73" s="26">
        <v>35613479.979999997</v>
      </c>
      <c r="BA73" s="26">
        <v>0</v>
      </c>
      <c r="BB73" s="26">
        <v>35613479.979999997</v>
      </c>
      <c r="BC73" s="26">
        <v>0</v>
      </c>
      <c r="BD73" s="26">
        <v>0</v>
      </c>
    </row>
    <row r="74" spans="1:56" s="25" customFormat="1" x14ac:dyDescent="0.25">
      <c r="A74" s="38" t="s">
        <v>43</v>
      </c>
      <c r="B74" s="39"/>
      <c r="C74" s="38" t="s">
        <v>41</v>
      </c>
      <c r="D74" s="39"/>
      <c r="E74" s="38" t="s">
        <v>51</v>
      </c>
      <c r="F74" s="39"/>
      <c r="G74" s="38" t="s">
        <v>51</v>
      </c>
      <c r="H74" s="39"/>
      <c r="I74" s="38" t="s">
        <v>60</v>
      </c>
      <c r="J74" s="39"/>
      <c r="K74" s="39"/>
      <c r="L74" s="38" t="s">
        <v>58</v>
      </c>
      <c r="M74" s="39"/>
      <c r="N74" s="39"/>
      <c r="O74" s="38"/>
      <c r="P74" s="39"/>
      <c r="Q74" s="38"/>
      <c r="R74" s="39"/>
      <c r="S74" s="40" t="s">
        <v>101</v>
      </c>
      <c r="T74" s="39"/>
      <c r="U74" s="39"/>
      <c r="V74" s="39"/>
      <c r="W74" s="39"/>
      <c r="X74" s="39"/>
      <c r="Y74" s="39"/>
      <c r="Z74" s="39"/>
      <c r="AA74" s="38" t="s">
        <v>29</v>
      </c>
      <c r="AB74" s="39"/>
      <c r="AC74" s="39"/>
      <c r="AD74" s="39"/>
      <c r="AE74" s="39"/>
      <c r="AF74" s="38" t="s">
        <v>30</v>
      </c>
      <c r="AG74" s="39"/>
      <c r="AH74" s="39"/>
      <c r="AI74" s="10" t="s">
        <v>45</v>
      </c>
      <c r="AJ74" s="42" t="s">
        <v>46</v>
      </c>
      <c r="AK74" s="39"/>
      <c r="AL74" s="39"/>
      <c r="AM74" s="39"/>
      <c r="AN74" s="39"/>
      <c r="AO74" s="39"/>
      <c r="AP74" s="24">
        <v>2819691</v>
      </c>
      <c r="AQ74" s="24">
        <v>2819690.99</v>
      </c>
      <c r="AR74" s="24">
        <v>0.01</v>
      </c>
      <c r="AS74" s="37">
        <v>0</v>
      </c>
      <c r="AT74" s="36"/>
      <c r="AU74" s="37">
        <v>2819690.99</v>
      </c>
      <c r="AV74" s="36"/>
      <c r="AW74" s="24">
        <v>0</v>
      </c>
      <c r="AX74" s="24">
        <v>2819690.99</v>
      </c>
      <c r="AY74" s="24">
        <v>0</v>
      </c>
      <c r="AZ74" s="24">
        <v>2819690.99</v>
      </c>
      <c r="BA74" s="24">
        <v>0</v>
      </c>
      <c r="BB74" s="24">
        <v>2819690.99</v>
      </c>
      <c r="BC74" s="24">
        <v>0</v>
      </c>
      <c r="BD74" s="24">
        <v>0</v>
      </c>
    </row>
    <row r="75" spans="1:56" s="25" customFormat="1" x14ac:dyDescent="0.25">
      <c r="A75" s="38" t="s">
        <v>43</v>
      </c>
      <c r="B75" s="39"/>
      <c r="C75" s="38" t="s">
        <v>41</v>
      </c>
      <c r="D75" s="39"/>
      <c r="E75" s="38" t="s">
        <v>51</v>
      </c>
      <c r="F75" s="39"/>
      <c r="G75" s="38" t="s">
        <v>51</v>
      </c>
      <c r="H75" s="39"/>
      <c r="I75" s="38" t="s">
        <v>60</v>
      </c>
      <c r="J75" s="39"/>
      <c r="K75" s="39"/>
      <c r="L75" s="38" t="s">
        <v>60</v>
      </c>
      <c r="M75" s="39"/>
      <c r="N75" s="39"/>
      <c r="O75" s="38"/>
      <c r="P75" s="39"/>
      <c r="Q75" s="38"/>
      <c r="R75" s="39"/>
      <c r="S75" s="40" t="s">
        <v>102</v>
      </c>
      <c r="T75" s="39"/>
      <c r="U75" s="39"/>
      <c r="V75" s="39"/>
      <c r="W75" s="39"/>
      <c r="X75" s="39"/>
      <c r="Y75" s="39"/>
      <c r="Z75" s="39"/>
      <c r="AA75" s="38" t="s">
        <v>29</v>
      </c>
      <c r="AB75" s="39"/>
      <c r="AC75" s="39"/>
      <c r="AD75" s="39"/>
      <c r="AE75" s="39"/>
      <c r="AF75" s="38" t="s">
        <v>30</v>
      </c>
      <c r="AG75" s="39"/>
      <c r="AH75" s="39"/>
      <c r="AI75" s="10" t="s">
        <v>45</v>
      </c>
      <c r="AJ75" s="42" t="s">
        <v>46</v>
      </c>
      <c r="AK75" s="39"/>
      <c r="AL75" s="39"/>
      <c r="AM75" s="39"/>
      <c r="AN75" s="39"/>
      <c r="AO75" s="39"/>
      <c r="AP75" s="24">
        <v>9203800</v>
      </c>
      <c r="AQ75" s="24">
        <v>9203619</v>
      </c>
      <c r="AR75" s="24">
        <v>181</v>
      </c>
      <c r="AS75" s="37">
        <v>0</v>
      </c>
      <c r="AT75" s="36"/>
      <c r="AU75" s="37">
        <v>9203619</v>
      </c>
      <c r="AV75" s="36"/>
      <c r="AW75" s="24">
        <v>0</v>
      </c>
      <c r="AX75" s="24">
        <v>9203619</v>
      </c>
      <c r="AY75" s="24">
        <v>0</v>
      </c>
      <c r="AZ75" s="24">
        <v>9203619</v>
      </c>
      <c r="BA75" s="24">
        <v>0</v>
      </c>
      <c r="BB75" s="24">
        <v>9203619</v>
      </c>
      <c r="BC75" s="24">
        <v>0</v>
      </c>
      <c r="BD75" s="24">
        <v>0</v>
      </c>
    </row>
    <row r="76" spans="1:56" s="25" customFormat="1" x14ac:dyDescent="0.25">
      <c r="A76" s="38" t="s">
        <v>43</v>
      </c>
      <c r="B76" s="39"/>
      <c r="C76" s="38" t="s">
        <v>41</v>
      </c>
      <c r="D76" s="39"/>
      <c r="E76" s="38" t="s">
        <v>51</v>
      </c>
      <c r="F76" s="39"/>
      <c r="G76" s="38" t="s">
        <v>51</v>
      </c>
      <c r="H76" s="39"/>
      <c r="I76" s="38" t="s">
        <v>60</v>
      </c>
      <c r="J76" s="39"/>
      <c r="K76" s="39"/>
      <c r="L76" s="38" t="s">
        <v>65</v>
      </c>
      <c r="M76" s="39"/>
      <c r="N76" s="39"/>
      <c r="O76" s="38"/>
      <c r="P76" s="39"/>
      <c r="Q76" s="38"/>
      <c r="R76" s="39"/>
      <c r="S76" s="40" t="s">
        <v>245</v>
      </c>
      <c r="T76" s="39"/>
      <c r="U76" s="39"/>
      <c r="V76" s="39"/>
      <c r="W76" s="39"/>
      <c r="X76" s="39"/>
      <c r="Y76" s="39"/>
      <c r="Z76" s="39"/>
      <c r="AA76" s="38" t="s">
        <v>29</v>
      </c>
      <c r="AB76" s="39"/>
      <c r="AC76" s="39"/>
      <c r="AD76" s="39"/>
      <c r="AE76" s="39"/>
      <c r="AF76" s="38" t="s">
        <v>30</v>
      </c>
      <c r="AG76" s="39"/>
      <c r="AH76" s="39"/>
      <c r="AI76" s="10" t="s">
        <v>45</v>
      </c>
      <c r="AJ76" s="42" t="s">
        <v>46</v>
      </c>
      <c r="AK76" s="39"/>
      <c r="AL76" s="39"/>
      <c r="AM76" s="39"/>
      <c r="AN76" s="39"/>
      <c r="AO76" s="39"/>
      <c r="AP76" s="24">
        <v>19976509</v>
      </c>
      <c r="AQ76" s="24">
        <v>13141170</v>
      </c>
      <c r="AR76" s="24">
        <v>6835339</v>
      </c>
      <c r="AS76" s="37">
        <v>0</v>
      </c>
      <c r="AT76" s="36"/>
      <c r="AU76" s="37">
        <v>13141170</v>
      </c>
      <c r="AV76" s="36"/>
      <c r="AW76" s="24">
        <v>0</v>
      </c>
      <c r="AX76" s="24">
        <v>13141170</v>
      </c>
      <c r="AY76" s="24">
        <v>0</v>
      </c>
      <c r="AZ76" s="24">
        <v>13141170</v>
      </c>
      <c r="BA76" s="24">
        <v>0</v>
      </c>
      <c r="BB76" s="24">
        <v>13141170</v>
      </c>
      <c r="BC76" s="24">
        <v>0</v>
      </c>
      <c r="BD76" s="24">
        <v>0</v>
      </c>
    </row>
    <row r="77" spans="1:56" s="25" customFormat="1" x14ac:dyDescent="0.25">
      <c r="A77" s="38" t="s">
        <v>43</v>
      </c>
      <c r="B77" s="39"/>
      <c r="C77" s="38" t="s">
        <v>41</v>
      </c>
      <c r="D77" s="39"/>
      <c r="E77" s="38" t="s">
        <v>51</v>
      </c>
      <c r="F77" s="39"/>
      <c r="G77" s="38" t="s">
        <v>51</v>
      </c>
      <c r="H77" s="39"/>
      <c r="I77" s="38" t="s">
        <v>60</v>
      </c>
      <c r="J77" s="39"/>
      <c r="K77" s="39"/>
      <c r="L77" s="38" t="s">
        <v>68</v>
      </c>
      <c r="M77" s="39"/>
      <c r="N77" s="39"/>
      <c r="O77" s="38"/>
      <c r="P77" s="39"/>
      <c r="Q77" s="38"/>
      <c r="R77" s="39"/>
      <c r="S77" s="40" t="s">
        <v>286</v>
      </c>
      <c r="T77" s="39"/>
      <c r="U77" s="39"/>
      <c r="V77" s="39"/>
      <c r="W77" s="39"/>
      <c r="X77" s="39"/>
      <c r="Y77" s="39"/>
      <c r="Z77" s="39"/>
      <c r="AA77" s="38" t="s">
        <v>29</v>
      </c>
      <c r="AB77" s="39"/>
      <c r="AC77" s="39"/>
      <c r="AD77" s="39"/>
      <c r="AE77" s="39"/>
      <c r="AF77" s="38" t="s">
        <v>30</v>
      </c>
      <c r="AG77" s="39"/>
      <c r="AH77" s="39"/>
      <c r="AI77" s="10" t="s">
        <v>45</v>
      </c>
      <c r="AJ77" s="42" t="s">
        <v>46</v>
      </c>
      <c r="AK77" s="39"/>
      <c r="AL77" s="39"/>
      <c r="AM77" s="39"/>
      <c r="AN77" s="39"/>
      <c r="AO77" s="39"/>
      <c r="AP77" s="24">
        <v>15000000</v>
      </c>
      <c r="AQ77" s="24">
        <v>10448999.99</v>
      </c>
      <c r="AR77" s="24">
        <v>4551000.01</v>
      </c>
      <c r="AS77" s="37">
        <v>0</v>
      </c>
      <c r="AT77" s="36"/>
      <c r="AU77" s="37">
        <v>10448999.99</v>
      </c>
      <c r="AV77" s="36"/>
      <c r="AW77" s="24">
        <v>0</v>
      </c>
      <c r="AX77" s="24">
        <v>10448999.99</v>
      </c>
      <c r="AY77" s="24">
        <v>0</v>
      </c>
      <c r="AZ77" s="24">
        <v>10448999.99</v>
      </c>
      <c r="BA77" s="24">
        <v>0</v>
      </c>
      <c r="BB77" s="24">
        <v>10448999.99</v>
      </c>
      <c r="BC77" s="24">
        <v>0</v>
      </c>
      <c r="BD77" s="24">
        <v>0</v>
      </c>
    </row>
    <row r="78" spans="1:56" s="25" customFormat="1" x14ac:dyDescent="0.25">
      <c r="A78" s="44" t="s">
        <v>43</v>
      </c>
      <c r="B78" s="39"/>
      <c r="C78" s="44" t="s">
        <v>41</v>
      </c>
      <c r="D78" s="39"/>
      <c r="E78" s="44" t="s">
        <v>41</v>
      </c>
      <c r="F78" s="39"/>
      <c r="G78" s="44"/>
      <c r="H78" s="39"/>
      <c r="I78" s="44"/>
      <c r="J78" s="39"/>
      <c r="K78" s="39"/>
      <c r="L78" s="44"/>
      <c r="M78" s="39"/>
      <c r="N78" s="39"/>
      <c r="O78" s="44"/>
      <c r="P78" s="39"/>
      <c r="Q78" s="44"/>
      <c r="R78" s="39"/>
      <c r="S78" s="45" t="s">
        <v>103</v>
      </c>
      <c r="T78" s="39"/>
      <c r="U78" s="39"/>
      <c r="V78" s="39"/>
      <c r="W78" s="39"/>
      <c r="X78" s="39"/>
      <c r="Y78" s="39"/>
      <c r="Z78" s="39"/>
      <c r="AA78" s="44" t="s">
        <v>29</v>
      </c>
      <c r="AB78" s="39"/>
      <c r="AC78" s="39"/>
      <c r="AD78" s="39"/>
      <c r="AE78" s="39"/>
      <c r="AF78" s="44" t="s">
        <v>30</v>
      </c>
      <c r="AG78" s="39"/>
      <c r="AH78" s="39"/>
      <c r="AI78" s="9" t="s">
        <v>45</v>
      </c>
      <c r="AJ78" s="46" t="s">
        <v>46</v>
      </c>
      <c r="AK78" s="39"/>
      <c r="AL78" s="39"/>
      <c r="AM78" s="39"/>
      <c r="AN78" s="39"/>
      <c r="AO78" s="39"/>
      <c r="AP78" s="26">
        <v>15720000000</v>
      </c>
      <c r="AQ78" s="26">
        <v>14690555128.809999</v>
      </c>
      <c r="AR78" s="26">
        <v>1029444871.1900001</v>
      </c>
      <c r="AS78" s="41">
        <v>0</v>
      </c>
      <c r="AT78" s="36"/>
      <c r="AU78" s="41">
        <v>14690555128.809999</v>
      </c>
      <c r="AV78" s="36"/>
      <c r="AW78" s="26">
        <v>0</v>
      </c>
      <c r="AX78" s="26">
        <v>14690555128.809999</v>
      </c>
      <c r="AY78" s="26">
        <v>0</v>
      </c>
      <c r="AZ78" s="26">
        <v>14690555128.809999</v>
      </c>
      <c r="BA78" s="26">
        <v>0</v>
      </c>
      <c r="BB78" s="26">
        <v>14690555128.809999</v>
      </c>
      <c r="BC78" s="26">
        <v>0</v>
      </c>
      <c r="BD78" s="26">
        <v>3081613.32</v>
      </c>
    </row>
    <row r="79" spans="1:56" s="25" customFormat="1" x14ac:dyDescent="0.25">
      <c r="A79" s="44" t="s">
        <v>43</v>
      </c>
      <c r="B79" s="39"/>
      <c r="C79" s="44" t="s">
        <v>41</v>
      </c>
      <c r="D79" s="39"/>
      <c r="E79" s="44" t="s">
        <v>41</v>
      </c>
      <c r="F79" s="39"/>
      <c r="G79" s="44"/>
      <c r="H79" s="39"/>
      <c r="I79" s="44"/>
      <c r="J79" s="39"/>
      <c r="K79" s="39"/>
      <c r="L79" s="44"/>
      <c r="M79" s="39"/>
      <c r="N79" s="39"/>
      <c r="O79" s="44"/>
      <c r="P79" s="39"/>
      <c r="Q79" s="44"/>
      <c r="R79" s="39"/>
      <c r="S79" s="45" t="s">
        <v>103</v>
      </c>
      <c r="T79" s="39"/>
      <c r="U79" s="39"/>
      <c r="V79" s="39"/>
      <c r="W79" s="39"/>
      <c r="X79" s="39"/>
      <c r="Y79" s="39"/>
      <c r="Z79" s="39"/>
      <c r="AA79" s="44" t="s">
        <v>48</v>
      </c>
      <c r="AB79" s="39"/>
      <c r="AC79" s="39"/>
      <c r="AD79" s="39"/>
      <c r="AE79" s="39"/>
      <c r="AF79" s="44" t="s">
        <v>30</v>
      </c>
      <c r="AG79" s="39"/>
      <c r="AH79" s="39"/>
      <c r="AI79" s="9" t="s">
        <v>49</v>
      </c>
      <c r="AJ79" s="46" t="s">
        <v>50</v>
      </c>
      <c r="AK79" s="39"/>
      <c r="AL79" s="39"/>
      <c r="AM79" s="39"/>
      <c r="AN79" s="39"/>
      <c r="AO79" s="39"/>
      <c r="AP79" s="26">
        <v>208204000</v>
      </c>
      <c r="AQ79" s="26">
        <v>200004000</v>
      </c>
      <c r="AR79" s="26">
        <v>8200000</v>
      </c>
      <c r="AS79" s="41">
        <v>0</v>
      </c>
      <c r="AT79" s="36"/>
      <c r="AU79" s="41">
        <v>200004000</v>
      </c>
      <c r="AV79" s="36"/>
      <c r="AW79" s="26">
        <v>0</v>
      </c>
      <c r="AX79" s="26">
        <v>200004000</v>
      </c>
      <c r="AY79" s="26">
        <v>0</v>
      </c>
      <c r="AZ79" s="26">
        <v>200004000</v>
      </c>
      <c r="BA79" s="26">
        <v>0</v>
      </c>
      <c r="BB79" s="26">
        <v>200004000</v>
      </c>
      <c r="BC79" s="26">
        <v>0</v>
      </c>
      <c r="BD79" s="26">
        <v>0</v>
      </c>
    </row>
    <row r="80" spans="1:56" s="25" customFormat="1" x14ac:dyDescent="0.25">
      <c r="A80" s="44" t="s">
        <v>43</v>
      </c>
      <c r="B80" s="39"/>
      <c r="C80" s="44" t="s">
        <v>41</v>
      </c>
      <c r="D80" s="39"/>
      <c r="E80" s="44" t="s">
        <v>41</v>
      </c>
      <c r="F80" s="39"/>
      <c r="G80" s="44" t="s">
        <v>51</v>
      </c>
      <c r="H80" s="39"/>
      <c r="I80" s="44"/>
      <c r="J80" s="39"/>
      <c r="K80" s="39"/>
      <c r="L80" s="44"/>
      <c r="M80" s="39"/>
      <c r="N80" s="39"/>
      <c r="O80" s="44"/>
      <c r="P80" s="39"/>
      <c r="Q80" s="44"/>
      <c r="R80" s="39"/>
      <c r="S80" s="45" t="s">
        <v>104</v>
      </c>
      <c r="T80" s="39"/>
      <c r="U80" s="39"/>
      <c r="V80" s="39"/>
      <c r="W80" s="39"/>
      <c r="X80" s="39"/>
      <c r="Y80" s="39"/>
      <c r="Z80" s="39"/>
      <c r="AA80" s="44" t="s">
        <v>29</v>
      </c>
      <c r="AB80" s="39"/>
      <c r="AC80" s="39"/>
      <c r="AD80" s="39"/>
      <c r="AE80" s="39"/>
      <c r="AF80" s="44" t="s">
        <v>30</v>
      </c>
      <c r="AG80" s="39"/>
      <c r="AH80" s="39"/>
      <c r="AI80" s="9" t="s">
        <v>45</v>
      </c>
      <c r="AJ80" s="46" t="s">
        <v>46</v>
      </c>
      <c r="AK80" s="39"/>
      <c r="AL80" s="39"/>
      <c r="AM80" s="39"/>
      <c r="AN80" s="39"/>
      <c r="AO80" s="39"/>
      <c r="AP80" s="26">
        <v>1009059676</v>
      </c>
      <c r="AQ80" s="26">
        <v>826628430.15999997</v>
      </c>
      <c r="AR80" s="26">
        <v>182431245.84</v>
      </c>
      <c r="AS80" s="41">
        <v>0</v>
      </c>
      <c r="AT80" s="36"/>
      <c r="AU80" s="41">
        <v>826628430.15999997</v>
      </c>
      <c r="AV80" s="36"/>
      <c r="AW80" s="26">
        <v>0</v>
      </c>
      <c r="AX80" s="26">
        <v>826628430.15999997</v>
      </c>
      <c r="AY80" s="26">
        <v>0</v>
      </c>
      <c r="AZ80" s="26">
        <v>826628430.15999997</v>
      </c>
      <c r="BA80" s="26">
        <v>0</v>
      </c>
      <c r="BB80" s="26">
        <v>826628430.15999997</v>
      </c>
      <c r="BC80" s="26">
        <v>0</v>
      </c>
      <c r="BD80" s="26">
        <v>0</v>
      </c>
    </row>
    <row r="81" spans="1:56" s="25" customFormat="1" x14ac:dyDescent="0.25">
      <c r="A81" s="44" t="s">
        <v>43</v>
      </c>
      <c r="B81" s="39"/>
      <c r="C81" s="44" t="s">
        <v>41</v>
      </c>
      <c r="D81" s="39"/>
      <c r="E81" s="44" t="s">
        <v>41</v>
      </c>
      <c r="F81" s="39"/>
      <c r="G81" s="44" t="s">
        <v>51</v>
      </c>
      <c r="H81" s="39"/>
      <c r="I81" s="44" t="s">
        <v>74</v>
      </c>
      <c r="J81" s="39"/>
      <c r="K81" s="39"/>
      <c r="L81" s="44"/>
      <c r="M81" s="39"/>
      <c r="N81" s="39"/>
      <c r="O81" s="44"/>
      <c r="P81" s="39"/>
      <c r="Q81" s="44"/>
      <c r="R81" s="39"/>
      <c r="S81" s="45" t="s">
        <v>246</v>
      </c>
      <c r="T81" s="39"/>
      <c r="U81" s="39"/>
      <c r="V81" s="39"/>
      <c r="W81" s="39"/>
      <c r="X81" s="39"/>
      <c r="Y81" s="39"/>
      <c r="Z81" s="39"/>
      <c r="AA81" s="44" t="s">
        <v>29</v>
      </c>
      <c r="AB81" s="39"/>
      <c r="AC81" s="39"/>
      <c r="AD81" s="39"/>
      <c r="AE81" s="39"/>
      <c r="AF81" s="44" t="s">
        <v>30</v>
      </c>
      <c r="AG81" s="39"/>
      <c r="AH81" s="39"/>
      <c r="AI81" s="9" t="s">
        <v>45</v>
      </c>
      <c r="AJ81" s="46" t="s">
        <v>46</v>
      </c>
      <c r="AK81" s="39"/>
      <c r="AL81" s="39"/>
      <c r="AM81" s="39"/>
      <c r="AN81" s="39"/>
      <c r="AO81" s="39"/>
      <c r="AP81" s="26">
        <v>212661843.63999999</v>
      </c>
      <c r="AQ81" s="26">
        <v>151455525.03999999</v>
      </c>
      <c r="AR81" s="26">
        <v>61206318.600000001</v>
      </c>
      <c r="AS81" s="41">
        <v>0</v>
      </c>
      <c r="AT81" s="36"/>
      <c r="AU81" s="41">
        <v>151455525.03999999</v>
      </c>
      <c r="AV81" s="36"/>
      <c r="AW81" s="26">
        <v>0</v>
      </c>
      <c r="AX81" s="26">
        <v>151455525.03999999</v>
      </c>
      <c r="AY81" s="26">
        <v>0</v>
      </c>
      <c r="AZ81" s="26">
        <v>151455525.03999999</v>
      </c>
      <c r="BA81" s="26">
        <v>0</v>
      </c>
      <c r="BB81" s="26">
        <v>151455525.03999999</v>
      </c>
      <c r="BC81" s="26">
        <v>0</v>
      </c>
      <c r="BD81" s="26">
        <v>0</v>
      </c>
    </row>
    <row r="82" spans="1:56" s="25" customFormat="1" x14ac:dyDescent="0.25">
      <c r="A82" s="38" t="s">
        <v>43</v>
      </c>
      <c r="B82" s="39"/>
      <c r="C82" s="38" t="s">
        <v>41</v>
      </c>
      <c r="D82" s="39"/>
      <c r="E82" s="38" t="s">
        <v>41</v>
      </c>
      <c r="F82" s="39"/>
      <c r="G82" s="38" t="s">
        <v>51</v>
      </c>
      <c r="H82" s="39"/>
      <c r="I82" s="38" t="s">
        <v>74</v>
      </c>
      <c r="J82" s="39"/>
      <c r="K82" s="39"/>
      <c r="L82" s="38" t="s">
        <v>65</v>
      </c>
      <c r="M82" s="39"/>
      <c r="N82" s="39"/>
      <c r="O82" s="38"/>
      <c r="P82" s="39"/>
      <c r="Q82" s="38"/>
      <c r="R82" s="39"/>
      <c r="S82" s="40" t="s">
        <v>105</v>
      </c>
      <c r="T82" s="39"/>
      <c r="U82" s="39"/>
      <c r="V82" s="39"/>
      <c r="W82" s="39"/>
      <c r="X82" s="39"/>
      <c r="Y82" s="39"/>
      <c r="Z82" s="39"/>
      <c r="AA82" s="38" t="s">
        <v>29</v>
      </c>
      <c r="AB82" s="39"/>
      <c r="AC82" s="39"/>
      <c r="AD82" s="39"/>
      <c r="AE82" s="39"/>
      <c r="AF82" s="38" t="s">
        <v>30</v>
      </c>
      <c r="AG82" s="39"/>
      <c r="AH82" s="39"/>
      <c r="AI82" s="10" t="s">
        <v>45</v>
      </c>
      <c r="AJ82" s="42" t="s">
        <v>46</v>
      </c>
      <c r="AK82" s="39"/>
      <c r="AL82" s="39"/>
      <c r="AM82" s="39"/>
      <c r="AN82" s="39"/>
      <c r="AO82" s="39"/>
      <c r="AP82" s="24">
        <v>88593693.579999998</v>
      </c>
      <c r="AQ82" s="24">
        <v>27387375</v>
      </c>
      <c r="AR82" s="24">
        <v>61206318.579999998</v>
      </c>
      <c r="AS82" s="37">
        <v>0</v>
      </c>
      <c r="AT82" s="36"/>
      <c r="AU82" s="37">
        <v>27387375</v>
      </c>
      <c r="AV82" s="36"/>
      <c r="AW82" s="24">
        <v>0</v>
      </c>
      <c r="AX82" s="24">
        <v>27387375</v>
      </c>
      <c r="AY82" s="24">
        <v>0</v>
      </c>
      <c r="AZ82" s="24">
        <v>27387375</v>
      </c>
      <c r="BA82" s="24">
        <v>0</v>
      </c>
      <c r="BB82" s="24">
        <v>27387375</v>
      </c>
      <c r="BC82" s="24">
        <v>0</v>
      </c>
      <c r="BD82" s="24">
        <v>0</v>
      </c>
    </row>
    <row r="83" spans="1:56" s="25" customFormat="1" x14ac:dyDescent="0.25">
      <c r="A83" s="38" t="s">
        <v>43</v>
      </c>
      <c r="B83" s="39"/>
      <c r="C83" s="38" t="s">
        <v>41</v>
      </c>
      <c r="D83" s="39"/>
      <c r="E83" s="38" t="s">
        <v>41</v>
      </c>
      <c r="F83" s="39"/>
      <c r="G83" s="38" t="s">
        <v>51</v>
      </c>
      <c r="H83" s="39"/>
      <c r="I83" s="38" t="s">
        <v>74</v>
      </c>
      <c r="J83" s="39"/>
      <c r="K83" s="39"/>
      <c r="L83" s="38" t="s">
        <v>67</v>
      </c>
      <c r="M83" s="39"/>
      <c r="N83" s="39"/>
      <c r="O83" s="38"/>
      <c r="P83" s="39"/>
      <c r="Q83" s="38"/>
      <c r="R83" s="39"/>
      <c r="S83" s="40" t="s">
        <v>106</v>
      </c>
      <c r="T83" s="39"/>
      <c r="U83" s="39"/>
      <c r="V83" s="39"/>
      <c r="W83" s="39"/>
      <c r="X83" s="39"/>
      <c r="Y83" s="39"/>
      <c r="Z83" s="39"/>
      <c r="AA83" s="38" t="s">
        <v>29</v>
      </c>
      <c r="AB83" s="39"/>
      <c r="AC83" s="39"/>
      <c r="AD83" s="39"/>
      <c r="AE83" s="39"/>
      <c r="AF83" s="38" t="s">
        <v>30</v>
      </c>
      <c r="AG83" s="39"/>
      <c r="AH83" s="39"/>
      <c r="AI83" s="10" t="s">
        <v>45</v>
      </c>
      <c r="AJ83" s="42" t="s">
        <v>46</v>
      </c>
      <c r="AK83" s="39"/>
      <c r="AL83" s="39"/>
      <c r="AM83" s="39"/>
      <c r="AN83" s="39"/>
      <c r="AO83" s="39"/>
      <c r="AP83" s="24">
        <v>124068150.06</v>
      </c>
      <c r="AQ83" s="24">
        <v>124068150.04000001</v>
      </c>
      <c r="AR83" s="24">
        <v>0.02</v>
      </c>
      <c r="AS83" s="37">
        <v>0</v>
      </c>
      <c r="AT83" s="36"/>
      <c r="AU83" s="37">
        <v>124068150.04000001</v>
      </c>
      <c r="AV83" s="36"/>
      <c r="AW83" s="24">
        <v>0</v>
      </c>
      <c r="AX83" s="24">
        <v>124068150.04000001</v>
      </c>
      <c r="AY83" s="24">
        <v>0</v>
      </c>
      <c r="AZ83" s="24">
        <v>124068150.04000001</v>
      </c>
      <c r="BA83" s="24">
        <v>0</v>
      </c>
      <c r="BB83" s="24">
        <v>124068150.04000001</v>
      </c>
      <c r="BC83" s="24">
        <v>0</v>
      </c>
      <c r="BD83" s="24">
        <v>0</v>
      </c>
    </row>
    <row r="84" spans="1:56" s="25" customFormat="1" x14ac:dyDescent="0.25">
      <c r="A84" s="44" t="s">
        <v>43</v>
      </c>
      <c r="B84" s="39"/>
      <c r="C84" s="44" t="s">
        <v>41</v>
      </c>
      <c r="D84" s="39"/>
      <c r="E84" s="44" t="s">
        <v>41</v>
      </c>
      <c r="F84" s="39"/>
      <c r="G84" s="44" t="s">
        <v>51</v>
      </c>
      <c r="H84" s="39"/>
      <c r="I84" s="44" t="s">
        <v>58</v>
      </c>
      <c r="J84" s="39"/>
      <c r="K84" s="39"/>
      <c r="L84" s="44"/>
      <c r="M84" s="39"/>
      <c r="N84" s="39"/>
      <c r="O84" s="44"/>
      <c r="P84" s="39"/>
      <c r="Q84" s="44"/>
      <c r="R84" s="39"/>
      <c r="S84" s="45" t="s">
        <v>247</v>
      </c>
      <c r="T84" s="39"/>
      <c r="U84" s="39"/>
      <c r="V84" s="39"/>
      <c r="W84" s="39"/>
      <c r="X84" s="39"/>
      <c r="Y84" s="39"/>
      <c r="Z84" s="39"/>
      <c r="AA84" s="44" t="s">
        <v>29</v>
      </c>
      <c r="AB84" s="39"/>
      <c r="AC84" s="39"/>
      <c r="AD84" s="39"/>
      <c r="AE84" s="39"/>
      <c r="AF84" s="44" t="s">
        <v>30</v>
      </c>
      <c r="AG84" s="39"/>
      <c r="AH84" s="39"/>
      <c r="AI84" s="9" t="s">
        <v>45</v>
      </c>
      <c r="AJ84" s="46" t="s">
        <v>46</v>
      </c>
      <c r="AK84" s="39"/>
      <c r="AL84" s="39"/>
      <c r="AM84" s="39"/>
      <c r="AN84" s="39"/>
      <c r="AO84" s="39"/>
      <c r="AP84" s="26">
        <v>538781248.52999997</v>
      </c>
      <c r="AQ84" s="26">
        <v>443619361.00999999</v>
      </c>
      <c r="AR84" s="26">
        <v>95161887.519999996</v>
      </c>
      <c r="AS84" s="41">
        <v>0</v>
      </c>
      <c r="AT84" s="36"/>
      <c r="AU84" s="41">
        <v>443619361.00999999</v>
      </c>
      <c r="AV84" s="36"/>
      <c r="AW84" s="26">
        <v>0</v>
      </c>
      <c r="AX84" s="26">
        <v>443619361.00999999</v>
      </c>
      <c r="AY84" s="26">
        <v>0</v>
      </c>
      <c r="AZ84" s="26">
        <v>443619361.00999999</v>
      </c>
      <c r="BA84" s="26">
        <v>0</v>
      </c>
      <c r="BB84" s="26">
        <v>443619361.00999999</v>
      </c>
      <c r="BC84" s="26">
        <v>0</v>
      </c>
      <c r="BD84" s="26">
        <v>0</v>
      </c>
    </row>
    <row r="85" spans="1:56" s="25" customFormat="1" x14ac:dyDescent="0.25">
      <c r="A85" s="38" t="s">
        <v>43</v>
      </c>
      <c r="B85" s="39"/>
      <c r="C85" s="38" t="s">
        <v>41</v>
      </c>
      <c r="D85" s="39"/>
      <c r="E85" s="38" t="s">
        <v>41</v>
      </c>
      <c r="F85" s="39"/>
      <c r="G85" s="38" t="s">
        <v>51</v>
      </c>
      <c r="H85" s="39"/>
      <c r="I85" s="38" t="s">
        <v>58</v>
      </c>
      <c r="J85" s="39"/>
      <c r="K85" s="39"/>
      <c r="L85" s="38" t="s">
        <v>74</v>
      </c>
      <c r="M85" s="39"/>
      <c r="N85" s="39"/>
      <c r="O85" s="38"/>
      <c r="P85" s="39"/>
      <c r="Q85" s="38"/>
      <c r="R85" s="39"/>
      <c r="S85" s="40" t="s">
        <v>248</v>
      </c>
      <c r="T85" s="39"/>
      <c r="U85" s="39"/>
      <c r="V85" s="39"/>
      <c r="W85" s="39"/>
      <c r="X85" s="39"/>
      <c r="Y85" s="39"/>
      <c r="Z85" s="39"/>
      <c r="AA85" s="38" t="s">
        <v>29</v>
      </c>
      <c r="AB85" s="39"/>
      <c r="AC85" s="39"/>
      <c r="AD85" s="39"/>
      <c r="AE85" s="39"/>
      <c r="AF85" s="38" t="s">
        <v>30</v>
      </c>
      <c r="AG85" s="39"/>
      <c r="AH85" s="39"/>
      <c r="AI85" s="10" t="s">
        <v>45</v>
      </c>
      <c r="AJ85" s="42" t="s">
        <v>46</v>
      </c>
      <c r="AK85" s="39"/>
      <c r="AL85" s="39"/>
      <c r="AM85" s="39"/>
      <c r="AN85" s="39"/>
      <c r="AO85" s="39"/>
      <c r="AP85" s="24">
        <v>13471154.279999999</v>
      </c>
      <c r="AQ85" s="24">
        <v>10395085.5</v>
      </c>
      <c r="AR85" s="24">
        <v>3076068.78</v>
      </c>
      <c r="AS85" s="37">
        <v>0</v>
      </c>
      <c r="AT85" s="36"/>
      <c r="AU85" s="37">
        <v>10395085.5</v>
      </c>
      <c r="AV85" s="36"/>
      <c r="AW85" s="24">
        <v>0</v>
      </c>
      <c r="AX85" s="24">
        <v>10395085.5</v>
      </c>
      <c r="AY85" s="24">
        <v>0</v>
      </c>
      <c r="AZ85" s="24">
        <v>10395085.5</v>
      </c>
      <c r="BA85" s="24">
        <v>0</v>
      </c>
      <c r="BB85" s="24">
        <v>10395085.5</v>
      </c>
      <c r="BC85" s="24">
        <v>0</v>
      </c>
      <c r="BD85" s="24">
        <v>0</v>
      </c>
    </row>
    <row r="86" spans="1:56" s="25" customFormat="1" x14ac:dyDescent="0.25">
      <c r="A86" s="38" t="s">
        <v>43</v>
      </c>
      <c r="B86" s="39"/>
      <c r="C86" s="38" t="s">
        <v>41</v>
      </c>
      <c r="D86" s="39"/>
      <c r="E86" s="38" t="s">
        <v>41</v>
      </c>
      <c r="F86" s="39"/>
      <c r="G86" s="38" t="s">
        <v>51</v>
      </c>
      <c r="H86" s="39"/>
      <c r="I86" s="38" t="s">
        <v>58</v>
      </c>
      <c r="J86" s="39"/>
      <c r="K86" s="39"/>
      <c r="L86" s="38" t="s">
        <v>58</v>
      </c>
      <c r="M86" s="39"/>
      <c r="N86" s="39"/>
      <c r="O86" s="38"/>
      <c r="P86" s="39"/>
      <c r="Q86" s="38"/>
      <c r="R86" s="39"/>
      <c r="S86" s="40" t="s">
        <v>107</v>
      </c>
      <c r="T86" s="39"/>
      <c r="U86" s="39"/>
      <c r="V86" s="39"/>
      <c r="W86" s="39"/>
      <c r="X86" s="39"/>
      <c r="Y86" s="39"/>
      <c r="Z86" s="39"/>
      <c r="AA86" s="38" t="s">
        <v>29</v>
      </c>
      <c r="AB86" s="39"/>
      <c r="AC86" s="39"/>
      <c r="AD86" s="39"/>
      <c r="AE86" s="39"/>
      <c r="AF86" s="38" t="s">
        <v>30</v>
      </c>
      <c r="AG86" s="39"/>
      <c r="AH86" s="39"/>
      <c r="AI86" s="10" t="s">
        <v>45</v>
      </c>
      <c r="AJ86" s="42" t="s">
        <v>46</v>
      </c>
      <c r="AK86" s="39"/>
      <c r="AL86" s="39"/>
      <c r="AM86" s="39"/>
      <c r="AN86" s="39"/>
      <c r="AO86" s="39"/>
      <c r="AP86" s="24">
        <v>41810476</v>
      </c>
      <c r="AQ86" s="24">
        <v>28323049.75</v>
      </c>
      <c r="AR86" s="24">
        <v>13487426.25</v>
      </c>
      <c r="AS86" s="37">
        <v>0</v>
      </c>
      <c r="AT86" s="36"/>
      <c r="AU86" s="37">
        <v>28323049.75</v>
      </c>
      <c r="AV86" s="36"/>
      <c r="AW86" s="24">
        <v>0</v>
      </c>
      <c r="AX86" s="24">
        <v>28323049.75</v>
      </c>
      <c r="AY86" s="24">
        <v>0</v>
      </c>
      <c r="AZ86" s="24">
        <v>28323049.75</v>
      </c>
      <c r="BA86" s="24">
        <v>0</v>
      </c>
      <c r="BB86" s="24">
        <v>28323049.75</v>
      </c>
      <c r="BC86" s="24">
        <v>0</v>
      </c>
      <c r="BD86" s="24">
        <v>0</v>
      </c>
    </row>
    <row r="87" spans="1:56" s="25" customFormat="1" x14ac:dyDescent="0.25">
      <c r="A87" s="38" t="s">
        <v>43</v>
      </c>
      <c r="B87" s="39"/>
      <c r="C87" s="38" t="s">
        <v>41</v>
      </c>
      <c r="D87" s="39"/>
      <c r="E87" s="38" t="s">
        <v>41</v>
      </c>
      <c r="F87" s="39"/>
      <c r="G87" s="38" t="s">
        <v>51</v>
      </c>
      <c r="H87" s="39"/>
      <c r="I87" s="38" t="s">
        <v>58</v>
      </c>
      <c r="J87" s="39"/>
      <c r="K87" s="39"/>
      <c r="L87" s="38" t="s">
        <v>60</v>
      </c>
      <c r="M87" s="39"/>
      <c r="N87" s="39"/>
      <c r="O87" s="38"/>
      <c r="P87" s="39"/>
      <c r="Q87" s="38"/>
      <c r="R87" s="39"/>
      <c r="S87" s="40" t="s">
        <v>108</v>
      </c>
      <c r="T87" s="39"/>
      <c r="U87" s="39"/>
      <c r="V87" s="39"/>
      <c r="W87" s="39"/>
      <c r="X87" s="39"/>
      <c r="Y87" s="39"/>
      <c r="Z87" s="39"/>
      <c r="AA87" s="38" t="s">
        <v>29</v>
      </c>
      <c r="AB87" s="39"/>
      <c r="AC87" s="39"/>
      <c r="AD87" s="39"/>
      <c r="AE87" s="39"/>
      <c r="AF87" s="38" t="s">
        <v>30</v>
      </c>
      <c r="AG87" s="39"/>
      <c r="AH87" s="39"/>
      <c r="AI87" s="10" t="s">
        <v>45</v>
      </c>
      <c r="AJ87" s="42" t="s">
        <v>46</v>
      </c>
      <c r="AK87" s="39"/>
      <c r="AL87" s="39"/>
      <c r="AM87" s="39"/>
      <c r="AN87" s="39"/>
      <c r="AO87" s="39"/>
      <c r="AP87" s="24">
        <v>58627630</v>
      </c>
      <c r="AQ87" s="24">
        <v>58627630</v>
      </c>
      <c r="AR87" s="24">
        <v>0</v>
      </c>
      <c r="AS87" s="37">
        <v>0</v>
      </c>
      <c r="AT87" s="36"/>
      <c r="AU87" s="37">
        <v>58627630</v>
      </c>
      <c r="AV87" s="36"/>
      <c r="AW87" s="24">
        <v>0</v>
      </c>
      <c r="AX87" s="24">
        <v>58627630</v>
      </c>
      <c r="AY87" s="24">
        <v>0</v>
      </c>
      <c r="AZ87" s="24">
        <v>58627630</v>
      </c>
      <c r="BA87" s="24">
        <v>0</v>
      </c>
      <c r="BB87" s="24">
        <v>58627630</v>
      </c>
      <c r="BC87" s="24">
        <v>0</v>
      </c>
      <c r="BD87" s="24">
        <v>0</v>
      </c>
    </row>
    <row r="88" spans="1:56" s="25" customFormat="1" x14ac:dyDescent="0.25">
      <c r="A88" s="38" t="s">
        <v>43</v>
      </c>
      <c r="B88" s="39"/>
      <c r="C88" s="38" t="s">
        <v>41</v>
      </c>
      <c r="D88" s="39"/>
      <c r="E88" s="38" t="s">
        <v>41</v>
      </c>
      <c r="F88" s="39"/>
      <c r="G88" s="38" t="s">
        <v>51</v>
      </c>
      <c r="H88" s="39"/>
      <c r="I88" s="38" t="s">
        <v>58</v>
      </c>
      <c r="J88" s="39"/>
      <c r="K88" s="39"/>
      <c r="L88" s="38" t="s">
        <v>62</v>
      </c>
      <c r="M88" s="39"/>
      <c r="N88" s="39"/>
      <c r="O88" s="38"/>
      <c r="P88" s="39"/>
      <c r="Q88" s="38"/>
      <c r="R88" s="39"/>
      <c r="S88" s="40" t="s">
        <v>109</v>
      </c>
      <c r="T88" s="39"/>
      <c r="U88" s="39"/>
      <c r="V88" s="39"/>
      <c r="W88" s="39"/>
      <c r="X88" s="39"/>
      <c r="Y88" s="39"/>
      <c r="Z88" s="39"/>
      <c r="AA88" s="38" t="s">
        <v>29</v>
      </c>
      <c r="AB88" s="39"/>
      <c r="AC88" s="39"/>
      <c r="AD88" s="39"/>
      <c r="AE88" s="39"/>
      <c r="AF88" s="38" t="s">
        <v>30</v>
      </c>
      <c r="AG88" s="39"/>
      <c r="AH88" s="39"/>
      <c r="AI88" s="10" t="s">
        <v>45</v>
      </c>
      <c r="AJ88" s="42" t="s">
        <v>46</v>
      </c>
      <c r="AK88" s="39"/>
      <c r="AL88" s="39"/>
      <c r="AM88" s="39"/>
      <c r="AN88" s="39"/>
      <c r="AO88" s="39"/>
      <c r="AP88" s="24">
        <v>90327565.340000004</v>
      </c>
      <c r="AQ88" s="24">
        <v>41798995.340000004</v>
      </c>
      <c r="AR88" s="24">
        <v>48528570</v>
      </c>
      <c r="AS88" s="37">
        <v>0</v>
      </c>
      <c r="AT88" s="36"/>
      <c r="AU88" s="37">
        <v>41798995.340000004</v>
      </c>
      <c r="AV88" s="36"/>
      <c r="AW88" s="24">
        <v>0</v>
      </c>
      <c r="AX88" s="24">
        <v>41798995.340000004</v>
      </c>
      <c r="AY88" s="24">
        <v>0</v>
      </c>
      <c r="AZ88" s="24">
        <v>41798995.340000004</v>
      </c>
      <c r="BA88" s="24">
        <v>0</v>
      </c>
      <c r="BB88" s="24">
        <v>41798995.340000004</v>
      </c>
      <c r="BC88" s="24">
        <v>0</v>
      </c>
      <c r="BD88" s="24">
        <v>0</v>
      </c>
    </row>
    <row r="89" spans="1:56" s="25" customFormat="1" x14ac:dyDescent="0.25">
      <c r="A89" s="38" t="s">
        <v>43</v>
      </c>
      <c r="B89" s="39"/>
      <c r="C89" s="38" t="s">
        <v>41</v>
      </c>
      <c r="D89" s="39"/>
      <c r="E89" s="38" t="s">
        <v>41</v>
      </c>
      <c r="F89" s="39"/>
      <c r="G89" s="38" t="s">
        <v>51</v>
      </c>
      <c r="H89" s="39"/>
      <c r="I89" s="38" t="s">
        <v>58</v>
      </c>
      <c r="J89" s="39"/>
      <c r="K89" s="39"/>
      <c r="L89" s="38" t="s">
        <v>63</v>
      </c>
      <c r="M89" s="39"/>
      <c r="N89" s="39"/>
      <c r="O89" s="38"/>
      <c r="P89" s="39"/>
      <c r="Q89" s="38"/>
      <c r="R89" s="39"/>
      <c r="S89" s="40" t="s">
        <v>110</v>
      </c>
      <c r="T89" s="39"/>
      <c r="U89" s="39"/>
      <c r="V89" s="39"/>
      <c r="W89" s="39"/>
      <c r="X89" s="39"/>
      <c r="Y89" s="39"/>
      <c r="Z89" s="39"/>
      <c r="AA89" s="38" t="s">
        <v>29</v>
      </c>
      <c r="AB89" s="39"/>
      <c r="AC89" s="39"/>
      <c r="AD89" s="39"/>
      <c r="AE89" s="39"/>
      <c r="AF89" s="38" t="s">
        <v>30</v>
      </c>
      <c r="AG89" s="39"/>
      <c r="AH89" s="39"/>
      <c r="AI89" s="10" t="s">
        <v>45</v>
      </c>
      <c r="AJ89" s="42" t="s">
        <v>46</v>
      </c>
      <c r="AK89" s="39"/>
      <c r="AL89" s="39"/>
      <c r="AM89" s="39"/>
      <c r="AN89" s="39"/>
      <c r="AO89" s="39"/>
      <c r="AP89" s="24">
        <v>81745211.689999998</v>
      </c>
      <c r="AQ89" s="24">
        <v>81745211.209999993</v>
      </c>
      <c r="AR89" s="24">
        <v>0.48</v>
      </c>
      <c r="AS89" s="37">
        <v>0</v>
      </c>
      <c r="AT89" s="36"/>
      <c r="AU89" s="37">
        <v>81745211.209999993</v>
      </c>
      <c r="AV89" s="36"/>
      <c r="AW89" s="24">
        <v>0</v>
      </c>
      <c r="AX89" s="24">
        <v>81745211.209999993</v>
      </c>
      <c r="AY89" s="24">
        <v>0</v>
      </c>
      <c r="AZ89" s="24">
        <v>81745211.209999993</v>
      </c>
      <c r="BA89" s="24">
        <v>0</v>
      </c>
      <c r="BB89" s="24">
        <v>81745211.209999993</v>
      </c>
      <c r="BC89" s="24">
        <v>0</v>
      </c>
      <c r="BD89" s="24">
        <v>0</v>
      </c>
    </row>
    <row r="90" spans="1:56" s="25" customFormat="1" x14ac:dyDescent="0.25">
      <c r="A90" s="38" t="s">
        <v>43</v>
      </c>
      <c r="B90" s="39"/>
      <c r="C90" s="38" t="s">
        <v>41</v>
      </c>
      <c r="D90" s="39"/>
      <c r="E90" s="38" t="s">
        <v>41</v>
      </c>
      <c r="F90" s="39"/>
      <c r="G90" s="38" t="s">
        <v>51</v>
      </c>
      <c r="H90" s="39"/>
      <c r="I90" s="38" t="s">
        <v>58</v>
      </c>
      <c r="J90" s="39"/>
      <c r="K90" s="39"/>
      <c r="L90" s="38" t="s">
        <v>67</v>
      </c>
      <c r="M90" s="39"/>
      <c r="N90" s="39"/>
      <c r="O90" s="38"/>
      <c r="P90" s="39"/>
      <c r="Q90" s="38"/>
      <c r="R90" s="39"/>
      <c r="S90" s="40" t="s">
        <v>249</v>
      </c>
      <c r="T90" s="39"/>
      <c r="U90" s="39"/>
      <c r="V90" s="39"/>
      <c r="W90" s="39"/>
      <c r="X90" s="39"/>
      <c r="Y90" s="39"/>
      <c r="Z90" s="39"/>
      <c r="AA90" s="38" t="s">
        <v>29</v>
      </c>
      <c r="AB90" s="39"/>
      <c r="AC90" s="39"/>
      <c r="AD90" s="39"/>
      <c r="AE90" s="39"/>
      <c r="AF90" s="38" t="s">
        <v>30</v>
      </c>
      <c r="AG90" s="39"/>
      <c r="AH90" s="39"/>
      <c r="AI90" s="10" t="s">
        <v>45</v>
      </c>
      <c r="AJ90" s="42" t="s">
        <v>46</v>
      </c>
      <c r="AK90" s="39"/>
      <c r="AL90" s="39"/>
      <c r="AM90" s="39"/>
      <c r="AN90" s="39"/>
      <c r="AO90" s="39"/>
      <c r="AP90" s="24">
        <v>252799211.22</v>
      </c>
      <c r="AQ90" s="24">
        <v>222729389.21000001</v>
      </c>
      <c r="AR90" s="24">
        <v>30069822.010000002</v>
      </c>
      <c r="AS90" s="37">
        <v>0</v>
      </c>
      <c r="AT90" s="36"/>
      <c r="AU90" s="37">
        <v>222729389.21000001</v>
      </c>
      <c r="AV90" s="36"/>
      <c r="AW90" s="24">
        <v>0</v>
      </c>
      <c r="AX90" s="24">
        <v>222729389.21000001</v>
      </c>
      <c r="AY90" s="24">
        <v>0</v>
      </c>
      <c r="AZ90" s="24">
        <v>222729389.21000001</v>
      </c>
      <c r="BA90" s="24">
        <v>0</v>
      </c>
      <c r="BB90" s="24">
        <v>222729389.21000001</v>
      </c>
      <c r="BC90" s="24">
        <v>0</v>
      </c>
      <c r="BD90" s="24">
        <v>0</v>
      </c>
    </row>
    <row r="91" spans="1:56" s="25" customFormat="1" x14ac:dyDescent="0.25">
      <c r="A91" s="44" t="s">
        <v>43</v>
      </c>
      <c r="B91" s="39"/>
      <c r="C91" s="44" t="s">
        <v>41</v>
      </c>
      <c r="D91" s="39"/>
      <c r="E91" s="44" t="s">
        <v>41</v>
      </c>
      <c r="F91" s="39"/>
      <c r="G91" s="44" t="s">
        <v>51</v>
      </c>
      <c r="H91" s="39"/>
      <c r="I91" s="44" t="s">
        <v>60</v>
      </c>
      <c r="J91" s="39"/>
      <c r="K91" s="39"/>
      <c r="L91" s="44"/>
      <c r="M91" s="39"/>
      <c r="N91" s="39"/>
      <c r="O91" s="44"/>
      <c r="P91" s="39"/>
      <c r="Q91" s="44"/>
      <c r="R91" s="39"/>
      <c r="S91" s="45" t="s">
        <v>111</v>
      </c>
      <c r="T91" s="39"/>
      <c r="U91" s="39"/>
      <c r="V91" s="39"/>
      <c r="W91" s="39"/>
      <c r="X91" s="39"/>
      <c r="Y91" s="39"/>
      <c r="Z91" s="39"/>
      <c r="AA91" s="44" t="s">
        <v>29</v>
      </c>
      <c r="AB91" s="39"/>
      <c r="AC91" s="39"/>
      <c r="AD91" s="39"/>
      <c r="AE91" s="39"/>
      <c r="AF91" s="44" t="s">
        <v>30</v>
      </c>
      <c r="AG91" s="39"/>
      <c r="AH91" s="39"/>
      <c r="AI91" s="9" t="s">
        <v>45</v>
      </c>
      <c r="AJ91" s="46" t="s">
        <v>46</v>
      </c>
      <c r="AK91" s="39"/>
      <c r="AL91" s="39"/>
      <c r="AM91" s="39"/>
      <c r="AN91" s="39"/>
      <c r="AO91" s="39"/>
      <c r="AP91" s="26">
        <v>257616583.83000001</v>
      </c>
      <c r="AQ91" s="26">
        <v>231553544.11000001</v>
      </c>
      <c r="AR91" s="26">
        <v>26063039.719999999</v>
      </c>
      <c r="AS91" s="41">
        <v>0</v>
      </c>
      <c r="AT91" s="36"/>
      <c r="AU91" s="41">
        <v>231553544.11000001</v>
      </c>
      <c r="AV91" s="36"/>
      <c r="AW91" s="26">
        <v>0</v>
      </c>
      <c r="AX91" s="26">
        <v>231553544.11000001</v>
      </c>
      <c r="AY91" s="26">
        <v>0</v>
      </c>
      <c r="AZ91" s="26">
        <v>231553544.11000001</v>
      </c>
      <c r="BA91" s="26">
        <v>0</v>
      </c>
      <c r="BB91" s="26">
        <v>231553544.11000001</v>
      </c>
      <c r="BC91" s="26">
        <v>0</v>
      </c>
      <c r="BD91" s="26">
        <v>0</v>
      </c>
    </row>
    <row r="92" spans="1:56" s="25" customFormat="1" x14ac:dyDescent="0.25">
      <c r="A92" s="38" t="s">
        <v>43</v>
      </c>
      <c r="B92" s="39"/>
      <c r="C92" s="38" t="s">
        <v>41</v>
      </c>
      <c r="D92" s="39"/>
      <c r="E92" s="38" t="s">
        <v>41</v>
      </c>
      <c r="F92" s="39"/>
      <c r="G92" s="38" t="s">
        <v>51</v>
      </c>
      <c r="H92" s="39"/>
      <c r="I92" s="38" t="s">
        <v>60</v>
      </c>
      <c r="J92" s="39"/>
      <c r="K92" s="39"/>
      <c r="L92" s="38" t="s">
        <v>74</v>
      </c>
      <c r="M92" s="39"/>
      <c r="N92" s="39"/>
      <c r="O92" s="38"/>
      <c r="P92" s="39"/>
      <c r="Q92" s="38"/>
      <c r="R92" s="39"/>
      <c r="S92" s="40" t="s">
        <v>112</v>
      </c>
      <c r="T92" s="39"/>
      <c r="U92" s="39"/>
      <c r="V92" s="39"/>
      <c r="W92" s="39"/>
      <c r="X92" s="39"/>
      <c r="Y92" s="39"/>
      <c r="Z92" s="39"/>
      <c r="AA92" s="38" t="s">
        <v>29</v>
      </c>
      <c r="AB92" s="39"/>
      <c r="AC92" s="39"/>
      <c r="AD92" s="39"/>
      <c r="AE92" s="39"/>
      <c r="AF92" s="38" t="s">
        <v>30</v>
      </c>
      <c r="AG92" s="39"/>
      <c r="AH92" s="39"/>
      <c r="AI92" s="10" t="s">
        <v>45</v>
      </c>
      <c r="AJ92" s="42" t="s">
        <v>46</v>
      </c>
      <c r="AK92" s="39"/>
      <c r="AL92" s="39"/>
      <c r="AM92" s="39"/>
      <c r="AN92" s="39"/>
      <c r="AO92" s="39"/>
      <c r="AP92" s="24">
        <v>470069.75</v>
      </c>
      <c r="AQ92" s="24">
        <v>470069.75</v>
      </c>
      <c r="AR92" s="24">
        <v>0</v>
      </c>
      <c r="AS92" s="37">
        <v>0</v>
      </c>
      <c r="AT92" s="36"/>
      <c r="AU92" s="37">
        <v>470069.75</v>
      </c>
      <c r="AV92" s="36"/>
      <c r="AW92" s="24">
        <v>0</v>
      </c>
      <c r="AX92" s="24">
        <v>470069.75</v>
      </c>
      <c r="AY92" s="24">
        <v>0</v>
      </c>
      <c r="AZ92" s="24">
        <v>470069.75</v>
      </c>
      <c r="BA92" s="24">
        <v>0</v>
      </c>
      <c r="BB92" s="24">
        <v>470069.75</v>
      </c>
      <c r="BC92" s="24">
        <v>0</v>
      </c>
      <c r="BD92" s="24">
        <v>0</v>
      </c>
    </row>
    <row r="93" spans="1:56" s="25" customFormat="1" x14ac:dyDescent="0.25">
      <c r="A93" s="38" t="s">
        <v>43</v>
      </c>
      <c r="B93" s="39"/>
      <c r="C93" s="38" t="s">
        <v>41</v>
      </c>
      <c r="D93" s="39"/>
      <c r="E93" s="38" t="s">
        <v>41</v>
      </c>
      <c r="F93" s="39"/>
      <c r="G93" s="38" t="s">
        <v>51</v>
      </c>
      <c r="H93" s="39"/>
      <c r="I93" s="38" t="s">
        <v>60</v>
      </c>
      <c r="J93" s="39"/>
      <c r="K93" s="39"/>
      <c r="L93" s="38" t="s">
        <v>58</v>
      </c>
      <c r="M93" s="39"/>
      <c r="N93" s="39"/>
      <c r="O93" s="38"/>
      <c r="P93" s="39"/>
      <c r="Q93" s="38"/>
      <c r="R93" s="39"/>
      <c r="S93" s="40" t="s">
        <v>101</v>
      </c>
      <c r="T93" s="39"/>
      <c r="U93" s="39"/>
      <c r="V93" s="39"/>
      <c r="W93" s="39"/>
      <c r="X93" s="39"/>
      <c r="Y93" s="39"/>
      <c r="Z93" s="39"/>
      <c r="AA93" s="38" t="s">
        <v>29</v>
      </c>
      <c r="AB93" s="39"/>
      <c r="AC93" s="39"/>
      <c r="AD93" s="39"/>
      <c r="AE93" s="39"/>
      <c r="AF93" s="38" t="s">
        <v>30</v>
      </c>
      <c r="AG93" s="39"/>
      <c r="AH93" s="39"/>
      <c r="AI93" s="10" t="s">
        <v>45</v>
      </c>
      <c r="AJ93" s="42" t="s">
        <v>46</v>
      </c>
      <c r="AK93" s="39"/>
      <c r="AL93" s="39"/>
      <c r="AM93" s="39"/>
      <c r="AN93" s="39"/>
      <c r="AO93" s="39"/>
      <c r="AP93" s="24">
        <v>168189840</v>
      </c>
      <c r="AQ93" s="24">
        <v>168189840</v>
      </c>
      <c r="AR93" s="24">
        <v>0</v>
      </c>
      <c r="AS93" s="37">
        <v>0</v>
      </c>
      <c r="AT93" s="36"/>
      <c r="AU93" s="37">
        <v>168189840</v>
      </c>
      <c r="AV93" s="36"/>
      <c r="AW93" s="24">
        <v>0</v>
      </c>
      <c r="AX93" s="24">
        <v>168189840</v>
      </c>
      <c r="AY93" s="24">
        <v>0</v>
      </c>
      <c r="AZ93" s="24">
        <v>168189840</v>
      </c>
      <c r="BA93" s="24">
        <v>0</v>
      </c>
      <c r="BB93" s="24">
        <v>168189840</v>
      </c>
      <c r="BC93" s="24">
        <v>0</v>
      </c>
      <c r="BD93" s="24">
        <v>0</v>
      </c>
    </row>
    <row r="94" spans="1:56" s="25" customFormat="1" x14ac:dyDescent="0.25">
      <c r="A94" s="38" t="s">
        <v>43</v>
      </c>
      <c r="B94" s="39"/>
      <c r="C94" s="38" t="s">
        <v>41</v>
      </c>
      <c r="D94" s="39"/>
      <c r="E94" s="38" t="s">
        <v>41</v>
      </c>
      <c r="F94" s="39"/>
      <c r="G94" s="38" t="s">
        <v>51</v>
      </c>
      <c r="H94" s="39"/>
      <c r="I94" s="38" t="s">
        <v>60</v>
      </c>
      <c r="J94" s="39"/>
      <c r="K94" s="39"/>
      <c r="L94" s="38" t="s">
        <v>62</v>
      </c>
      <c r="M94" s="39"/>
      <c r="N94" s="39"/>
      <c r="O94" s="38"/>
      <c r="P94" s="39"/>
      <c r="Q94" s="38"/>
      <c r="R94" s="39"/>
      <c r="S94" s="40" t="s">
        <v>250</v>
      </c>
      <c r="T94" s="39"/>
      <c r="U94" s="39"/>
      <c r="V94" s="39"/>
      <c r="W94" s="39"/>
      <c r="X94" s="39"/>
      <c r="Y94" s="39"/>
      <c r="Z94" s="39"/>
      <c r="AA94" s="38" t="s">
        <v>29</v>
      </c>
      <c r="AB94" s="39"/>
      <c r="AC94" s="39"/>
      <c r="AD94" s="39"/>
      <c r="AE94" s="39"/>
      <c r="AF94" s="38" t="s">
        <v>30</v>
      </c>
      <c r="AG94" s="39"/>
      <c r="AH94" s="39"/>
      <c r="AI94" s="10" t="s">
        <v>45</v>
      </c>
      <c r="AJ94" s="42" t="s">
        <v>46</v>
      </c>
      <c r="AK94" s="39"/>
      <c r="AL94" s="39"/>
      <c r="AM94" s="39"/>
      <c r="AN94" s="39"/>
      <c r="AO94" s="39"/>
      <c r="AP94" s="24">
        <v>41765441</v>
      </c>
      <c r="AQ94" s="24">
        <v>22376065.039999999</v>
      </c>
      <c r="AR94" s="24">
        <v>19389375.960000001</v>
      </c>
      <c r="AS94" s="37">
        <v>0</v>
      </c>
      <c r="AT94" s="36"/>
      <c r="AU94" s="37">
        <v>22376065.039999999</v>
      </c>
      <c r="AV94" s="36"/>
      <c r="AW94" s="24">
        <v>0</v>
      </c>
      <c r="AX94" s="24">
        <v>22376065.039999999</v>
      </c>
      <c r="AY94" s="24">
        <v>0</v>
      </c>
      <c r="AZ94" s="24">
        <v>22376065.039999999</v>
      </c>
      <c r="BA94" s="24">
        <v>0</v>
      </c>
      <c r="BB94" s="24">
        <v>22376065.039999999</v>
      </c>
      <c r="BC94" s="24">
        <v>0</v>
      </c>
      <c r="BD94" s="24">
        <v>0</v>
      </c>
    </row>
    <row r="95" spans="1:56" s="25" customFormat="1" x14ac:dyDescent="0.25">
      <c r="A95" s="38" t="s">
        <v>43</v>
      </c>
      <c r="B95" s="39"/>
      <c r="C95" s="38" t="s">
        <v>41</v>
      </c>
      <c r="D95" s="39"/>
      <c r="E95" s="38" t="s">
        <v>41</v>
      </c>
      <c r="F95" s="39"/>
      <c r="G95" s="38" t="s">
        <v>51</v>
      </c>
      <c r="H95" s="39"/>
      <c r="I95" s="38" t="s">
        <v>60</v>
      </c>
      <c r="J95" s="39"/>
      <c r="K95" s="39"/>
      <c r="L95" s="38" t="s">
        <v>63</v>
      </c>
      <c r="M95" s="39"/>
      <c r="N95" s="39"/>
      <c r="O95" s="38"/>
      <c r="P95" s="39"/>
      <c r="Q95" s="38"/>
      <c r="R95" s="39"/>
      <c r="S95" s="40" t="s">
        <v>113</v>
      </c>
      <c r="T95" s="39"/>
      <c r="U95" s="39"/>
      <c r="V95" s="39"/>
      <c r="W95" s="39"/>
      <c r="X95" s="39"/>
      <c r="Y95" s="39"/>
      <c r="Z95" s="39"/>
      <c r="AA95" s="38" t="s">
        <v>29</v>
      </c>
      <c r="AB95" s="39"/>
      <c r="AC95" s="39"/>
      <c r="AD95" s="39"/>
      <c r="AE95" s="39"/>
      <c r="AF95" s="38" t="s">
        <v>30</v>
      </c>
      <c r="AG95" s="39"/>
      <c r="AH95" s="39"/>
      <c r="AI95" s="10" t="s">
        <v>45</v>
      </c>
      <c r="AJ95" s="42" t="s">
        <v>46</v>
      </c>
      <c r="AK95" s="39"/>
      <c r="AL95" s="39"/>
      <c r="AM95" s="39"/>
      <c r="AN95" s="39"/>
      <c r="AO95" s="39"/>
      <c r="AP95" s="24">
        <v>32532848.32</v>
      </c>
      <c r="AQ95" s="24">
        <v>32532848.32</v>
      </c>
      <c r="AR95" s="24">
        <v>0</v>
      </c>
      <c r="AS95" s="37">
        <v>0</v>
      </c>
      <c r="AT95" s="36"/>
      <c r="AU95" s="37">
        <v>32532848.32</v>
      </c>
      <c r="AV95" s="36"/>
      <c r="AW95" s="24">
        <v>0</v>
      </c>
      <c r="AX95" s="24">
        <v>32532848.32</v>
      </c>
      <c r="AY95" s="24">
        <v>0</v>
      </c>
      <c r="AZ95" s="24">
        <v>32532848.32</v>
      </c>
      <c r="BA95" s="24">
        <v>0</v>
      </c>
      <c r="BB95" s="24">
        <v>32532848.32</v>
      </c>
      <c r="BC95" s="24">
        <v>0</v>
      </c>
      <c r="BD95" s="24">
        <v>0</v>
      </c>
    </row>
    <row r="96" spans="1:56" s="25" customFormat="1" x14ac:dyDescent="0.25">
      <c r="A96" s="38" t="s">
        <v>43</v>
      </c>
      <c r="B96" s="39"/>
      <c r="C96" s="38" t="s">
        <v>41</v>
      </c>
      <c r="D96" s="39"/>
      <c r="E96" s="38" t="s">
        <v>41</v>
      </c>
      <c r="F96" s="39"/>
      <c r="G96" s="38" t="s">
        <v>51</v>
      </c>
      <c r="H96" s="39"/>
      <c r="I96" s="38" t="s">
        <v>60</v>
      </c>
      <c r="J96" s="39"/>
      <c r="K96" s="39"/>
      <c r="L96" s="38" t="s">
        <v>65</v>
      </c>
      <c r="M96" s="39"/>
      <c r="N96" s="39"/>
      <c r="O96" s="38"/>
      <c r="P96" s="39"/>
      <c r="Q96" s="38"/>
      <c r="R96" s="39"/>
      <c r="S96" s="40" t="s">
        <v>245</v>
      </c>
      <c r="T96" s="39"/>
      <c r="U96" s="39"/>
      <c r="V96" s="39"/>
      <c r="W96" s="39"/>
      <c r="X96" s="39"/>
      <c r="Y96" s="39"/>
      <c r="Z96" s="39"/>
      <c r="AA96" s="38" t="s">
        <v>29</v>
      </c>
      <c r="AB96" s="39"/>
      <c r="AC96" s="39"/>
      <c r="AD96" s="39"/>
      <c r="AE96" s="39"/>
      <c r="AF96" s="38" t="s">
        <v>30</v>
      </c>
      <c r="AG96" s="39"/>
      <c r="AH96" s="39"/>
      <c r="AI96" s="10" t="s">
        <v>45</v>
      </c>
      <c r="AJ96" s="42" t="s">
        <v>46</v>
      </c>
      <c r="AK96" s="39"/>
      <c r="AL96" s="39"/>
      <c r="AM96" s="39"/>
      <c r="AN96" s="39"/>
      <c r="AO96" s="39"/>
      <c r="AP96" s="24">
        <v>1978384.76</v>
      </c>
      <c r="AQ96" s="24">
        <v>867510</v>
      </c>
      <c r="AR96" s="24">
        <v>1110874.76</v>
      </c>
      <c r="AS96" s="37">
        <v>0</v>
      </c>
      <c r="AT96" s="36"/>
      <c r="AU96" s="37">
        <v>867510</v>
      </c>
      <c r="AV96" s="36"/>
      <c r="AW96" s="24">
        <v>0</v>
      </c>
      <c r="AX96" s="24">
        <v>867510</v>
      </c>
      <c r="AY96" s="24">
        <v>0</v>
      </c>
      <c r="AZ96" s="24">
        <v>867510</v>
      </c>
      <c r="BA96" s="24">
        <v>0</v>
      </c>
      <c r="BB96" s="24">
        <v>867510</v>
      </c>
      <c r="BC96" s="24">
        <v>0</v>
      </c>
      <c r="BD96" s="24">
        <v>0</v>
      </c>
    </row>
    <row r="97" spans="1:56" s="25" customFormat="1" x14ac:dyDescent="0.25">
      <c r="A97" s="38" t="s">
        <v>43</v>
      </c>
      <c r="B97" s="39"/>
      <c r="C97" s="38" t="s">
        <v>41</v>
      </c>
      <c r="D97" s="39"/>
      <c r="E97" s="38" t="s">
        <v>41</v>
      </c>
      <c r="F97" s="39"/>
      <c r="G97" s="38" t="s">
        <v>51</v>
      </c>
      <c r="H97" s="39"/>
      <c r="I97" s="38" t="s">
        <v>60</v>
      </c>
      <c r="J97" s="39"/>
      <c r="K97" s="39"/>
      <c r="L97" s="38" t="s">
        <v>67</v>
      </c>
      <c r="M97" s="39"/>
      <c r="N97" s="39"/>
      <c r="O97" s="38"/>
      <c r="P97" s="39"/>
      <c r="Q97" s="38"/>
      <c r="R97" s="39"/>
      <c r="S97" s="40" t="s">
        <v>251</v>
      </c>
      <c r="T97" s="39"/>
      <c r="U97" s="39"/>
      <c r="V97" s="39"/>
      <c r="W97" s="39"/>
      <c r="X97" s="39"/>
      <c r="Y97" s="39"/>
      <c r="Z97" s="39"/>
      <c r="AA97" s="38" t="s">
        <v>29</v>
      </c>
      <c r="AB97" s="39"/>
      <c r="AC97" s="39"/>
      <c r="AD97" s="39"/>
      <c r="AE97" s="39"/>
      <c r="AF97" s="38" t="s">
        <v>30</v>
      </c>
      <c r="AG97" s="39"/>
      <c r="AH97" s="39"/>
      <c r="AI97" s="10" t="s">
        <v>45</v>
      </c>
      <c r="AJ97" s="42" t="s">
        <v>46</v>
      </c>
      <c r="AK97" s="39"/>
      <c r="AL97" s="39"/>
      <c r="AM97" s="39"/>
      <c r="AN97" s="39"/>
      <c r="AO97" s="39"/>
      <c r="AP97" s="24">
        <v>12680000</v>
      </c>
      <c r="AQ97" s="24">
        <v>7117211</v>
      </c>
      <c r="AR97" s="24">
        <v>5562789</v>
      </c>
      <c r="AS97" s="37">
        <v>0</v>
      </c>
      <c r="AT97" s="36"/>
      <c r="AU97" s="37">
        <v>7117211</v>
      </c>
      <c r="AV97" s="36"/>
      <c r="AW97" s="24">
        <v>0</v>
      </c>
      <c r="AX97" s="24">
        <v>7117211</v>
      </c>
      <c r="AY97" s="24">
        <v>0</v>
      </c>
      <c r="AZ97" s="24">
        <v>7117211</v>
      </c>
      <c r="BA97" s="24">
        <v>0</v>
      </c>
      <c r="BB97" s="24">
        <v>7117211</v>
      </c>
      <c r="BC97" s="24">
        <v>0</v>
      </c>
      <c r="BD97" s="24">
        <v>0</v>
      </c>
    </row>
    <row r="98" spans="1:56" s="25" customFormat="1" x14ac:dyDescent="0.25">
      <c r="A98" s="44" t="s">
        <v>43</v>
      </c>
      <c r="B98" s="39"/>
      <c r="C98" s="44" t="s">
        <v>41</v>
      </c>
      <c r="D98" s="39"/>
      <c r="E98" s="44" t="s">
        <v>41</v>
      </c>
      <c r="F98" s="39"/>
      <c r="G98" s="44" t="s">
        <v>41</v>
      </c>
      <c r="H98" s="39"/>
      <c r="I98" s="44"/>
      <c r="J98" s="39"/>
      <c r="K98" s="39"/>
      <c r="L98" s="44"/>
      <c r="M98" s="39"/>
      <c r="N98" s="39"/>
      <c r="O98" s="44"/>
      <c r="P98" s="39"/>
      <c r="Q98" s="44"/>
      <c r="R98" s="39"/>
      <c r="S98" s="45" t="s">
        <v>114</v>
      </c>
      <c r="T98" s="39"/>
      <c r="U98" s="39"/>
      <c r="V98" s="39"/>
      <c r="W98" s="39"/>
      <c r="X98" s="39"/>
      <c r="Y98" s="39"/>
      <c r="Z98" s="39"/>
      <c r="AA98" s="44" t="s">
        <v>29</v>
      </c>
      <c r="AB98" s="39"/>
      <c r="AC98" s="39"/>
      <c r="AD98" s="39"/>
      <c r="AE98" s="39"/>
      <c r="AF98" s="44" t="s">
        <v>30</v>
      </c>
      <c r="AG98" s="39"/>
      <c r="AH98" s="39"/>
      <c r="AI98" s="9" t="s">
        <v>45</v>
      </c>
      <c r="AJ98" s="46" t="s">
        <v>46</v>
      </c>
      <c r="AK98" s="39"/>
      <c r="AL98" s="39"/>
      <c r="AM98" s="39"/>
      <c r="AN98" s="39"/>
      <c r="AO98" s="39"/>
      <c r="AP98" s="26">
        <v>14710940324</v>
      </c>
      <c r="AQ98" s="26">
        <v>13863926698.65</v>
      </c>
      <c r="AR98" s="26">
        <v>847013625.35000002</v>
      </c>
      <c r="AS98" s="41">
        <v>0</v>
      </c>
      <c r="AT98" s="36"/>
      <c r="AU98" s="41">
        <v>13863926698.65</v>
      </c>
      <c r="AV98" s="36"/>
      <c r="AW98" s="26">
        <v>0</v>
      </c>
      <c r="AX98" s="26">
        <v>13863926698.65</v>
      </c>
      <c r="AY98" s="26">
        <v>0</v>
      </c>
      <c r="AZ98" s="26">
        <v>13863926698.65</v>
      </c>
      <c r="BA98" s="26">
        <v>0</v>
      </c>
      <c r="BB98" s="26">
        <v>13863926698.65</v>
      </c>
      <c r="BC98" s="26">
        <v>0</v>
      </c>
      <c r="BD98" s="26">
        <v>3081613.32</v>
      </c>
    </row>
    <row r="99" spans="1:56" s="25" customFormat="1" x14ac:dyDescent="0.25">
      <c r="A99" s="44" t="s">
        <v>43</v>
      </c>
      <c r="B99" s="39"/>
      <c r="C99" s="44" t="s">
        <v>41</v>
      </c>
      <c r="D99" s="39"/>
      <c r="E99" s="44" t="s">
        <v>41</v>
      </c>
      <c r="F99" s="39"/>
      <c r="G99" s="44" t="s">
        <v>41</v>
      </c>
      <c r="H99" s="39"/>
      <c r="I99" s="44"/>
      <c r="J99" s="39"/>
      <c r="K99" s="39"/>
      <c r="L99" s="44"/>
      <c r="M99" s="39"/>
      <c r="N99" s="39"/>
      <c r="O99" s="44"/>
      <c r="P99" s="39"/>
      <c r="Q99" s="44"/>
      <c r="R99" s="39"/>
      <c r="S99" s="45" t="s">
        <v>114</v>
      </c>
      <c r="T99" s="39"/>
      <c r="U99" s="39"/>
      <c r="V99" s="39"/>
      <c r="W99" s="39"/>
      <c r="X99" s="39"/>
      <c r="Y99" s="39"/>
      <c r="Z99" s="39"/>
      <c r="AA99" s="44" t="s">
        <v>48</v>
      </c>
      <c r="AB99" s="39"/>
      <c r="AC99" s="39"/>
      <c r="AD99" s="39"/>
      <c r="AE99" s="39"/>
      <c r="AF99" s="44" t="s">
        <v>30</v>
      </c>
      <c r="AG99" s="39"/>
      <c r="AH99" s="39"/>
      <c r="AI99" s="9" t="s">
        <v>49</v>
      </c>
      <c r="AJ99" s="46" t="s">
        <v>50</v>
      </c>
      <c r="AK99" s="39"/>
      <c r="AL99" s="39"/>
      <c r="AM99" s="39"/>
      <c r="AN99" s="39"/>
      <c r="AO99" s="39"/>
      <c r="AP99" s="26">
        <v>208204000</v>
      </c>
      <c r="AQ99" s="26">
        <v>200004000</v>
      </c>
      <c r="AR99" s="26">
        <v>8200000</v>
      </c>
      <c r="AS99" s="41">
        <v>0</v>
      </c>
      <c r="AT99" s="36"/>
      <c r="AU99" s="41">
        <v>200004000</v>
      </c>
      <c r="AV99" s="36"/>
      <c r="AW99" s="26">
        <v>0</v>
      </c>
      <c r="AX99" s="26">
        <v>200004000</v>
      </c>
      <c r="AY99" s="26">
        <v>0</v>
      </c>
      <c r="AZ99" s="26">
        <v>200004000</v>
      </c>
      <c r="BA99" s="26">
        <v>0</v>
      </c>
      <c r="BB99" s="26">
        <v>200004000</v>
      </c>
      <c r="BC99" s="26">
        <v>0</v>
      </c>
      <c r="BD99" s="26">
        <v>0</v>
      </c>
    </row>
    <row r="100" spans="1:56" s="25" customFormat="1" x14ac:dyDescent="0.25">
      <c r="A100" s="44" t="s">
        <v>43</v>
      </c>
      <c r="B100" s="39"/>
      <c r="C100" s="44" t="s">
        <v>41</v>
      </c>
      <c r="D100" s="39"/>
      <c r="E100" s="44" t="s">
        <v>41</v>
      </c>
      <c r="F100" s="39"/>
      <c r="G100" s="44" t="s">
        <v>41</v>
      </c>
      <c r="H100" s="39"/>
      <c r="I100" s="44" t="s">
        <v>63</v>
      </c>
      <c r="J100" s="39"/>
      <c r="K100" s="39"/>
      <c r="L100" s="44"/>
      <c r="M100" s="39"/>
      <c r="N100" s="39"/>
      <c r="O100" s="44"/>
      <c r="P100" s="39"/>
      <c r="Q100" s="44"/>
      <c r="R100" s="39"/>
      <c r="S100" s="45" t="s">
        <v>252</v>
      </c>
      <c r="T100" s="39"/>
      <c r="U100" s="39"/>
      <c r="V100" s="39"/>
      <c r="W100" s="39"/>
      <c r="X100" s="39"/>
      <c r="Y100" s="39"/>
      <c r="Z100" s="39"/>
      <c r="AA100" s="44" t="s">
        <v>29</v>
      </c>
      <c r="AB100" s="39"/>
      <c r="AC100" s="39"/>
      <c r="AD100" s="39"/>
      <c r="AE100" s="39"/>
      <c r="AF100" s="44" t="s">
        <v>30</v>
      </c>
      <c r="AG100" s="39"/>
      <c r="AH100" s="39"/>
      <c r="AI100" s="9" t="s">
        <v>45</v>
      </c>
      <c r="AJ100" s="46" t="s">
        <v>46</v>
      </c>
      <c r="AK100" s="39"/>
      <c r="AL100" s="39"/>
      <c r="AM100" s="39"/>
      <c r="AN100" s="39"/>
      <c r="AO100" s="39"/>
      <c r="AP100" s="26">
        <v>1007028630</v>
      </c>
      <c r="AQ100" s="26">
        <v>873401496.37</v>
      </c>
      <c r="AR100" s="26">
        <v>133627133.63</v>
      </c>
      <c r="AS100" s="41">
        <v>0</v>
      </c>
      <c r="AT100" s="36"/>
      <c r="AU100" s="41">
        <v>873401496.37</v>
      </c>
      <c r="AV100" s="36"/>
      <c r="AW100" s="26">
        <v>0</v>
      </c>
      <c r="AX100" s="26">
        <v>873401496.37</v>
      </c>
      <c r="AY100" s="26">
        <v>0</v>
      </c>
      <c r="AZ100" s="26">
        <v>873401496.37</v>
      </c>
      <c r="BA100" s="26">
        <v>0</v>
      </c>
      <c r="BB100" s="26">
        <v>873401496.37</v>
      </c>
      <c r="BC100" s="26">
        <v>0</v>
      </c>
      <c r="BD100" s="26">
        <v>2104385.34</v>
      </c>
    </row>
    <row r="101" spans="1:56" s="25" customFormat="1" x14ac:dyDescent="0.25">
      <c r="A101" s="38" t="s">
        <v>43</v>
      </c>
      <c r="B101" s="39"/>
      <c r="C101" s="38" t="s">
        <v>41</v>
      </c>
      <c r="D101" s="39"/>
      <c r="E101" s="38" t="s">
        <v>41</v>
      </c>
      <c r="F101" s="39"/>
      <c r="G101" s="38" t="s">
        <v>41</v>
      </c>
      <c r="H101" s="39"/>
      <c r="I101" s="38" t="s">
        <v>63</v>
      </c>
      <c r="J101" s="39"/>
      <c r="K101" s="39"/>
      <c r="L101" s="38" t="s">
        <v>58</v>
      </c>
      <c r="M101" s="39"/>
      <c r="N101" s="39"/>
      <c r="O101" s="38"/>
      <c r="P101" s="39"/>
      <c r="Q101" s="38"/>
      <c r="R101" s="39"/>
      <c r="S101" s="40" t="s">
        <v>115</v>
      </c>
      <c r="T101" s="39"/>
      <c r="U101" s="39"/>
      <c r="V101" s="39"/>
      <c r="W101" s="39"/>
      <c r="X101" s="39"/>
      <c r="Y101" s="39"/>
      <c r="Z101" s="39"/>
      <c r="AA101" s="38" t="s">
        <v>29</v>
      </c>
      <c r="AB101" s="39"/>
      <c r="AC101" s="39"/>
      <c r="AD101" s="39"/>
      <c r="AE101" s="39"/>
      <c r="AF101" s="38" t="s">
        <v>30</v>
      </c>
      <c r="AG101" s="39"/>
      <c r="AH101" s="39"/>
      <c r="AI101" s="10" t="s">
        <v>45</v>
      </c>
      <c r="AJ101" s="42" t="s">
        <v>46</v>
      </c>
      <c r="AK101" s="39"/>
      <c r="AL101" s="39"/>
      <c r="AM101" s="39"/>
      <c r="AN101" s="39"/>
      <c r="AO101" s="39"/>
      <c r="AP101" s="24">
        <v>34800000</v>
      </c>
      <c r="AQ101" s="24">
        <v>14747543</v>
      </c>
      <c r="AR101" s="24">
        <v>20052457</v>
      </c>
      <c r="AS101" s="37">
        <v>0</v>
      </c>
      <c r="AT101" s="36"/>
      <c r="AU101" s="37">
        <v>14747543</v>
      </c>
      <c r="AV101" s="36"/>
      <c r="AW101" s="24">
        <v>0</v>
      </c>
      <c r="AX101" s="24">
        <v>14747543</v>
      </c>
      <c r="AY101" s="24">
        <v>0</v>
      </c>
      <c r="AZ101" s="24">
        <v>14747543</v>
      </c>
      <c r="BA101" s="24">
        <v>0</v>
      </c>
      <c r="BB101" s="24">
        <v>14747543</v>
      </c>
      <c r="BC101" s="24">
        <v>0</v>
      </c>
      <c r="BD101" s="24">
        <v>1900000</v>
      </c>
    </row>
    <row r="102" spans="1:56" s="25" customFormat="1" x14ac:dyDescent="0.25">
      <c r="A102" s="38" t="s">
        <v>43</v>
      </c>
      <c r="B102" s="39"/>
      <c r="C102" s="38" t="s">
        <v>41</v>
      </c>
      <c r="D102" s="39"/>
      <c r="E102" s="38" t="s">
        <v>41</v>
      </c>
      <c r="F102" s="39"/>
      <c r="G102" s="38" t="s">
        <v>41</v>
      </c>
      <c r="H102" s="39"/>
      <c r="I102" s="38" t="s">
        <v>63</v>
      </c>
      <c r="J102" s="39"/>
      <c r="K102" s="39"/>
      <c r="L102" s="38" t="s">
        <v>60</v>
      </c>
      <c r="M102" s="39"/>
      <c r="N102" s="39"/>
      <c r="O102" s="38"/>
      <c r="P102" s="39"/>
      <c r="Q102" s="38"/>
      <c r="R102" s="39"/>
      <c r="S102" s="40" t="s">
        <v>116</v>
      </c>
      <c r="T102" s="39"/>
      <c r="U102" s="39"/>
      <c r="V102" s="39"/>
      <c r="W102" s="39"/>
      <c r="X102" s="39"/>
      <c r="Y102" s="39"/>
      <c r="Z102" s="39"/>
      <c r="AA102" s="38" t="s">
        <v>29</v>
      </c>
      <c r="AB102" s="39"/>
      <c r="AC102" s="39"/>
      <c r="AD102" s="39"/>
      <c r="AE102" s="39"/>
      <c r="AF102" s="38" t="s">
        <v>30</v>
      </c>
      <c r="AG102" s="39"/>
      <c r="AH102" s="39"/>
      <c r="AI102" s="10" t="s">
        <v>45</v>
      </c>
      <c r="AJ102" s="42" t="s">
        <v>46</v>
      </c>
      <c r="AK102" s="39"/>
      <c r="AL102" s="39"/>
      <c r="AM102" s="39"/>
      <c r="AN102" s="39"/>
      <c r="AO102" s="39"/>
      <c r="AP102" s="24">
        <v>92734125</v>
      </c>
      <c r="AQ102" s="24">
        <v>42649330</v>
      </c>
      <c r="AR102" s="24">
        <v>50084795</v>
      </c>
      <c r="AS102" s="37">
        <v>0</v>
      </c>
      <c r="AT102" s="36"/>
      <c r="AU102" s="37">
        <v>42649330</v>
      </c>
      <c r="AV102" s="36"/>
      <c r="AW102" s="24">
        <v>0</v>
      </c>
      <c r="AX102" s="24">
        <v>42649330</v>
      </c>
      <c r="AY102" s="24">
        <v>0</v>
      </c>
      <c r="AZ102" s="24">
        <v>42649330</v>
      </c>
      <c r="BA102" s="24">
        <v>0</v>
      </c>
      <c r="BB102" s="24">
        <v>42649330</v>
      </c>
      <c r="BC102" s="24">
        <v>0</v>
      </c>
      <c r="BD102" s="24">
        <v>0</v>
      </c>
    </row>
    <row r="103" spans="1:56" s="25" customFormat="1" x14ac:dyDescent="0.25">
      <c r="A103" s="38" t="s">
        <v>43</v>
      </c>
      <c r="B103" s="39"/>
      <c r="C103" s="38" t="s">
        <v>41</v>
      </c>
      <c r="D103" s="39"/>
      <c r="E103" s="38" t="s">
        <v>41</v>
      </c>
      <c r="F103" s="39"/>
      <c r="G103" s="38" t="s">
        <v>41</v>
      </c>
      <c r="H103" s="39"/>
      <c r="I103" s="38" t="s">
        <v>63</v>
      </c>
      <c r="J103" s="39"/>
      <c r="K103" s="39"/>
      <c r="L103" s="38" t="s">
        <v>62</v>
      </c>
      <c r="M103" s="39"/>
      <c r="N103" s="39"/>
      <c r="O103" s="38"/>
      <c r="P103" s="39"/>
      <c r="Q103" s="38"/>
      <c r="R103" s="39"/>
      <c r="S103" s="40" t="s">
        <v>117</v>
      </c>
      <c r="T103" s="39"/>
      <c r="U103" s="39"/>
      <c r="V103" s="39"/>
      <c r="W103" s="39"/>
      <c r="X103" s="39"/>
      <c r="Y103" s="39"/>
      <c r="Z103" s="39"/>
      <c r="AA103" s="38" t="s">
        <v>29</v>
      </c>
      <c r="AB103" s="39"/>
      <c r="AC103" s="39"/>
      <c r="AD103" s="39"/>
      <c r="AE103" s="39"/>
      <c r="AF103" s="38" t="s">
        <v>30</v>
      </c>
      <c r="AG103" s="39"/>
      <c r="AH103" s="39"/>
      <c r="AI103" s="10" t="s">
        <v>45</v>
      </c>
      <c r="AJ103" s="42" t="s">
        <v>46</v>
      </c>
      <c r="AK103" s="39"/>
      <c r="AL103" s="39"/>
      <c r="AM103" s="39"/>
      <c r="AN103" s="39"/>
      <c r="AO103" s="39"/>
      <c r="AP103" s="24">
        <v>15000000</v>
      </c>
      <c r="AQ103" s="24">
        <v>15000000</v>
      </c>
      <c r="AR103" s="24">
        <v>0</v>
      </c>
      <c r="AS103" s="37">
        <v>0</v>
      </c>
      <c r="AT103" s="36"/>
      <c r="AU103" s="37">
        <v>15000000</v>
      </c>
      <c r="AV103" s="36"/>
      <c r="AW103" s="24">
        <v>0</v>
      </c>
      <c r="AX103" s="24">
        <v>15000000</v>
      </c>
      <c r="AY103" s="24">
        <v>0</v>
      </c>
      <c r="AZ103" s="24">
        <v>15000000</v>
      </c>
      <c r="BA103" s="24">
        <v>0</v>
      </c>
      <c r="BB103" s="24">
        <v>15000000</v>
      </c>
      <c r="BC103" s="24">
        <v>0</v>
      </c>
      <c r="BD103" s="24">
        <v>0</v>
      </c>
    </row>
    <row r="104" spans="1:56" s="25" customFormat="1" x14ac:dyDescent="0.25">
      <c r="A104" s="38" t="s">
        <v>43</v>
      </c>
      <c r="B104" s="39"/>
      <c r="C104" s="38" t="s">
        <v>41</v>
      </c>
      <c r="D104" s="39"/>
      <c r="E104" s="38" t="s">
        <v>41</v>
      </c>
      <c r="F104" s="39"/>
      <c r="G104" s="38" t="s">
        <v>41</v>
      </c>
      <c r="H104" s="39"/>
      <c r="I104" s="38" t="s">
        <v>63</v>
      </c>
      <c r="J104" s="39"/>
      <c r="K104" s="39"/>
      <c r="L104" s="38" t="s">
        <v>67</v>
      </c>
      <c r="M104" s="39"/>
      <c r="N104" s="39"/>
      <c r="O104" s="38"/>
      <c r="P104" s="39"/>
      <c r="Q104" s="38"/>
      <c r="R104" s="39"/>
      <c r="S104" s="40" t="s">
        <v>118</v>
      </c>
      <c r="T104" s="39"/>
      <c r="U104" s="39"/>
      <c r="V104" s="39"/>
      <c r="W104" s="39"/>
      <c r="X104" s="39"/>
      <c r="Y104" s="39"/>
      <c r="Z104" s="39"/>
      <c r="AA104" s="38" t="s">
        <v>29</v>
      </c>
      <c r="AB104" s="39"/>
      <c r="AC104" s="39"/>
      <c r="AD104" s="39"/>
      <c r="AE104" s="39"/>
      <c r="AF104" s="38" t="s">
        <v>30</v>
      </c>
      <c r="AG104" s="39"/>
      <c r="AH104" s="39"/>
      <c r="AI104" s="10" t="s">
        <v>45</v>
      </c>
      <c r="AJ104" s="42" t="s">
        <v>46</v>
      </c>
      <c r="AK104" s="39"/>
      <c r="AL104" s="39"/>
      <c r="AM104" s="39"/>
      <c r="AN104" s="39"/>
      <c r="AO104" s="39"/>
      <c r="AP104" s="24">
        <v>139894505</v>
      </c>
      <c r="AQ104" s="24">
        <v>139394505</v>
      </c>
      <c r="AR104" s="24">
        <v>500000</v>
      </c>
      <c r="AS104" s="37">
        <v>0</v>
      </c>
      <c r="AT104" s="36"/>
      <c r="AU104" s="37">
        <v>139394505</v>
      </c>
      <c r="AV104" s="36"/>
      <c r="AW104" s="24">
        <v>0</v>
      </c>
      <c r="AX104" s="24">
        <v>139394505</v>
      </c>
      <c r="AY104" s="24">
        <v>0</v>
      </c>
      <c r="AZ104" s="24">
        <v>139394505</v>
      </c>
      <c r="BA104" s="24">
        <v>0</v>
      </c>
      <c r="BB104" s="24">
        <v>139394505</v>
      </c>
      <c r="BC104" s="24">
        <v>0</v>
      </c>
      <c r="BD104" s="24">
        <v>0</v>
      </c>
    </row>
    <row r="105" spans="1:56" s="25" customFormat="1" x14ac:dyDescent="0.25">
      <c r="A105" s="38" t="s">
        <v>43</v>
      </c>
      <c r="B105" s="39"/>
      <c r="C105" s="38" t="s">
        <v>41</v>
      </c>
      <c r="D105" s="39"/>
      <c r="E105" s="38" t="s">
        <v>41</v>
      </c>
      <c r="F105" s="39"/>
      <c r="G105" s="38" t="s">
        <v>41</v>
      </c>
      <c r="H105" s="39"/>
      <c r="I105" s="38" t="s">
        <v>63</v>
      </c>
      <c r="J105" s="39"/>
      <c r="K105" s="39"/>
      <c r="L105" s="38" t="s">
        <v>68</v>
      </c>
      <c r="M105" s="39"/>
      <c r="N105" s="39"/>
      <c r="O105" s="38"/>
      <c r="P105" s="39"/>
      <c r="Q105" s="38"/>
      <c r="R105" s="39"/>
      <c r="S105" s="40" t="s">
        <v>253</v>
      </c>
      <c r="T105" s="39"/>
      <c r="U105" s="39"/>
      <c r="V105" s="39"/>
      <c r="W105" s="39"/>
      <c r="X105" s="39"/>
      <c r="Y105" s="39"/>
      <c r="Z105" s="39"/>
      <c r="AA105" s="38" t="s">
        <v>29</v>
      </c>
      <c r="AB105" s="39"/>
      <c r="AC105" s="39"/>
      <c r="AD105" s="39"/>
      <c r="AE105" s="39"/>
      <c r="AF105" s="38" t="s">
        <v>30</v>
      </c>
      <c r="AG105" s="39"/>
      <c r="AH105" s="39"/>
      <c r="AI105" s="10" t="s">
        <v>45</v>
      </c>
      <c r="AJ105" s="42" t="s">
        <v>46</v>
      </c>
      <c r="AK105" s="39"/>
      <c r="AL105" s="39"/>
      <c r="AM105" s="39"/>
      <c r="AN105" s="39"/>
      <c r="AO105" s="39"/>
      <c r="AP105" s="24">
        <v>724600000</v>
      </c>
      <c r="AQ105" s="24">
        <v>661610118.37</v>
      </c>
      <c r="AR105" s="24">
        <v>62989881.630000003</v>
      </c>
      <c r="AS105" s="37">
        <v>0</v>
      </c>
      <c r="AT105" s="36"/>
      <c r="AU105" s="37">
        <v>661610118.37</v>
      </c>
      <c r="AV105" s="36"/>
      <c r="AW105" s="24">
        <v>0</v>
      </c>
      <c r="AX105" s="24">
        <v>661610118.37</v>
      </c>
      <c r="AY105" s="24">
        <v>0</v>
      </c>
      <c r="AZ105" s="24">
        <v>661610118.37</v>
      </c>
      <c r="BA105" s="24">
        <v>0</v>
      </c>
      <c r="BB105" s="24">
        <v>661610118.37</v>
      </c>
      <c r="BC105" s="24">
        <v>0</v>
      </c>
      <c r="BD105" s="24">
        <v>204385.34</v>
      </c>
    </row>
    <row r="106" spans="1:56" s="25" customFormat="1" x14ac:dyDescent="0.25">
      <c r="A106" s="44" t="s">
        <v>43</v>
      </c>
      <c r="B106" s="39"/>
      <c r="C106" s="44" t="s">
        <v>41</v>
      </c>
      <c r="D106" s="39"/>
      <c r="E106" s="44" t="s">
        <v>41</v>
      </c>
      <c r="F106" s="39"/>
      <c r="G106" s="44" t="s">
        <v>41</v>
      </c>
      <c r="H106" s="39"/>
      <c r="I106" s="44" t="s">
        <v>65</v>
      </c>
      <c r="J106" s="39"/>
      <c r="K106" s="39"/>
      <c r="L106" s="44"/>
      <c r="M106" s="39"/>
      <c r="N106" s="39"/>
      <c r="O106" s="44"/>
      <c r="P106" s="39"/>
      <c r="Q106" s="44"/>
      <c r="R106" s="39"/>
      <c r="S106" s="45" t="s">
        <v>254</v>
      </c>
      <c r="T106" s="39"/>
      <c r="U106" s="39"/>
      <c r="V106" s="39"/>
      <c r="W106" s="39"/>
      <c r="X106" s="39"/>
      <c r="Y106" s="39"/>
      <c r="Z106" s="39"/>
      <c r="AA106" s="44" t="s">
        <v>29</v>
      </c>
      <c r="AB106" s="39"/>
      <c r="AC106" s="39"/>
      <c r="AD106" s="39"/>
      <c r="AE106" s="39"/>
      <c r="AF106" s="44" t="s">
        <v>30</v>
      </c>
      <c r="AG106" s="39"/>
      <c r="AH106" s="39"/>
      <c r="AI106" s="9" t="s">
        <v>45</v>
      </c>
      <c r="AJ106" s="46" t="s">
        <v>46</v>
      </c>
      <c r="AK106" s="39"/>
      <c r="AL106" s="39"/>
      <c r="AM106" s="39"/>
      <c r="AN106" s="39"/>
      <c r="AO106" s="39"/>
      <c r="AP106" s="26">
        <v>5437226880</v>
      </c>
      <c r="AQ106" s="26">
        <v>5244863036.7799997</v>
      </c>
      <c r="AR106" s="26">
        <v>192363843.22</v>
      </c>
      <c r="AS106" s="41">
        <v>0</v>
      </c>
      <c r="AT106" s="36"/>
      <c r="AU106" s="41">
        <v>5244863036.7799997</v>
      </c>
      <c r="AV106" s="36"/>
      <c r="AW106" s="26">
        <v>0</v>
      </c>
      <c r="AX106" s="26">
        <v>5244863036.7799997</v>
      </c>
      <c r="AY106" s="26">
        <v>0</v>
      </c>
      <c r="AZ106" s="26">
        <v>5244863036.7799997</v>
      </c>
      <c r="BA106" s="26">
        <v>0</v>
      </c>
      <c r="BB106" s="26">
        <v>5244863036.7799997</v>
      </c>
      <c r="BC106" s="26">
        <v>0</v>
      </c>
      <c r="BD106" s="26">
        <v>16424.22</v>
      </c>
    </row>
    <row r="107" spans="1:56" s="25" customFormat="1" x14ac:dyDescent="0.25">
      <c r="A107" s="38" t="s">
        <v>43</v>
      </c>
      <c r="B107" s="39"/>
      <c r="C107" s="38" t="s">
        <v>41</v>
      </c>
      <c r="D107" s="39"/>
      <c r="E107" s="38" t="s">
        <v>41</v>
      </c>
      <c r="F107" s="39"/>
      <c r="G107" s="38" t="s">
        <v>41</v>
      </c>
      <c r="H107" s="39"/>
      <c r="I107" s="38" t="s">
        <v>65</v>
      </c>
      <c r="J107" s="39"/>
      <c r="K107" s="39"/>
      <c r="L107" s="38" t="s">
        <v>55</v>
      </c>
      <c r="M107" s="39"/>
      <c r="N107" s="39"/>
      <c r="O107" s="38"/>
      <c r="P107" s="39"/>
      <c r="Q107" s="38"/>
      <c r="R107" s="39"/>
      <c r="S107" s="40" t="s">
        <v>119</v>
      </c>
      <c r="T107" s="39"/>
      <c r="U107" s="39"/>
      <c r="V107" s="39"/>
      <c r="W107" s="39"/>
      <c r="X107" s="39"/>
      <c r="Y107" s="39"/>
      <c r="Z107" s="39"/>
      <c r="AA107" s="38" t="s">
        <v>29</v>
      </c>
      <c r="AB107" s="39"/>
      <c r="AC107" s="39"/>
      <c r="AD107" s="39"/>
      <c r="AE107" s="39"/>
      <c r="AF107" s="38" t="s">
        <v>30</v>
      </c>
      <c r="AG107" s="39"/>
      <c r="AH107" s="39"/>
      <c r="AI107" s="10" t="s">
        <v>45</v>
      </c>
      <c r="AJ107" s="42" t="s">
        <v>46</v>
      </c>
      <c r="AK107" s="39"/>
      <c r="AL107" s="39"/>
      <c r="AM107" s="39"/>
      <c r="AN107" s="39"/>
      <c r="AO107" s="39"/>
      <c r="AP107" s="24">
        <v>1908130618.8</v>
      </c>
      <c r="AQ107" s="24">
        <v>1715766782.78</v>
      </c>
      <c r="AR107" s="24">
        <v>192363836.02000001</v>
      </c>
      <c r="AS107" s="37">
        <v>0</v>
      </c>
      <c r="AT107" s="36"/>
      <c r="AU107" s="37">
        <v>1715766782.78</v>
      </c>
      <c r="AV107" s="36"/>
      <c r="AW107" s="24">
        <v>0</v>
      </c>
      <c r="AX107" s="24">
        <v>1715766782.78</v>
      </c>
      <c r="AY107" s="24">
        <v>0</v>
      </c>
      <c r="AZ107" s="24">
        <v>1715766782.78</v>
      </c>
      <c r="BA107" s="24">
        <v>0</v>
      </c>
      <c r="BB107" s="24">
        <v>1715766782.78</v>
      </c>
      <c r="BC107" s="24">
        <v>0</v>
      </c>
      <c r="BD107" s="24">
        <v>16424.22</v>
      </c>
    </row>
    <row r="108" spans="1:56" s="25" customFormat="1" x14ac:dyDescent="0.25">
      <c r="A108" s="38" t="s">
        <v>43</v>
      </c>
      <c r="B108" s="39"/>
      <c r="C108" s="38" t="s">
        <v>41</v>
      </c>
      <c r="D108" s="39"/>
      <c r="E108" s="38" t="s">
        <v>41</v>
      </c>
      <c r="F108" s="39"/>
      <c r="G108" s="38" t="s">
        <v>41</v>
      </c>
      <c r="H108" s="39"/>
      <c r="I108" s="38" t="s">
        <v>65</v>
      </c>
      <c r="J108" s="39"/>
      <c r="K108" s="39"/>
      <c r="L108" s="38" t="s">
        <v>74</v>
      </c>
      <c r="M108" s="39"/>
      <c r="N108" s="39"/>
      <c r="O108" s="38"/>
      <c r="P108" s="39"/>
      <c r="Q108" s="38"/>
      <c r="R108" s="39"/>
      <c r="S108" s="40" t="s">
        <v>120</v>
      </c>
      <c r="T108" s="39"/>
      <c r="U108" s="39"/>
      <c r="V108" s="39"/>
      <c r="W108" s="39"/>
      <c r="X108" s="39"/>
      <c r="Y108" s="39"/>
      <c r="Z108" s="39"/>
      <c r="AA108" s="38" t="s">
        <v>29</v>
      </c>
      <c r="AB108" s="39"/>
      <c r="AC108" s="39"/>
      <c r="AD108" s="39"/>
      <c r="AE108" s="39"/>
      <c r="AF108" s="38" t="s">
        <v>30</v>
      </c>
      <c r="AG108" s="39"/>
      <c r="AH108" s="39"/>
      <c r="AI108" s="10" t="s">
        <v>45</v>
      </c>
      <c r="AJ108" s="42" t="s">
        <v>46</v>
      </c>
      <c r="AK108" s="39"/>
      <c r="AL108" s="39"/>
      <c r="AM108" s="39"/>
      <c r="AN108" s="39"/>
      <c r="AO108" s="39"/>
      <c r="AP108" s="24">
        <v>3529096261.1999998</v>
      </c>
      <c r="AQ108" s="24">
        <v>3529096254</v>
      </c>
      <c r="AR108" s="24">
        <v>7.2</v>
      </c>
      <c r="AS108" s="37">
        <v>0</v>
      </c>
      <c r="AT108" s="36"/>
      <c r="AU108" s="37">
        <v>3529096254</v>
      </c>
      <c r="AV108" s="36"/>
      <c r="AW108" s="24">
        <v>0</v>
      </c>
      <c r="AX108" s="24">
        <v>3529096254</v>
      </c>
      <c r="AY108" s="24">
        <v>0</v>
      </c>
      <c r="AZ108" s="24">
        <v>3529096254</v>
      </c>
      <c r="BA108" s="24">
        <v>0</v>
      </c>
      <c r="BB108" s="24">
        <v>3529096254</v>
      </c>
      <c r="BC108" s="24">
        <v>0</v>
      </c>
      <c r="BD108" s="24">
        <v>0</v>
      </c>
    </row>
    <row r="109" spans="1:56" s="25" customFormat="1" x14ac:dyDescent="0.25">
      <c r="A109" s="44" t="s">
        <v>43</v>
      </c>
      <c r="B109" s="39"/>
      <c r="C109" s="44" t="s">
        <v>41</v>
      </c>
      <c r="D109" s="39"/>
      <c r="E109" s="44" t="s">
        <v>41</v>
      </c>
      <c r="F109" s="39"/>
      <c r="G109" s="44" t="s">
        <v>41</v>
      </c>
      <c r="H109" s="39"/>
      <c r="I109" s="44" t="s">
        <v>67</v>
      </c>
      <c r="J109" s="39"/>
      <c r="K109" s="39"/>
      <c r="L109" s="44"/>
      <c r="M109" s="39"/>
      <c r="N109" s="39"/>
      <c r="O109" s="44"/>
      <c r="P109" s="39"/>
      <c r="Q109" s="44"/>
      <c r="R109" s="39"/>
      <c r="S109" s="45" t="s">
        <v>121</v>
      </c>
      <c r="T109" s="39"/>
      <c r="U109" s="39"/>
      <c r="V109" s="39"/>
      <c r="W109" s="39"/>
      <c r="X109" s="39"/>
      <c r="Y109" s="39"/>
      <c r="Z109" s="39"/>
      <c r="AA109" s="44" t="s">
        <v>29</v>
      </c>
      <c r="AB109" s="39"/>
      <c r="AC109" s="39"/>
      <c r="AD109" s="39"/>
      <c r="AE109" s="39"/>
      <c r="AF109" s="44" t="s">
        <v>30</v>
      </c>
      <c r="AG109" s="39"/>
      <c r="AH109" s="39"/>
      <c r="AI109" s="9" t="s">
        <v>45</v>
      </c>
      <c r="AJ109" s="46" t="s">
        <v>46</v>
      </c>
      <c r="AK109" s="39"/>
      <c r="AL109" s="39"/>
      <c r="AM109" s="39"/>
      <c r="AN109" s="39"/>
      <c r="AO109" s="39"/>
      <c r="AP109" s="26">
        <v>7070116378.1700001</v>
      </c>
      <c r="AQ109" s="26">
        <v>6730293349.2299995</v>
      </c>
      <c r="AR109" s="26">
        <v>339823028.94</v>
      </c>
      <c r="AS109" s="41">
        <v>0</v>
      </c>
      <c r="AT109" s="36"/>
      <c r="AU109" s="41">
        <v>6730293349.2299995</v>
      </c>
      <c r="AV109" s="36"/>
      <c r="AW109" s="26">
        <v>0</v>
      </c>
      <c r="AX109" s="26">
        <v>6730293349.2299995</v>
      </c>
      <c r="AY109" s="26">
        <v>0</v>
      </c>
      <c r="AZ109" s="26">
        <v>6730293349.2299995</v>
      </c>
      <c r="BA109" s="26">
        <v>0</v>
      </c>
      <c r="BB109" s="26">
        <v>6730293349.2299995</v>
      </c>
      <c r="BC109" s="26">
        <v>0</v>
      </c>
      <c r="BD109" s="26">
        <v>249894</v>
      </c>
    </row>
    <row r="110" spans="1:56" s="25" customFormat="1" x14ac:dyDescent="0.25">
      <c r="A110" s="44" t="s">
        <v>43</v>
      </c>
      <c r="B110" s="39"/>
      <c r="C110" s="44" t="s">
        <v>41</v>
      </c>
      <c r="D110" s="39"/>
      <c r="E110" s="44" t="s">
        <v>41</v>
      </c>
      <c r="F110" s="39"/>
      <c r="G110" s="44" t="s">
        <v>41</v>
      </c>
      <c r="H110" s="39"/>
      <c r="I110" s="44" t="s">
        <v>67</v>
      </c>
      <c r="J110" s="39"/>
      <c r="K110" s="39"/>
      <c r="L110" s="44"/>
      <c r="M110" s="39"/>
      <c r="N110" s="39"/>
      <c r="O110" s="44"/>
      <c r="P110" s="39"/>
      <c r="Q110" s="44"/>
      <c r="R110" s="39"/>
      <c r="S110" s="45" t="s">
        <v>121</v>
      </c>
      <c r="T110" s="39"/>
      <c r="U110" s="39"/>
      <c r="V110" s="39"/>
      <c r="W110" s="39"/>
      <c r="X110" s="39"/>
      <c r="Y110" s="39"/>
      <c r="Z110" s="39"/>
      <c r="AA110" s="44" t="s">
        <v>48</v>
      </c>
      <c r="AB110" s="39"/>
      <c r="AC110" s="39"/>
      <c r="AD110" s="39"/>
      <c r="AE110" s="39"/>
      <c r="AF110" s="44" t="s">
        <v>30</v>
      </c>
      <c r="AG110" s="39"/>
      <c r="AH110" s="39"/>
      <c r="AI110" s="9" t="s">
        <v>49</v>
      </c>
      <c r="AJ110" s="46" t="s">
        <v>50</v>
      </c>
      <c r="AK110" s="39"/>
      <c r="AL110" s="39"/>
      <c r="AM110" s="39"/>
      <c r="AN110" s="39"/>
      <c r="AO110" s="39"/>
      <c r="AP110" s="26">
        <v>208204000</v>
      </c>
      <c r="AQ110" s="26">
        <v>200004000</v>
      </c>
      <c r="AR110" s="26">
        <v>8200000</v>
      </c>
      <c r="AS110" s="41">
        <v>0</v>
      </c>
      <c r="AT110" s="36"/>
      <c r="AU110" s="41">
        <v>200004000</v>
      </c>
      <c r="AV110" s="36"/>
      <c r="AW110" s="26">
        <v>0</v>
      </c>
      <c r="AX110" s="26">
        <v>200004000</v>
      </c>
      <c r="AY110" s="26">
        <v>0</v>
      </c>
      <c r="AZ110" s="26">
        <v>200004000</v>
      </c>
      <c r="BA110" s="26">
        <v>0</v>
      </c>
      <c r="BB110" s="26">
        <v>200004000</v>
      </c>
      <c r="BC110" s="26">
        <v>0</v>
      </c>
      <c r="BD110" s="26">
        <v>0</v>
      </c>
    </row>
    <row r="111" spans="1:56" s="25" customFormat="1" x14ac:dyDescent="0.25">
      <c r="A111" s="38" t="s">
        <v>43</v>
      </c>
      <c r="B111" s="39"/>
      <c r="C111" s="38" t="s">
        <v>41</v>
      </c>
      <c r="D111" s="39"/>
      <c r="E111" s="38" t="s">
        <v>41</v>
      </c>
      <c r="F111" s="39"/>
      <c r="G111" s="38" t="s">
        <v>41</v>
      </c>
      <c r="H111" s="39"/>
      <c r="I111" s="38" t="s">
        <v>67</v>
      </c>
      <c r="J111" s="39"/>
      <c r="K111" s="39"/>
      <c r="L111" s="38" t="s">
        <v>74</v>
      </c>
      <c r="M111" s="39"/>
      <c r="N111" s="39"/>
      <c r="O111" s="38"/>
      <c r="P111" s="39"/>
      <c r="Q111" s="38"/>
      <c r="R111" s="39"/>
      <c r="S111" s="40" t="s">
        <v>122</v>
      </c>
      <c r="T111" s="39"/>
      <c r="U111" s="39"/>
      <c r="V111" s="39"/>
      <c r="W111" s="39"/>
      <c r="X111" s="39"/>
      <c r="Y111" s="39"/>
      <c r="Z111" s="39"/>
      <c r="AA111" s="38" t="s">
        <v>29</v>
      </c>
      <c r="AB111" s="39"/>
      <c r="AC111" s="39"/>
      <c r="AD111" s="39"/>
      <c r="AE111" s="39"/>
      <c r="AF111" s="38" t="s">
        <v>30</v>
      </c>
      <c r="AG111" s="39"/>
      <c r="AH111" s="39"/>
      <c r="AI111" s="10" t="s">
        <v>45</v>
      </c>
      <c r="AJ111" s="42" t="s">
        <v>46</v>
      </c>
      <c r="AK111" s="39"/>
      <c r="AL111" s="39"/>
      <c r="AM111" s="39"/>
      <c r="AN111" s="39"/>
      <c r="AO111" s="39"/>
      <c r="AP111" s="24">
        <v>1764296042</v>
      </c>
      <c r="AQ111" s="24">
        <v>1716634000</v>
      </c>
      <c r="AR111" s="24">
        <v>47662042</v>
      </c>
      <c r="AS111" s="37">
        <v>0</v>
      </c>
      <c r="AT111" s="36"/>
      <c r="AU111" s="37">
        <v>1716634000</v>
      </c>
      <c r="AV111" s="36"/>
      <c r="AW111" s="24">
        <v>0</v>
      </c>
      <c r="AX111" s="24">
        <v>1716634000</v>
      </c>
      <c r="AY111" s="24">
        <v>0</v>
      </c>
      <c r="AZ111" s="24">
        <v>1716634000</v>
      </c>
      <c r="BA111" s="24">
        <v>0</v>
      </c>
      <c r="BB111" s="24">
        <v>1716634000</v>
      </c>
      <c r="BC111" s="24">
        <v>0</v>
      </c>
      <c r="BD111" s="24">
        <v>200000</v>
      </c>
    </row>
    <row r="112" spans="1:56" s="25" customFormat="1" x14ac:dyDescent="0.25">
      <c r="A112" s="38" t="s">
        <v>43</v>
      </c>
      <c r="B112" s="39"/>
      <c r="C112" s="38" t="s">
        <v>41</v>
      </c>
      <c r="D112" s="39"/>
      <c r="E112" s="38" t="s">
        <v>41</v>
      </c>
      <c r="F112" s="39"/>
      <c r="G112" s="38" t="s">
        <v>41</v>
      </c>
      <c r="H112" s="39"/>
      <c r="I112" s="38" t="s">
        <v>67</v>
      </c>
      <c r="J112" s="39"/>
      <c r="K112" s="39"/>
      <c r="L112" s="38" t="s">
        <v>74</v>
      </c>
      <c r="M112" s="39"/>
      <c r="N112" s="39"/>
      <c r="O112" s="38"/>
      <c r="P112" s="39"/>
      <c r="Q112" s="38"/>
      <c r="R112" s="39"/>
      <c r="S112" s="40" t="s">
        <v>122</v>
      </c>
      <c r="T112" s="39"/>
      <c r="U112" s="39"/>
      <c r="V112" s="39"/>
      <c r="W112" s="39"/>
      <c r="X112" s="39"/>
      <c r="Y112" s="39"/>
      <c r="Z112" s="39"/>
      <c r="AA112" s="38" t="s">
        <v>48</v>
      </c>
      <c r="AB112" s="39"/>
      <c r="AC112" s="39"/>
      <c r="AD112" s="39"/>
      <c r="AE112" s="39"/>
      <c r="AF112" s="38" t="s">
        <v>30</v>
      </c>
      <c r="AG112" s="39"/>
      <c r="AH112" s="39"/>
      <c r="AI112" s="10" t="s">
        <v>49</v>
      </c>
      <c r="AJ112" s="42" t="s">
        <v>50</v>
      </c>
      <c r="AK112" s="39"/>
      <c r="AL112" s="39"/>
      <c r="AM112" s="39"/>
      <c r="AN112" s="39"/>
      <c r="AO112" s="39"/>
      <c r="AP112" s="24">
        <v>208204000</v>
      </c>
      <c r="AQ112" s="24">
        <v>200004000</v>
      </c>
      <c r="AR112" s="24">
        <v>8200000</v>
      </c>
      <c r="AS112" s="37">
        <v>0</v>
      </c>
      <c r="AT112" s="36"/>
      <c r="AU112" s="37">
        <v>200004000</v>
      </c>
      <c r="AV112" s="36"/>
      <c r="AW112" s="24">
        <v>0</v>
      </c>
      <c r="AX112" s="24">
        <v>200004000</v>
      </c>
      <c r="AY112" s="24">
        <v>0</v>
      </c>
      <c r="AZ112" s="24">
        <v>200004000</v>
      </c>
      <c r="BA112" s="24">
        <v>0</v>
      </c>
      <c r="BB112" s="24">
        <v>200004000</v>
      </c>
      <c r="BC112" s="24">
        <v>0</v>
      </c>
      <c r="BD112" s="24">
        <v>0</v>
      </c>
    </row>
    <row r="113" spans="1:56" s="25" customFormat="1" x14ac:dyDescent="0.25">
      <c r="A113" s="38" t="s">
        <v>43</v>
      </c>
      <c r="B113" s="39"/>
      <c r="C113" s="38" t="s">
        <v>41</v>
      </c>
      <c r="D113" s="39"/>
      <c r="E113" s="38" t="s">
        <v>41</v>
      </c>
      <c r="F113" s="39"/>
      <c r="G113" s="38" t="s">
        <v>41</v>
      </c>
      <c r="H113" s="39"/>
      <c r="I113" s="38" t="s">
        <v>67</v>
      </c>
      <c r="J113" s="39"/>
      <c r="K113" s="39"/>
      <c r="L113" s="38" t="s">
        <v>58</v>
      </c>
      <c r="M113" s="39"/>
      <c r="N113" s="39"/>
      <c r="O113" s="38"/>
      <c r="P113" s="39"/>
      <c r="Q113" s="38"/>
      <c r="R113" s="39"/>
      <c r="S113" s="40" t="s">
        <v>255</v>
      </c>
      <c r="T113" s="39"/>
      <c r="U113" s="39"/>
      <c r="V113" s="39"/>
      <c r="W113" s="39"/>
      <c r="X113" s="39"/>
      <c r="Y113" s="39"/>
      <c r="Z113" s="39"/>
      <c r="AA113" s="38" t="s">
        <v>29</v>
      </c>
      <c r="AB113" s="39"/>
      <c r="AC113" s="39"/>
      <c r="AD113" s="39"/>
      <c r="AE113" s="39"/>
      <c r="AF113" s="38" t="s">
        <v>30</v>
      </c>
      <c r="AG113" s="39"/>
      <c r="AH113" s="39"/>
      <c r="AI113" s="10" t="s">
        <v>45</v>
      </c>
      <c r="AJ113" s="42" t="s">
        <v>46</v>
      </c>
      <c r="AK113" s="39"/>
      <c r="AL113" s="39"/>
      <c r="AM113" s="39"/>
      <c r="AN113" s="39"/>
      <c r="AO113" s="39"/>
      <c r="AP113" s="24">
        <v>1329300421</v>
      </c>
      <c r="AQ113" s="24">
        <v>1311876860</v>
      </c>
      <c r="AR113" s="24">
        <v>17423561</v>
      </c>
      <c r="AS113" s="37">
        <v>0</v>
      </c>
      <c r="AT113" s="36"/>
      <c r="AU113" s="37">
        <v>1311876860</v>
      </c>
      <c r="AV113" s="36"/>
      <c r="AW113" s="24">
        <v>0</v>
      </c>
      <c r="AX113" s="24">
        <v>1311876860</v>
      </c>
      <c r="AY113" s="24">
        <v>0</v>
      </c>
      <c r="AZ113" s="24">
        <v>1311876860</v>
      </c>
      <c r="BA113" s="24">
        <v>0</v>
      </c>
      <c r="BB113" s="24">
        <v>1311876860</v>
      </c>
      <c r="BC113" s="24">
        <v>0</v>
      </c>
      <c r="BD113" s="24">
        <v>0</v>
      </c>
    </row>
    <row r="114" spans="1:56" s="25" customFormat="1" x14ac:dyDescent="0.25">
      <c r="A114" s="38" t="s">
        <v>43</v>
      </c>
      <c r="B114" s="39"/>
      <c r="C114" s="38" t="s">
        <v>41</v>
      </c>
      <c r="D114" s="39"/>
      <c r="E114" s="38" t="s">
        <v>41</v>
      </c>
      <c r="F114" s="39"/>
      <c r="G114" s="38" t="s">
        <v>41</v>
      </c>
      <c r="H114" s="39"/>
      <c r="I114" s="38" t="s">
        <v>67</v>
      </c>
      <c r="J114" s="39"/>
      <c r="K114" s="39"/>
      <c r="L114" s="38" t="s">
        <v>58</v>
      </c>
      <c r="M114" s="39"/>
      <c r="N114" s="39"/>
      <c r="O114" s="38"/>
      <c r="P114" s="39"/>
      <c r="Q114" s="38"/>
      <c r="R114" s="39"/>
      <c r="S114" s="40" t="s">
        <v>255</v>
      </c>
      <c r="T114" s="39"/>
      <c r="U114" s="39"/>
      <c r="V114" s="39"/>
      <c r="W114" s="39"/>
      <c r="X114" s="39"/>
      <c r="Y114" s="39"/>
      <c r="Z114" s="39"/>
      <c r="AA114" s="38" t="s">
        <v>48</v>
      </c>
      <c r="AB114" s="39"/>
      <c r="AC114" s="39"/>
      <c r="AD114" s="39"/>
      <c r="AE114" s="39"/>
      <c r="AF114" s="38" t="s">
        <v>30</v>
      </c>
      <c r="AG114" s="39"/>
      <c r="AH114" s="39"/>
      <c r="AI114" s="10" t="s">
        <v>49</v>
      </c>
      <c r="AJ114" s="42" t="s">
        <v>50</v>
      </c>
      <c r="AK114" s="39"/>
      <c r="AL114" s="39"/>
      <c r="AM114" s="39"/>
      <c r="AN114" s="39"/>
      <c r="AO114" s="39"/>
      <c r="AP114" s="24">
        <v>0</v>
      </c>
      <c r="AQ114" s="24">
        <v>0</v>
      </c>
      <c r="AR114" s="24">
        <v>0</v>
      </c>
      <c r="AS114" s="37">
        <v>0</v>
      </c>
      <c r="AT114" s="36"/>
      <c r="AU114" s="37">
        <v>0</v>
      </c>
      <c r="AV114" s="36"/>
      <c r="AW114" s="24">
        <v>0</v>
      </c>
      <c r="AX114" s="24">
        <v>0</v>
      </c>
      <c r="AY114" s="24">
        <v>0</v>
      </c>
      <c r="AZ114" s="24">
        <v>0</v>
      </c>
      <c r="BA114" s="24">
        <v>0</v>
      </c>
      <c r="BB114" s="24">
        <v>0</v>
      </c>
      <c r="BC114" s="24">
        <v>0</v>
      </c>
      <c r="BD114" s="24">
        <v>0</v>
      </c>
    </row>
    <row r="115" spans="1:56" s="25" customFormat="1" x14ac:dyDescent="0.25">
      <c r="A115" s="38" t="s">
        <v>43</v>
      </c>
      <c r="B115" s="39"/>
      <c r="C115" s="38" t="s">
        <v>41</v>
      </c>
      <c r="D115" s="39"/>
      <c r="E115" s="38" t="s">
        <v>41</v>
      </c>
      <c r="F115" s="39"/>
      <c r="G115" s="38" t="s">
        <v>41</v>
      </c>
      <c r="H115" s="39"/>
      <c r="I115" s="38" t="s">
        <v>67</v>
      </c>
      <c r="J115" s="39"/>
      <c r="K115" s="39"/>
      <c r="L115" s="38" t="s">
        <v>60</v>
      </c>
      <c r="M115" s="39"/>
      <c r="N115" s="39"/>
      <c r="O115" s="38"/>
      <c r="P115" s="39"/>
      <c r="Q115" s="38"/>
      <c r="R115" s="39"/>
      <c r="S115" s="40" t="s">
        <v>256</v>
      </c>
      <c r="T115" s="39"/>
      <c r="U115" s="39"/>
      <c r="V115" s="39"/>
      <c r="W115" s="39"/>
      <c r="X115" s="39"/>
      <c r="Y115" s="39"/>
      <c r="Z115" s="39"/>
      <c r="AA115" s="38" t="s">
        <v>29</v>
      </c>
      <c r="AB115" s="39"/>
      <c r="AC115" s="39"/>
      <c r="AD115" s="39"/>
      <c r="AE115" s="39"/>
      <c r="AF115" s="38" t="s">
        <v>30</v>
      </c>
      <c r="AG115" s="39"/>
      <c r="AH115" s="39"/>
      <c r="AI115" s="10" t="s">
        <v>45</v>
      </c>
      <c r="AJ115" s="42" t="s">
        <v>46</v>
      </c>
      <c r="AK115" s="39"/>
      <c r="AL115" s="39"/>
      <c r="AM115" s="39"/>
      <c r="AN115" s="39"/>
      <c r="AO115" s="39"/>
      <c r="AP115" s="24">
        <v>185000000</v>
      </c>
      <c r="AQ115" s="24">
        <v>127203595.89</v>
      </c>
      <c r="AR115" s="24">
        <v>57796404.109999999</v>
      </c>
      <c r="AS115" s="37">
        <v>0</v>
      </c>
      <c r="AT115" s="36"/>
      <c r="AU115" s="37">
        <v>127203595.89</v>
      </c>
      <c r="AV115" s="36"/>
      <c r="AW115" s="24">
        <v>0</v>
      </c>
      <c r="AX115" s="24">
        <v>127203595.89</v>
      </c>
      <c r="AY115" s="24">
        <v>0</v>
      </c>
      <c r="AZ115" s="24">
        <v>127203595.89</v>
      </c>
      <c r="BA115" s="24">
        <v>0</v>
      </c>
      <c r="BB115" s="24">
        <v>127203595.89</v>
      </c>
      <c r="BC115" s="24">
        <v>0</v>
      </c>
      <c r="BD115" s="24">
        <v>49894</v>
      </c>
    </row>
    <row r="116" spans="1:56" s="25" customFormat="1" x14ac:dyDescent="0.25">
      <c r="A116" s="38" t="s">
        <v>43</v>
      </c>
      <c r="B116" s="39"/>
      <c r="C116" s="38" t="s">
        <v>41</v>
      </c>
      <c r="D116" s="39"/>
      <c r="E116" s="38" t="s">
        <v>41</v>
      </c>
      <c r="F116" s="39"/>
      <c r="G116" s="38" t="s">
        <v>41</v>
      </c>
      <c r="H116" s="39"/>
      <c r="I116" s="38" t="s">
        <v>67</v>
      </c>
      <c r="J116" s="39"/>
      <c r="K116" s="39"/>
      <c r="L116" s="38" t="s">
        <v>62</v>
      </c>
      <c r="M116" s="39"/>
      <c r="N116" s="39"/>
      <c r="O116" s="38"/>
      <c r="P116" s="39"/>
      <c r="Q116" s="38"/>
      <c r="R116" s="39"/>
      <c r="S116" s="40" t="s">
        <v>123</v>
      </c>
      <c r="T116" s="39"/>
      <c r="U116" s="39"/>
      <c r="V116" s="39"/>
      <c r="W116" s="39"/>
      <c r="X116" s="39"/>
      <c r="Y116" s="39"/>
      <c r="Z116" s="39"/>
      <c r="AA116" s="38" t="s">
        <v>29</v>
      </c>
      <c r="AB116" s="39"/>
      <c r="AC116" s="39"/>
      <c r="AD116" s="39"/>
      <c r="AE116" s="39"/>
      <c r="AF116" s="38" t="s">
        <v>30</v>
      </c>
      <c r="AG116" s="39"/>
      <c r="AH116" s="39"/>
      <c r="AI116" s="10" t="s">
        <v>45</v>
      </c>
      <c r="AJ116" s="42" t="s">
        <v>46</v>
      </c>
      <c r="AK116" s="39"/>
      <c r="AL116" s="39"/>
      <c r="AM116" s="39"/>
      <c r="AN116" s="39"/>
      <c r="AO116" s="39"/>
      <c r="AP116" s="24">
        <v>3494373507.1700001</v>
      </c>
      <c r="AQ116" s="24">
        <v>3300546279.46</v>
      </c>
      <c r="AR116" s="24">
        <v>193827227.71000001</v>
      </c>
      <c r="AS116" s="37">
        <v>0</v>
      </c>
      <c r="AT116" s="36"/>
      <c r="AU116" s="37">
        <v>3300546279.46</v>
      </c>
      <c r="AV116" s="36"/>
      <c r="AW116" s="24">
        <v>0</v>
      </c>
      <c r="AX116" s="24">
        <v>3300546279.46</v>
      </c>
      <c r="AY116" s="24">
        <v>0</v>
      </c>
      <c r="AZ116" s="24">
        <v>3300546279.46</v>
      </c>
      <c r="BA116" s="24">
        <v>0</v>
      </c>
      <c r="BB116" s="24">
        <v>3300546279.46</v>
      </c>
      <c r="BC116" s="24">
        <v>0</v>
      </c>
      <c r="BD116" s="24">
        <v>0</v>
      </c>
    </row>
    <row r="117" spans="1:56" s="25" customFormat="1" x14ac:dyDescent="0.25">
      <c r="A117" s="38" t="s">
        <v>43</v>
      </c>
      <c r="B117" s="39"/>
      <c r="C117" s="38" t="s">
        <v>41</v>
      </c>
      <c r="D117" s="39"/>
      <c r="E117" s="38" t="s">
        <v>41</v>
      </c>
      <c r="F117" s="39"/>
      <c r="G117" s="38" t="s">
        <v>41</v>
      </c>
      <c r="H117" s="39"/>
      <c r="I117" s="38" t="s">
        <v>67</v>
      </c>
      <c r="J117" s="39"/>
      <c r="K117" s="39"/>
      <c r="L117" s="38" t="s">
        <v>65</v>
      </c>
      <c r="M117" s="39"/>
      <c r="N117" s="39"/>
      <c r="O117" s="38"/>
      <c r="P117" s="39"/>
      <c r="Q117" s="38"/>
      <c r="R117" s="39"/>
      <c r="S117" s="40" t="s">
        <v>257</v>
      </c>
      <c r="T117" s="39"/>
      <c r="U117" s="39"/>
      <c r="V117" s="39"/>
      <c r="W117" s="39"/>
      <c r="X117" s="39"/>
      <c r="Y117" s="39"/>
      <c r="Z117" s="39"/>
      <c r="AA117" s="38" t="s">
        <v>29</v>
      </c>
      <c r="AB117" s="39"/>
      <c r="AC117" s="39"/>
      <c r="AD117" s="39"/>
      <c r="AE117" s="39"/>
      <c r="AF117" s="38" t="s">
        <v>30</v>
      </c>
      <c r="AG117" s="39"/>
      <c r="AH117" s="39"/>
      <c r="AI117" s="10" t="s">
        <v>45</v>
      </c>
      <c r="AJ117" s="42" t="s">
        <v>46</v>
      </c>
      <c r="AK117" s="39"/>
      <c r="AL117" s="39"/>
      <c r="AM117" s="39"/>
      <c r="AN117" s="39"/>
      <c r="AO117" s="39"/>
      <c r="AP117" s="24">
        <v>297146408</v>
      </c>
      <c r="AQ117" s="24">
        <v>274032613.88</v>
      </c>
      <c r="AR117" s="24">
        <v>23113794.120000001</v>
      </c>
      <c r="AS117" s="37">
        <v>0</v>
      </c>
      <c r="AT117" s="36"/>
      <c r="AU117" s="37">
        <v>274032613.88</v>
      </c>
      <c r="AV117" s="36"/>
      <c r="AW117" s="24">
        <v>0</v>
      </c>
      <c r="AX117" s="24">
        <v>274032613.88</v>
      </c>
      <c r="AY117" s="24">
        <v>0</v>
      </c>
      <c r="AZ117" s="24">
        <v>274032613.88</v>
      </c>
      <c r="BA117" s="24">
        <v>0</v>
      </c>
      <c r="BB117" s="24">
        <v>274032613.88</v>
      </c>
      <c r="BC117" s="24">
        <v>0</v>
      </c>
      <c r="BD117" s="24">
        <v>0</v>
      </c>
    </row>
    <row r="118" spans="1:56" s="25" customFormat="1" x14ac:dyDescent="0.25">
      <c r="A118" s="44" t="s">
        <v>43</v>
      </c>
      <c r="B118" s="39"/>
      <c r="C118" s="44" t="s">
        <v>41</v>
      </c>
      <c r="D118" s="39"/>
      <c r="E118" s="44" t="s">
        <v>41</v>
      </c>
      <c r="F118" s="39"/>
      <c r="G118" s="44" t="s">
        <v>41</v>
      </c>
      <c r="H118" s="39"/>
      <c r="I118" s="44" t="s">
        <v>68</v>
      </c>
      <c r="J118" s="39"/>
      <c r="K118" s="39"/>
      <c r="L118" s="44"/>
      <c r="M118" s="39"/>
      <c r="N118" s="39"/>
      <c r="O118" s="44"/>
      <c r="P118" s="39"/>
      <c r="Q118" s="44"/>
      <c r="R118" s="39"/>
      <c r="S118" s="45" t="s">
        <v>258</v>
      </c>
      <c r="T118" s="39"/>
      <c r="U118" s="39"/>
      <c r="V118" s="39"/>
      <c r="W118" s="39"/>
      <c r="X118" s="39"/>
      <c r="Y118" s="39"/>
      <c r="Z118" s="39"/>
      <c r="AA118" s="44" t="s">
        <v>29</v>
      </c>
      <c r="AB118" s="39"/>
      <c r="AC118" s="39"/>
      <c r="AD118" s="39"/>
      <c r="AE118" s="39"/>
      <c r="AF118" s="44" t="s">
        <v>30</v>
      </c>
      <c r="AG118" s="39"/>
      <c r="AH118" s="39"/>
      <c r="AI118" s="9" t="s">
        <v>45</v>
      </c>
      <c r="AJ118" s="46" t="s">
        <v>46</v>
      </c>
      <c r="AK118" s="39"/>
      <c r="AL118" s="39"/>
      <c r="AM118" s="39"/>
      <c r="AN118" s="39"/>
      <c r="AO118" s="39"/>
      <c r="AP118" s="26">
        <v>1130068435.8299999</v>
      </c>
      <c r="AQ118" s="26">
        <v>995260766.26999998</v>
      </c>
      <c r="AR118" s="26">
        <v>134807669.56</v>
      </c>
      <c r="AS118" s="41">
        <v>0</v>
      </c>
      <c r="AT118" s="36"/>
      <c r="AU118" s="41">
        <v>995260766.26999998</v>
      </c>
      <c r="AV118" s="36"/>
      <c r="AW118" s="26">
        <v>0</v>
      </c>
      <c r="AX118" s="26">
        <v>995260766.26999998</v>
      </c>
      <c r="AY118" s="26">
        <v>0</v>
      </c>
      <c r="AZ118" s="26">
        <v>995260766.26999998</v>
      </c>
      <c r="BA118" s="26">
        <v>0</v>
      </c>
      <c r="BB118" s="26">
        <v>995260766.26999998</v>
      </c>
      <c r="BC118" s="26">
        <v>0</v>
      </c>
      <c r="BD118" s="26">
        <v>710909.76</v>
      </c>
    </row>
    <row r="119" spans="1:56" s="25" customFormat="1" x14ac:dyDescent="0.25">
      <c r="A119" s="38" t="s">
        <v>43</v>
      </c>
      <c r="B119" s="39"/>
      <c r="C119" s="38" t="s">
        <v>41</v>
      </c>
      <c r="D119" s="39"/>
      <c r="E119" s="38" t="s">
        <v>41</v>
      </c>
      <c r="F119" s="39"/>
      <c r="G119" s="38" t="s">
        <v>41</v>
      </c>
      <c r="H119" s="39"/>
      <c r="I119" s="38" t="s">
        <v>68</v>
      </c>
      <c r="J119" s="39"/>
      <c r="K119" s="39"/>
      <c r="L119" s="38" t="s">
        <v>74</v>
      </c>
      <c r="M119" s="39"/>
      <c r="N119" s="39"/>
      <c r="O119" s="38"/>
      <c r="P119" s="39"/>
      <c r="Q119" s="38"/>
      <c r="R119" s="39"/>
      <c r="S119" s="40" t="s">
        <v>124</v>
      </c>
      <c r="T119" s="39"/>
      <c r="U119" s="39"/>
      <c r="V119" s="39"/>
      <c r="W119" s="39"/>
      <c r="X119" s="39"/>
      <c r="Y119" s="39"/>
      <c r="Z119" s="39"/>
      <c r="AA119" s="38" t="s">
        <v>29</v>
      </c>
      <c r="AB119" s="39"/>
      <c r="AC119" s="39"/>
      <c r="AD119" s="39"/>
      <c r="AE119" s="39"/>
      <c r="AF119" s="38" t="s">
        <v>30</v>
      </c>
      <c r="AG119" s="39"/>
      <c r="AH119" s="39"/>
      <c r="AI119" s="10" t="s">
        <v>45</v>
      </c>
      <c r="AJ119" s="42" t="s">
        <v>46</v>
      </c>
      <c r="AK119" s="39"/>
      <c r="AL119" s="39"/>
      <c r="AM119" s="39"/>
      <c r="AN119" s="39"/>
      <c r="AO119" s="39"/>
      <c r="AP119" s="24">
        <v>605129186.83000004</v>
      </c>
      <c r="AQ119" s="24">
        <v>587876558</v>
      </c>
      <c r="AR119" s="24">
        <v>17252628.829999998</v>
      </c>
      <c r="AS119" s="37">
        <v>0</v>
      </c>
      <c r="AT119" s="36"/>
      <c r="AU119" s="37">
        <v>587876558</v>
      </c>
      <c r="AV119" s="36"/>
      <c r="AW119" s="24">
        <v>0</v>
      </c>
      <c r="AX119" s="24">
        <v>587876558</v>
      </c>
      <c r="AY119" s="24">
        <v>0</v>
      </c>
      <c r="AZ119" s="24">
        <v>587876558</v>
      </c>
      <c r="BA119" s="24">
        <v>0</v>
      </c>
      <c r="BB119" s="24">
        <v>587876558</v>
      </c>
      <c r="BC119" s="24">
        <v>0</v>
      </c>
      <c r="BD119" s="24">
        <v>459660</v>
      </c>
    </row>
    <row r="120" spans="1:56" s="25" customFormat="1" x14ac:dyDescent="0.25">
      <c r="A120" s="38" t="s">
        <v>43</v>
      </c>
      <c r="B120" s="39"/>
      <c r="C120" s="38" t="s">
        <v>41</v>
      </c>
      <c r="D120" s="39"/>
      <c r="E120" s="38" t="s">
        <v>41</v>
      </c>
      <c r="F120" s="39"/>
      <c r="G120" s="38" t="s">
        <v>41</v>
      </c>
      <c r="H120" s="39"/>
      <c r="I120" s="38" t="s">
        <v>68</v>
      </c>
      <c r="J120" s="39"/>
      <c r="K120" s="39"/>
      <c r="L120" s="38" t="s">
        <v>58</v>
      </c>
      <c r="M120" s="39"/>
      <c r="N120" s="39"/>
      <c r="O120" s="38"/>
      <c r="P120" s="39"/>
      <c r="Q120" s="38"/>
      <c r="R120" s="39"/>
      <c r="S120" s="40" t="s">
        <v>125</v>
      </c>
      <c r="T120" s="39"/>
      <c r="U120" s="39"/>
      <c r="V120" s="39"/>
      <c r="W120" s="39"/>
      <c r="X120" s="39"/>
      <c r="Y120" s="39"/>
      <c r="Z120" s="39"/>
      <c r="AA120" s="38" t="s">
        <v>29</v>
      </c>
      <c r="AB120" s="39"/>
      <c r="AC120" s="39"/>
      <c r="AD120" s="39"/>
      <c r="AE120" s="39"/>
      <c r="AF120" s="38" t="s">
        <v>30</v>
      </c>
      <c r="AG120" s="39"/>
      <c r="AH120" s="39"/>
      <c r="AI120" s="10" t="s">
        <v>45</v>
      </c>
      <c r="AJ120" s="42" t="s">
        <v>46</v>
      </c>
      <c r="AK120" s="39"/>
      <c r="AL120" s="39"/>
      <c r="AM120" s="39"/>
      <c r="AN120" s="39"/>
      <c r="AO120" s="39"/>
      <c r="AP120" s="24">
        <v>98000000</v>
      </c>
      <c r="AQ120" s="24">
        <v>92788600</v>
      </c>
      <c r="AR120" s="24">
        <v>5211400</v>
      </c>
      <c r="AS120" s="37">
        <v>0</v>
      </c>
      <c r="AT120" s="36"/>
      <c r="AU120" s="37">
        <v>92788600</v>
      </c>
      <c r="AV120" s="36"/>
      <c r="AW120" s="24">
        <v>0</v>
      </c>
      <c r="AX120" s="24">
        <v>92788600</v>
      </c>
      <c r="AY120" s="24">
        <v>0</v>
      </c>
      <c r="AZ120" s="24">
        <v>92788600</v>
      </c>
      <c r="BA120" s="24">
        <v>0</v>
      </c>
      <c r="BB120" s="24">
        <v>92788600</v>
      </c>
      <c r="BC120" s="24">
        <v>0</v>
      </c>
      <c r="BD120" s="24">
        <v>0</v>
      </c>
    </row>
    <row r="121" spans="1:56" s="25" customFormat="1" x14ac:dyDescent="0.25">
      <c r="A121" s="38" t="s">
        <v>43</v>
      </c>
      <c r="B121" s="39"/>
      <c r="C121" s="38" t="s">
        <v>41</v>
      </c>
      <c r="D121" s="39"/>
      <c r="E121" s="38" t="s">
        <v>41</v>
      </c>
      <c r="F121" s="39"/>
      <c r="G121" s="38" t="s">
        <v>41</v>
      </c>
      <c r="H121" s="39"/>
      <c r="I121" s="38" t="s">
        <v>68</v>
      </c>
      <c r="J121" s="39"/>
      <c r="K121" s="39"/>
      <c r="L121" s="38" t="s">
        <v>60</v>
      </c>
      <c r="M121" s="39"/>
      <c r="N121" s="39"/>
      <c r="O121" s="38"/>
      <c r="P121" s="39"/>
      <c r="Q121" s="38"/>
      <c r="R121" s="39"/>
      <c r="S121" s="40" t="s">
        <v>259</v>
      </c>
      <c r="T121" s="39"/>
      <c r="U121" s="39"/>
      <c r="V121" s="39"/>
      <c r="W121" s="39"/>
      <c r="X121" s="39"/>
      <c r="Y121" s="39"/>
      <c r="Z121" s="39"/>
      <c r="AA121" s="38" t="s">
        <v>29</v>
      </c>
      <c r="AB121" s="39"/>
      <c r="AC121" s="39"/>
      <c r="AD121" s="39"/>
      <c r="AE121" s="39"/>
      <c r="AF121" s="38" t="s">
        <v>30</v>
      </c>
      <c r="AG121" s="39"/>
      <c r="AH121" s="39"/>
      <c r="AI121" s="10" t="s">
        <v>45</v>
      </c>
      <c r="AJ121" s="42" t="s">
        <v>46</v>
      </c>
      <c r="AK121" s="39"/>
      <c r="AL121" s="39"/>
      <c r="AM121" s="39"/>
      <c r="AN121" s="39"/>
      <c r="AO121" s="39"/>
      <c r="AP121" s="24">
        <v>155000000</v>
      </c>
      <c r="AQ121" s="24">
        <v>42657430.270000003</v>
      </c>
      <c r="AR121" s="24">
        <v>112342569.73</v>
      </c>
      <c r="AS121" s="37">
        <v>0</v>
      </c>
      <c r="AT121" s="36"/>
      <c r="AU121" s="37">
        <v>42657430.270000003</v>
      </c>
      <c r="AV121" s="36"/>
      <c r="AW121" s="24">
        <v>0</v>
      </c>
      <c r="AX121" s="24">
        <v>42657430.270000003</v>
      </c>
      <c r="AY121" s="24">
        <v>0</v>
      </c>
      <c r="AZ121" s="24">
        <v>42657430.270000003</v>
      </c>
      <c r="BA121" s="24">
        <v>0</v>
      </c>
      <c r="BB121" s="24">
        <v>42657430.270000003</v>
      </c>
      <c r="BC121" s="24">
        <v>0</v>
      </c>
      <c r="BD121" s="24">
        <v>251249.76</v>
      </c>
    </row>
    <row r="122" spans="1:56" s="25" customFormat="1" x14ac:dyDescent="0.25">
      <c r="A122" s="38" t="s">
        <v>43</v>
      </c>
      <c r="B122" s="39"/>
      <c r="C122" s="38" t="s">
        <v>41</v>
      </c>
      <c r="D122" s="39"/>
      <c r="E122" s="38" t="s">
        <v>41</v>
      </c>
      <c r="F122" s="39"/>
      <c r="G122" s="38" t="s">
        <v>41</v>
      </c>
      <c r="H122" s="39"/>
      <c r="I122" s="38" t="s">
        <v>68</v>
      </c>
      <c r="J122" s="39"/>
      <c r="K122" s="39"/>
      <c r="L122" s="38" t="s">
        <v>63</v>
      </c>
      <c r="M122" s="39"/>
      <c r="N122" s="39"/>
      <c r="O122" s="38"/>
      <c r="P122" s="39"/>
      <c r="Q122" s="38"/>
      <c r="R122" s="39"/>
      <c r="S122" s="40" t="s">
        <v>260</v>
      </c>
      <c r="T122" s="39"/>
      <c r="U122" s="39"/>
      <c r="V122" s="39"/>
      <c r="W122" s="39"/>
      <c r="X122" s="39"/>
      <c r="Y122" s="39"/>
      <c r="Z122" s="39"/>
      <c r="AA122" s="38" t="s">
        <v>29</v>
      </c>
      <c r="AB122" s="39"/>
      <c r="AC122" s="39"/>
      <c r="AD122" s="39"/>
      <c r="AE122" s="39"/>
      <c r="AF122" s="38" t="s">
        <v>30</v>
      </c>
      <c r="AG122" s="39"/>
      <c r="AH122" s="39"/>
      <c r="AI122" s="10" t="s">
        <v>45</v>
      </c>
      <c r="AJ122" s="42" t="s">
        <v>46</v>
      </c>
      <c r="AK122" s="39"/>
      <c r="AL122" s="39"/>
      <c r="AM122" s="39"/>
      <c r="AN122" s="39"/>
      <c r="AO122" s="39"/>
      <c r="AP122" s="24">
        <v>271939249</v>
      </c>
      <c r="AQ122" s="24">
        <v>271938178</v>
      </c>
      <c r="AR122" s="24">
        <v>1071</v>
      </c>
      <c r="AS122" s="37">
        <v>0</v>
      </c>
      <c r="AT122" s="36"/>
      <c r="AU122" s="37">
        <v>271938178</v>
      </c>
      <c r="AV122" s="36"/>
      <c r="AW122" s="24">
        <v>0</v>
      </c>
      <c r="AX122" s="24">
        <v>271938178</v>
      </c>
      <c r="AY122" s="24">
        <v>0</v>
      </c>
      <c r="AZ122" s="24">
        <v>271938178</v>
      </c>
      <c r="BA122" s="24">
        <v>0</v>
      </c>
      <c r="BB122" s="24">
        <v>271938178</v>
      </c>
      <c r="BC122" s="24">
        <v>0</v>
      </c>
      <c r="BD122" s="24">
        <v>0</v>
      </c>
    </row>
    <row r="123" spans="1:56" s="25" customFormat="1" x14ac:dyDescent="0.25">
      <c r="A123" s="38" t="s">
        <v>43</v>
      </c>
      <c r="B123" s="39"/>
      <c r="C123" s="38" t="s">
        <v>41</v>
      </c>
      <c r="D123" s="39"/>
      <c r="E123" s="38" t="s">
        <v>41</v>
      </c>
      <c r="F123" s="39"/>
      <c r="G123" s="38" t="s">
        <v>41</v>
      </c>
      <c r="H123" s="39"/>
      <c r="I123" s="38" t="s">
        <v>70</v>
      </c>
      <c r="J123" s="39"/>
      <c r="K123" s="39"/>
      <c r="L123" s="38"/>
      <c r="M123" s="39"/>
      <c r="N123" s="39"/>
      <c r="O123" s="38"/>
      <c r="P123" s="39"/>
      <c r="Q123" s="38"/>
      <c r="R123" s="39"/>
      <c r="S123" s="40" t="s">
        <v>126</v>
      </c>
      <c r="T123" s="39"/>
      <c r="U123" s="39"/>
      <c r="V123" s="39"/>
      <c r="W123" s="39"/>
      <c r="X123" s="39"/>
      <c r="Y123" s="39"/>
      <c r="Z123" s="39"/>
      <c r="AA123" s="38" t="s">
        <v>29</v>
      </c>
      <c r="AB123" s="39"/>
      <c r="AC123" s="39"/>
      <c r="AD123" s="39"/>
      <c r="AE123" s="39"/>
      <c r="AF123" s="38" t="s">
        <v>30</v>
      </c>
      <c r="AG123" s="39"/>
      <c r="AH123" s="39"/>
      <c r="AI123" s="10" t="s">
        <v>45</v>
      </c>
      <c r="AJ123" s="42" t="s">
        <v>46</v>
      </c>
      <c r="AK123" s="39"/>
      <c r="AL123" s="39"/>
      <c r="AM123" s="39"/>
      <c r="AN123" s="39"/>
      <c r="AO123" s="39"/>
      <c r="AP123" s="24">
        <v>66500000</v>
      </c>
      <c r="AQ123" s="24">
        <v>20108050</v>
      </c>
      <c r="AR123" s="24">
        <v>46391950</v>
      </c>
      <c r="AS123" s="37">
        <v>0</v>
      </c>
      <c r="AT123" s="36"/>
      <c r="AU123" s="37">
        <v>20108050</v>
      </c>
      <c r="AV123" s="36"/>
      <c r="AW123" s="24">
        <v>0</v>
      </c>
      <c r="AX123" s="24">
        <v>20108050</v>
      </c>
      <c r="AY123" s="24">
        <v>0</v>
      </c>
      <c r="AZ123" s="24">
        <v>20108050</v>
      </c>
      <c r="BA123" s="24">
        <v>0</v>
      </c>
      <c r="BB123" s="24">
        <v>20108050</v>
      </c>
      <c r="BC123" s="24">
        <v>0</v>
      </c>
      <c r="BD123" s="24">
        <v>0</v>
      </c>
    </row>
    <row r="124" spans="1:56" s="25" customFormat="1" x14ac:dyDescent="0.25">
      <c r="A124" s="44" t="s">
        <v>43</v>
      </c>
      <c r="B124" s="39"/>
      <c r="C124" s="44" t="s">
        <v>83</v>
      </c>
      <c r="D124" s="39"/>
      <c r="E124" s="44"/>
      <c r="F124" s="39"/>
      <c r="G124" s="44"/>
      <c r="H124" s="39"/>
      <c r="I124" s="44"/>
      <c r="J124" s="39"/>
      <c r="K124" s="39"/>
      <c r="L124" s="44"/>
      <c r="M124" s="39"/>
      <c r="N124" s="39"/>
      <c r="O124" s="44"/>
      <c r="P124" s="39"/>
      <c r="Q124" s="44"/>
      <c r="R124" s="39"/>
      <c r="S124" s="45" t="s">
        <v>127</v>
      </c>
      <c r="T124" s="39"/>
      <c r="U124" s="39"/>
      <c r="V124" s="39"/>
      <c r="W124" s="39"/>
      <c r="X124" s="39"/>
      <c r="Y124" s="39"/>
      <c r="Z124" s="39"/>
      <c r="AA124" s="44" t="s">
        <v>29</v>
      </c>
      <c r="AB124" s="39"/>
      <c r="AC124" s="39"/>
      <c r="AD124" s="39"/>
      <c r="AE124" s="39"/>
      <c r="AF124" s="44" t="s">
        <v>30</v>
      </c>
      <c r="AG124" s="39"/>
      <c r="AH124" s="39"/>
      <c r="AI124" s="9" t="s">
        <v>45</v>
      </c>
      <c r="AJ124" s="46" t="s">
        <v>46</v>
      </c>
      <c r="AK124" s="39"/>
      <c r="AL124" s="39"/>
      <c r="AM124" s="39"/>
      <c r="AN124" s="39"/>
      <c r="AO124" s="39"/>
      <c r="AP124" s="26">
        <v>356863000</v>
      </c>
      <c r="AQ124" s="26">
        <v>35100572</v>
      </c>
      <c r="AR124" s="26">
        <v>321762428</v>
      </c>
      <c r="AS124" s="41">
        <v>0</v>
      </c>
      <c r="AT124" s="36"/>
      <c r="AU124" s="41">
        <v>35100572</v>
      </c>
      <c r="AV124" s="36"/>
      <c r="AW124" s="26">
        <v>0</v>
      </c>
      <c r="AX124" s="26">
        <v>35100572</v>
      </c>
      <c r="AY124" s="26">
        <v>0</v>
      </c>
      <c r="AZ124" s="26">
        <v>35100572</v>
      </c>
      <c r="BA124" s="26">
        <v>0</v>
      </c>
      <c r="BB124" s="26">
        <v>35100572</v>
      </c>
      <c r="BC124" s="26">
        <v>0</v>
      </c>
      <c r="BD124" s="26">
        <v>94362722</v>
      </c>
    </row>
    <row r="125" spans="1:56" s="25" customFormat="1" x14ac:dyDescent="0.25">
      <c r="A125" s="44" t="s">
        <v>43</v>
      </c>
      <c r="B125" s="39"/>
      <c r="C125" s="44" t="s">
        <v>83</v>
      </c>
      <c r="D125" s="39"/>
      <c r="E125" s="44"/>
      <c r="F125" s="39"/>
      <c r="G125" s="44"/>
      <c r="H125" s="39"/>
      <c r="I125" s="44"/>
      <c r="J125" s="39"/>
      <c r="K125" s="39"/>
      <c r="L125" s="44"/>
      <c r="M125" s="39"/>
      <c r="N125" s="39"/>
      <c r="O125" s="44"/>
      <c r="P125" s="39"/>
      <c r="Q125" s="44"/>
      <c r="R125" s="39"/>
      <c r="S125" s="45" t="s">
        <v>127</v>
      </c>
      <c r="T125" s="39"/>
      <c r="U125" s="39"/>
      <c r="V125" s="39"/>
      <c r="W125" s="39"/>
      <c r="X125" s="39"/>
      <c r="Y125" s="39"/>
      <c r="Z125" s="39"/>
      <c r="AA125" s="44" t="s">
        <v>48</v>
      </c>
      <c r="AB125" s="39"/>
      <c r="AC125" s="39"/>
      <c r="AD125" s="39"/>
      <c r="AE125" s="39"/>
      <c r="AF125" s="44" t="s">
        <v>30</v>
      </c>
      <c r="AG125" s="39"/>
      <c r="AH125" s="39"/>
      <c r="AI125" s="9" t="s">
        <v>49</v>
      </c>
      <c r="AJ125" s="46" t="s">
        <v>50</v>
      </c>
      <c r="AK125" s="39"/>
      <c r="AL125" s="39"/>
      <c r="AM125" s="39"/>
      <c r="AN125" s="39"/>
      <c r="AO125" s="39"/>
      <c r="AP125" s="26">
        <v>100296000</v>
      </c>
      <c r="AQ125" s="26">
        <v>100296000</v>
      </c>
      <c r="AR125" s="26">
        <v>0</v>
      </c>
      <c r="AS125" s="41">
        <v>0</v>
      </c>
      <c r="AT125" s="36"/>
      <c r="AU125" s="41">
        <v>100296000</v>
      </c>
      <c r="AV125" s="36"/>
      <c r="AW125" s="26">
        <v>0</v>
      </c>
      <c r="AX125" s="26">
        <v>100296000</v>
      </c>
      <c r="AY125" s="26">
        <v>0</v>
      </c>
      <c r="AZ125" s="26">
        <v>100296000</v>
      </c>
      <c r="BA125" s="26">
        <v>0</v>
      </c>
      <c r="BB125" s="26">
        <v>100296000</v>
      </c>
      <c r="BC125" s="26">
        <v>0</v>
      </c>
      <c r="BD125" s="26">
        <v>0</v>
      </c>
    </row>
    <row r="126" spans="1:56" s="25" customFormat="1" x14ac:dyDescent="0.25">
      <c r="A126" s="44" t="s">
        <v>43</v>
      </c>
      <c r="B126" s="39"/>
      <c r="C126" s="44" t="s">
        <v>83</v>
      </c>
      <c r="D126" s="39"/>
      <c r="E126" s="44" t="s">
        <v>41</v>
      </c>
      <c r="F126" s="39"/>
      <c r="G126" s="44"/>
      <c r="H126" s="39"/>
      <c r="I126" s="44"/>
      <c r="J126" s="39"/>
      <c r="K126" s="39"/>
      <c r="L126" s="44"/>
      <c r="M126" s="39"/>
      <c r="N126" s="39"/>
      <c r="O126" s="44"/>
      <c r="P126" s="39"/>
      <c r="Q126" s="44"/>
      <c r="R126" s="39"/>
      <c r="S126" s="45" t="s">
        <v>305</v>
      </c>
      <c r="T126" s="39"/>
      <c r="U126" s="39"/>
      <c r="V126" s="39"/>
      <c r="W126" s="39"/>
      <c r="X126" s="39"/>
      <c r="Y126" s="39"/>
      <c r="Z126" s="39"/>
      <c r="AA126" s="44" t="s">
        <v>48</v>
      </c>
      <c r="AB126" s="39"/>
      <c r="AC126" s="39"/>
      <c r="AD126" s="39"/>
      <c r="AE126" s="39"/>
      <c r="AF126" s="44" t="s">
        <v>30</v>
      </c>
      <c r="AG126" s="39"/>
      <c r="AH126" s="39"/>
      <c r="AI126" s="9" t="s">
        <v>49</v>
      </c>
      <c r="AJ126" s="46" t="s">
        <v>50</v>
      </c>
      <c r="AK126" s="39"/>
      <c r="AL126" s="39"/>
      <c r="AM126" s="39"/>
      <c r="AN126" s="39"/>
      <c r="AO126" s="39"/>
      <c r="AP126" s="26">
        <v>100296000</v>
      </c>
      <c r="AQ126" s="26">
        <v>100296000</v>
      </c>
      <c r="AR126" s="26">
        <v>0</v>
      </c>
      <c r="AS126" s="41">
        <v>0</v>
      </c>
      <c r="AT126" s="36"/>
      <c r="AU126" s="41">
        <v>100296000</v>
      </c>
      <c r="AV126" s="36"/>
      <c r="AW126" s="26">
        <v>0</v>
      </c>
      <c r="AX126" s="26">
        <v>100296000</v>
      </c>
      <c r="AY126" s="26">
        <v>0</v>
      </c>
      <c r="AZ126" s="26">
        <v>100296000</v>
      </c>
      <c r="BA126" s="26">
        <v>0</v>
      </c>
      <c r="BB126" s="26">
        <v>100296000</v>
      </c>
      <c r="BC126" s="26">
        <v>0</v>
      </c>
      <c r="BD126" s="26">
        <v>0</v>
      </c>
    </row>
    <row r="127" spans="1:56" s="25" customFormat="1" x14ac:dyDescent="0.25">
      <c r="A127" s="44" t="s">
        <v>43</v>
      </c>
      <c r="B127" s="39"/>
      <c r="C127" s="44" t="s">
        <v>83</v>
      </c>
      <c r="D127" s="39"/>
      <c r="E127" s="44" t="s">
        <v>41</v>
      </c>
      <c r="F127" s="39"/>
      <c r="G127" s="44" t="s">
        <v>41</v>
      </c>
      <c r="H127" s="39"/>
      <c r="I127" s="44"/>
      <c r="J127" s="39"/>
      <c r="K127" s="39"/>
      <c r="L127" s="44"/>
      <c r="M127" s="39"/>
      <c r="N127" s="39"/>
      <c r="O127" s="44"/>
      <c r="P127" s="39"/>
      <c r="Q127" s="44"/>
      <c r="R127" s="39"/>
      <c r="S127" s="45" t="s">
        <v>306</v>
      </c>
      <c r="T127" s="39"/>
      <c r="U127" s="39"/>
      <c r="V127" s="39"/>
      <c r="W127" s="39"/>
      <c r="X127" s="39"/>
      <c r="Y127" s="39"/>
      <c r="Z127" s="39"/>
      <c r="AA127" s="44" t="s">
        <v>48</v>
      </c>
      <c r="AB127" s="39"/>
      <c r="AC127" s="39"/>
      <c r="AD127" s="39"/>
      <c r="AE127" s="39"/>
      <c r="AF127" s="44" t="s">
        <v>30</v>
      </c>
      <c r="AG127" s="39"/>
      <c r="AH127" s="39"/>
      <c r="AI127" s="9" t="s">
        <v>49</v>
      </c>
      <c r="AJ127" s="46" t="s">
        <v>50</v>
      </c>
      <c r="AK127" s="39"/>
      <c r="AL127" s="39"/>
      <c r="AM127" s="39"/>
      <c r="AN127" s="39"/>
      <c r="AO127" s="39"/>
      <c r="AP127" s="26">
        <v>100296000</v>
      </c>
      <c r="AQ127" s="26">
        <v>100296000</v>
      </c>
      <c r="AR127" s="26">
        <v>0</v>
      </c>
      <c r="AS127" s="41">
        <v>0</v>
      </c>
      <c r="AT127" s="36"/>
      <c r="AU127" s="41">
        <v>100296000</v>
      </c>
      <c r="AV127" s="36"/>
      <c r="AW127" s="26">
        <v>0</v>
      </c>
      <c r="AX127" s="26">
        <v>100296000</v>
      </c>
      <c r="AY127" s="26">
        <v>0</v>
      </c>
      <c r="AZ127" s="26">
        <v>100296000</v>
      </c>
      <c r="BA127" s="26">
        <v>0</v>
      </c>
      <c r="BB127" s="26">
        <v>100296000</v>
      </c>
      <c r="BC127" s="26">
        <v>0</v>
      </c>
      <c r="BD127" s="26">
        <v>0</v>
      </c>
    </row>
    <row r="128" spans="1:56" s="25" customFormat="1" x14ac:dyDescent="0.25">
      <c r="A128" s="44" t="s">
        <v>43</v>
      </c>
      <c r="B128" s="39"/>
      <c r="C128" s="44" t="s">
        <v>83</v>
      </c>
      <c r="D128" s="39"/>
      <c r="E128" s="44" t="s">
        <v>41</v>
      </c>
      <c r="F128" s="39"/>
      <c r="G128" s="44" t="s">
        <v>41</v>
      </c>
      <c r="H128" s="39"/>
      <c r="I128" s="44" t="s">
        <v>307</v>
      </c>
      <c r="J128" s="39"/>
      <c r="K128" s="39"/>
      <c r="L128" s="44"/>
      <c r="M128" s="39"/>
      <c r="N128" s="39"/>
      <c r="O128" s="44"/>
      <c r="P128" s="39"/>
      <c r="Q128" s="44"/>
      <c r="R128" s="39"/>
      <c r="S128" s="45" t="s">
        <v>308</v>
      </c>
      <c r="T128" s="39"/>
      <c r="U128" s="39"/>
      <c r="V128" s="39"/>
      <c r="W128" s="39"/>
      <c r="X128" s="39"/>
      <c r="Y128" s="39"/>
      <c r="Z128" s="39"/>
      <c r="AA128" s="44" t="s">
        <v>48</v>
      </c>
      <c r="AB128" s="39"/>
      <c r="AC128" s="39"/>
      <c r="AD128" s="39"/>
      <c r="AE128" s="39"/>
      <c r="AF128" s="44" t="s">
        <v>30</v>
      </c>
      <c r="AG128" s="39"/>
      <c r="AH128" s="39"/>
      <c r="AI128" s="9" t="s">
        <v>49</v>
      </c>
      <c r="AJ128" s="46" t="s">
        <v>50</v>
      </c>
      <c r="AK128" s="39"/>
      <c r="AL128" s="39"/>
      <c r="AM128" s="39"/>
      <c r="AN128" s="39"/>
      <c r="AO128" s="39"/>
      <c r="AP128" s="26">
        <v>100296000</v>
      </c>
      <c r="AQ128" s="26">
        <v>100296000</v>
      </c>
      <c r="AR128" s="26">
        <v>0</v>
      </c>
      <c r="AS128" s="41">
        <v>0</v>
      </c>
      <c r="AT128" s="36"/>
      <c r="AU128" s="41">
        <v>100296000</v>
      </c>
      <c r="AV128" s="36"/>
      <c r="AW128" s="26">
        <v>0</v>
      </c>
      <c r="AX128" s="26">
        <v>100296000</v>
      </c>
      <c r="AY128" s="26">
        <v>0</v>
      </c>
      <c r="AZ128" s="26">
        <v>100296000</v>
      </c>
      <c r="BA128" s="26">
        <v>0</v>
      </c>
      <c r="BB128" s="26">
        <v>100296000</v>
      </c>
      <c r="BC128" s="26">
        <v>0</v>
      </c>
      <c r="BD128" s="26">
        <v>0</v>
      </c>
    </row>
    <row r="129" spans="1:56" s="25" customFormat="1" x14ac:dyDescent="0.25">
      <c r="A129" s="38" t="s">
        <v>43</v>
      </c>
      <c r="B129" s="39"/>
      <c r="C129" s="38" t="s">
        <v>83</v>
      </c>
      <c r="D129" s="39"/>
      <c r="E129" s="38" t="s">
        <v>41</v>
      </c>
      <c r="F129" s="39"/>
      <c r="G129" s="38" t="s">
        <v>41</v>
      </c>
      <c r="H129" s="39"/>
      <c r="I129" s="38" t="s">
        <v>307</v>
      </c>
      <c r="J129" s="39"/>
      <c r="K129" s="39"/>
      <c r="L129" s="38" t="s">
        <v>55</v>
      </c>
      <c r="M129" s="39"/>
      <c r="N129" s="39"/>
      <c r="O129" s="38"/>
      <c r="P129" s="39"/>
      <c r="Q129" s="38"/>
      <c r="R129" s="39"/>
      <c r="S129" s="40" t="s">
        <v>309</v>
      </c>
      <c r="T129" s="39"/>
      <c r="U129" s="39"/>
      <c r="V129" s="39"/>
      <c r="W129" s="39"/>
      <c r="X129" s="39"/>
      <c r="Y129" s="39"/>
      <c r="Z129" s="39"/>
      <c r="AA129" s="38" t="s">
        <v>48</v>
      </c>
      <c r="AB129" s="39"/>
      <c r="AC129" s="39"/>
      <c r="AD129" s="39"/>
      <c r="AE129" s="39"/>
      <c r="AF129" s="38" t="s">
        <v>30</v>
      </c>
      <c r="AG129" s="39"/>
      <c r="AH129" s="39"/>
      <c r="AI129" s="10" t="s">
        <v>49</v>
      </c>
      <c r="AJ129" s="42" t="s">
        <v>50</v>
      </c>
      <c r="AK129" s="39"/>
      <c r="AL129" s="39"/>
      <c r="AM129" s="39"/>
      <c r="AN129" s="39"/>
      <c r="AO129" s="39"/>
      <c r="AP129" s="24">
        <v>100296000</v>
      </c>
      <c r="AQ129" s="24">
        <v>100296000</v>
      </c>
      <c r="AR129" s="24">
        <v>0</v>
      </c>
      <c r="AS129" s="37">
        <v>0</v>
      </c>
      <c r="AT129" s="36"/>
      <c r="AU129" s="37">
        <v>100296000</v>
      </c>
      <c r="AV129" s="36"/>
      <c r="AW129" s="24">
        <v>0</v>
      </c>
      <c r="AX129" s="24">
        <v>100296000</v>
      </c>
      <c r="AY129" s="24">
        <v>0</v>
      </c>
      <c r="AZ129" s="24">
        <v>100296000</v>
      </c>
      <c r="BA129" s="24">
        <v>0</v>
      </c>
      <c r="BB129" s="24">
        <v>100296000</v>
      </c>
      <c r="BC129" s="24">
        <v>0</v>
      </c>
      <c r="BD129" s="24">
        <v>0</v>
      </c>
    </row>
    <row r="130" spans="1:56" s="25" customFormat="1" x14ac:dyDescent="0.25">
      <c r="A130" s="44" t="s">
        <v>43</v>
      </c>
      <c r="B130" s="39"/>
      <c r="C130" s="44" t="s">
        <v>83</v>
      </c>
      <c r="D130" s="39"/>
      <c r="E130" s="44" t="s">
        <v>83</v>
      </c>
      <c r="F130" s="39"/>
      <c r="G130" s="44"/>
      <c r="H130" s="39"/>
      <c r="I130" s="44"/>
      <c r="J130" s="39"/>
      <c r="K130" s="39"/>
      <c r="L130" s="44"/>
      <c r="M130" s="39"/>
      <c r="N130" s="39"/>
      <c r="O130" s="44"/>
      <c r="P130" s="39"/>
      <c r="Q130" s="44"/>
      <c r="R130" s="39"/>
      <c r="S130" s="45" t="s">
        <v>217</v>
      </c>
      <c r="T130" s="39"/>
      <c r="U130" s="39"/>
      <c r="V130" s="39"/>
      <c r="W130" s="39"/>
      <c r="X130" s="39"/>
      <c r="Y130" s="39"/>
      <c r="Z130" s="39"/>
      <c r="AA130" s="44" t="s">
        <v>29</v>
      </c>
      <c r="AB130" s="39"/>
      <c r="AC130" s="39"/>
      <c r="AD130" s="39"/>
      <c r="AE130" s="39"/>
      <c r="AF130" s="44" t="s">
        <v>30</v>
      </c>
      <c r="AG130" s="39"/>
      <c r="AH130" s="39"/>
      <c r="AI130" s="9" t="s">
        <v>45</v>
      </c>
      <c r="AJ130" s="46" t="s">
        <v>46</v>
      </c>
      <c r="AK130" s="39"/>
      <c r="AL130" s="39"/>
      <c r="AM130" s="39"/>
      <c r="AN130" s="39"/>
      <c r="AO130" s="39"/>
      <c r="AP130" s="26">
        <v>0</v>
      </c>
      <c r="AQ130" s="26">
        <v>0</v>
      </c>
      <c r="AR130" s="26">
        <v>0</v>
      </c>
      <c r="AS130" s="41">
        <v>0</v>
      </c>
      <c r="AT130" s="36"/>
      <c r="AU130" s="41">
        <v>0</v>
      </c>
      <c r="AV130" s="36"/>
      <c r="AW130" s="26">
        <v>0</v>
      </c>
      <c r="AX130" s="26">
        <v>0</v>
      </c>
      <c r="AY130" s="26">
        <v>0</v>
      </c>
      <c r="AZ130" s="26">
        <v>0</v>
      </c>
      <c r="BA130" s="26">
        <v>0</v>
      </c>
      <c r="BB130" s="26">
        <v>0</v>
      </c>
      <c r="BC130" s="26">
        <v>0</v>
      </c>
      <c r="BD130" s="26">
        <v>0</v>
      </c>
    </row>
    <row r="131" spans="1:56" s="25" customFormat="1" x14ac:dyDescent="0.25">
      <c r="A131" s="44" t="s">
        <v>43</v>
      </c>
      <c r="B131" s="39"/>
      <c r="C131" s="44" t="s">
        <v>83</v>
      </c>
      <c r="D131" s="39"/>
      <c r="E131" s="44" t="s">
        <v>83</v>
      </c>
      <c r="F131" s="39"/>
      <c r="G131" s="44" t="s">
        <v>51</v>
      </c>
      <c r="H131" s="39"/>
      <c r="I131" s="44"/>
      <c r="J131" s="39"/>
      <c r="K131" s="39"/>
      <c r="L131" s="44"/>
      <c r="M131" s="39"/>
      <c r="N131" s="39"/>
      <c r="O131" s="44"/>
      <c r="P131" s="39"/>
      <c r="Q131" s="44"/>
      <c r="R131" s="39"/>
      <c r="S131" s="45" t="s">
        <v>218</v>
      </c>
      <c r="T131" s="39"/>
      <c r="U131" s="39"/>
      <c r="V131" s="39"/>
      <c r="W131" s="39"/>
      <c r="X131" s="39"/>
      <c r="Y131" s="39"/>
      <c r="Z131" s="39"/>
      <c r="AA131" s="44" t="s">
        <v>29</v>
      </c>
      <c r="AB131" s="39"/>
      <c r="AC131" s="39"/>
      <c r="AD131" s="39"/>
      <c r="AE131" s="39"/>
      <c r="AF131" s="44" t="s">
        <v>30</v>
      </c>
      <c r="AG131" s="39"/>
      <c r="AH131" s="39"/>
      <c r="AI131" s="9" t="s">
        <v>45</v>
      </c>
      <c r="AJ131" s="46" t="s">
        <v>46</v>
      </c>
      <c r="AK131" s="39"/>
      <c r="AL131" s="39"/>
      <c r="AM131" s="39"/>
      <c r="AN131" s="39"/>
      <c r="AO131" s="39"/>
      <c r="AP131" s="26">
        <v>0</v>
      </c>
      <c r="AQ131" s="26">
        <v>0</v>
      </c>
      <c r="AR131" s="26">
        <v>0</v>
      </c>
      <c r="AS131" s="41">
        <v>0</v>
      </c>
      <c r="AT131" s="36"/>
      <c r="AU131" s="41">
        <v>0</v>
      </c>
      <c r="AV131" s="36"/>
      <c r="AW131" s="26">
        <v>0</v>
      </c>
      <c r="AX131" s="26">
        <v>0</v>
      </c>
      <c r="AY131" s="26">
        <v>0</v>
      </c>
      <c r="AZ131" s="26">
        <v>0</v>
      </c>
      <c r="BA131" s="26">
        <v>0</v>
      </c>
      <c r="BB131" s="26">
        <v>0</v>
      </c>
      <c r="BC131" s="26">
        <v>0</v>
      </c>
      <c r="BD131" s="26">
        <v>0</v>
      </c>
    </row>
    <row r="132" spans="1:56" s="25" customFormat="1" x14ac:dyDescent="0.25">
      <c r="A132" s="38" t="s">
        <v>43</v>
      </c>
      <c r="B132" s="39"/>
      <c r="C132" s="38" t="s">
        <v>83</v>
      </c>
      <c r="D132" s="39"/>
      <c r="E132" s="38" t="s">
        <v>83</v>
      </c>
      <c r="F132" s="39"/>
      <c r="G132" s="38" t="s">
        <v>51</v>
      </c>
      <c r="H132" s="39"/>
      <c r="I132" s="38" t="s">
        <v>219</v>
      </c>
      <c r="J132" s="39"/>
      <c r="K132" s="39"/>
      <c r="L132" s="38"/>
      <c r="M132" s="39"/>
      <c r="N132" s="39"/>
      <c r="O132" s="38"/>
      <c r="P132" s="39"/>
      <c r="Q132" s="38"/>
      <c r="R132" s="39"/>
      <c r="S132" s="40" t="s">
        <v>220</v>
      </c>
      <c r="T132" s="39"/>
      <c r="U132" s="39"/>
      <c r="V132" s="39"/>
      <c r="W132" s="39"/>
      <c r="X132" s="39"/>
      <c r="Y132" s="39"/>
      <c r="Z132" s="39"/>
      <c r="AA132" s="38" t="s">
        <v>29</v>
      </c>
      <c r="AB132" s="39"/>
      <c r="AC132" s="39"/>
      <c r="AD132" s="39"/>
      <c r="AE132" s="39"/>
      <c r="AF132" s="38" t="s">
        <v>30</v>
      </c>
      <c r="AG132" s="39"/>
      <c r="AH132" s="39"/>
      <c r="AI132" s="10" t="s">
        <v>45</v>
      </c>
      <c r="AJ132" s="42" t="s">
        <v>46</v>
      </c>
      <c r="AK132" s="39"/>
      <c r="AL132" s="39"/>
      <c r="AM132" s="39"/>
      <c r="AN132" s="39"/>
      <c r="AO132" s="39"/>
      <c r="AP132" s="24">
        <v>0</v>
      </c>
      <c r="AQ132" s="24">
        <v>0</v>
      </c>
      <c r="AR132" s="24">
        <v>0</v>
      </c>
      <c r="AS132" s="37">
        <v>0</v>
      </c>
      <c r="AT132" s="36"/>
      <c r="AU132" s="37">
        <v>0</v>
      </c>
      <c r="AV132" s="36"/>
      <c r="AW132" s="24">
        <v>0</v>
      </c>
      <c r="AX132" s="24">
        <v>0</v>
      </c>
      <c r="AY132" s="24">
        <v>0</v>
      </c>
      <c r="AZ132" s="24">
        <v>0</v>
      </c>
      <c r="BA132" s="24">
        <v>0</v>
      </c>
      <c r="BB132" s="24">
        <v>0</v>
      </c>
      <c r="BC132" s="24">
        <v>0</v>
      </c>
      <c r="BD132" s="24">
        <v>0</v>
      </c>
    </row>
    <row r="133" spans="1:56" s="25" customFormat="1" x14ac:dyDescent="0.25">
      <c r="A133" s="44" t="s">
        <v>43</v>
      </c>
      <c r="B133" s="39"/>
      <c r="C133" s="44" t="s">
        <v>83</v>
      </c>
      <c r="D133" s="39"/>
      <c r="E133" s="44" t="s">
        <v>128</v>
      </c>
      <c r="F133" s="39"/>
      <c r="G133" s="44"/>
      <c r="H133" s="39"/>
      <c r="I133" s="44"/>
      <c r="J133" s="39"/>
      <c r="K133" s="39"/>
      <c r="L133" s="44"/>
      <c r="M133" s="39"/>
      <c r="N133" s="39"/>
      <c r="O133" s="44"/>
      <c r="P133" s="39"/>
      <c r="Q133" s="44"/>
      <c r="R133" s="39"/>
      <c r="S133" s="45" t="s">
        <v>225</v>
      </c>
      <c r="T133" s="39"/>
      <c r="U133" s="39"/>
      <c r="V133" s="39"/>
      <c r="W133" s="39"/>
      <c r="X133" s="39"/>
      <c r="Y133" s="39"/>
      <c r="Z133" s="39"/>
      <c r="AA133" s="44" t="s">
        <v>29</v>
      </c>
      <c r="AB133" s="39"/>
      <c r="AC133" s="39"/>
      <c r="AD133" s="39"/>
      <c r="AE133" s="39"/>
      <c r="AF133" s="44" t="s">
        <v>30</v>
      </c>
      <c r="AG133" s="39"/>
      <c r="AH133" s="39"/>
      <c r="AI133" s="9" t="s">
        <v>45</v>
      </c>
      <c r="AJ133" s="46" t="s">
        <v>46</v>
      </c>
      <c r="AK133" s="39"/>
      <c r="AL133" s="39"/>
      <c r="AM133" s="39"/>
      <c r="AN133" s="39"/>
      <c r="AO133" s="39"/>
      <c r="AP133" s="26">
        <v>146125000</v>
      </c>
      <c r="AQ133" s="26">
        <v>35100572</v>
      </c>
      <c r="AR133" s="26">
        <v>111024428</v>
      </c>
      <c r="AS133" s="41">
        <v>0</v>
      </c>
      <c r="AT133" s="36"/>
      <c r="AU133" s="41">
        <v>35100572</v>
      </c>
      <c r="AV133" s="36"/>
      <c r="AW133" s="26">
        <v>0</v>
      </c>
      <c r="AX133" s="26">
        <v>35100572</v>
      </c>
      <c r="AY133" s="26">
        <v>0</v>
      </c>
      <c r="AZ133" s="26">
        <v>35100572</v>
      </c>
      <c r="BA133" s="26">
        <v>0</v>
      </c>
      <c r="BB133" s="26">
        <v>35100572</v>
      </c>
      <c r="BC133" s="26">
        <v>0</v>
      </c>
      <c r="BD133" s="26">
        <v>94362722</v>
      </c>
    </row>
    <row r="134" spans="1:56" s="25" customFormat="1" x14ac:dyDescent="0.25">
      <c r="A134" s="44" t="s">
        <v>43</v>
      </c>
      <c r="B134" s="39"/>
      <c r="C134" s="44" t="s">
        <v>83</v>
      </c>
      <c r="D134" s="39"/>
      <c r="E134" s="44" t="s">
        <v>128</v>
      </c>
      <c r="F134" s="39"/>
      <c r="G134" s="44" t="s">
        <v>41</v>
      </c>
      <c r="H134" s="39"/>
      <c r="I134" s="44"/>
      <c r="J134" s="39"/>
      <c r="K134" s="39"/>
      <c r="L134" s="44"/>
      <c r="M134" s="39"/>
      <c r="N134" s="39"/>
      <c r="O134" s="44"/>
      <c r="P134" s="39"/>
      <c r="Q134" s="44"/>
      <c r="R134" s="39"/>
      <c r="S134" s="45" t="s">
        <v>129</v>
      </c>
      <c r="T134" s="39"/>
      <c r="U134" s="39"/>
      <c r="V134" s="39"/>
      <c r="W134" s="39"/>
      <c r="X134" s="39"/>
      <c r="Y134" s="39"/>
      <c r="Z134" s="39"/>
      <c r="AA134" s="44" t="s">
        <v>29</v>
      </c>
      <c r="AB134" s="39"/>
      <c r="AC134" s="39"/>
      <c r="AD134" s="39"/>
      <c r="AE134" s="39"/>
      <c r="AF134" s="44" t="s">
        <v>30</v>
      </c>
      <c r="AG134" s="39"/>
      <c r="AH134" s="39"/>
      <c r="AI134" s="9" t="s">
        <v>45</v>
      </c>
      <c r="AJ134" s="46" t="s">
        <v>46</v>
      </c>
      <c r="AK134" s="39"/>
      <c r="AL134" s="39"/>
      <c r="AM134" s="39"/>
      <c r="AN134" s="39"/>
      <c r="AO134" s="39"/>
      <c r="AP134" s="26">
        <v>146125000</v>
      </c>
      <c r="AQ134" s="26">
        <v>35100572</v>
      </c>
      <c r="AR134" s="26">
        <v>111024428</v>
      </c>
      <c r="AS134" s="41">
        <v>0</v>
      </c>
      <c r="AT134" s="36"/>
      <c r="AU134" s="41">
        <v>35100572</v>
      </c>
      <c r="AV134" s="36"/>
      <c r="AW134" s="26">
        <v>0</v>
      </c>
      <c r="AX134" s="26">
        <v>35100572</v>
      </c>
      <c r="AY134" s="26">
        <v>0</v>
      </c>
      <c r="AZ134" s="26">
        <v>35100572</v>
      </c>
      <c r="BA134" s="26">
        <v>0</v>
      </c>
      <c r="BB134" s="26">
        <v>35100572</v>
      </c>
      <c r="BC134" s="26">
        <v>0</v>
      </c>
      <c r="BD134" s="26">
        <v>94362722</v>
      </c>
    </row>
    <row r="135" spans="1:56" s="25" customFormat="1" x14ac:dyDescent="0.25">
      <c r="A135" s="44" t="s">
        <v>43</v>
      </c>
      <c r="B135" s="39"/>
      <c r="C135" s="44" t="s">
        <v>83</v>
      </c>
      <c r="D135" s="39"/>
      <c r="E135" s="44" t="s">
        <v>128</v>
      </c>
      <c r="F135" s="39"/>
      <c r="G135" s="44" t="s">
        <v>41</v>
      </c>
      <c r="H135" s="39"/>
      <c r="I135" s="44" t="s">
        <v>72</v>
      </c>
      <c r="J135" s="39"/>
      <c r="K135" s="39"/>
      <c r="L135" s="44"/>
      <c r="M135" s="39"/>
      <c r="N135" s="39"/>
      <c r="O135" s="44"/>
      <c r="P135" s="39"/>
      <c r="Q135" s="44"/>
      <c r="R135" s="39"/>
      <c r="S135" s="45" t="s">
        <v>130</v>
      </c>
      <c r="T135" s="39"/>
      <c r="U135" s="39"/>
      <c r="V135" s="39"/>
      <c r="W135" s="39"/>
      <c r="X135" s="39"/>
      <c r="Y135" s="39"/>
      <c r="Z135" s="39"/>
      <c r="AA135" s="44" t="s">
        <v>29</v>
      </c>
      <c r="AB135" s="39"/>
      <c r="AC135" s="39"/>
      <c r="AD135" s="39"/>
      <c r="AE135" s="39"/>
      <c r="AF135" s="44" t="s">
        <v>30</v>
      </c>
      <c r="AG135" s="39"/>
      <c r="AH135" s="39"/>
      <c r="AI135" s="9" t="s">
        <v>45</v>
      </c>
      <c r="AJ135" s="46" t="s">
        <v>46</v>
      </c>
      <c r="AK135" s="39"/>
      <c r="AL135" s="39"/>
      <c r="AM135" s="39"/>
      <c r="AN135" s="39"/>
      <c r="AO135" s="39"/>
      <c r="AP135" s="26">
        <v>146125000</v>
      </c>
      <c r="AQ135" s="26">
        <v>35100572</v>
      </c>
      <c r="AR135" s="26">
        <v>111024428</v>
      </c>
      <c r="AS135" s="41">
        <v>0</v>
      </c>
      <c r="AT135" s="36"/>
      <c r="AU135" s="41">
        <v>35100572</v>
      </c>
      <c r="AV135" s="36"/>
      <c r="AW135" s="26">
        <v>0</v>
      </c>
      <c r="AX135" s="26">
        <v>35100572</v>
      </c>
      <c r="AY135" s="26">
        <v>0</v>
      </c>
      <c r="AZ135" s="26">
        <v>35100572</v>
      </c>
      <c r="BA135" s="26">
        <v>0</v>
      </c>
      <c r="BB135" s="26">
        <v>35100572</v>
      </c>
      <c r="BC135" s="26">
        <v>0</v>
      </c>
      <c r="BD135" s="26">
        <v>94362722</v>
      </c>
    </row>
    <row r="136" spans="1:56" s="25" customFormat="1" x14ac:dyDescent="0.25">
      <c r="A136" s="38" t="s">
        <v>43</v>
      </c>
      <c r="B136" s="39"/>
      <c r="C136" s="38" t="s">
        <v>83</v>
      </c>
      <c r="D136" s="39"/>
      <c r="E136" s="38" t="s">
        <v>128</v>
      </c>
      <c r="F136" s="39"/>
      <c r="G136" s="38" t="s">
        <v>41</v>
      </c>
      <c r="H136" s="39"/>
      <c r="I136" s="38" t="s">
        <v>72</v>
      </c>
      <c r="J136" s="39"/>
      <c r="K136" s="39"/>
      <c r="L136" s="38" t="s">
        <v>55</v>
      </c>
      <c r="M136" s="39"/>
      <c r="N136" s="39"/>
      <c r="O136" s="38"/>
      <c r="P136" s="39"/>
      <c r="Q136" s="38"/>
      <c r="R136" s="39"/>
      <c r="S136" s="40" t="s">
        <v>131</v>
      </c>
      <c r="T136" s="39"/>
      <c r="U136" s="39"/>
      <c r="V136" s="39"/>
      <c r="W136" s="39"/>
      <c r="X136" s="39"/>
      <c r="Y136" s="39"/>
      <c r="Z136" s="39"/>
      <c r="AA136" s="38" t="s">
        <v>29</v>
      </c>
      <c r="AB136" s="39"/>
      <c r="AC136" s="39"/>
      <c r="AD136" s="39"/>
      <c r="AE136" s="39"/>
      <c r="AF136" s="38" t="s">
        <v>30</v>
      </c>
      <c r="AG136" s="39"/>
      <c r="AH136" s="39"/>
      <c r="AI136" s="10" t="s">
        <v>45</v>
      </c>
      <c r="AJ136" s="42" t="s">
        <v>46</v>
      </c>
      <c r="AK136" s="39"/>
      <c r="AL136" s="39"/>
      <c r="AM136" s="39"/>
      <c r="AN136" s="39"/>
      <c r="AO136" s="39"/>
      <c r="AP136" s="24">
        <v>106872434.84</v>
      </c>
      <c r="AQ136" s="24">
        <v>33115030</v>
      </c>
      <c r="AR136" s="24">
        <v>73757404.840000004</v>
      </c>
      <c r="AS136" s="37">
        <v>0</v>
      </c>
      <c r="AT136" s="36"/>
      <c r="AU136" s="37">
        <v>33115030</v>
      </c>
      <c r="AV136" s="36"/>
      <c r="AW136" s="24">
        <v>0</v>
      </c>
      <c r="AX136" s="24">
        <v>33115030</v>
      </c>
      <c r="AY136" s="24">
        <v>0</v>
      </c>
      <c r="AZ136" s="24">
        <v>33115030</v>
      </c>
      <c r="BA136" s="24">
        <v>0</v>
      </c>
      <c r="BB136" s="24">
        <v>33115030</v>
      </c>
      <c r="BC136" s="24">
        <v>0</v>
      </c>
      <c r="BD136" s="24">
        <v>50554441</v>
      </c>
    </row>
    <row r="137" spans="1:56" s="25" customFormat="1" x14ac:dyDescent="0.25">
      <c r="A137" s="38" t="s">
        <v>43</v>
      </c>
      <c r="B137" s="39"/>
      <c r="C137" s="38" t="s">
        <v>83</v>
      </c>
      <c r="D137" s="39"/>
      <c r="E137" s="38" t="s">
        <v>128</v>
      </c>
      <c r="F137" s="39"/>
      <c r="G137" s="38" t="s">
        <v>41</v>
      </c>
      <c r="H137" s="39"/>
      <c r="I137" s="38" t="s">
        <v>72</v>
      </c>
      <c r="J137" s="39"/>
      <c r="K137" s="39"/>
      <c r="L137" s="38" t="s">
        <v>74</v>
      </c>
      <c r="M137" s="39"/>
      <c r="N137" s="39"/>
      <c r="O137" s="38"/>
      <c r="P137" s="39"/>
      <c r="Q137" s="38"/>
      <c r="R137" s="39"/>
      <c r="S137" s="40" t="s">
        <v>132</v>
      </c>
      <c r="T137" s="39"/>
      <c r="U137" s="39"/>
      <c r="V137" s="39"/>
      <c r="W137" s="39"/>
      <c r="X137" s="39"/>
      <c r="Y137" s="39"/>
      <c r="Z137" s="39"/>
      <c r="AA137" s="38" t="s">
        <v>29</v>
      </c>
      <c r="AB137" s="39"/>
      <c r="AC137" s="39"/>
      <c r="AD137" s="39"/>
      <c r="AE137" s="39"/>
      <c r="AF137" s="38" t="s">
        <v>30</v>
      </c>
      <c r="AG137" s="39"/>
      <c r="AH137" s="39"/>
      <c r="AI137" s="10" t="s">
        <v>45</v>
      </c>
      <c r="AJ137" s="42" t="s">
        <v>46</v>
      </c>
      <c r="AK137" s="39"/>
      <c r="AL137" s="39"/>
      <c r="AM137" s="39"/>
      <c r="AN137" s="39"/>
      <c r="AO137" s="39"/>
      <c r="AP137" s="24">
        <v>39252565.159999996</v>
      </c>
      <c r="AQ137" s="24">
        <v>1985542</v>
      </c>
      <c r="AR137" s="24">
        <v>37267023.159999996</v>
      </c>
      <c r="AS137" s="37">
        <v>0</v>
      </c>
      <c r="AT137" s="36"/>
      <c r="AU137" s="37">
        <v>1985542</v>
      </c>
      <c r="AV137" s="36"/>
      <c r="AW137" s="24">
        <v>0</v>
      </c>
      <c r="AX137" s="24">
        <v>1985542</v>
      </c>
      <c r="AY137" s="24">
        <v>0</v>
      </c>
      <c r="AZ137" s="24">
        <v>1985542</v>
      </c>
      <c r="BA137" s="24">
        <v>0</v>
      </c>
      <c r="BB137" s="24">
        <v>1985542</v>
      </c>
      <c r="BC137" s="24">
        <v>0</v>
      </c>
      <c r="BD137" s="24">
        <v>43808281</v>
      </c>
    </row>
    <row r="138" spans="1:56" s="25" customFormat="1" x14ac:dyDescent="0.25">
      <c r="A138" s="44" t="s">
        <v>43</v>
      </c>
      <c r="B138" s="39"/>
      <c r="C138" s="44" t="s">
        <v>83</v>
      </c>
      <c r="D138" s="39"/>
      <c r="E138" s="44" t="s">
        <v>45</v>
      </c>
      <c r="F138" s="39"/>
      <c r="G138" s="44"/>
      <c r="H138" s="39"/>
      <c r="I138" s="44"/>
      <c r="J138" s="39"/>
      <c r="K138" s="39"/>
      <c r="L138" s="44"/>
      <c r="M138" s="39"/>
      <c r="N138" s="39"/>
      <c r="O138" s="44"/>
      <c r="P138" s="39"/>
      <c r="Q138" s="44"/>
      <c r="R138" s="39"/>
      <c r="S138" s="45" t="s">
        <v>133</v>
      </c>
      <c r="T138" s="39"/>
      <c r="U138" s="39"/>
      <c r="V138" s="39"/>
      <c r="W138" s="39"/>
      <c r="X138" s="39"/>
      <c r="Y138" s="39"/>
      <c r="Z138" s="39"/>
      <c r="AA138" s="44" t="s">
        <v>29</v>
      </c>
      <c r="AB138" s="39"/>
      <c r="AC138" s="39"/>
      <c r="AD138" s="39"/>
      <c r="AE138" s="39"/>
      <c r="AF138" s="44" t="s">
        <v>30</v>
      </c>
      <c r="AG138" s="39"/>
      <c r="AH138" s="39"/>
      <c r="AI138" s="9" t="s">
        <v>45</v>
      </c>
      <c r="AJ138" s="46" t="s">
        <v>46</v>
      </c>
      <c r="AK138" s="39"/>
      <c r="AL138" s="39"/>
      <c r="AM138" s="39"/>
      <c r="AN138" s="39"/>
      <c r="AO138" s="39"/>
      <c r="AP138" s="26">
        <v>210738000</v>
      </c>
      <c r="AQ138" s="26">
        <v>0</v>
      </c>
      <c r="AR138" s="26">
        <v>210738000</v>
      </c>
      <c r="AS138" s="41">
        <v>0</v>
      </c>
      <c r="AT138" s="36"/>
      <c r="AU138" s="41">
        <v>0</v>
      </c>
      <c r="AV138" s="36"/>
      <c r="AW138" s="26">
        <v>0</v>
      </c>
      <c r="AX138" s="26">
        <v>0</v>
      </c>
      <c r="AY138" s="26">
        <v>0</v>
      </c>
      <c r="AZ138" s="26">
        <v>0</v>
      </c>
      <c r="BA138" s="26">
        <v>0</v>
      </c>
      <c r="BB138" s="26">
        <v>0</v>
      </c>
      <c r="BC138" s="26">
        <v>0</v>
      </c>
      <c r="BD138" s="26">
        <v>0</v>
      </c>
    </row>
    <row r="139" spans="1:56" s="25" customFormat="1" x14ac:dyDescent="0.25">
      <c r="A139" s="44" t="s">
        <v>43</v>
      </c>
      <c r="B139" s="39"/>
      <c r="C139" s="44" t="s">
        <v>83</v>
      </c>
      <c r="D139" s="39"/>
      <c r="E139" s="44" t="s">
        <v>45</v>
      </c>
      <c r="F139" s="39"/>
      <c r="G139" s="44" t="s">
        <v>51</v>
      </c>
      <c r="H139" s="39"/>
      <c r="I139" s="44"/>
      <c r="J139" s="39"/>
      <c r="K139" s="39"/>
      <c r="L139" s="44"/>
      <c r="M139" s="39"/>
      <c r="N139" s="39"/>
      <c r="O139" s="44"/>
      <c r="P139" s="39"/>
      <c r="Q139" s="44"/>
      <c r="R139" s="39"/>
      <c r="S139" s="45" t="s">
        <v>134</v>
      </c>
      <c r="T139" s="39"/>
      <c r="U139" s="39"/>
      <c r="V139" s="39"/>
      <c r="W139" s="39"/>
      <c r="X139" s="39"/>
      <c r="Y139" s="39"/>
      <c r="Z139" s="39"/>
      <c r="AA139" s="44" t="s">
        <v>29</v>
      </c>
      <c r="AB139" s="39"/>
      <c r="AC139" s="39"/>
      <c r="AD139" s="39"/>
      <c r="AE139" s="39"/>
      <c r="AF139" s="44" t="s">
        <v>30</v>
      </c>
      <c r="AG139" s="39"/>
      <c r="AH139" s="39"/>
      <c r="AI139" s="9" t="s">
        <v>45</v>
      </c>
      <c r="AJ139" s="46" t="s">
        <v>46</v>
      </c>
      <c r="AK139" s="39"/>
      <c r="AL139" s="39"/>
      <c r="AM139" s="39"/>
      <c r="AN139" s="39"/>
      <c r="AO139" s="39"/>
      <c r="AP139" s="26">
        <v>210738000</v>
      </c>
      <c r="AQ139" s="26">
        <v>0</v>
      </c>
      <c r="AR139" s="26">
        <v>210738000</v>
      </c>
      <c r="AS139" s="41">
        <v>0</v>
      </c>
      <c r="AT139" s="36"/>
      <c r="AU139" s="41">
        <v>0</v>
      </c>
      <c r="AV139" s="36"/>
      <c r="AW139" s="26">
        <v>0</v>
      </c>
      <c r="AX139" s="26">
        <v>0</v>
      </c>
      <c r="AY139" s="26">
        <v>0</v>
      </c>
      <c r="AZ139" s="26">
        <v>0</v>
      </c>
      <c r="BA139" s="26">
        <v>0</v>
      </c>
      <c r="BB139" s="26">
        <v>0</v>
      </c>
      <c r="BC139" s="26">
        <v>0</v>
      </c>
      <c r="BD139" s="26">
        <v>0</v>
      </c>
    </row>
    <row r="140" spans="1:56" s="25" customFormat="1" x14ac:dyDescent="0.25">
      <c r="A140" s="38" t="s">
        <v>43</v>
      </c>
      <c r="B140" s="39"/>
      <c r="C140" s="38" t="s">
        <v>83</v>
      </c>
      <c r="D140" s="39"/>
      <c r="E140" s="38" t="s">
        <v>45</v>
      </c>
      <c r="F140" s="39"/>
      <c r="G140" s="38" t="s">
        <v>51</v>
      </c>
      <c r="H140" s="39"/>
      <c r="I140" s="38" t="s">
        <v>55</v>
      </c>
      <c r="J140" s="39"/>
      <c r="K140" s="39"/>
      <c r="L140" s="38"/>
      <c r="M140" s="39"/>
      <c r="N140" s="39"/>
      <c r="O140" s="38"/>
      <c r="P140" s="39"/>
      <c r="Q140" s="38"/>
      <c r="R140" s="39"/>
      <c r="S140" s="40" t="s">
        <v>135</v>
      </c>
      <c r="T140" s="39"/>
      <c r="U140" s="39"/>
      <c r="V140" s="39"/>
      <c r="W140" s="39"/>
      <c r="X140" s="39"/>
      <c r="Y140" s="39"/>
      <c r="Z140" s="39"/>
      <c r="AA140" s="38" t="s">
        <v>29</v>
      </c>
      <c r="AB140" s="39"/>
      <c r="AC140" s="39"/>
      <c r="AD140" s="39"/>
      <c r="AE140" s="39"/>
      <c r="AF140" s="38" t="s">
        <v>30</v>
      </c>
      <c r="AG140" s="39"/>
      <c r="AH140" s="39"/>
      <c r="AI140" s="10" t="s">
        <v>45</v>
      </c>
      <c r="AJ140" s="42" t="s">
        <v>46</v>
      </c>
      <c r="AK140" s="39"/>
      <c r="AL140" s="39"/>
      <c r="AM140" s="39"/>
      <c r="AN140" s="39"/>
      <c r="AO140" s="39"/>
      <c r="AP140" s="24">
        <v>210738000</v>
      </c>
      <c r="AQ140" s="24">
        <v>0</v>
      </c>
      <c r="AR140" s="24">
        <v>210738000</v>
      </c>
      <c r="AS140" s="37">
        <v>0</v>
      </c>
      <c r="AT140" s="36"/>
      <c r="AU140" s="37">
        <v>0</v>
      </c>
      <c r="AV140" s="36"/>
      <c r="AW140" s="24">
        <v>0</v>
      </c>
      <c r="AX140" s="24">
        <v>0</v>
      </c>
      <c r="AY140" s="24">
        <v>0</v>
      </c>
      <c r="AZ140" s="24">
        <v>0</v>
      </c>
      <c r="BA140" s="24">
        <v>0</v>
      </c>
      <c r="BB140" s="24">
        <v>0</v>
      </c>
      <c r="BC140" s="24">
        <v>0</v>
      </c>
      <c r="BD140" s="24">
        <v>0</v>
      </c>
    </row>
    <row r="141" spans="1:56" s="25" customFormat="1" x14ac:dyDescent="0.25">
      <c r="A141" s="44" t="s">
        <v>43</v>
      </c>
      <c r="B141" s="39"/>
      <c r="C141" s="44" t="s">
        <v>136</v>
      </c>
      <c r="D141" s="39"/>
      <c r="E141" s="44"/>
      <c r="F141" s="39"/>
      <c r="G141" s="44"/>
      <c r="H141" s="39"/>
      <c r="I141" s="44"/>
      <c r="J141" s="39"/>
      <c r="K141" s="39"/>
      <c r="L141" s="44"/>
      <c r="M141" s="39"/>
      <c r="N141" s="39"/>
      <c r="O141" s="44"/>
      <c r="P141" s="39"/>
      <c r="Q141" s="44"/>
      <c r="R141" s="39"/>
      <c r="S141" s="45" t="s">
        <v>261</v>
      </c>
      <c r="T141" s="39"/>
      <c r="U141" s="39"/>
      <c r="V141" s="39"/>
      <c r="W141" s="39"/>
      <c r="X141" s="39"/>
      <c r="Y141" s="39"/>
      <c r="Z141" s="39"/>
      <c r="AA141" s="44" t="s">
        <v>29</v>
      </c>
      <c r="AB141" s="39"/>
      <c r="AC141" s="39"/>
      <c r="AD141" s="39"/>
      <c r="AE141" s="39"/>
      <c r="AF141" s="44" t="s">
        <v>30</v>
      </c>
      <c r="AG141" s="39"/>
      <c r="AH141" s="39"/>
      <c r="AI141" s="9" t="s">
        <v>45</v>
      </c>
      <c r="AJ141" s="46" t="s">
        <v>46</v>
      </c>
      <c r="AK141" s="39"/>
      <c r="AL141" s="39"/>
      <c r="AM141" s="39"/>
      <c r="AN141" s="39"/>
      <c r="AO141" s="39"/>
      <c r="AP141" s="26">
        <v>330515632</v>
      </c>
      <c r="AQ141" s="26">
        <v>147261413.53999999</v>
      </c>
      <c r="AR141" s="26">
        <v>183254218.46000001</v>
      </c>
      <c r="AS141" s="41">
        <v>0</v>
      </c>
      <c r="AT141" s="36"/>
      <c r="AU141" s="41">
        <v>147261413.53999999</v>
      </c>
      <c r="AV141" s="36"/>
      <c r="AW141" s="26">
        <v>0</v>
      </c>
      <c r="AX141" s="26">
        <v>147261413.53999999</v>
      </c>
      <c r="AY141" s="26">
        <v>0</v>
      </c>
      <c r="AZ141" s="26">
        <v>147261413.53999999</v>
      </c>
      <c r="BA141" s="26">
        <v>0</v>
      </c>
      <c r="BB141" s="26">
        <v>147261413.53999999</v>
      </c>
      <c r="BC141" s="26">
        <v>0</v>
      </c>
      <c r="BD141" s="26">
        <v>0</v>
      </c>
    </row>
    <row r="142" spans="1:56" s="25" customFormat="1" x14ac:dyDescent="0.25">
      <c r="A142" s="44" t="s">
        <v>43</v>
      </c>
      <c r="B142" s="39"/>
      <c r="C142" s="44" t="s">
        <v>136</v>
      </c>
      <c r="D142" s="39"/>
      <c r="E142" s="44"/>
      <c r="F142" s="39"/>
      <c r="G142" s="44"/>
      <c r="H142" s="39"/>
      <c r="I142" s="44"/>
      <c r="J142" s="39"/>
      <c r="K142" s="39"/>
      <c r="L142" s="44"/>
      <c r="M142" s="39"/>
      <c r="N142" s="39"/>
      <c r="O142" s="44"/>
      <c r="P142" s="39"/>
      <c r="Q142" s="44"/>
      <c r="R142" s="39"/>
      <c r="S142" s="45" t="s">
        <v>261</v>
      </c>
      <c r="T142" s="39"/>
      <c r="U142" s="39"/>
      <c r="V142" s="39"/>
      <c r="W142" s="39"/>
      <c r="X142" s="39"/>
      <c r="Y142" s="39"/>
      <c r="Z142" s="39"/>
      <c r="AA142" s="44" t="s">
        <v>29</v>
      </c>
      <c r="AB142" s="39"/>
      <c r="AC142" s="39"/>
      <c r="AD142" s="39"/>
      <c r="AE142" s="39"/>
      <c r="AF142" s="44" t="s">
        <v>47</v>
      </c>
      <c r="AG142" s="39"/>
      <c r="AH142" s="39"/>
      <c r="AI142" s="9" t="s">
        <v>45</v>
      </c>
      <c r="AJ142" s="46" t="s">
        <v>46</v>
      </c>
      <c r="AK142" s="39"/>
      <c r="AL142" s="39"/>
      <c r="AM142" s="39"/>
      <c r="AN142" s="39"/>
      <c r="AO142" s="39"/>
      <c r="AP142" s="26">
        <v>69484368</v>
      </c>
      <c r="AQ142" s="26">
        <v>69484368</v>
      </c>
      <c r="AR142" s="26">
        <v>0</v>
      </c>
      <c r="AS142" s="41">
        <v>0</v>
      </c>
      <c r="AT142" s="36"/>
      <c r="AU142" s="41">
        <v>69484368</v>
      </c>
      <c r="AV142" s="36"/>
      <c r="AW142" s="26">
        <v>0</v>
      </c>
      <c r="AX142" s="26">
        <v>69484368</v>
      </c>
      <c r="AY142" s="26">
        <v>0</v>
      </c>
      <c r="AZ142" s="26">
        <v>69484368</v>
      </c>
      <c r="BA142" s="26">
        <v>0</v>
      </c>
      <c r="BB142" s="26">
        <v>69484368</v>
      </c>
      <c r="BC142" s="26">
        <v>0</v>
      </c>
      <c r="BD142" s="26">
        <v>0</v>
      </c>
    </row>
    <row r="143" spans="1:56" s="25" customFormat="1" x14ac:dyDescent="0.25">
      <c r="A143" s="44" t="s">
        <v>43</v>
      </c>
      <c r="B143" s="39"/>
      <c r="C143" s="44" t="s">
        <v>136</v>
      </c>
      <c r="D143" s="39"/>
      <c r="E143" s="44"/>
      <c r="F143" s="39"/>
      <c r="G143" s="44"/>
      <c r="H143" s="39"/>
      <c r="I143" s="44"/>
      <c r="J143" s="39"/>
      <c r="K143" s="39"/>
      <c r="L143" s="44"/>
      <c r="M143" s="39"/>
      <c r="N143" s="39"/>
      <c r="O143" s="44"/>
      <c r="P143" s="39"/>
      <c r="Q143" s="44"/>
      <c r="R143" s="39"/>
      <c r="S143" s="45" t="s">
        <v>261</v>
      </c>
      <c r="T143" s="39"/>
      <c r="U143" s="39"/>
      <c r="V143" s="39"/>
      <c r="W143" s="39"/>
      <c r="X143" s="39"/>
      <c r="Y143" s="39"/>
      <c r="Z143" s="39"/>
      <c r="AA143" s="44" t="s">
        <v>29</v>
      </c>
      <c r="AB143" s="39"/>
      <c r="AC143" s="39"/>
      <c r="AD143" s="39"/>
      <c r="AE143" s="39"/>
      <c r="AF143" s="44" t="s">
        <v>47</v>
      </c>
      <c r="AG143" s="39"/>
      <c r="AH143" s="39"/>
      <c r="AI143" s="9" t="s">
        <v>31</v>
      </c>
      <c r="AJ143" s="46" t="s">
        <v>32</v>
      </c>
      <c r="AK143" s="39"/>
      <c r="AL143" s="39"/>
      <c r="AM143" s="39"/>
      <c r="AN143" s="39"/>
      <c r="AO143" s="39"/>
      <c r="AP143" s="26">
        <v>120000000</v>
      </c>
      <c r="AQ143" s="26">
        <v>120000000</v>
      </c>
      <c r="AR143" s="26">
        <v>0</v>
      </c>
      <c r="AS143" s="41">
        <v>0</v>
      </c>
      <c r="AT143" s="36"/>
      <c r="AU143" s="41">
        <v>120000000</v>
      </c>
      <c r="AV143" s="36"/>
      <c r="AW143" s="26">
        <v>0</v>
      </c>
      <c r="AX143" s="26">
        <v>120000000</v>
      </c>
      <c r="AY143" s="26">
        <v>0</v>
      </c>
      <c r="AZ143" s="26">
        <v>120000000</v>
      </c>
      <c r="BA143" s="26">
        <v>0</v>
      </c>
      <c r="BB143" s="26">
        <v>120000000</v>
      </c>
      <c r="BC143" s="26">
        <v>0</v>
      </c>
      <c r="BD143" s="26">
        <v>0</v>
      </c>
    </row>
    <row r="144" spans="1:56" s="25" customFormat="1" x14ac:dyDescent="0.25">
      <c r="A144" s="44" t="s">
        <v>43</v>
      </c>
      <c r="B144" s="39"/>
      <c r="C144" s="44" t="s">
        <v>136</v>
      </c>
      <c r="D144" s="39"/>
      <c r="E144" s="44" t="s">
        <v>51</v>
      </c>
      <c r="F144" s="39"/>
      <c r="G144" s="44"/>
      <c r="H144" s="39"/>
      <c r="I144" s="44"/>
      <c r="J144" s="39"/>
      <c r="K144" s="39"/>
      <c r="L144" s="44"/>
      <c r="M144" s="39"/>
      <c r="N144" s="39"/>
      <c r="O144" s="44"/>
      <c r="P144" s="39"/>
      <c r="Q144" s="44"/>
      <c r="R144" s="39"/>
      <c r="S144" s="45" t="s">
        <v>137</v>
      </c>
      <c r="T144" s="39"/>
      <c r="U144" s="39"/>
      <c r="V144" s="39"/>
      <c r="W144" s="39"/>
      <c r="X144" s="39"/>
      <c r="Y144" s="39"/>
      <c r="Z144" s="39"/>
      <c r="AA144" s="44" t="s">
        <v>29</v>
      </c>
      <c r="AB144" s="39"/>
      <c r="AC144" s="39"/>
      <c r="AD144" s="39"/>
      <c r="AE144" s="39"/>
      <c r="AF144" s="44" t="s">
        <v>30</v>
      </c>
      <c r="AG144" s="39"/>
      <c r="AH144" s="39"/>
      <c r="AI144" s="9" t="s">
        <v>45</v>
      </c>
      <c r="AJ144" s="46" t="s">
        <v>46</v>
      </c>
      <c r="AK144" s="39"/>
      <c r="AL144" s="39"/>
      <c r="AM144" s="39"/>
      <c r="AN144" s="39"/>
      <c r="AO144" s="39"/>
      <c r="AP144" s="26">
        <v>330515632</v>
      </c>
      <c r="AQ144" s="26">
        <v>147261413.53999999</v>
      </c>
      <c r="AR144" s="26">
        <v>183254218.46000001</v>
      </c>
      <c r="AS144" s="41">
        <v>0</v>
      </c>
      <c r="AT144" s="36"/>
      <c r="AU144" s="41">
        <v>147261413.53999999</v>
      </c>
      <c r="AV144" s="36"/>
      <c r="AW144" s="26">
        <v>0</v>
      </c>
      <c r="AX144" s="26">
        <v>147261413.53999999</v>
      </c>
      <c r="AY144" s="26">
        <v>0</v>
      </c>
      <c r="AZ144" s="26">
        <v>147261413.53999999</v>
      </c>
      <c r="BA144" s="26">
        <v>0</v>
      </c>
      <c r="BB144" s="26">
        <v>147261413.53999999</v>
      </c>
      <c r="BC144" s="26">
        <v>0</v>
      </c>
      <c r="BD144" s="26">
        <v>0</v>
      </c>
    </row>
    <row r="145" spans="1:56" s="25" customFormat="1" x14ac:dyDescent="0.25">
      <c r="A145" s="44" t="s">
        <v>43</v>
      </c>
      <c r="B145" s="39"/>
      <c r="C145" s="44" t="s">
        <v>136</v>
      </c>
      <c r="D145" s="39"/>
      <c r="E145" s="44" t="s">
        <v>51</v>
      </c>
      <c r="F145" s="39"/>
      <c r="G145" s="44" t="s">
        <v>41</v>
      </c>
      <c r="H145" s="39"/>
      <c r="I145" s="44"/>
      <c r="J145" s="39"/>
      <c r="K145" s="39"/>
      <c r="L145" s="44"/>
      <c r="M145" s="39"/>
      <c r="N145" s="39"/>
      <c r="O145" s="44"/>
      <c r="P145" s="39"/>
      <c r="Q145" s="44"/>
      <c r="R145" s="39"/>
      <c r="S145" s="45" t="s">
        <v>138</v>
      </c>
      <c r="T145" s="39"/>
      <c r="U145" s="39"/>
      <c r="V145" s="39"/>
      <c r="W145" s="39"/>
      <c r="X145" s="39"/>
      <c r="Y145" s="39"/>
      <c r="Z145" s="39"/>
      <c r="AA145" s="44" t="s">
        <v>29</v>
      </c>
      <c r="AB145" s="39"/>
      <c r="AC145" s="39"/>
      <c r="AD145" s="39"/>
      <c r="AE145" s="39"/>
      <c r="AF145" s="44" t="s">
        <v>30</v>
      </c>
      <c r="AG145" s="39"/>
      <c r="AH145" s="39"/>
      <c r="AI145" s="9" t="s">
        <v>45</v>
      </c>
      <c r="AJ145" s="46" t="s">
        <v>46</v>
      </c>
      <c r="AK145" s="39"/>
      <c r="AL145" s="39"/>
      <c r="AM145" s="39"/>
      <c r="AN145" s="39"/>
      <c r="AO145" s="39"/>
      <c r="AP145" s="26">
        <v>330515632</v>
      </c>
      <c r="AQ145" s="26">
        <v>147261413.53999999</v>
      </c>
      <c r="AR145" s="26">
        <v>183254218.46000001</v>
      </c>
      <c r="AS145" s="41">
        <v>0</v>
      </c>
      <c r="AT145" s="36"/>
      <c r="AU145" s="41">
        <v>147261413.53999999</v>
      </c>
      <c r="AV145" s="36"/>
      <c r="AW145" s="26">
        <v>0</v>
      </c>
      <c r="AX145" s="26">
        <v>147261413.53999999</v>
      </c>
      <c r="AY145" s="26">
        <v>0</v>
      </c>
      <c r="AZ145" s="26">
        <v>147261413.53999999</v>
      </c>
      <c r="BA145" s="26">
        <v>0</v>
      </c>
      <c r="BB145" s="26">
        <v>147261413.53999999</v>
      </c>
      <c r="BC145" s="26">
        <v>0</v>
      </c>
      <c r="BD145" s="26">
        <v>0</v>
      </c>
    </row>
    <row r="146" spans="1:56" s="25" customFormat="1" x14ac:dyDescent="0.25">
      <c r="A146" s="38" t="s">
        <v>43</v>
      </c>
      <c r="B146" s="39"/>
      <c r="C146" s="38" t="s">
        <v>136</v>
      </c>
      <c r="D146" s="39"/>
      <c r="E146" s="38" t="s">
        <v>51</v>
      </c>
      <c r="F146" s="39"/>
      <c r="G146" s="38" t="s">
        <v>41</v>
      </c>
      <c r="H146" s="39"/>
      <c r="I146" s="38" t="s">
        <v>55</v>
      </c>
      <c r="J146" s="39"/>
      <c r="K146" s="39"/>
      <c r="L146" s="38"/>
      <c r="M146" s="39"/>
      <c r="N146" s="39"/>
      <c r="O146" s="38"/>
      <c r="P146" s="39"/>
      <c r="Q146" s="38"/>
      <c r="R146" s="39"/>
      <c r="S146" s="40" t="s">
        <v>139</v>
      </c>
      <c r="T146" s="39"/>
      <c r="U146" s="39"/>
      <c r="V146" s="39"/>
      <c r="W146" s="39"/>
      <c r="X146" s="39"/>
      <c r="Y146" s="39"/>
      <c r="Z146" s="39"/>
      <c r="AA146" s="38" t="s">
        <v>29</v>
      </c>
      <c r="AB146" s="39"/>
      <c r="AC146" s="39"/>
      <c r="AD146" s="39"/>
      <c r="AE146" s="39"/>
      <c r="AF146" s="38" t="s">
        <v>30</v>
      </c>
      <c r="AG146" s="39"/>
      <c r="AH146" s="39"/>
      <c r="AI146" s="10" t="s">
        <v>45</v>
      </c>
      <c r="AJ146" s="42" t="s">
        <v>46</v>
      </c>
      <c r="AK146" s="39"/>
      <c r="AL146" s="39"/>
      <c r="AM146" s="39"/>
      <c r="AN146" s="39"/>
      <c r="AO146" s="39"/>
      <c r="AP146" s="24">
        <v>309515632</v>
      </c>
      <c r="AQ146" s="24">
        <v>131399322</v>
      </c>
      <c r="AR146" s="24">
        <v>178116310</v>
      </c>
      <c r="AS146" s="37">
        <v>0</v>
      </c>
      <c r="AT146" s="36"/>
      <c r="AU146" s="37">
        <v>131399322</v>
      </c>
      <c r="AV146" s="36"/>
      <c r="AW146" s="24">
        <v>0</v>
      </c>
      <c r="AX146" s="24">
        <v>131399322</v>
      </c>
      <c r="AY146" s="24">
        <v>0</v>
      </c>
      <c r="AZ146" s="24">
        <v>131399322</v>
      </c>
      <c r="BA146" s="24">
        <v>0</v>
      </c>
      <c r="BB146" s="24">
        <v>131399322</v>
      </c>
      <c r="BC146" s="24">
        <v>0</v>
      </c>
      <c r="BD146" s="24">
        <v>0</v>
      </c>
    </row>
    <row r="147" spans="1:56" s="25" customFormat="1" x14ac:dyDescent="0.25">
      <c r="A147" s="38" t="s">
        <v>43</v>
      </c>
      <c r="B147" s="39"/>
      <c r="C147" s="38" t="s">
        <v>136</v>
      </c>
      <c r="D147" s="39"/>
      <c r="E147" s="38" t="s">
        <v>51</v>
      </c>
      <c r="F147" s="39"/>
      <c r="G147" s="38" t="s">
        <v>41</v>
      </c>
      <c r="H147" s="39"/>
      <c r="I147" s="38" t="s">
        <v>74</v>
      </c>
      <c r="J147" s="39"/>
      <c r="K147" s="39"/>
      <c r="L147" s="38"/>
      <c r="M147" s="39"/>
      <c r="N147" s="39"/>
      <c r="O147" s="38"/>
      <c r="P147" s="39"/>
      <c r="Q147" s="38"/>
      <c r="R147" s="39"/>
      <c r="S147" s="40" t="s">
        <v>301</v>
      </c>
      <c r="T147" s="39"/>
      <c r="U147" s="39"/>
      <c r="V147" s="39"/>
      <c r="W147" s="39"/>
      <c r="X147" s="39"/>
      <c r="Y147" s="39"/>
      <c r="Z147" s="39"/>
      <c r="AA147" s="38" t="s">
        <v>29</v>
      </c>
      <c r="AB147" s="39"/>
      <c r="AC147" s="39"/>
      <c r="AD147" s="39"/>
      <c r="AE147" s="39"/>
      <c r="AF147" s="38" t="s">
        <v>30</v>
      </c>
      <c r="AG147" s="39"/>
      <c r="AH147" s="39"/>
      <c r="AI147" s="10" t="s">
        <v>45</v>
      </c>
      <c r="AJ147" s="42" t="s">
        <v>46</v>
      </c>
      <c r="AK147" s="39"/>
      <c r="AL147" s="39"/>
      <c r="AM147" s="39"/>
      <c r="AN147" s="39"/>
      <c r="AO147" s="39"/>
      <c r="AP147" s="24">
        <v>20000000</v>
      </c>
      <c r="AQ147" s="24">
        <v>15130091.539999999</v>
      </c>
      <c r="AR147" s="24">
        <v>4869908.46</v>
      </c>
      <c r="AS147" s="37">
        <v>0</v>
      </c>
      <c r="AT147" s="36"/>
      <c r="AU147" s="37">
        <v>15130091.539999999</v>
      </c>
      <c r="AV147" s="36"/>
      <c r="AW147" s="24">
        <v>0</v>
      </c>
      <c r="AX147" s="24">
        <v>15130091.539999999</v>
      </c>
      <c r="AY147" s="24">
        <v>0</v>
      </c>
      <c r="AZ147" s="24">
        <v>15130091.539999999</v>
      </c>
      <c r="BA147" s="24">
        <v>0</v>
      </c>
      <c r="BB147" s="24">
        <v>15130091.539999999</v>
      </c>
      <c r="BC147" s="24">
        <v>0</v>
      </c>
      <c r="BD147" s="24">
        <v>0</v>
      </c>
    </row>
    <row r="148" spans="1:56" s="25" customFormat="1" x14ac:dyDescent="0.25">
      <c r="A148" s="38" t="s">
        <v>43</v>
      </c>
      <c r="B148" s="39"/>
      <c r="C148" s="38" t="s">
        <v>136</v>
      </c>
      <c r="D148" s="39"/>
      <c r="E148" s="38" t="s">
        <v>51</v>
      </c>
      <c r="F148" s="39"/>
      <c r="G148" s="38" t="s">
        <v>41</v>
      </c>
      <c r="H148" s="39"/>
      <c r="I148" s="38" t="s">
        <v>63</v>
      </c>
      <c r="J148" s="39"/>
      <c r="K148" s="39"/>
      <c r="L148" s="38"/>
      <c r="M148" s="39"/>
      <c r="N148" s="39"/>
      <c r="O148" s="38"/>
      <c r="P148" s="39"/>
      <c r="Q148" s="38"/>
      <c r="R148" s="39"/>
      <c r="S148" s="40" t="s">
        <v>140</v>
      </c>
      <c r="T148" s="39"/>
      <c r="U148" s="39"/>
      <c r="V148" s="39"/>
      <c r="W148" s="39"/>
      <c r="X148" s="39"/>
      <c r="Y148" s="39"/>
      <c r="Z148" s="39"/>
      <c r="AA148" s="38" t="s">
        <v>29</v>
      </c>
      <c r="AB148" s="39"/>
      <c r="AC148" s="39"/>
      <c r="AD148" s="39"/>
      <c r="AE148" s="39"/>
      <c r="AF148" s="38" t="s">
        <v>30</v>
      </c>
      <c r="AG148" s="39"/>
      <c r="AH148" s="39"/>
      <c r="AI148" s="10" t="s">
        <v>45</v>
      </c>
      <c r="AJ148" s="42" t="s">
        <v>46</v>
      </c>
      <c r="AK148" s="39"/>
      <c r="AL148" s="39"/>
      <c r="AM148" s="39"/>
      <c r="AN148" s="39"/>
      <c r="AO148" s="39"/>
      <c r="AP148" s="24">
        <v>1000000</v>
      </c>
      <c r="AQ148" s="24">
        <v>732000</v>
      </c>
      <c r="AR148" s="24">
        <v>268000</v>
      </c>
      <c r="AS148" s="37">
        <v>0</v>
      </c>
      <c r="AT148" s="36"/>
      <c r="AU148" s="37">
        <v>732000</v>
      </c>
      <c r="AV148" s="36"/>
      <c r="AW148" s="24">
        <v>0</v>
      </c>
      <c r="AX148" s="24">
        <v>732000</v>
      </c>
      <c r="AY148" s="24">
        <v>0</v>
      </c>
      <c r="AZ148" s="24">
        <v>732000</v>
      </c>
      <c r="BA148" s="24">
        <v>0</v>
      </c>
      <c r="BB148" s="24">
        <v>732000</v>
      </c>
      <c r="BC148" s="24">
        <v>0</v>
      </c>
      <c r="BD148" s="24">
        <v>0</v>
      </c>
    </row>
    <row r="149" spans="1:56" s="25" customFormat="1" x14ac:dyDescent="0.25">
      <c r="A149" s="44" t="s">
        <v>43</v>
      </c>
      <c r="B149" s="39"/>
      <c r="C149" s="44" t="s">
        <v>136</v>
      </c>
      <c r="D149" s="39"/>
      <c r="E149" s="44" t="s">
        <v>128</v>
      </c>
      <c r="F149" s="39"/>
      <c r="G149" s="44"/>
      <c r="H149" s="39"/>
      <c r="I149" s="44"/>
      <c r="J149" s="39"/>
      <c r="K149" s="39"/>
      <c r="L149" s="44"/>
      <c r="M149" s="39"/>
      <c r="N149" s="39"/>
      <c r="O149" s="44"/>
      <c r="P149" s="39"/>
      <c r="Q149" s="44"/>
      <c r="R149" s="39"/>
      <c r="S149" s="45" t="s">
        <v>141</v>
      </c>
      <c r="T149" s="39"/>
      <c r="U149" s="39"/>
      <c r="V149" s="39"/>
      <c r="W149" s="39"/>
      <c r="X149" s="39"/>
      <c r="Y149" s="39"/>
      <c r="Z149" s="39"/>
      <c r="AA149" s="44" t="s">
        <v>29</v>
      </c>
      <c r="AB149" s="39"/>
      <c r="AC149" s="39"/>
      <c r="AD149" s="39"/>
      <c r="AE149" s="39"/>
      <c r="AF149" s="44" t="s">
        <v>47</v>
      </c>
      <c r="AG149" s="39"/>
      <c r="AH149" s="39"/>
      <c r="AI149" s="9" t="s">
        <v>45</v>
      </c>
      <c r="AJ149" s="46" t="s">
        <v>46</v>
      </c>
      <c r="AK149" s="39"/>
      <c r="AL149" s="39"/>
      <c r="AM149" s="39"/>
      <c r="AN149" s="39"/>
      <c r="AO149" s="39"/>
      <c r="AP149" s="26">
        <v>69484368</v>
      </c>
      <c r="AQ149" s="26">
        <v>69484368</v>
      </c>
      <c r="AR149" s="26">
        <v>0</v>
      </c>
      <c r="AS149" s="41">
        <v>0</v>
      </c>
      <c r="AT149" s="36"/>
      <c r="AU149" s="41">
        <v>69484368</v>
      </c>
      <c r="AV149" s="36"/>
      <c r="AW149" s="26">
        <v>0</v>
      </c>
      <c r="AX149" s="26">
        <v>69484368</v>
      </c>
      <c r="AY149" s="26">
        <v>0</v>
      </c>
      <c r="AZ149" s="26">
        <v>69484368</v>
      </c>
      <c r="BA149" s="26">
        <v>0</v>
      </c>
      <c r="BB149" s="26">
        <v>69484368</v>
      </c>
      <c r="BC149" s="26">
        <v>0</v>
      </c>
      <c r="BD149" s="26">
        <v>0</v>
      </c>
    </row>
    <row r="150" spans="1:56" s="25" customFormat="1" x14ac:dyDescent="0.25">
      <c r="A150" s="44" t="s">
        <v>43</v>
      </c>
      <c r="B150" s="39"/>
      <c r="C150" s="44" t="s">
        <v>136</v>
      </c>
      <c r="D150" s="39"/>
      <c r="E150" s="44" t="s">
        <v>128</v>
      </c>
      <c r="F150" s="39"/>
      <c r="G150" s="44"/>
      <c r="H150" s="39"/>
      <c r="I150" s="44"/>
      <c r="J150" s="39"/>
      <c r="K150" s="39"/>
      <c r="L150" s="44"/>
      <c r="M150" s="39"/>
      <c r="N150" s="39"/>
      <c r="O150" s="44"/>
      <c r="P150" s="39"/>
      <c r="Q150" s="44"/>
      <c r="R150" s="39"/>
      <c r="S150" s="45" t="s">
        <v>141</v>
      </c>
      <c r="T150" s="39"/>
      <c r="U150" s="39"/>
      <c r="V150" s="39"/>
      <c r="W150" s="39"/>
      <c r="X150" s="39"/>
      <c r="Y150" s="39"/>
      <c r="Z150" s="39"/>
      <c r="AA150" s="44" t="s">
        <v>29</v>
      </c>
      <c r="AB150" s="39"/>
      <c r="AC150" s="39"/>
      <c r="AD150" s="39"/>
      <c r="AE150" s="39"/>
      <c r="AF150" s="44" t="s">
        <v>47</v>
      </c>
      <c r="AG150" s="39"/>
      <c r="AH150" s="39"/>
      <c r="AI150" s="9" t="s">
        <v>31</v>
      </c>
      <c r="AJ150" s="46" t="s">
        <v>32</v>
      </c>
      <c r="AK150" s="39"/>
      <c r="AL150" s="39"/>
      <c r="AM150" s="39"/>
      <c r="AN150" s="39"/>
      <c r="AO150" s="39"/>
      <c r="AP150" s="26">
        <v>120000000</v>
      </c>
      <c r="AQ150" s="26">
        <v>120000000</v>
      </c>
      <c r="AR150" s="26">
        <v>0</v>
      </c>
      <c r="AS150" s="41">
        <v>0</v>
      </c>
      <c r="AT150" s="36"/>
      <c r="AU150" s="41">
        <v>120000000</v>
      </c>
      <c r="AV150" s="36"/>
      <c r="AW150" s="26">
        <v>0</v>
      </c>
      <c r="AX150" s="26">
        <v>120000000</v>
      </c>
      <c r="AY150" s="26">
        <v>0</v>
      </c>
      <c r="AZ150" s="26">
        <v>120000000</v>
      </c>
      <c r="BA150" s="26">
        <v>0</v>
      </c>
      <c r="BB150" s="26">
        <v>120000000</v>
      </c>
      <c r="BC150" s="26">
        <v>0</v>
      </c>
      <c r="BD150" s="26">
        <v>0</v>
      </c>
    </row>
    <row r="151" spans="1:56" s="25" customFormat="1" x14ac:dyDescent="0.25">
      <c r="A151" s="38" t="s">
        <v>43</v>
      </c>
      <c r="B151" s="39"/>
      <c r="C151" s="38" t="s">
        <v>136</v>
      </c>
      <c r="D151" s="39"/>
      <c r="E151" s="38" t="s">
        <v>128</v>
      </c>
      <c r="F151" s="39"/>
      <c r="G151" s="38" t="s">
        <v>51</v>
      </c>
      <c r="H151" s="39"/>
      <c r="I151" s="38"/>
      <c r="J151" s="39"/>
      <c r="K151" s="39"/>
      <c r="L151" s="38"/>
      <c r="M151" s="39"/>
      <c r="N151" s="39"/>
      <c r="O151" s="38"/>
      <c r="P151" s="39"/>
      <c r="Q151" s="38"/>
      <c r="R151" s="39"/>
      <c r="S151" s="40" t="s">
        <v>142</v>
      </c>
      <c r="T151" s="39"/>
      <c r="U151" s="39"/>
      <c r="V151" s="39"/>
      <c r="W151" s="39"/>
      <c r="X151" s="39"/>
      <c r="Y151" s="39"/>
      <c r="Z151" s="39"/>
      <c r="AA151" s="38" t="s">
        <v>29</v>
      </c>
      <c r="AB151" s="39"/>
      <c r="AC151" s="39"/>
      <c r="AD151" s="39"/>
      <c r="AE151" s="39"/>
      <c r="AF151" s="38" t="s">
        <v>47</v>
      </c>
      <c r="AG151" s="39"/>
      <c r="AH151" s="39"/>
      <c r="AI151" s="10" t="s">
        <v>45</v>
      </c>
      <c r="AJ151" s="42" t="s">
        <v>46</v>
      </c>
      <c r="AK151" s="39"/>
      <c r="AL151" s="39"/>
      <c r="AM151" s="39"/>
      <c r="AN151" s="39"/>
      <c r="AO151" s="39"/>
      <c r="AP151" s="24">
        <v>69484368</v>
      </c>
      <c r="AQ151" s="24">
        <v>69484368</v>
      </c>
      <c r="AR151" s="24">
        <v>0</v>
      </c>
      <c r="AS151" s="37">
        <v>0</v>
      </c>
      <c r="AT151" s="36"/>
      <c r="AU151" s="37">
        <v>69484368</v>
      </c>
      <c r="AV151" s="36"/>
      <c r="AW151" s="24">
        <v>0</v>
      </c>
      <c r="AX151" s="24">
        <v>69484368</v>
      </c>
      <c r="AY151" s="24">
        <v>0</v>
      </c>
      <c r="AZ151" s="24">
        <v>69484368</v>
      </c>
      <c r="BA151" s="24">
        <v>0</v>
      </c>
      <c r="BB151" s="24">
        <v>69484368</v>
      </c>
      <c r="BC151" s="24">
        <v>0</v>
      </c>
      <c r="BD151" s="24">
        <v>0</v>
      </c>
    </row>
    <row r="152" spans="1:56" s="25" customFormat="1" x14ac:dyDescent="0.25">
      <c r="A152" s="38" t="s">
        <v>43</v>
      </c>
      <c r="B152" s="39"/>
      <c r="C152" s="38" t="s">
        <v>136</v>
      </c>
      <c r="D152" s="39"/>
      <c r="E152" s="38" t="s">
        <v>128</v>
      </c>
      <c r="F152" s="39"/>
      <c r="G152" s="38" t="s">
        <v>51</v>
      </c>
      <c r="H152" s="39"/>
      <c r="I152" s="38"/>
      <c r="J152" s="39"/>
      <c r="K152" s="39"/>
      <c r="L152" s="38"/>
      <c r="M152" s="39"/>
      <c r="N152" s="39"/>
      <c r="O152" s="38"/>
      <c r="P152" s="39"/>
      <c r="Q152" s="38"/>
      <c r="R152" s="39"/>
      <c r="S152" s="40" t="s">
        <v>142</v>
      </c>
      <c r="T152" s="39"/>
      <c r="U152" s="39"/>
      <c r="V152" s="39"/>
      <c r="W152" s="39"/>
      <c r="X152" s="39"/>
      <c r="Y152" s="39"/>
      <c r="Z152" s="39"/>
      <c r="AA152" s="38" t="s">
        <v>29</v>
      </c>
      <c r="AB152" s="39"/>
      <c r="AC152" s="39"/>
      <c r="AD152" s="39"/>
      <c r="AE152" s="39"/>
      <c r="AF152" s="38" t="s">
        <v>47</v>
      </c>
      <c r="AG152" s="39"/>
      <c r="AH152" s="39"/>
      <c r="AI152" s="10" t="s">
        <v>31</v>
      </c>
      <c r="AJ152" s="42" t="s">
        <v>32</v>
      </c>
      <c r="AK152" s="39"/>
      <c r="AL152" s="39"/>
      <c r="AM152" s="39"/>
      <c r="AN152" s="39"/>
      <c r="AO152" s="39"/>
      <c r="AP152" s="24">
        <v>120000000</v>
      </c>
      <c r="AQ152" s="24">
        <v>120000000</v>
      </c>
      <c r="AR152" s="24">
        <v>0</v>
      </c>
      <c r="AS152" s="37">
        <v>0</v>
      </c>
      <c r="AT152" s="36"/>
      <c r="AU152" s="37">
        <v>120000000</v>
      </c>
      <c r="AV152" s="36"/>
      <c r="AW152" s="24">
        <v>0</v>
      </c>
      <c r="AX152" s="24">
        <v>120000000</v>
      </c>
      <c r="AY152" s="24">
        <v>0</v>
      </c>
      <c r="AZ152" s="24">
        <v>120000000</v>
      </c>
      <c r="BA152" s="24">
        <v>0</v>
      </c>
      <c r="BB152" s="24">
        <v>120000000</v>
      </c>
      <c r="BC152" s="24">
        <v>0</v>
      </c>
      <c r="BD152" s="24">
        <v>0</v>
      </c>
    </row>
    <row r="153" spans="1:56" s="25" customFormat="1" x14ac:dyDescent="0.25">
      <c r="A153" s="44" t="s">
        <v>27</v>
      </c>
      <c r="B153" s="39"/>
      <c r="C153" s="44"/>
      <c r="D153" s="39"/>
      <c r="E153" s="44"/>
      <c r="F153" s="39"/>
      <c r="G153" s="44"/>
      <c r="H153" s="39"/>
      <c r="I153" s="44"/>
      <c r="J153" s="39"/>
      <c r="K153" s="39"/>
      <c r="L153" s="44"/>
      <c r="M153" s="39"/>
      <c r="N153" s="39"/>
      <c r="O153" s="44"/>
      <c r="P153" s="39"/>
      <c r="Q153" s="44"/>
      <c r="R153" s="39"/>
      <c r="S153" s="45" t="s">
        <v>28</v>
      </c>
      <c r="T153" s="39"/>
      <c r="U153" s="39"/>
      <c r="V153" s="39"/>
      <c r="W153" s="39"/>
      <c r="X153" s="39"/>
      <c r="Y153" s="39"/>
      <c r="Z153" s="39"/>
      <c r="AA153" s="44" t="s">
        <v>29</v>
      </c>
      <c r="AB153" s="39"/>
      <c r="AC153" s="39"/>
      <c r="AD153" s="39"/>
      <c r="AE153" s="39"/>
      <c r="AF153" s="44" t="s">
        <v>30</v>
      </c>
      <c r="AG153" s="39"/>
      <c r="AH153" s="39"/>
      <c r="AI153" s="9" t="s">
        <v>31</v>
      </c>
      <c r="AJ153" s="46" t="s">
        <v>32</v>
      </c>
      <c r="AK153" s="39"/>
      <c r="AL153" s="39"/>
      <c r="AM153" s="39"/>
      <c r="AN153" s="39"/>
      <c r="AO153" s="39"/>
      <c r="AP153" s="26">
        <v>1892927184</v>
      </c>
      <c r="AQ153" s="26">
        <v>1437087213</v>
      </c>
      <c r="AR153" s="26">
        <v>455839971</v>
      </c>
      <c r="AS153" s="41">
        <v>0</v>
      </c>
      <c r="AT153" s="36"/>
      <c r="AU153" s="41">
        <v>1437087213</v>
      </c>
      <c r="AV153" s="36"/>
      <c r="AW153" s="26">
        <v>0</v>
      </c>
      <c r="AX153" s="26">
        <v>1419087330</v>
      </c>
      <c r="AY153" s="26">
        <v>17999883</v>
      </c>
      <c r="AZ153" s="26">
        <v>1419087330</v>
      </c>
      <c r="BA153" s="26">
        <v>0</v>
      </c>
      <c r="BB153" s="26">
        <v>1419087330</v>
      </c>
      <c r="BC153" s="26">
        <v>0</v>
      </c>
      <c r="BD153" s="26">
        <v>0</v>
      </c>
    </row>
    <row r="154" spans="1:56" s="25" customFormat="1" x14ac:dyDescent="0.25">
      <c r="A154" s="44" t="s">
        <v>27</v>
      </c>
      <c r="B154" s="39"/>
      <c r="C154" s="44" t="s">
        <v>33</v>
      </c>
      <c r="D154" s="39"/>
      <c r="E154" s="44"/>
      <c r="F154" s="39"/>
      <c r="G154" s="44"/>
      <c r="H154" s="39"/>
      <c r="I154" s="44"/>
      <c r="J154" s="39"/>
      <c r="K154" s="39"/>
      <c r="L154" s="44"/>
      <c r="M154" s="39"/>
      <c r="N154" s="39"/>
      <c r="O154" s="44"/>
      <c r="P154" s="39"/>
      <c r="Q154" s="44"/>
      <c r="R154" s="39"/>
      <c r="S154" s="45" t="s">
        <v>34</v>
      </c>
      <c r="T154" s="39"/>
      <c r="U154" s="39"/>
      <c r="V154" s="39"/>
      <c r="W154" s="39"/>
      <c r="X154" s="39"/>
      <c r="Y154" s="39"/>
      <c r="Z154" s="39"/>
      <c r="AA154" s="44" t="s">
        <v>29</v>
      </c>
      <c r="AB154" s="39"/>
      <c r="AC154" s="39"/>
      <c r="AD154" s="39"/>
      <c r="AE154" s="39"/>
      <c r="AF154" s="44" t="s">
        <v>30</v>
      </c>
      <c r="AG154" s="39"/>
      <c r="AH154" s="39"/>
      <c r="AI154" s="9" t="s">
        <v>31</v>
      </c>
      <c r="AJ154" s="46" t="s">
        <v>32</v>
      </c>
      <c r="AK154" s="39"/>
      <c r="AL154" s="39"/>
      <c r="AM154" s="39"/>
      <c r="AN154" s="39"/>
      <c r="AO154" s="39"/>
      <c r="AP154" s="26">
        <v>586743021</v>
      </c>
      <c r="AQ154" s="26">
        <v>530000018</v>
      </c>
      <c r="AR154" s="26">
        <v>56743003</v>
      </c>
      <c r="AS154" s="41">
        <v>0</v>
      </c>
      <c r="AT154" s="36"/>
      <c r="AU154" s="41">
        <v>530000018</v>
      </c>
      <c r="AV154" s="36"/>
      <c r="AW154" s="26">
        <v>0</v>
      </c>
      <c r="AX154" s="26">
        <v>530000018</v>
      </c>
      <c r="AY154" s="26">
        <v>0</v>
      </c>
      <c r="AZ154" s="26">
        <v>530000018</v>
      </c>
      <c r="BA154" s="26">
        <v>0</v>
      </c>
      <c r="BB154" s="26">
        <v>530000018</v>
      </c>
      <c r="BC154" s="26">
        <v>0</v>
      </c>
      <c r="BD154" s="26">
        <v>0</v>
      </c>
    </row>
    <row r="155" spans="1:56" s="25" customFormat="1" x14ac:dyDescent="0.25">
      <c r="A155" s="44" t="s">
        <v>27</v>
      </c>
      <c r="B155" s="39"/>
      <c r="C155" s="44" t="s">
        <v>33</v>
      </c>
      <c r="D155" s="39"/>
      <c r="E155" s="44" t="s">
        <v>35</v>
      </c>
      <c r="F155" s="39"/>
      <c r="G155" s="44"/>
      <c r="H155" s="39"/>
      <c r="I155" s="44"/>
      <c r="J155" s="39"/>
      <c r="K155" s="39"/>
      <c r="L155" s="44"/>
      <c r="M155" s="39"/>
      <c r="N155" s="39"/>
      <c r="O155" s="44"/>
      <c r="P155" s="39"/>
      <c r="Q155" s="44"/>
      <c r="R155" s="39"/>
      <c r="S155" s="45" t="s">
        <v>36</v>
      </c>
      <c r="T155" s="39"/>
      <c r="U155" s="39"/>
      <c r="V155" s="39"/>
      <c r="W155" s="39"/>
      <c r="X155" s="39"/>
      <c r="Y155" s="39"/>
      <c r="Z155" s="39"/>
      <c r="AA155" s="44" t="s">
        <v>29</v>
      </c>
      <c r="AB155" s="39"/>
      <c r="AC155" s="39"/>
      <c r="AD155" s="39"/>
      <c r="AE155" s="39"/>
      <c r="AF155" s="44" t="s">
        <v>30</v>
      </c>
      <c r="AG155" s="39"/>
      <c r="AH155" s="39"/>
      <c r="AI155" s="9" t="s">
        <v>31</v>
      </c>
      <c r="AJ155" s="46" t="s">
        <v>32</v>
      </c>
      <c r="AK155" s="39"/>
      <c r="AL155" s="39"/>
      <c r="AM155" s="39"/>
      <c r="AN155" s="39"/>
      <c r="AO155" s="39"/>
      <c r="AP155" s="26">
        <v>586743021</v>
      </c>
      <c r="AQ155" s="26">
        <v>530000018</v>
      </c>
      <c r="AR155" s="26">
        <v>56743003</v>
      </c>
      <c r="AS155" s="41">
        <v>0</v>
      </c>
      <c r="AT155" s="36"/>
      <c r="AU155" s="41">
        <v>530000018</v>
      </c>
      <c r="AV155" s="36"/>
      <c r="AW155" s="26">
        <v>0</v>
      </c>
      <c r="AX155" s="26">
        <v>530000018</v>
      </c>
      <c r="AY155" s="26">
        <v>0</v>
      </c>
      <c r="AZ155" s="26">
        <v>530000018</v>
      </c>
      <c r="BA155" s="26">
        <v>0</v>
      </c>
      <c r="BB155" s="26">
        <v>530000018</v>
      </c>
      <c r="BC155" s="26">
        <v>0</v>
      </c>
      <c r="BD155" s="26">
        <v>0</v>
      </c>
    </row>
    <row r="156" spans="1:56" s="25" customFormat="1" x14ac:dyDescent="0.25">
      <c r="A156" s="44" t="s">
        <v>27</v>
      </c>
      <c r="B156" s="39"/>
      <c r="C156" s="44" t="s">
        <v>33</v>
      </c>
      <c r="D156" s="39"/>
      <c r="E156" s="44" t="s">
        <v>35</v>
      </c>
      <c r="F156" s="39"/>
      <c r="G156" s="44" t="s">
        <v>37</v>
      </c>
      <c r="H156" s="39"/>
      <c r="I156" s="44"/>
      <c r="J156" s="39"/>
      <c r="K156" s="39"/>
      <c r="L156" s="44"/>
      <c r="M156" s="39"/>
      <c r="N156" s="39"/>
      <c r="O156" s="44"/>
      <c r="P156" s="39"/>
      <c r="Q156" s="44"/>
      <c r="R156" s="39"/>
      <c r="S156" s="45" t="s">
        <v>241</v>
      </c>
      <c r="T156" s="39"/>
      <c r="U156" s="39"/>
      <c r="V156" s="39"/>
      <c r="W156" s="39"/>
      <c r="X156" s="39"/>
      <c r="Y156" s="39"/>
      <c r="Z156" s="39"/>
      <c r="AA156" s="44" t="s">
        <v>29</v>
      </c>
      <c r="AB156" s="39"/>
      <c r="AC156" s="39"/>
      <c r="AD156" s="39"/>
      <c r="AE156" s="39"/>
      <c r="AF156" s="44" t="s">
        <v>30</v>
      </c>
      <c r="AG156" s="39"/>
      <c r="AH156" s="39"/>
      <c r="AI156" s="9" t="s">
        <v>31</v>
      </c>
      <c r="AJ156" s="46" t="s">
        <v>32</v>
      </c>
      <c r="AK156" s="39"/>
      <c r="AL156" s="39"/>
      <c r="AM156" s="39"/>
      <c r="AN156" s="39"/>
      <c r="AO156" s="39"/>
      <c r="AP156" s="26">
        <v>586743021</v>
      </c>
      <c r="AQ156" s="26">
        <v>530000018</v>
      </c>
      <c r="AR156" s="26">
        <v>56743003</v>
      </c>
      <c r="AS156" s="41">
        <v>0</v>
      </c>
      <c r="AT156" s="36"/>
      <c r="AU156" s="41">
        <v>530000018</v>
      </c>
      <c r="AV156" s="36"/>
      <c r="AW156" s="26">
        <v>0</v>
      </c>
      <c r="AX156" s="26">
        <v>530000018</v>
      </c>
      <c r="AY156" s="26">
        <v>0</v>
      </c>
      <c r="AZ156" s="26">
        <v>530000018</v>
      </c>
      <c r="BA156" s="26">
        <v>0</v>
      </c>
      <c r="BB156" s="26">
        <v>530000018</v>
      </c>
      <c r="BC156" s="26">
        <v>0</v>
      </c>
      <c r="BD156" s="26">
        <v>0</v>
      </c>
    </row>
    <row r="157" spans="1:56" s="25" customFormat="1" x14ac:dyDescent="0.25">
      <c r="A157" s="44" t="s">
        <v>27</v>
      </c>
      <c r="B157" s="39"/>
      <c r="C157" s="44" t="s">
        <v>33</v>
      </c>
      <c r="D157" s="39"/>
      <c r="E157" s="44" t="s">
        <v>35</v>
      </c>
      <c r="F157" s="39"/>
      <c r="G157" s="44" t="s">
        <v>37</v>
      </c>
      <c r="H157" s="39"/>
      <c r="I157" s="44" t="s">
        <v>38</v>
      </c>
      <c r="J157" s="39"/>
      <c r="K157" s="39"/>
      <c r="L157" s="44" t="s">
        <v>143</v>
      </c>
      <c r="M157" s="39"/>
      <c r="N157" s="39"/>
      <c r="O157" s="44"/>
      <c r="P157" s="39"/>
      <c r="Q157" s="44"/>
      <c r="R157" s="39"/>
      <c r="S157" s="45" t="s">
        <v>144</v>
      </c>
      <c r="T157" s="39"/>
      <c r="U157" s="39"/>
      <c r="V157" s="39"/>
      <c r="W157" s="39"/>
      <c r="X157" s="39"/>
      <c r="Y157" s="39"/>
      <c r="Z157" s="39"/>
      <c r="AA157" s="44" t="s">
        <v>29</v>
      </c>
      <c r="AB157" s="39"/>
      <c r="AC157" s="39"/>
      <c r="AD157" s="39"/>
      <c r="AE157" s="39"/>
      <c r="AF157" s="44" t="s">
        <v>30</v>
      </c>
      <c r="AG157" s="39"/>
      <c r="AH157" s="39"/>
      <c r="AI157" s="9" t="s">
        <v>31</v>
      </c>
      <c r="AJ157" s="46" t="s">
        <v>32</v>
      </c>
      <c r="AK157" s="39"/>
      <c r="AL157" s="39"/>
      <c r="AM157" s="39"/>
      <c r="AN157" s="39"/>
      <c r="AO157" s="39"/>
      <c r="AP157" s="26">
        <v>427493021</v>
      </c>
      <c r="AQ157" s="26">
        <v>404677018</v>
      </c>
      <c r="AR157" s="26">
        <v>22816003</v>
      </c>
      <c r="AS157" s="41">
        <v>0</v>
      </c>
      <c r="AT157" s="36"/>
      <c r="AU157" s="41">
        <v>404677018</v>
      </c>
      <c r="AV157" s="36"/>
      <c r="AW157" s="26">
        <v>0</v>
      </c>
      <c r="AX157" s="26">
        <v>404677018</v>
      </c>
      <c r="AY157" s="26">
        <v>0</v>
      </c>
      <c r="AZ157" s="26">
        <v>404677018</v>
      </c>
      <c r="BA157" s="26">
        <v>0</v>
      </c>
      <c r="BB157" s="26">
        <v>404677018</v>
      </c>
      <c r="BC157" s="26">
        <v>0</v>
      </c>
      <c r="BD157" s="26">
        <v>0</v>
      </c>
    </row>
    <row r="158" spans="1:56" s="25" customFormat="1" x14ac:dyDescent="0.25">
      <c r="A158" s="44" t="s">
        <v>27</v>
      </c>
      <c r="B158" s="39"/>
      <c r="C158" s="44" t="s">
        <v>33</v>
      </c>
      <c r="D158" s="39"/>
      <c r="E158" s="44" t="s">
        <v>35</v>
      </c>
      <c r="F158" s="39"/>
      <c r="G158" s="44" t="s">
        <v>37</v>
      </c>
      <c r="H158" s="39"/>
      <c r="I158" s="44" t="s">
        <v>38</v>
      </c>
      <c r="J158" s="39"/>
      <c r="K158" s="39"/>
      <c r="L158" s="44" t="s">
        <v>145</v>
      </c>
      <c r="M158" s="39"/>
      <c r="N158" s="39"/>
      <c r="O158" s="44"/>
      <c r="P158" s="39"/>
      <c r="Q158" s="44"/>
      <c r="R158" s="39"/>
      <c r="S158" s="45" t="s">
        <v>262</v>
      </c>
      <c r="T158" s="39"/>
      <c r="U158" s="39"/>
      <c r="V158" s="39"/>
      <c r="W158" s="39"/>
      <c r="X158" s="39"/>
      <c r="Y158" s="39"/>
      <c r="Z158" s="39"/>
      <c r="AA158" s="44" t="s">
        <v>29</v>
      </c>
      <c r="AB158" s="39"/>
      <c r="AC158" s="39"/>
      <c r="AD158" s="39"/>
      <c r="AE158" s="39"/>
      <c r="AF158" s="44" t="s">
        <v>30</v>
      </c>
      <c r="AG158" s="39"/>
      <c r="AH158" s="39"/>
      <c r="AI158" s="9" t="s">
        <v>31</v>
      </c>
      <c r="AJ158" s="46" t="s">
        <v>32</v>
      </c>
      <c r="AK158" s="39"/>
      <c r="AL158" s="39"/>
      <c r="AM158" s="39"/>
      <c r="AN158" s="39"/>
      <c r="AO158" s="39"/>
      <c r="AP158" s="26">
        <v>159250000</v>
      </c>
      <c r="AQ158" s="26">
        <v>125323000</v>
      </c>
      <c r="AR158" s="26">
        <v>33927000</v>
      </c>
      <c r="AS158" s="41">
        <v>0</v>
      </c>
      <c r="AT158" s="36"/>
      <c r="AU158" s="41">
        <v>125323000</v>
      </c>
      <c r="AV158" s="36"/>
      <c r="AW158" s="26">
        <v>0</v>
      </c>
      <c r="AX158" s="26">
        <v>125323000</v>
      </c>
      <c r="AY158" s="26">
        <v>0</v>
      </c>
      <c r="AZ158" s="26">
        <v>125323000</v>
      </c>
      <c r="BA158" s="26">
        <v>0</v>
      </c>
      <c r="BB158" s="26">
        <v>125323000</v>
      </c>
      <c r="BC158" s="26">
        <v>0</v>
      </c>
      <c r="BD158" s="26">
        <v>0</v>
      </c>
    </row>
    <row r="159" spans="1:56" s="25" customFormat="1" x14ac:dyDescent="0.25">
      <c r="A159" s="44" t="s">
        <v>27</v>
      </c>
      <c r="B159" s="39"/>
      <c r="C159" s="44" t="s">
        <v>33</v>
      </c>
      <c r="D159" s="39"/>
      <c r="E159" s="44" t="s">
        <v>35</v>
      </c>
      <c r="F159" s="39"/>
      <c r="G159" s="44" t="s">
        <v>37</v>
      </c>
      <c r="H159" s="39"/>
      <c r="I159" s="44" t="s">
        <v>38</v>
      </c>
      <c r="J159" s="39"/>
      <c r="K159" s="39"/>
      <c r="L159" s="44"/>
      <c r="M159" s="39"/>
      <c r="N159" s="39"/>
      <c r="O159" s="44"/>
      <c r="P159" s="39"/>
      <c r="Q159" s="44"/>
      <c r="R159" s="39"/>
      <c r="S159" s="45" t="s">
        <v>241</v>
      </c>
      <c r="T159" s="39"/>
      <c r="U159" s="39"/>
      <c r="V159" s="39"/>
      <c r="W159" s="39"/>
      <c r="X159" s="39"/>
      <c r="Y159" s="39"/>
      <c r="Z159" s="39"/>
      <c r="AA159" s="44" t="s">
        <v>29</v>
      </c>
      <c r="AB159" s="39"/>
      <c r="AC159" s="39"/>
      <c r="AD159" s="39"/>
      <c r="AE159" s="39"/>
      <c r="AF159" s="44" t="s">
        <v>30</v>
      </c>
      <c r="AG159" s="39"/>
      <c r="AH159" s="39"/>
      <c r="AI159" s="9" t="s">
        <v>31</v>
      </c>
      <c r="AJ159" s="46" t="s">
        <v>32</v>
      </c>
      <c r="AK159" s="39"/>
      <c r="AL159" s="39"/>
      <c r="AM159" s="39"/>
      <c r="AN159" s="39"/>
      <c r="AO159" s="39"/>
      <c r="AP159" s="26">
        <v>586743021</v>
      </c>
      <c r="AQ159" s="26">
        <v>530000018</v>
      </c>
      <c r="AR159" s="26">
        <v>56743003</v>
      </c>
      <c r="AS159" s="41">
        <v>0</v>
      </c>
      <c r="AT159" s="36"/>
      <c r="AU159" s="41">
        <v>530000018</v>
      </c>
      <c r="AV159" s="36"/>
      <c r="AW159" s="26">
        <v>0</v>
      </c>
      <c r="AX159" s="26">
        <v>530000018</v>
      </c>
      <c r="AY159" s="26">
        <v>0</v>
      </c>
      <c r="AZ159" s="26">
        <v>530000018</v>
      </c>
      <c r="BA159" s="26">
        <v>0</v>
      </c>
      <c r="BB159" s="26">
        <v>530000018</v>
      </c>
      <c r="BC159" s="26">
        <v>0</v>
      </c>
      <c r="BD159" s="26">
        <v>0</v>
      </c>
    </row>
    <row r="160" spans="1:56" s="25" customFormat="1" x14ac:dyDescent="0.25">
      <c r="A160" s="38" t="s">
        <v>27</v>
      </c>
      <c r="B160" s="39"/>
      <c r="C160" s="38" t="s">
        <v>33</v>
      </c>
      <c r="D160" s="39"/>
      <c r="E160" s="38" t="s">
        <v>35</v>
      </c>
      <c r="F160" s="39"/>
      <c r="G160" s="38" t="s">
        <v>37</v>
      </c>
      <c r="H160" s="39"/>
      <c r="I160" s="38" t="s">
        <v>38</v>
      </c>
      <c r="J160" s="39"/>
      <c r="K160" s="39"/>
      <c r="L160" s="38" t="s">
        <v>143</v>
      </c>
      <c r="M160" s="39"/>
      <c r="N160" s="39"/>
      <c r="O160" s="38" t="s">
        <v>41</v>
      </c>
      <c r="P160" s="39"/>
      <c r="Q160" s="38"/>
      <c r="R160" s="39"/>
      <c r="S160" s="40" t="s">
        <v>263</v>
      </c>
      <c r="T160" s="39"/>
      <c r="U160" s="39"/>
      <c r="V160" s="39"/>
      <c r="W160" s="39"/>
      <c r="X160" s="39"/>
      <c r="Y160" s="39"/>
      <c r="Z160" s="39"/>
      <c r="AA160" s="38" t="s">
        <v>29</v>
      </c>
      <c r="AB160" s="39"/>
      <c r="AC160" s="39"/>
      <c r="AD160" s="39"/>
      <c r="AE160" s="39"/>
      <c r="AF160" s="38" t="s">
        <v>30</v>
      </c>
      <c r="AG160" s="39"/>
      <c r="AH160" s="39"/>
      <c r="AI160" s="10" t="s">
        <v>31</v>
      </c>
      <c r="AJ160" s="42" t="s">
        <v>32</v>
      </c>
      <c r="AK160" s="39"/>
      <c r="AL160" s="39"/>
      <c r="AM160" s="39"/>
      <c r="AN160" s="39"/>
      <c r="AO160" s="39"/>
      <c r="AP160" s="24">
        <v>427493021</v>
      </c>
      <c r="AQ160" s="24">
        <v>404677018</v>
      </c>
      <c r="AR160" s="24">
        <v>22816003</v>
      </c>
      <c r="AS160" s="37">
        <v>0</v>
      </c>
      <c r="AT160" s="36"/>
      <c r="AU160" s="37">
        <v>404677018</v>
      </c>
      <c r="AV160" s="36"/>
      <c r="AW160" s="24">
        <v>0</v>
      </c>
      <c r="AX160" s="24">
        <v>404677018</v>
      </c>
      <c r="AY160" s="24">
        <v>0</v>
      </c>
      <c r="AZ160" s="24">
        <v>404677018</v>
      </c>
      <c r="BA160" s="24">
        <v>0</v>
      </c>
      <c r="BB160" s="24">
        <v>404677018</v>
      </c>
      <c r="BC160" s="24">
        <v>0</v>
      </c>
      <c r="BD160" s="24">
        <v>0</v>
      </c>
    </row>
    <row r="161" spans="1:56" s="25" customFormat="1" x14ac:dyDescent="0.25">
      <c r="A161" s="38" t="s">
        <v>27</v>
      </c>
      <c r="B161" s="39"/>
      <c r="C161" s="38" t="s">
        <v>33</v>
      </c>
      <c r="D161" s="39"/>
      <c r="E161" s="38" t="s">
        <v>35</v>
      </c>
      <c r="F161" s="39"/>
      <c r="G161" s="38" t="s">
        <v>37</v>
      </c>
      <c r="H161" s="39"/>
      <c r="I161" s="38" t="s">
        <v>38</v>
      </c>
      <c r="J161" s="39"/>
      <c r="K161" s="39"/>
      <c r="L161" s="38" t="s">
        <v>145</v>
      </c>
      <c r="M161" s="39"/>
      <c r="N161" s="39"/>
      <c r="O161" s="38" t="s">
        <v>41</v>
      </c>
      <c r="P161" s="39"/>
      <c r="Q161" s="38"/>
      <c r="R161" s="39"/>
      <c r="S161" s="40" t="s">
        <v>264</v>
      </c>
      <c r="T161" s="39"/>
      <c r="U161" s="39"/>
      <c r="V161" s="39"/>
      <c r="W161" s="39"/>
      <c r="X161" s="39"/>
      <c r="Y161" s="39"/>
      <c r="Z161" s="39"/>
      <c r="AA161" s="38" t="s">
        <v>29</v>
      </c>
      <c r="AB161" s="39"/>
      <c r="AC161" s="39"/>
      <c r="AD161" s="39"/>
      <c r="AE161" s="39"/>
      <c r="AF161" s="38" t="s">
        <v>30</v>
      </c>
      <c r="AG161" s="39"/>
      <c r="AH161" s="39"/>
      <c r="AI161" s="10" t="s">
        <v>31</v>
      </c>
      <c r="AJ161" s="42" t="s">
        <v>32</v>
      </c>
      <c r="AK161" s="39"/>
      <c r="AL161" s="39"/>
      <c r="AM161" s="39"/>
      <c r="AN161" s="39"/>
      <c r="AO161" s="39"/>
      <c r="AP161" s="24">
        <v>159250000</v>
      </c>
      <c r="AQ161" s="24">
        <v>125323000</v>
      </c>
      <c r="AR161" s="24">
        <v>33927000</v>
      </c>
      <c r="AS161" s="37">
        <v>0</v>
      </c>
      <c r="AT161" s="36"/>
      <c r="AU161" s="37">
        <v>125323000</v>
      </c>
      <c r="AV161" s="36"/>
      <c r="AW161" s="24">
        <v>0</v>
      </c>
      <c r="AX161" s="24">
        <v>125323000</v>
      </c>
      <c r="AY161" s="24">
        <v>0</v>
      </c>
      <c r="AZ161" s="24">
        <v>125323000</v>
      </c>
      <c r="BA161" s="24">
        <v>0</v>
      </c>
      <c r="BB161" s="24">
        <v>125323000</v>
      </c>
      <c r="BC161" s="24">
        <v>0</v>
      </c>
      <c r="BD161" s="24">
        <v>0</v>
      </c>
    </row>
    <row r="162" spans="1:56" s="25" customFormat="1" x14ac:dyDescent="0.25">
      <c r="A162" s="44" t="s">
        <v>27</v>
      </c>
      <c r="B162" s="39"/>
      <c r="C162" s="44" t="s">
        <v>146</v>
      </c>
      <c r="D162" s="39"/>
      <c r="E162" s="44"/>
      <c r="F162" s="39"/>
      <c r="G162" s="44"/>
      <c r="H162" s="39"/>
      <c r="I162" s="44"/>
      <c r="J162" s="39"/>
      <c r="K162" s="39"/>
      <c r="L162" s="44"/>
      <c r="M162" s="39"/>
      <c r="N162" s="39"/>
      <c r="O162" s="44"/>
      <c r="P162" s="39"/>
      <c r="Q162" s="44"/>
      <c r="R162" s="39"/>
      <c r="S162" s="45" t="s">
        <v>147</v>
      </c>
      <c r="T162" s="39"/>
      <c r="U162" s="39"/>
      <c r="V162" s="39"/>
      <c r="W162" s="39"/>
      <c r="X162" s="39"/>
      <c r="Y162" s="39"/>
      <c r="Z162" s="39"/>
      <c r="AA162" s="44" t="s">
        <v>29</v>
      </c>
      <c r="AB162" s="39"/>
      <c r="AC162" s="39"/>
      <c r="AD162" s="39"/>
      <c r="AE162" s="39"/>
      <c r="AF162" s="44" t="s">
        <v>30</v>
      </c>
      <c r="AG162" s="39"/>
      <c r="AH162" s="39"/>
      <c r="AI162" s="9" t="s">
        <v>31</v>
      </c>
      <c r="AJ162" s="46" t="s">
        <v>32</v>
      </c>
      <c r="AK162" s="39"/>
      <c r="AL162" s="39"/>
      <c r="AM162" s="39"/>
      <c r="AN162" s="39"/>
      <c r="AO162" s="39"/>
      <c r="AP162" s="26">
        <v>1306184163</v>
      </c>
      <c r="AQ162" s="26">
        <v>907087195</v>
      </c>
      <c r="AR162" s="26">
        <v>399096968</v>
      </c>
      <c r="AS162" s="41">
        <v>0</v>
      </c>
      <c r="AT162" s="36"/>
      <c r="AU162" s="41">
        <v>907087195</v>
      </c>
      <c r="AV162" s="36"/>
      <c r="AW162" s="26">
        <v>0</v>
      </c>
      <c r="AX162" s="26">
        <v>889087312</v>
      </c>
      <c r="AY162" s="26">
        <v>17999883</v>
      </c>
      <c r="AZ162" s="26">
        <v>889087312</v>
      </c>
      <c r="BA162" s="26">
        <v>0</v>
      </c>
      <c r="BB162" s="26">
        <v>889087312</v>
      </c>
      <c r="BC162" s="26">
        <v>0</v>
      </c>
      <c r="BD162" s="26">
        <v>0</v>
      </c>
    </row>
    <row r="163" spans="1:56" s="25" customFormat="1" x14ac:dyDescent="0.25">
      <c r="A163" s="44" t="s">
        <v>27</v>
      </c>
      <c r="B163" s="39"/>
      <c r="C163" s="44" t="s">
        <v>146</v>
      </c>
      <c r="D163" s="39"/>
      <c r="E163" s="44" t="s">
        <v>35</v>
      </c>
      <c r="F163" s="39"/>
      <c r="G163" s="44"/>
      <c r="H163" s="39"/>
      <c r="I163" s="44"/>
      <c r="J163" s="39"/>
      <c r="K163" s="39"/>
      <c r="L163" s="44"/>
      <c r="M163" s="39"/>
      <c r="N163" s="39"/>
      <c r="O163" s="44"/>
      <c r="P163" s="39"/>
      <c r="Q163" s="44"/>
      <c r="R163" s="39"/>
      <c r="S163" s="45" t="s">
        <v>36</v>
      </c>
      <c r="T163" s="39"/>
      <c r="U163" s="39"/>
      <c r="V163" s="39"/>
      <c r="W163" s="39"/>
      <c r="X163" s="39"/>
      <c r="Y163" s="39"/>
      <c r="Z163" s="39"/>
      <c r="AA163" s="44" t="s">
        <v>29</v>
      </c>
      <c r="AB163" s="39"/>
      <c r="AC163" s="39"/>
      <c r="AD163" s="39"/>
      <c r="AE163" s="39"/>
      <c r="AF163" s="44" t="s">
        <v>30</v>
      </c>
      <c r="AG163" s="39"/>
      <c r="AH163" s="39"/>
      <c r="AI163" s="9" t="s">
        <v>31</v>
      </c>
      <c r="AJ163" s="46" t="s">
        <v>32</v>
      </c>
      <c r="AK163" s="39"/>
      <c r="AL163" s="39"/>
      <c r="AM163" s="39"/>
      <c r="AN163" s="39"/>
      <c r="AO163" s="39"/>
      <c r="AP163" s="26">
        <v>1306184163</v>
      </c>
      <c r="AQ163" s="26">
        <v>907087195</v>
      </c>
      <c r="AR163" s="26">
        <v>399096968</v>
      </c>
      <c r="AS163" s="41">
        <v>0</v>
      </c>
      <c r="AT163" s="36"/>
      <c r="AU163" s="41">
        <v>907087195</v>
      </c>
      <c r="AV163" s="36"/>
      <c r="AW163" s="26">
        <v>0</v>
      </c>
      <c r="AX163" s="26">
        <v>889087312</v>
      </c>
      <c r="AY163" s="26">
        <v>17999883</v>
      </c>
      <c r="AZ163" s="26">
        <v>889087312</v>
      </c>
      <c r="BA163" s="26">
        <v>0</v>
      </c>
      <c r="BB163" s="26">
        <v>889087312</v>
      </c>
      <c r="BC163" s="26">
        <v>0</v>
      </c>
      <c r="BD163" s="26">
        <v>0</v>
      </c>
    </row>
    <row r="164" spans="1:56" s="25" customFormat="1" x14ac:dyDescent="0.25">
      <c r="A164" s="44" t="s">
        <v>27</v>
      </c>
      <c r="B164" s="39"/>
      <c r="C164" s="44" t="s">
        <v>146</v>
      </c>
      <c r="D164" s="39"/>
      <c r="E164" s="44" t="s">
        <v>35</v>
      </c>
      <c r="F164" s="39"/>
      <c r="G164" s="44" t="s">
        <v>148</v>
      </c>
      <c r="H164" s="39"/>
      <c r="I164" s="44"/>
      <c r="J164" s="39"/>
      <c r="K164" s="39"/>
      <c r="L164" s="44"/>
      <c r="M164" s="39"/>
      <c r="N164" s="39"/>
      <c r="O164" s="44"/>
      <c r="P164" s="39"/>
      <c r="Q164" s="44"/>
      <c r="R164" s="39"/>
      <c r="S164" s="45" t="s">
        <v>265</v>
      </c>
      <c r="T164" s="39"/>
      <c r="U164" s="39"/>
      <c r="V164" s="39"/>
      <c r="W164" s="39"/>
      <c r="X164" s="39"/>
      <c r="Y164" s="39"/>
      <c r="Z164" s="39"/>
      <c r="AA164" s="44" t="s">
        <v>29</v>
      </c>
      <c r="AB164" s="39"/>
      <c r="AC164" s="39"/>
      <c r="AD164" s="39"/>
      <c r="AE164" s="39"/>
      <c r="AF164" s="44" t="s">
        <v>30</v>
      </c>
      <c r="AG164" s="39"/>
      <c r="AH164" s="39"/>
      <c r="AI164" s="9" t="s">
        <v>31</v>
      </c>
      <c r="AJ164" s="46" t="s">
        <v>32</v>
      </c>
      <c r="AK164" s="39"/>
      <c r="AL164" s="39"/>
      <c r="AM164" s="39"/>
      <c r="AN164" s="39"/>
      <c r="AO164" s="39"/>
      <c r="AP164" s="26">
        <v>1306184163</v>
      </c>
      <c r="AQ164" s="26">
        <v>907087195</v>
      </c>
      <c r="AR164" s="26">
        <v>399096968</v>
      </c>
      <c r="AS164" s="41">
        <v>0</v>
      </c>
      <c r="AT164" s="36"/>
      <c r="AU164" s="41">
        <v>907087195</v>
      </c>
      <c r="AV164" s="36"/>
      <c r="AW164" s="26">
        <v>0</v>
      </c>
      <c r="AX164" s="26">
        <v>889087312</v>
      </c>
      <c r="AY164" s="26">
        <v>17999883</v>
      </c>
      <c r="AZ164" s="26">
        <v>889087312</v>
      </c>
      <c r="BA164" s="26">
        <v>0</v>
      </c>
      <c r="BB164" s="26">
        <v>889087312</v>
      </c>
      <c r="BC164" s="26">
        <v>0</v>
      </c>
      <c r="BD164" s="26">
        <v>0</v>
      </c>
    </row>
    <row r="165" spans="1:56" s="25" customFormat="1" x14ac:dyDescent="0.25">
      <c r="A165" s="44" t="s">
        <v>27</v>
      </c>
      <c r="B165" s="39"/>
      <c r="C165" s="44" t="s">
        <v>146</v>
      </c>
      <c r="D165" s="39"/>
      <c r="E165" s="44" t="s">
        <v>35</v>
      </c>
      <c r="F165" s="39"/>
      <c r="G165" s="44" t="s">
        <v>148</v>
      </c>
      <c r="H165" s="39"/>
      <c r="I165" s="44" t="s">
        <v>38</v>
      </c>
      <c r="J165" s="39"/>
      <c r="K165" s="39"/>
      <c r="L165" s="44" t="s">
        <v>149</v>
      </c>
      <c r="M165" s="39"/>
      <c r="N165" s="39"/>
      <c r="O165" s="44"/>
      <c r="P165" s="39"/>
      <c r="Q165" s="44"/>
      <c r="R165" s="39"/>
      <c r="S165" s="45" t="s">
        <v>150</v>
      </c>
      <c r="T165" s="39"/>
      <c r="U165" s="39"/>
      <c r="V165" s="39"/>
      <c r="W165" s="39"/>
      <c r="X165" s="39"/>
      <c r="Y165" s="39"/>
      <c r="Z165" s="39"/>
      <c r="AA165" s="44" t="s">
        <v>29</v>
      </c>
      <c r="AB165" s="39"/>
      <c r="AC165" s="39"/>
      <c r="AD165" s="39"/>
      <c r="AE165" s="39"/>
      <c r="AF165" s="44" t="s">
        <v>30</v>
      </c>
      <c r="AG165" s="39"/>
      <c r="AH165" s="39"/>
      <c r="AI165" s="9" t="s">
        <v>31</v>
      </c>
      <c r="AJ165" s="46" t="s">
        <v>32</v>
      </c>
      <c r="AK165" s="39"/>
      <c r="AL165" s="39"/>
      <c r="AM165" s="39"/>
      <c r="AN165" s="39"/>
      <c r="AO165" s="39"/>
      <c r="AP165" s="26">
        <v>664677071</v>
      </c>
      <c r="AQ165" s="26">
        <v>283303195</v>
      </c>
      <c r="AR165" s="26">
        <v>381373876</v>
      </c>
      <c r="AS165" s="41">
        <v>0</v>
      </c>
      <c r="AT165" s="36"/>
      <c r="AU165" s="41">
        <v>283303195</v>
      </c>
      <c r="AV165" s="36"/>
      <c r="AW165" s="26">
        <v>0</v>
      </c>
      <c r="AX165" s="26">
        <v>265303312</v>
      </c>
      <c r="AY165" s="26">
        <v>17999883</v>
      </c>
      <c r="AZ165" s="26">
        <v>265303312</v>
      </c>
      <c r="BA165" s="26">
        <v>0</v>
      </c>
      <c r="BB165" s="26">
        <v>265303312</v>
      </c>
      <c r="BC165" s="26">
        <v>0</v>
      </c>
      <c r="BD165" s="26">
        <v>0</v>
      </c>
    </row>
    <row r="166" spans="1:56" s="25" customFormat="1" x14ac:dyDescent="0.25">
      <c r="A166" s="44" t="s">
        <v>27</v>
      </c>
      <c r="B166" s="39"/>
      <c r="C166" s="44" t="s">
        <v>146</v>
      </c>
      <c r="D166" s="39"/>
      <c r="E166" s="44" t="s">
        <v>35</v>
      </c>
      <c r="F166" s="39"/>
      <c r="G166" s="44" t="s">
        <v>148</v>
      </c>
      <c r="H166" s="39"/>
      <c r="I166" s="44" t="s">
        <v>38</v>
      </c>
      <c r="J166" s="39"/>
      <c r="K166" s="39"/>
      <c r="L166" s="44" t="s">
        <v>151</v>
      </c>
      <c r="M166" s="39"/>
      <c r="N166" s="39"/>
      <c r="O166" s="44"/>
      <c r="P166" s="39"/>
      <c r="Q166" s="44"/>
      <c r="R166" s="39"/>
      <c r="S166" s="45" t="s">
        <v>152</v>
      </c>
      <c r="T166" s="39"/>
      <c r="U166" s="39"/>
      <c r="V166" s="39"/>
      <c r="W166" s="39"/>
      <c r="X166" s="39"/>
      <c r="Y166" s="39"/>
      <c r="Z166" s="39"/>
      <c r="AA166" s="44" t="s">
        <v>29</v>
      </c>
      <c r="AB166" s="39"/>
      <c r="AC166" s="39"/>
      <c r="AD166" s="39"/>
      <c r="AE166" s="39"/>
      <c r="AF166" s="44" t="s">
        <v>30</v>
      </c>
      <c r="AG166" s="39"/>
      <c r="AH166" s="39"/>
      <c r="AI166" s="9" t="s">
        <v>31</v>
      </c>
      <c r="AJ166" s="46" t="s">
        <v>32</v>
      </c>
      <c r="AK166" s="39"/>
      <c r="AL166" s="39"/>
      <c r="AM166" s="39"/>
      <c r="AN166" s="39"/>
      <c r="AO166" s="39"/>
      <c r="AP166" s="26">
        <v>551507092</v>
      </c>
      <c r="AQ166" s="26">
        <v>551226000</v>
      </c>
      <c r="AR166" s="26">
        <v>281092</v>
      </c>
      <c r="AS166" s="41">
        <v>0</v>
      </c>
      <c r="AT166" s="36"/>
      <c r="AU166" s="41">
        <v>551226000</v>
      </c>
      <c r="AV166" s="36"/>
      <c r="AW166" s="26">
        <v>0</v>
      </c>
      <c r="AX166" s="26">
        <v>551226000</v>
      </c>
      <c r="AY166" s="26">
        <v>0</v>
      </c>
      <c r="AZ166" s="26">
        <v>551226000</v>
      </c>
      <c r="BA166" s="26">
        <v>0</v>
      </c>
      <c r="BB166" s="26">
        <v>551226000</v>
      </c>
      <c r="BC166" s="26">
        <v>0</v>
      </c>
      <c r="BD166" s="26">
        <v>0</v>
      </c>
    </row>
    <row r="167" spans="1:56" s="25" customFormat="1" x14ac:dyDescent="0.25">
      <c r="A167" s="44" t="s">
        <v>27</v>
      </c>
      <c r="B167" s="39"/>
      <c r="C167" s="44" t="s">
        <v>146</v>
      </c>
      <c r="D167" s="39"/>
      <c r="E167" s="44" t="s">
        <v>35</v>
      </c>
      <c r="F167" s="39"/>
      <c r="G167" s="44" t="s">
        <v>148</v>
      </c>
      <c r="H167" s="39"/>
      <c r="I167" s="44" t="s">
        <v>38</v>
      </c>
      <c r="J167" s="39"/>
      <c r="K167" s="39"/>
      <c r="L167" s="44" t="s">
        <v>153</v>
      </c>
      <c r="M167" s="39"/>
      <c r="N167" s="39"/>
      <c r="O167" s="44"/>
      <c r="P167" s="39"/>
      <c r="Q167" s="44"/>
      <c r="R167" s="39"/>
      <c r="S167" s="45" t="s">
        <v>154</v>
      </c>
      <c r="T167" s="39"/>
      <c r="U167" s="39"/>
      <c r="V167" s="39"/>
      <c r="W167" s="39"/>
      <c r="X167" s="39"/>
      <c r="Y167" s="39"/>
      <c r="Z167" s="39"/>
      <c r="AA167" s="44" t="s">
        <v>29</v>
      </c>
      <c r="AB167" s="39"/>
      <c r="AC167" s="39"/>
      <c r="AD167" s="39"/>
      <c r="AE167" s="39"/>
      <c r="AF167" s="44" t="s">
        <v>30</v>
      </c>
      <c r="AG167" s="39"/>
      <c r="AH167" s="39"/>
      <c r="AI167" s="9" t="s">
        <v>31</v>
      </c>
      <c r="AJ167" s="46" t="s">
        <v>32</v>
      </c>
      <c r="AK167" s="39"/>
      <c r="AL167" s="39"/>
      <c r="AM167" s="39"/>
      <c r="AN167" s="39"/>
      <c r="AO167" s="39"/>
      <c r="AP167" s="26">
        <v>90000000</v>
      </c>
      <c r="AQ167" s="26">
        <v>72558000</v>
      </c>
      <c r="AR167" s="26">
        <v>17442000</v>
      </c>
      <c r="AS167" s="41">
        <v>0</v>
      </c>
      <c r="AT167" s="36"/>
      <c r="AU167" s="41">
        <v>72558000</v>
      </c>
      <c r="AV167" s="36"/>
      <c r="AW167" s="26">
        <v>0</v>
      </c>
      <c r="AX167" s="26">
        <v>72558000</v>
      </c>
      <c r="AY167" s="26">
        <v>0</v>
      </c>
      <c r="AZ167" s="26">
        <v>72558000</v>
      </c>
      <c r="BA167" s="26">
        <v>0</v>
      </c>
      <c r="BB167" s="26">
        <v>72558000</v>
      </c>
      <c r="BC167" s="26">
        <v>0</v>
      </c>
      <c r="BD167" s="26">
        <v>0</v>
      </c>
    </row>
    <row r="168" spans="1:56" s="25" customFormat="1" x14ac:dyDescent="0.25">
      <c r="A168" s="44" t="s">
        <v>27</v>
      </c>
      <c r="B168" s="39"/>
      <c r="C168" s="44" t="s">
        <v>146</v>
      </c>
      <c r="D168" s="39"/>
      <c r="E168" s="44" t="s">
        <v>35</v>
      </c>
      <c r="F168" s="39"/>
      <c r="G168" s="44" t="s">
        <v>148</v>
      </c>
      <c r="H168" s="39"/>
      <c r="I168" s="44" t="s">
        <v>38</v>
      </c>
      <c r="J168" s="39"/>
      <c r="K168" s="39"/>
      <c r="L168" s="44"/>
      <c r="M168" s="39"/>
      <c r="N168" s="39"/>
      <c r="O168" s="44"/>
      <c r="P168" s="39"/>
      <c r="Q168" s="44"/>
      <c r="R168" s="39"/>
      <c r="S168" s="45" t="s">
        <v>265</v>
      </c>
      <c r="T168" s="39"/>
      <c r="U168" s="39"/>
      <c r="V168" s="39"/>
      <c r="W168" s="39"/>
      <c r="X168" s="39"/>
      <c r="Y168" s="39"/>
      <c r="Z168" s="39"/>
      <c r="AA168" s="44" t="s">
        <v>29</v>
      </c>
      <c r="AB168" s="39"/>
      <c r="AC168" s="39"/>
      <c r="AD168" s="39"/>
      <c r="AE168" s="39"/>
      <c r="AF168" s="44" t="s">
        <v>30</v>
      </c>
      <c r="AG168" s="39"/>
      <c r="AH168" s="39"/>
      <c r="AI168" s="9" t="s">
        <v>31</v>
      </c>
      <c r="AJ168" s="46" t="s">
        <v>32</v>
      </c>
      <c r="AK168" s="39"/>
      <c r="AL168" s="39"/>
      <c r="AM168" s="39"/>
      <c r="AN168" s="39"/>
      <c r="AO168" s="39"/>
      <c r="AP168" s="26">
        <v>1306184163</v>
      </c>
      <c r="AQ168" s="26">
        <v>907087195</v>
      </c>
      <c r="AR168" s="26">
        <v>399096968</v>
      </c>
      <c r="AS168" s="41">
        <v>0</v>
      </c>
      <c r="AT168" s="36"/>
      <c r="AU168" s="41">
        <v>907087195</v>
      </c>
      <c r="AV168" s="36"/>
      <c r="AW168" s="26">
        <v>0</v>
      </c>
      <c r="AX168" s="26">
        <v>889087312</v>
      </c>
      <c r="AY168" s="26">
        <v>17999883</v>
      </c>
      <c r="AZ168" s="26">
        <v>889087312</v>
      </c>
      <c r="BA168" s="26">
        <v>0</v>
      </c>
      <c r="BB168" s="26">
        <v>889087312</v>
      </c>
      <c r="BC168" s="26">
        <v>0</v>
      </c>
      <c r="BD168" s="26">
        <v>0</v>
      </c>
    </row>
    <row r="169" spans="1:56" s="25" customFormat="1" x14ac:dyDescent="0.25">
      <c r="A169" s="38" t="s">
        <v>27</v>
      </c>
      <c r="B169" s="39"/>
      <c r="C169" s="38" t="s">
        <v>146</v>
      </c>
      <c r="D169" s="39"/>
      <c r="E169" s="38" t="s">
        <v>35</v>
      </c>
      <c r="F169" s="39"/>
      <c r="G169" s="38" t="s">
        <v>148</v>
      </c>
      <c r="H169" s="39"/>
      <c r="I169" s="38" t="s">
        <v>38</v>
      </c>
      <c r="J169" s="39"/>
      <c r="K169" s="39"/>
      <c r="L169" s="38" t="s">
        <v>149</v>
      </c>
      <c r="M169" s="39"/>
      <c r="N169" s="39"/>
      <c r="O169" s="38" t="s">
        <v>41</v>
      </c>
      <c r="P169" s="39"/>
      <c r="Q169" s="38"/>
      <c r="R169" s="39"/>
      <c r="S169" s="40" t="s">
        <v>266</v>
      </c>
      <c r="T169" s="39"/>
      <c r="U169" s="39"/>
      <c r="V169" s="39"/>
      <c r="W169" s="39"/>
      <c r="X169" s="39"/>
      <c r="Y169" s="39"/>
      <c r="Z169" s="39"/>
      <c r="AA169" s="38" t="s">
        <v>29</v>
      </c>
      <c r="AB169" s="39"/>
      <c r="AC169" s="39"/>
      <c r="AD169" s="39"/>
      <c r="AE169" s="39"/>
      <c r="AF169" s="38" t="s">
        <v>30</v>
      </c>
      <c r="AG169" s="39"/>
      <c r="AH169" s="39"/>
      <c r="AI169" s="10" t="s">
        <v>31</v>
      </c>
      <c r="AJ169" s="42" t="s">
        <v>32</v>
      </c>
      <c r="AK169" s="39"/>
      <c r="AL169" s="39"/>
      <c r="AM169" s="39"/>
      <c r="AN169" s="39"/>
      <c r="AO169" s="39"/>
      <c r="AP169" s="24">
        <v>664677071</v>
      </c>
      <c r="AQ169" s="24">
        <v>283303195</v>
      </c>
      <c r="AR169" s="24">
        <v>381373876</v>
      </c>
      <c r="AS169" s="37">
        <v>0</v>
      </c>
      <c r="AT169" s="36"/>
      <c r="AU169" s="37">
        <v>283303195</v>
      </c>
      <c r="AV169" s="36"/>
      <c r="AW169" s="24">
        <v>0</v>
      </c>
      <c r="AX169" s="24">
        <v>265303312</v>
      </c>
      <c r="AY169" s="24">
        <v>17999883</v>
      </c>
      <c r="AZ169" s="24">
        <v>265303312</v>
      </c>
      <c r="BA169" s="24">
        <v>0</v>
      </c>
      <c r="BB169" s="24">
        <v>265303312</v>
      </c>
      <c r="BC169" s="24">
        <v>0</v>
      </c>
      <c r="BD169" s="24">
        <v>0</v>
      </c>
    </row>
    <row r="170" spans="1:56" s="25" customFormat="1" x14ac:dyDescent="0.25">
      <c r="A170" s="38" t="s">
        <v>27</v>
      </c>
      <c r="B170" s="39"/>
      <c r="C170" s="38" t="s">
        <v>146</v>
      </c>
      <c r="D170" s="39"/>
      <c r="E170" s="38" t="s">
        <v>35</v>
      </c>
      <c r="F170" s="39"/>
      <c r="G170" s="38" t="s">
        <v>148</v>
      </c>
      <c r="H170" s="39"/>
      <c r="I170" s="38" t="s">
        <v>38</v>
      </c>
      <c r="J170" s="39"/>
      <c r="K170" s="39"/>
      <c r="L170" s="38" t="s">
        <v>151</v>
      </c>
      <c r="M170" s="39"/>
      <c r="N170" s="39"/>
      <c r="O170" s="38" t="s">
        <v>41</v>
      </c>
      <c r="P170" s="39"/>
      <c r="Q170" s="38"/>
      <c r="R170" s="39"/>
      <c r="S170" s="40" t="s">
        <v>267</v>
      </c>
      <c r="T170" s="39"/>
      <c r="U170" s="39"/>
      <c r="V170" s="39"/>
      <c r="W170" s="39"/>
      <c r="X170" s="39"/>
      <c r="Y170" s="39"/>
      <c r="Z170" s="39"/>
      <c r="AA170" s="38" t="s">
        <v>29</v>
      </c>
      <c r="AB170" s="39"/>
      <c r="AC170" s="39"/>
      <c r="AD170" s="39"/>
      <c r="AE170" s="39"/>
      <c r="AF170" s="38" t="s">
        <v>30</v>
      </c>
      <c r="AG170" s="39"/>
      <c r="AH170" s="39"/>
      <c r="AI170" s="10" t="s">
        <v>31</v>
      </c>
      <c r="AJ170" s="42" t="s">
        <v>32</v>
      </c>
      <c r="AK170" s="39"/>
      <c r="AL170" s="39"/>
      <c r="AM170" s="39"/>
      <c r="AN170" s="39"/>
      <c r="AO170" s="39"/>
      <c r="AP170" s="24">
        <v>551507092</v>
      </c>
      <c r="AQ170" s="24">
        <v>551226000</v>
      </c>
      <c r="AR170" s="24">
        <v>281092</v>
      </c>
      <c r="AS170" s="37">
        <v>0</v>
      </c>
      <c r="AT170" s="36"/>
      <c r="AU170" s="37">
        <v>551226000</v>
      </c>
      <c r="AV170" s="36"/>
      <c r="AW170" s="24">
        <v>0</v>
      </c>
      <c r="AX170" s="24">
        <v>551226000</v>
      </c>
      <c r="AY170" s="24">
        <v>0</v>
      </c>
      <c r="AZ170" s="24">
        <v>551226000</v>
      </c>
      <c r="BA170" s="24">
        <v>0</v>
      </c>
      <c r="BB170" s="24">
        <v>551226000</v>
      </c>
      <c r="BC170" s="24">
        <v>0</v>
      </c>
      <c r="BD170" s="24">
        <v>0</v>
      </c>
    </row>
    <row r="171" spans="1:56" s="25" customFormat="1" x14ac:dyDescent="0.25">
      <c r="A171" s="38" t="s">
        <v>27</v>
      </c>
      <c r="B171" s="39"/>
      <c r="C171" s="38" t="s">
        <v>146</v>
      </c>
      <c r="D171" s="39"/>
      <c r="E171" s="38" t="s">
        <v>35</v>
      </c>
      <c r="F171" s="39"/>
      <c r="G171" s="38" t="s">
        <v>148</v>
      </c>
      <c r="H171" s="39"/>
      <c r="I171" s="38" t="s">
        <v>38</v>
      </c>
      <c r="J171" s="39"/>
      <c r="K171" s="39"/>
      <c r="L171" s="38" t="s">
        <v>153</v>
      </c>
      <c r="M171" s="39"/>
      <c r="N171" s="39"/>
      <c r="O171" s="38" t="s">
        <v>41</v>
      </c>
      <c r="P171" s="39"/>
      <c r="Q171" s="38"/>
      <c r="R171" s="39"/>
      <c r="S171" s="40" t="s">
        <v>268</v>
      </c>
      <c r="T171" s="39"/>
      <c r="U171" s="39"/>
      <c r="V171" s="39"/>
      <c r="W171" s="39"/>
      <c r="X171" s="39"/>
      <c r="Y171" s="39"/>
      <c r="Z171" s="39"/>
      <c r="AA171" s="38" t="s">
        <v>29</v>
      </c>
      <c r="AB171" s="39"/>
      <c r="AC171" s="39"/>
      <c r="AD171" s="39"/>
      <c r="AE171" s="39"/>
      <c r="AF171" s="38" t="s">
        <v>30</v>
      </c>
      <c r="AG171" s="39"/>
      <c r="AH171" s="39"/>
      <c r="AI171" s="10" t="s">
        <v>31</v>
      </c>
      <c r="AJ171" s="42" t="s">
        <v>32</v>
      </c>
      <c r="AK171" s="39"/>
      <c r="AL171" s="39"/>
      <c r="AM171" s="39"/>
      <c r="AN171" s="39"/>
      <c r="AO171" s="39"/>
      <c r="AP171" s="24">
        <v>90000000</v>
      </c>
      <c r="AQ171" s="24">
        <v>72558000</v>
      </c>
      <c r="AR171" s="24">
        <v>17442000</v>
      </c>
      <c r="AS171" s="37">
        <v>0</v>
      </c>
      <c r="AT171" s="36"/>
      <c r="AU171" s="37">
        <v>72558000</v>
      </c>
      <c r="AV171" s="36"/>
      <c r="AW171" s="24">
        <v>0</v>
      </c>
      <c r="AX171" s="24">
        <v>72558000</v>
      </c>
      <c r="AY171" s="24">
        <v>0</v>
      </c>
      <c r="AZ171" s="24">
        <v>72558000</v>
      </c>
      <c r="BA171" s="24">
        <v>0</v>
      </c>
      <c r="BB171" s="24">
        <v>72558000</v>
      </c>
      <c r="BC171" s="24">
        <v>0</v>
      </c>
      <c r="BD171" s="24">
        <v>0</v>
      </c>
    </row>
    <row r="172" spans="1:56" s="25" customFormat="1" x14ac:dyDescent="0.25">
      <c r="A172" s="29" t="s">
        <v>11</v>
      </c>
      <c r="B172" s="29" t="s">
        <v>11</v>
      </c>
      <c r="C172" s="29" t="s">
        <v>11</v>
      </c>
      <c r="D172" s="29" t="s">
        <v>11</v>
      </c>
      <c r="E172" s="29" t="s">
        <v>11</v>
      </c>
      <c r="F172" s="29" t="s">
        <v>11</v>
      </c>
      <c r="G172" s="29" t="s">
        <v>11</v>
      </c>
      <c r="H172" s="29" t="s">
        <v>11</v>
      </c>
      <c r="I172" s="29" t="s">
        <v>11</v>
      </c>
      <c r="J172" s="50" t="s">
        <v>11</v>
      </c>
      <c r="K172" s="39"/>
      <c r="L172" s="50" t="s">
        <v>11</v>
      </c>
      <c r="M172" s="39"/>
      <c r="N172" s="29" t="s">
        <v>11</v>
      </c>
      <c r="O172" s="29" t="s">
        <v>11</v>
      </c>
      <c r="P172" s="29" t="s">
        <v>11</v>
      </c>
      <c r="Q172" s="29" t="s">
        <v>11</v>
      </c>
      <c r="R172" s="29" t="s">
        <v>11</v>
      </c>
      <c r="S172" s="29" t="s">
        <v>11</v>
      </c>
      <c r="T172" s="29" t="s">
        <v>11</v>
      </c>
      <c r="U172" s="29" t="s">
        <v>11</v>
      </c>
      <c r="V172" s="29" t="s">
        <v>11</v>
      </c>
      <c r="W172" s="29" t="s">
        <v>11</v>
      </c>
      <c r="X172" s="29" t="s">
        <v>11</v>
      </c>
      <c r="Y172" s="29" t="s">
        <v>11</v>
      </c>
      <c r="Z172" s="29" t="s">
        <v>11</v>
      </c>
      <c r="AA172" s="50" t="s">
        <v>11</v>
      </c>
      <c r="AB172" s="39"/>
      <c r="AC172" s="50" t="s">
        <v>11</v>
      </c>
      <c r="AD172" s="39"/>
      <c r="AE172" s="29" t="s">
        <v>11</v>
      </c>
      <c r="AF172" s="29" t="s">
        <v>11</v>
      </c>
      <c r="AG172" s="29" t="s">
        <v>11</v>
      </c>
      <c r="AH172" s="29" t="s">
        <v>11</v>
      </c>
      <c r="AI172" s="29" t="s">
        <v>11</v>
      </c>
      <c r="AJ172" s="29" t="s">
        <v>11</v>
      </c>
      <c r="AK172" s="29" t="s">
        <v>11</v>
      </c>
      <c r="AL172" s="29" t="s">
        <v>11</v>
      </c>
      <c r="AM172" s="50" t="s">
        <v>11</v>
      </c>
      <c r="AN172" s="39"/>
      <c r="AO172" s="39"/>
      <c r="AP172" s="27" t="s">
        <v>11</v>
      </c>
      <c r="AQ172" s="27" t="s">
        <v>11</v>
      </c>
      <c r="AR172" s="27" t="s">
        <v>11</v>
      </c>
      <c r="AS172" s="43" t="s">
        <v>11</v>
      </c>
      <c r="AT172" s="36"/>
      <c r="AU172" s="43" t="s">
        <v>11</v>
      </c>
      <c r="AV172" s="36"/>
      <c r="AW172" s="27" t="s">
        <v>11</v>
      </c>
      <c r="AX172" s="27" t="s">
        <v>11</v>
      </c>
      <c r="AY172" s="27" t="s">
        <v>11</v>
      </c>
      <c r="AZ172" s="27" t="s">
        <v>11</v>
      </c>
      <c r="BA172" s="27" t="s">
        <v>11</v>
      </c>
      <c r="BB172" s="27" t="s">
        <v>11</v>
      </c>
      <c r="BC172" s="27" t="s">
        <v>11</v>
      </c>
      <c r="BD172" s="27" t="s">
        <v>11</v>
      </c>
    </row>
    <row r="173" spans="1:56" s="25" customFormat="1" x14ac:dyDescent="0.25">
      <c r="A173" s="51" t="s">
        <v>13</v>
      </c>
      <c r="B173" s="48"/>
      <c r="C173" s="48"/>
      <c r="D173" s="48"/>
      <c r="E173" s="48"/>
      <c r="F173" s="48"/>
      <c r="G173" s="49"/>
      <c r="H173" s="52" t="s">
        <v>269</v>
      </c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9"/>
      <c r="AP173" s="27" t="s">
        <v>11</v>
      </c>
      <c r="AQ173" s="27" t="s">
        <v>11</v>
      </c>
      <c r="AR173" s="27" t="s">
        <v>11</v>
      </c>
      <c r="AS173" s="43" t="s">
        <v>11</v>
      </c>
      <c r="AT173" s="36"/>
      <c r="AU173" s="43" t="s">
        <v>11</v>
      </c>
      <c r="AV173" s="36"/>
      <c r="AW173" s="27" t="s">
        <v>11</v>
      </c>
      <c r="AX173" s="27" t="s">
        <v>11</v>
      </c>
      <c r="AY173" s="27" t="s">
        <v>11</v>
      </c>
      <c r="AZ173" s="27" t="s">
        <v>11</v>
      </c>
      <c r="BA173" s="27" t="s">
        <v>11</v>
      </c>
      <c r="BB173" s="27" t="s">
        <v>11</v>
      </c>
      <c r="BC173" s="27" t="s">
        <v>11</v>
      </c>
      <c r="BD173" s="27" t="s">
        <v>11</v>
      </c>
    </row>
    <row r="174" spans="1:56" s="25" customFormat="1" ht="27" x14ac:dyDescent="0.25">
      <c r="A174" s="47" t="s">
        <v>15</v>
      </c>
      <c r="B174" s="49"/>
      <c r="C174" s="53" t="s">
        <v>16</v>
      </c>
      <c r="D174" s="49"/>
      <c r="E174" s="47" t="s">
        <v>17</v>
      </c>
      <c r="F174" s="49"/>
      <c r="G174" s="47" t="s">
        <v>18</v>
      </c>
      <c r="H174" s="49"/>
      <c r="I174" s="47" t="s">
        <v>19</v>
      </c>
      <c r="J174" s="48"/>
      <c r="K174" s="49"/>
      <c r="L174" s="47" t="s">
        <v>20</v>
      </c>
      <c r="M174" s="48"/>
      <c r="N174" s="49"/>
      <c r="O174" s="47" t="s">
        <v>21</v>
      </c>
      <c r="P174" s="49"/>
      <c r="Q174" s="47" t="s">
        <v>22</v>
      </c>
      <c r="R174" s="49"/>
      <c r="S174" s="47" t="s">
        <v>23</v>
      </c>
      <c r="T174" s="48"/>
      <c r="U174" s="48"/>
      <c r="V174" s="48"/>
      <c r="W174" s="48"/>
      <c r="X174" s="48"/>
      <c r="Y174" s="48"/>
      <c r="Z174" s="49"/>
      <c r="AA174" s="47" t="s">
        <v>24</v>
      </c>
      <c r="AB174" s="48"/>
      <c r="AC174" s="48"/>
      <c r="AD174" s="48"/>
      <c r="AE174" s="49"/>
      <c r="AF174" s="47" t="s">
        <v>25</v>
      </c>
      <c r="AG174" s="48"/>
      <c r="AH174" s="49"/>
      <c r="AI174" s="28" t="s">
        <v>227</v>
      </c>
      <c r="AJ174" s="47" t="s">
        <v>26</v>
      </c>
      <c r="AK174" s="48"/>
      <c r="AL174" s="48"/>
      <c r="AM174" s="48"/>
      <c r="AN174" s="48"/>
      <c r="AO174" s="49"/>
      <c r="AP174" s="30" t="s">
        <v>198</v>
      </c>
      <c r="AQ174" s="30" t="s">
        <v>199</v>
      </c>
      <c r="AR174" s="30" t="s">
        <v>200</v>
      </c>
      <c r="AS174" s="54" t="s">
        <v>201</v>
      </c>
      <c r="AT174" s="55"/>
      <c r="AU174" s="54" t="s">
        <v>202</v>
      </c>
      <c r="AV174" s="55"/>
      <c r="AW174" s="30" t="s">
        <v>203</v>
      </c>
      <c r="AX174" s="30" t="s">
        <v>204</v>
      </c>
      <c r="AY174" s="30" t="s">
        <v>205</v>
      </c>
      <c r="AZ174" s="30" t="s">
        <v>206</v>
      </c>
      <c r="BA174" s="30" t="s">
        <v>207</v>
      </c>
      <c r="BB174" s="30" t="s">
        <v>208</v>
      </c>
      <c r="BC174" s="30" t="s">
        <v>209</v>
      </c>
      <c r="BD174" s="30" t="s">
        <v>300</v>
      </c>
    </row>
    <row r="175" spans="1:56" s="25" customFormat="1" x14ac:dyDescent="0.25">
      <c r="A175" s="44" t="s">
        <v>43</v>
      </c>
      <c r="B175" s="39"/>
      <c r="C175" s="44"/>
      <c r="D175" s="39"/>
      <c r="E175" s="44"/>
      <c r="F175" s="39"/>
      <c r="G175" s="44"/>
      <c r="H175" s="39"/>
      <c r="I175" s="44"/>
      <c r="J175" s="39"/>
      <c r="K175" s="39"/>
      <c r="L175" s="44"/>
      <c r="M175" s="39"/>
      <c r="N175" s="39"/>
      <c r="O175" s="44"/>
      <c r="P175" s="39"/>
      <c r="Q175" s="44"/>
      <c r="R175" s="39"/>
      <c r="S175" s="45" t="s">
        <v>44</v>
      </c>
      <c r="T175" s="39"/>
      <c r="U175" s="39"/>
      <c r="V175" s="39"/>
      <c r="W175" s="39"/>
      <c r="X175" s="39"/>
      <c r="Y175" s="39"/>
      <c r="Z175" s="39"/>
      <c r="AA175" s="44" t="s">
        <v>29</v>
      </c>
      <c r="AB175" s="39"/>
      <c r="AC175" s="39"/>
      <c r="AD175" s="39"/>
      <c r="AE175" s="39"/>
      <c r="AF175" s="44" t="s">
        <v>30</v>
      </c>
      <c r="AG175" s="39"/>
      <c r="AH175" s="39"/>
      <c r="AI175" s="9" t="s">
        <v>45</v>
      </c>
      <c r="AJ175" s="46" t="s">
        <v>46</v>
      </c>
      <c r="AK175" s="39"/>
      <c r="AL175" s="39"/>
      <c r="AM175" s="39"/>
      <c r="AN175" s="39"/>
      <c r="AO175" s="39"/>
      <c r="AP175" s="26">
        <v>3000000000</v>
      </c>
      <c r="AQ175" s="26">
        <v>2911912050.0999999</v>
      </c>
      <c r="AR175" s="26">
        <v>88087949.900000006</v>
      </c>
      <c r="AS175" s="41">
        <v>0</v>
      </c>
      <c r="AT175" s="36"/>
      <c r="AU175" s="41">
        <v>2911912050.0999999</v>
      </c>
      <c r="AV175" s="36"/>
      <c r="AW175" s="26">
        <v>0</v>
      </c>
      <c r="AX175" s="26">
        <v>2908165953.9000001</v>
      </c>
      <c r="AY175" s="26">
        <v>3746096.2</v>
      </c>
      <c r="AZ175" s="26">
        <v>2908165953.9000001</v>
      </c>
      <c r="BA175" s="26">
        <v>0</v>
      </c>
      <c r="BB175" s="26">
        <v>2908165953.9000001</v>
      </c>
      <c r="BC175" s="26">
        <v>0</v>
      </c>
      <c r="BD175" s="26">
        <v>0</v>
      </c>
    </row>
    <row r="176" spans="1:56" s="25" customFormat="1" x14ac:dyDescent="0.25">
      <c r="A176" s="44" t="s">
        <v>43</v>
      </c>
      <c r="B176" s="39"/>
      <c r="C176" s="44" t="s">
        <v>41</v>
      </c>
      <c r="D176" s="39"/>
      <c r="E176" s="44"/>
      <c r="F176" s="39"/>
      <c r="G176" s="44"/>
      <c r="H176" s="39"/>
      <c r="I176" s="44"/>
      <c r="J176" s="39"/>
      <c r="K176" s="39"/>
      <c r="L176" s="44"/>
      <c r="M176" s="39"/>
      <c r="N176" s="39"/>
      <c r="O176" s="44"/>
      <c r="P176" s="39"/>
      <c r="Q176" s="44"/>
      <c r="R176" s="39"/>
      <c r="S176" s="45" t="s">
        <v>96</v>
      </c>
      <c r="T176" s="39"/>
      <c r="U176" s="39"/>
      <c r="V176" s="39"/>
      <c r="W176" s="39"/>
      <c r="X176" s="39"/>
      <c r="Y176" s="39"/>
      <c r="Z176" s="39"/>
      <c r="AA176" s="44" t="s">
        <v>29</v>
      </c>
      <c r="AB176" s="39"/>
      <c r="AC176" s="39"/>
      <c r="AD176" s="39"/>
      <c r="AE176" s="39"/>
      <c r="AF176" s="44" t="s">
        <v>30</v>
      </c>
      <c r="AG176" s="39"/>
      <c r="AH176" s="39"/>
      <c r="AI176" s="9" t="s">
        <v>45</v>
      </c>
      <c r="AJ176" s="46" t="s">
        <v>46</v>
      </c>
      <c r="AK176" s="39"/>
      <c r="AL176" s="39"/>
      <c r="AM176" s="39"/>
      <c r="AN176" s="39"/>
      <c r="AO176" s="39"/>
      <c r="AP176" s="26">
        <v>3000000000</v>
      </c>
      <c r="AQ176" s="26">
        <v>2911912050.0999999</v>
      </c>
      <c r="AR176" s="26">
        <v>88087949.900000006</v>
      </c>
      <c r="AS176" s="41">
        <v>0</v>
      </c>
      <c r="AT176" s="36"/>
      <c r="AU176" s="41">
        <v>2911912050.0999999</v>
      </c>
      <c r="AV176" s="36"/>
      <c r="AW176" s="26">
        <v>0</v>
      </c>
      <c r="AX176" s="26">
        <v>2908165953.9000001</v>
      </c>
      <c r="AY176" s="26">
        <v>3746096.2</v>
      </c>
      <c r="AZ176" s="26">
        <v>2908165953.9000001</v>
      </c>
      <c r="BA176" s="26">
        <v>0</v>
      </c>
      <c r="BB176" s="26">
        <v>2908165953.9000001</v>
      </c>
      <c r="BC176" s="26">
        <v>0</v>
      </c>
      <c r="BD176" s="26">
        <v>0</v>
      </c>
    </row>
    <row r="177" spans="1:56" s="25" customFormat="1" x14ac:dyDescent="0.25">
      <c r="A177" s="44" t="s">
        <v>43</v>
      </c>
      <c r="B177" s="39"/>
      <c r="C177" s="44" t="s">
        <v>41</v>
      </c>
      <c r="D177" s="39"/>
      <c r="E177" s="44" t="s">
        <v>41</v>
      </c>
      <c r="F177" s="39"/>
      <c r="G177" s="44"/>
      <c r="H177" s="39"/>
      <c r="I177" s="44"/>
      <c r="J177" s="39"/>
      <c r="K177" s="39"/>
      <c r="L177" s="44"/>
      <c r="M177" s="39"/>
      <c r="N177" s="39"/>
      <c r="O177" s="44"/>
      <c r="P177" s="39"/>
      <c r="Q177" s="44"/>
      <c r="R177" s="39"/>
      <c r="S177" s="45" t="s">
        <v>103</v>
      </c>
      <c r="T177" s="39"/>
      <c r="U177" s="39"/>
      <c r="V177" s="39"/>
      <c r="W177" s="39"/>
      <c r="X177" s="39"/>
      <c r="Y177" s="39"/>
      <c r="Z177" s="39"/>
      <c r="AA177" s="44" t="s">
        <v>29</v>
      </c>
      <c r="AB177" s="39"/>
      <c r="AC177" s="39"/>
      <c r="AD177" s="39"/>
      <c r="AE177" s="39"/>
      <c r="AF177" s="44" t="s">
        <v>30</v>
      </c>
      <c r="AG177" s="39"/>
      <c r="AH177" s="39"/>
      <c r="AI177" s="9" t="s">
        <v>45</v>
      </c>
      <c r="AJ177" s="46" t="s">
        <v>46</v>
      </c>
      <c r="AK177" s="39"/>
      <c r="AL177" s="39"/>
      <c r="AM177" s="39"/>
      <c r="AN177" s="39"/>
      <c r="AO177" s="39"/>
      <c r="AP177" s="26">
        <v>3000000000</v>
      </c>
      <c r="AQ177" s="26">
        <v>2911912050.0999999</v>
      </c>
      <c r="AR177" s="26">
        <v>88087949.900000006</v>
      </c>
      <c r="AS177" s="41">
        <v>0</v>
      </c>
      <c r="AT177" s="36"/>
      <c r="AU177" s="41">
        <v>2911912050.0999999</v>
      </c>
      <c r="AV177" s="36"/>
      <c r="AW177" s="26">
        <v>0</v>
      </c>
      <c r="AX177" s="26">
        <v>2908165953.9000001</v>
      </c>
      <c r="AY177" s="26">
        <v>3746096.2</v>
      </c>
      <c r="AZ177" s="26">
        <v>2908165953.9000001</v>
      </c>
      <c r="BA177" s="26">
        <v>0</v>
      </c>
      <c r="BB177" s="26">
        <v>2908165953.9000001</v>
      </c>
      <c r="BC177" s="26">
        <v>0</v>
      </c>
      <c r="BD177" s="26">
        <v>0</v>
      </c>
    </row>
    <row r="178" spans="1:56" s="25" customFormat="1" x14ac:dyDescent="0.25">
      <c r="A178" s="44" t="s">
        <v>43</v>
      </c>
      <c r="B178" s="39"/>
      <c r="C178" s="44" t="s">
        <v>41</v>
      </c>
      <c r="D178" s="39"/>
      <c r="E178" s="44" t="s">
        <v>41</v>
      </c>
      <c r="F178" s="39"/>
      <c r="G178" s="44" t="s">
        <v>51</v>
      </c>
      <c r="H178" s="39"/>
      <c r="I178" s="44"/>
      <c r="J178" s="39"/>
      <c r="K178" s="39"/>
      <c r="L178" s="44"/>
      <c r="M178" s="39"/>
      <c r="N178" s="39"/>
      <c r="O178" s="44"/>
      <c r="P178" s="39"/>
      <c r="Q178" s="44"/>
      <c r="R178" s="39"/>
      <c r="S178" s="45" t="s">
        <v>104</v>
      </c>
      <c r="T178" s="39"/>
      <c r="U178" s="39"/>
      <c r="V178" s="39"/>
      <c r="W178" s="39"/>
      <c r="X178" s="39"/>
      <c r="Y178" s="39"/>
      <c r="Z178" s="39"/>
      <c r="AA178" s="44" t="s">
        <v>29</v>
      </c>
      <c r="AB178" s="39"/>
      <c r="AC178" s="39"/>
      <c r="AD178" s="39"/>
      <c r="AE178" s="39"/>
      <c r="AF178" s="44" t="s">
        <v>30</v>
      </c>
      <c r="AG178" s="39"/>
      <c r="AH178" s="39"/>
      <c r="AI178" s="9" t="s">
        <v>45</v>
      </c>
      <c r="AJ178" s="46" t="s">
        <v>46</v>
      </c>
      <c r="AK178" s="39"/>
      <c r="AL178" s="39"/>
      <c r="AM178" s="39"/>
      <c r="AN178" s="39"/>
      <c r="AO178" s="39"/>
      <c r="AP178" s="26">
        <v>391515768</v>
      </c>
      <c r="AQ178" s="26">
        <v>358484764.54000002</v>
      </c>
      <c r="AR178" s="26">
        <v>33031003.460000001</v>
      </c>
      <c r="AS178" s="41">
        <v>0</v>
      </c>
      <c r="AT178" s="36"/>
      <c r="AU178" s="41">
        <v>358484764.54000002</v>
      </c>
      <c r="AV178" s="36"/>
      <c r="AW178" s="26">
        <v>0</v>
      </c>
      <c r="AX178" s="26">
        <v>354738668.33999997</v>
      </c>
      <c r="AY178" s="26">
        <v>3746096.2</v>
      </c>
      <c r="AZ178" s="26">
        <v>354738668.33999997</v>
      </c>
      <c r="BA178" s="26">
        <v>0</v>
      </c>
      <c r="BB178" s="26">
        <v>354738668.33999997</v>
      </c>
      <c r="BC178" s="26">
        <v>0</v>
      </c>
      <c r="BD178" s="26">
        <v>0</v>
      </c>
    </row>
    <row r="179" spans="1:56" s="25" customFormat="1" x14ac:dyDescent="0.25">
      <c r="A179" s="44" t="s">
        <v>43</v>
      </c>
      <c r="B179" s="39"/>
      <c r="C179" s="44" t="s">
        <v>41</v>
      </c>
      <c r="D179" s="39"/>
      <c r="E179" s="44" t="s">
        <v>41</v>
      </c>
      <c r="F179" s="39"/>
      <c r="G179" s="44" t="s">
        <v>51</v>
      </c>
      <c r="H179" s="39"/>
      <c r="I179" s="44" t="s">
        <v>60</v>
      </c>
      <c r="J179" s="39"/>
      <c r="K179" s="39"/>
      <c r="L179" s="44"/>
      <c r="M179" s="39"/>
      <c r="N179" s="39"/>
      <c r="O179" s="44"/>
      <c r="P179" s="39"/>
      <c r="Q179" s="44"/>
      <c r="R179" s="39"/>
      <c r="S179" s="45" t="s">
        <v>111</v>
      </c>
      <c r="T179" s="39"/>
      <c r="U179" s="39"/>
      <c r="V179" s="39"/>
      <c r="W179" s="39"/>
      <c r="X179" s="39"/>
      <c r="Y179" s="39"/>
      <c r="Z179" s="39"/>
      <c r="AA179" s="44" t="s">
        <v>29</v>
      </c>
      <c r="AB179" s="39"/>
      <c r="AC179" s="39"/>
      <c r="AD179" s="39"/>
      <c r="AE179" s="39"/>
      <c r="AF179" s="44" t="s">
        <v>30</v>
      </c>
      <c r="AG179" s="39"/>
      <c r="AH179" s="39"/>
      <c r="AI179" s="9" t="s">
        <v>45</v>
      </c>
      <c r="AJ179" s="46" t="s">
        <v>46</v>
      </c>
      <c r="AK179" s="39"/>
      <c r="AL179" s="39"/>
      <c r="AM179" s="39"/>
      <c r="AN179" s="39"/>
      <c r="AO179" s="39"/>
      <c r="AP179" s="26">
        <v>391515768</v>
      </c>
      <c r="AQ179" s="26">
        <v>358484764.54000002</v>
      </c>
      <c r="AR179" s="26">
        <v>33031003.460000001</v>
      </c>
      <c r="AS179" s="41">
        <v>0</v>
      </c>
      <c r="AT179" s="36"/>
      <c r="AU179" s="41">
        <v>358484764.54000002</v>
      </c>
      <c r="AV179" s="36"/>
      <c r="AW179" s="26">
        <v>0</v>
      </c>
      <c r="AX179" s="26">
        <v>354738668.33999997</v>
      </c>
      <c r="AY179" s="26">
        <v>3746096.2</v>
      </c>
      <c r="AZ179" s="26">
        <v>354738668.33999997</v>
      </c>
      <c r="BA179" s="26">
        <v>0</v>
      </c>
      <c r="BB179" s="26">
        <v>354738668.33999997</v>
      </c>
      <c r="BC179" s="26">
        <v>0</v>
      </c>
      <c r="BD179" s="26">
        <v>0</v>
      </c>
    </row>
    <row r="180" spans="1:56" s="25" customFormat="1" x14ac:dyDescent="0.25">
      <c r="A180" s="38" t="s">
        <v>43</v>
      </c>
      <c r="B180" s="39"/>
      <c r="C180" s="38" t="s">
        <v>41</v>
      </c>
      <c r="D180" s="39"/>
      <c r="E180" s="38" t="s">
        <v>41</v>
      </c>
      <c r="F180" s="39"/>
      <c r="G180" s="38" t="s">
        <v>51</v>
      </c>
      <c r="H180" s="39"/>
      <c r="I180" s="38" t="s">
        <v>60</v>
      </c>
      <c r="J180" s="39"/>
      <c r="K180" s="39"/>
      <c r="L180" s="38" t="s">
        <v>62</v>
      </c>
      <c r="M180" s="39"/>
      <c r="N180" s="39"/>
      <c r="O180" s="38"/>
      <c r="P180" s="39"/>
      <c r="Q180" s="38"/>
      <c r="R180" s="39"/>
      <c r="S180" s="40" t="s">
        <v>250</v>
      </c>
      <c r="T180" s="39"/>
      <c r="U180" s="39"/>
      <c r="V180" s="39"/>
      <c r="W180" s="39"/>
      <c r="X180" s="39"/>
      <c r="Y180" s="39"/>
      <c r="Z180" s="39"/>
      <c r="AA180" s="38" t="s">
        <v>29</v>
      </c>
      <c r="AB180" s="39"/>
      <c r="AC180" s="39"/>
      <c r="AD180" s="39"/>
      <c r="AE180" s="39"/>
      <c r="AF180" s="38" t="s">
        <v>30</v>
      </c>
      <c r="AG180" s="39"/>
      <c r="AH180" s="39"/>
      <c r="AI180" s="10" t="s">
        <v>45</v>
      </c>
      <c r="AJ180" s="42" t="s">
        <v>46</v>
      </c>
      <c r="AK180" s="39"/>
      <c r="AL180" s="39"/>
      <c r="AM180" s="39"/>
      <c r="AN180" s="39"/>
      <c r="AO180" s="39"/>
      <c r="AP180" s="24">
        <v>391515768</v>
      </c>
      <c r="AQ180" s="24">
        <v>358484764.54000002</v>
      </c>
      <c r="AR180" s="24">
        <v>33031003.460000001</v>
      </c>
      <c r="AS180" s="37">
        <v>0</v>
      </c>
      <c r="AT180" s="36"/>
      <c r="AU180" s="37">
        <v>358484764.54000002</v>
      </c>
      <c r="AV180" s="36"/>
      <c r="AW180" s="24">
        <v>0</v>
      </c>
      <c r="AX180" s="24">
        <v>354738668.33999997</v>
      </c>
      <c r="AY180" s="24">
        <v>3746096.2</v>
      </c>
      <c r="AZ180" s="24">
        <v>354738668.33999997</v>
      </c>
      <c r="BA180" s="24">
        <v>0</v>
      </c>
      <c r="BB180" s="24">
        <v>354738668.33999997</v>
      </c>
      <c r="BC180" s="24">
        <v>0</v>
      </c>
      <c r="BD180" s="24">
        <v>0</v>
      </c>
    </row>
    <row r="181" spans="1:56" s="25" customFormat="1" x14ac:dyDescent="0.25">
      <c r="A181" s="44" t="s">
        <v>43</v>
      </c>
      <c r="B181" s="39"/>
      <c r="C181" s="44" t="s">
        <v>41</v>
      </c>
      <c r="D181" s="39"/>
      <c r="E181" s="44" t="s">
        <v>41</v>
      </c>
      <c r="F181" s="39"/>
      <c r="G181" s="44" t="s">
        <v>41</v>
      </c>
      <c r="H181" s="39"/>
      <c r="I181" s="44"/>
      <c r="J181" s="39"/>
      <c r="K181" s="39"/>
      <c r="L181" s="44"/>
      <c r="M181" s="39"/>
      <c r="N181" s="39"/>
      <c r="O181" s="44"/>
      <c r="P181" s="39"/>
      <c r="Q181" s="44"/>
      <c r="R181" s="39"/>
      <c r="S181" s="45" t="s">
        <v>114</v>
      </c>
      <c r="T181" s="39"/>
      <c r="U181" s="39"/>
      <c r="V181" s="39"/>
      <c r="W181" s="39"/>
      <c r="X181" s="39"/>
      <c r="Y181" s="39"/>
      <c r="Z181" s="39"/>
      <c r="AA181" s="44" t="s">
        <v>29</v>
      </c>
      <c r="AB181" s="39"/>
      <c r="AC181" s="39"/>
      <c r="AD181" s="39"/>
      <c r="AE181" s="39"/>
      <c r="AF181" s="44" t="s">
        <v>30</v>
      </c>
      <c r="AG181" s="39"/>
      <c r="AH181" s="39"/>
      <c r="AI181" s="9" t="s">
        <v>45</v>
      </c>
      <c r="AJ181" s="46" t="s">
        <v>46</v>
      </c>
      <c r="AK181" s="39"/>
      <c r="AL181" s="39"/>
      <c r="AM181" s="39"/>
      <c r="AN181" s="39"/>
      <c r="AO181" s="39"/>
      <c r="AP181" s="26">
        <v>2608484232</v>
      </c>
      <c r="AQ181" s="26">
        <v>2553427285.5599999</v>
      </c>
      <c r="AR181" s="26">
        <v>55056946.439999998</v>
      </c>
      <c r="AS181" s="41">
        <v>0</v>
      </c>
      <c r="AT181" s="36"/>
      <c r="AU181" s="41">
        <v>2553427285.5599999</v>
      </c>
      <c r="AV181" s="36"/>
      <c r="AW181" s="26">
        <v>0</v>
      </c>
      <c r="AX181" s="26">
        <v>2553427285.5599999</v>
      </c>
      <c r="AY181" s="26">
        <v>0</v>
      </c>
      <c r="AZ181" s="26">
        <v>2553427285.5599999</v>
      </c>
      <c r="BA181" s="26">
        <v>0</v>
      </c>
      <c r="BB181" s="26">
        <v>2553427285.5599999</v>
      </c>
      <c r="BC181" s="26">
        <v>0</v>
      </c>
      <c r="BD181" s="26">
        <v>0</v>
      </c>
    </row>
    <row r="182" spans="1:56" s="25" customFormat="1" x14ac:dyDescent="0.25">
      <c r="A182" s="44" t="s">
        <v>43</v>
      </c>
      <c r="B182" s="39"/>
      <c r="C182" s="44" t="s">
        <v>41</v>
      </c>
      <c r="D182" s="39"/>
      <c r="E182" s="44" t="s">
        <v>41</v>
      </c>
      <c r="F182" s="39"/>
      <c r="G182" s="44" t="s">
        <v>41</v>
      </c>
      <c r="H182" s="39"/>
      <c r="I182" s="44" t="s">
        <v>67</v>
      </c>
      <c r="J182" s="39"/>
      <c r="K182" s="39"/>
      <c r="L182" s="44"/>
      <c r="M182" s="39"/>
      <c r="N182" s="39"/>
      <c r="O182" s="44"/>
      <c r="P182" s="39"/>
      <c r="Q182" s="44"/>
      <c r="R182" s="39"/>
      <c r="S182" s="45" t="s">
        <v>121</v>
      </c>
      <c r="T182" s="39"/>
      <c r="U182" s="39"/>
      <c r="V182" s="39"/>
      <c r="W182" s="39"/>
      <c r="X182" s="39"/>
      <c r="Y182" s="39"/>
      <c r="Z182" s="39"/>
      <c r="AA182" s="44" t="s">
        <v>29</v>
      </c>
      <c r="AB182" s="39"/>
      <c r="AC182" s="39"/>
      <c r="AD182" s="39"/>
      <c r="AE182" s="39"/>
      <c r="AF182" s="44" t="s">
        <v>30</v>
      </c>
      <c r="AG182" s="39"/>
      <c r="AH182" s="39"/>
      <c r="AI182" s="9" t="s">
        <v>45</v>
      </c>
      <c r="AJ182" s="46" t="s">
        <v>46</v>
      </c>
      <c r="AK182" s="39"/>
      <c r="AL182" s="39"/>
      <c r="AM182" s="39"/>
      <c r="AN182" s="39"/>
      <c r="AO182" s="39"/>
      <c r="AP182" s="26">
        <v>2608484232</v>
      </c>
      <c r="AQ182" s="26">
        <v>2553427285.5599999</v>
      </c>
      <c r="AR182" s="26">
        <v>55056946.439999998</v>
      </c>
      <c r="AS182" s="41">
        <v>0</v>
      </c>
      <c r="AT182" s="36"/>
      <c r="AU182" s="41">
        <v>2553427285.5599999</v>
      </c>
      <c r="AV182" s="36"/>
      <c r="AW182" s="26">
        <v>0</v>
      </c>
      <c r="AX182" s="26">
        <v>2553427285.5599999</v>
      </c>
      <c r="AY182" s="26">
        <v>0</v>
      </c>
      <c r="AZ182" s="26">
        <v>2553427285.5599999</v>
      </c>
      <c r="BA182" s="26">
        <v>0</v>
      </c>
      <c r="BB182" s="26">
        <v>2553427285.5599999</v>
      </c>
      <c r="BC182" s="26">
        <v>0</v>
      </c>
      <c r="BD182" s="26">
        <v>0</v>
      </c>
    </row>
    <row r="183" spans="1:56" s="25" customFormat="1" x14ac:dyDescent="0.25">
      <c r="A183" s="38" t="s">
        <v>43</v>
      </c>
      <c r="B183" s="39"/>
      <c r="C183" s="38" t="s">
        <v>41</v>
      </c>
      <c r="D183" s="39"/>
      <c r="E183" s="38" t="s">
        <v>41</v>
      </c>
      <c r="F183" s="39"/>
      <c r="G183" s="38" t="s">
        <v>41</v>
      </c>
      <c r="H183" s="39"/>
      <c r="I183" s="38" t="s">
        <v>67</v>
      </c>
      <c r="J183" s="39"/>
      <c r="K183" s="39"/>
      <c r="L183" s="38" t="s">
        <v>58</v>
      </c>
      <c r="M183" s="39"/>
      <c r="N183" s="39"/>
      <c r="O183" s="38"/>
      <c r="P183" s="39"/>
      <c r="Q183" s="38"/>
      <c r="R183" s="39"/>
      <c r="S183" s="40" t="s">
        <v>255</v>
      </c>
      <c r="T183" s="39"/>
      <c r="U183" s="39"/>
      <c r="V183" s="39"/>
      <c r="W183" s="39"/>
      <c r="X183" s="39"/>
      <c r="Y183" s="39"/>
      <c r="Z183" s="39"/>
      <c r="AA183" s="38" t="s">
        <v>29</v>
      </c>
      <c r="AB183" s="39"/>
      <c r="AC183" s="39"/>
      <c r="AD183" s="39"/>
      <c r="AE183" s="39"/>
      <c r="AF183" s="38" t="s">
        <v>30</v>
      </c>
      <c r="AG183" s="39"/>
      <c r="AH183" s="39"/>
      <c r="AI183" s="10" t="s">
        <v>45</v>
      </c>
      <c r="AJ183" s="42" t="s">
        <v>46</v>
      </c>
      <c r="AK183" s="39"/>
      <c r="AL183" s="39"/>
      <c r="AM183" s="39"/>
      <c r="AN183" s="39"/>
      <c r="AO183" s="39"/>
      <c r="AP183" s="24">
        <v>1551610227</v>
      </c>
      <c r="AQ183" s="24">
        <v>1532003426.3900001</v>
      </c>
      <c r="AR183" s="24">
        <v>19606800.609999999</v>
      </c>
      <c r="AS183" s="37">
        <v>0</v>
      </c>
      <c r="AT183" s="36"/>
      <c r="AU183" s="37">
        <v>1532003426.3900001</v>
      </c>
      <c r="AV183" s="36"/>
      <c r="AW183" s="24">
        <v>0</v>
      </c>
      <c r="AX183" s="24">
        <v>1532003426.3900001</v>
      </c>
      <c r="AY183" s="24">
        <v>0</v>
      </c>
      <c r="AZ183" s="24">
        <v>1532003426.3900001</v>
      </c>
      <c r="BA183" s="24">
        <v>0</v>
      </c>
      <c r="BB183" s="24">
        <v>1532003426.3900001</v>
      </c>
      <c r="BC183" s="24">
        <v>0</v>
      </c>
      <c r="BD183" s="24">
        <v>0</v>
      </c>
    </row>
    <row r="184" spans="1:56" s="25" customFormat="1" x14ac:dyDescent="0.25">
      <c r="A184" s="38" t="s">
        <v>43</v>
      </c>
      <c r="B184" s="39"/>
      <c r="C184" s="38" t="s">
        <v>41</v>
      </c>
      <c r="D184" s="39"/>
      <c r="E184" s="38" t="s">
        <v>41</v>
      </c>
      <c r="F184" s="39"/>
      <c r="G184" s="38" t="s">
        <v>41</v>
      </c>
      <c r="H184" s="39"/>
      <c r="I184" s="38" t="s">
        <v>67</v>
      </c>
      <c r="J184" s="39"/>
      <c r="K184" s="39"/>
      <c r="L184" s="38" t="s">
        <v>60</v>
      </c>
      <c r="M184" s="39"/>
      <c r="N184" s="39"/>
      <c r="O184" s="38"/>
      <c r="P184" s="39"/>
      <c r="Q184" s="38"/>
      <c r="R184" s="39"/>
      <c r="S184" s="40" t="s">
        <v>256</v>
      </c>
      <c r="T184" s="39"/>
      <c r="U184" s="39"/>
      <c r="V184" s="39"/>
      <c r="W184" s="39"/>
      <c r="X184" s="39"/>
      <c r="Y184" s="39"/>
      <c r="Z184" s="39"/>
      <c r="AA184" s="38" t="s">
        <v>29</v>
      </c>
      <c r="AB184" s="39"/>
      <c r="AC184" s="39"/>
      <c r="AD184" s="39"/>
      <c r="AE184" s="39"/>
      <c r="AF184" s="38" t="s">
        <v>30</v>
      </c>
      <c r="AG184" s="39"/>
      <c r="AH184" s="39"/>
      <c r="AI184" s="10" t="s">
        <v>45</v>
      </c>
      <c r="AJ184" s="42" t="s">
        <v>46</v>
      </c>
      <c r="AK184" s="39"/>
      <c r="AL184" s="39"/>
      <c r="AM184" s="39"/>
      <c r="AN184" s="39"/>
      <c r="AO184" s="39"/>
      <c r="AP184" s="24">
        <v>1033288205</v>
      </c>
      <c r="AQ184" s="24">
        <v>997838059.16999996</v>
      </c>
      <c r="AR184" s="24">
        <v>35450145.829999998</v>
      </c>
      <c r="AS184" s="37">
        <v>0</v>
      </c>
      <c r="AT184" s="36"/>
      <c r="AU184" s="37">
        <v>997838059.16999996</v>
      </c>
      <c r="AV184" s="36"/>
      <c r="AW184" s="24">
        <v>0</v>
      </c>
      <c r="AX184" s="24">
        <v>997838059.16999996</v>
      </c>
      <c r="AY184" s="24">
        <v>0</v>
      </c>
      <c r="AZ184" s="24">
        <v>997838059.16999996</v>
      </c>
      <c r="BA184" s="24">
        <v>0</v>
      </c>
      <c r="BB184" s="24">
        <v>997838059.16999996</v>
      </c>
      <c r="BC184" s="24">
        <v>0</v>
      </c>
      <c r="BD184" s="24">
        <v>0</v>
      </c>
    </row>
    <row r="185" spans="1:56" s="25" customFormat="1" x14ac:dyDescent="0.25">
      <c r="A185" s="38" t="s">
        <v>43</v>
      </c>
      <c r="B185" s="39"/>
      <c r="C185" s="38" t="s">
        <v>41</v>
      </c>
      <c r="D185" s="39"/>
      <c r="E185" s="38" t="s">
        <v>41</v>
      </c>
      <c r="F185" s="39"/>
      <c r="G185" s="38" t="s">
        <v>41</v>
      </c>
      <c r="H185" s="39"/>
      <c r="I185" s="38" t="s">
        <v>67</v>
      </c>
      <c r="J185" s="39"/>
      <c r="K185" s="39"/>
      <c r="L185" s="38" t="s">
        <v>65</v>
      </c>
      <c r="M185" s="39"/>
      <c r="N185" s="39"/>
      <c r="O185" s="38"/>
      <c r="P185" s="39"/>
      <c r="Q185" s="38"/>
      <c r="R185" s="39"/>
      <c r="S185" s="40" t="s">
        <v>257</v>
      </c>
      <c r="T185" s="39"/>
      <c r="U185" s="39"/>
      <c r="V185" s="39"/>
      <c r="W185" s="39"/>
      <c r="X185" s="39"/>
      <c r="Y185" s="39"/>
      <c r="Z185" s="39"/>
      <c r="AA185" s="38" t="s">
        <v>29</v>
      </c>
      <c r="AB185" s="39"/>
      <c r="AC185" s="39"/>
      <c r="AD185" s="39"/>
      <c r="AE185" s="39"/>
      <c r="AF185" s="38" t="s">
        <v>30</v>
      </c>
      <c r="AG185" s="39"/>
      <c r="AH185" s="39"/>
      <c r="AI185" s="10" t="s">
        <v>45</v>
      </c>
      <c r="AJ185" s="42" t="s">
        <v>46</v>
      </c>
      <c r="AK185" s="39"/>
      <c r="AL185" s="39"/>
      <c r="AM185" s="39"/>
      <c r="AN185" s="39"/>
      <c r="AO185" s="39"/>
      <c r="AP185" s="24">
        <v>23585800</v>
      </c>
      <c r="AQ185" s="24">
        <v>23585800</v>
      </c>
      <c r="AR185" s="24">
        <v>0</v>
      </c>
      <c r="AS185" s="37">
        <v>0</v>
      </c>
      <c r="AT185" s="36"/>
      <c r="AU185" s="37">
        <v>23585800</v>
      </c>
      <c r="AV185" s="36"/>
      <c r="AW185" s="24">
        <v>0</v>
      </c>
      <c r="AX185" s="24">
        <v>23585800</v>
      </c>
      <c r="AY185" s="24">
        <v>0</v>
      </c>
      <c r="AZ185" s="24">
        <v>23585800</v>
      </c>
      <c r="BA185" s="24">
        <v>0</v>
      </c>
      <c r="BB185" s="24">
        <v>23585800</v>
      </c>
      <c r="BC185" s="24">
        <v>0</v>
      </c>
      <c r="BD185" s="24">
        <v>0</v>
      </c>
    </row>
    <row r="186" spans="1:56" s="25" customFormat="1" x14ac:dyDescent="0.25">
      <c r="A186" s="44" t="s">
        <v>27</v>
      </c>
      <c r="B186" s="39"/>
      <c r="C186" s="44"/>
      <c r="D186" s="39"/>
      <c r="E186" s="44"/>
      <c r="F186" s="39"/>
      <c r="G186" s="44"/>
      <c r="H186" s="39"/>
      <c r="I186" s="44"/>
      <c r="J186" s="39"/>
      <c r="K186" s="39"/>
      <c r="L186" s="44"/>
      <c r="M186" s="39"/>
      <c r="N186" s="39"/>
      <c r="O186" s="44"/>
      <c r="P186" s="39"/>
      <c r="Q186" s="44"/>
      <c r="R186" s="39"/>
      <c r="S186" s="45" t="s">
        <v>28</v>
      </c>
      <c r="T186" s="39"/>
      <c r="U186" s="39"/>
      <c r="V186" s="39"/>
      <c r="W186" s="39"/>
      <c r="X186" s="39"/>
      <c r="Y186" s="39"/>
      <c r="Z186" s="39"/>
      <c r="AA186" s="44" t="s">
        <v>29</v>
      </c>
      <c r="AB186" s="39"/>
      <c r="AC186" s="39"/>
      <c r="AD186" s="39"/>
      <c r="AE186" s="39"/>
      <c r="AF186" s="44" t="s">
        <v>30</v>
      </c>
      <c r="AG186" s="39"/>
      <c r="AH186" s="39"/>
      <c r="AI186" s="9" t="s">
        <v>31</v>
      </c>
      <c r="AJ186" s="46" t="s">
        <v>32</v>
      </c>
      <c r="AK186" s="39"/>
      <c r="AL186" s="39"/>
      <c r="AM186" s="39"/>
      <c r="AN186" s="39"/>
      <c r="AO186" s="39"/>
      <c r="AP186" s="26">
        <v>5495035057</v>
      </c>
      <c r="AQ186" s="26">
        <v>5255319527.6700001</v>
      </c>
      <c r="AR186" s="26">
        <v>239715529.33000001</v>
      </c>
      <c r="AS186" s="41">
        <v>0</v>
      </c>
      <c r="AT186" s="36"/>
      <c r="AU186" s="41">
        <v>5255319527.6700001</v>
      </c>
      <c r="AV186" s="36"/>
      <c r="AW186" s="26">
        <v>0</v>
      </c>
      <c r="AX186" s="26">
        <v>5255319527.6700001</v>
      </c>
      <c r="AY186" s="26">
        <v>0</v>
      </c>
      <c r="AZ186" s="26">
        <v>4952500728.6700001</v>
      </c>
      <c r="BA186" s="26">
        <v>302818799</v>
      </c>
      <c r="BB186" s="26">
        <v>4952500728.6700001</v>
      </c>
      <c r="BC186" s="26">
        <v>0</v>
      </c>
      <c r="BD186" s="26">
        <v>16516545</v>
      </c>
    </row>
    <row r="187" spans="1:56" s="25" customFormat="1" x14ac:dyDescent="0.25">
      <c r="A187" s="44" t="s">
        <v>27</v>
      </c>
      <c r="B187" s="39"/>
      <c r="C187" s="44"/>
      <c r="D187" s="39"/>
      <c r="E187" s="44"/>
      <c r="F187" s="39"/>
      <c r="G187" s="44"/>
      <c r="H187" s="39"/>
      <c r="I187" s="44"/>
      <c r="J187" s="39"/>
      <c r="K187" s="39"/>
      <c r="L187" s="44"/>
      <c r="M187" s="39"/>
      <c r="N187" s="39"/>
      <c r="O187" s="44"/>
      <c r="P187" s="39"/>
      <c r="Q187" s="44"/>
      <c r="R187" s="39"/>
      <c r="S187" s="45" t="s">
        <v>28</v>
      </c>
      <c r="T187" s="39"/>
      <c r="U187" s="39"/>
      <c r="V187" s="39"/>
      <c r="W187" s="39"/>
      <c r="X187" s="39"/>
      <c r="Y187" s="39"/>
      <c r="Z187" s="39"/>
      <c r="AA187" s="44" t="s">
        <v>48</v>
      </c>
      <c r="AB187" s="39"/>
      <c r="AC187" s="39"/>
      <c r="AD187" s="39"/>
      <c r="AE187" s="39"/>
      <c r="AF187" s="44" t="s">
        <v>30</v>
      </c>
      <c r="AG187" s="39"/>
      <c r="AH187" s="39"/>
      <c r="AI187" s="9" t="s">
        <v>160</v>
      </c>
      <c r="AJ187" s="46" t="s">
        <v>161</v>
      </c>
      <c r="AK187" s="39"/>
      <c r="AL187" s="39"/>
      <c r="AM187" s="39"/>
      <c r="AN187" s="39"/>
      <c r="AO187" s="39"/>
      <c r="AP187" s="26">
        <v>0</v>
      </c>
      <c r="AQ187" s="26">
        <v>0</v>
      </c>
      <c r="AR187" s="26">
        <v>0</v>
      </c>
      <c r="AS187" s="41">
        <v>0</v>
      </c>
      <c r="AT187" s="36"/>
      <c r="AU187" s="41">
        <v>0</v>
      </c>
      <c r="AV187" s="36"/>
      <c r="AW187" s="26">
        <v>0</v>
      </c>
      <c r="AX187" s="26">
        <v>0</v>
      </c>
      <c r="AY187" s="26">
        <v>0</v>
      </c>
      <c r="AZ187" s="26">
        <v>0</v>
      </c>
      <c r="BA187" s="26">
        <v>0</v>
      </c>
      <c r="BB187" s="26">
        <v>0</v>
      </c>
      <c r="BC187" s="26">
        <v>0</v>
      </c>
      <c r="BD187" s="26">
        <v>0</v>
      </c>
    </row>
    <row r="188" spans="1:56" s="25" customFormat="1" x14ac:dyDescent="0.25">
      <c r="A188" s="44" t="s">
        <v>27</v>
      </c>
      <c r="B188" s="39"/>
      <c r="C188" s="44" t="s">
        <v>33</v>
      </c>
      <c r="D188" s="39"/>
      <c r="E188" s="44"/>
      <c r="F188" s="39"/>
      <c r="G188" s="44"/>
      <c r="H188" s="39"/>
      <c r="I188" s="44"/>
      <c r="J188" s="39"/>
      <c r="K188" s="39"/>
      <c r="L188" s="44"/>
      <c r="M188" s="39"/>
      <c r="N188" s="39"/>
      <c r="O188" s="44"/>
      <c r="P188" s="39"/>
      <c r="Q188" s="44"/>
      <c r="R188" s="39"/>
      <c r="S188" s="45" t="s">
        <v>34</v>
      </c>
      <c r="T188" s="39"/>
      <c r="U188" s="39"/>
      <c r="V188" s="39"/>
      <c r="W188" s="39"/>
      <c r="X188" s="39"/>
      <c r="Y188" s="39"/>
      <c r="Z188" s="39"/>
      <c r="AA188" s="44" t="s">
        <v>29</v>
      </c>
      <c r="AB188" s="39"/>
      <c r="AC188" s="39"/>
      <c r="AD188" s="39"/>
      <c r="AE188" s="39"/>
      <c r="AF188" s="44" t="s">
        <v>30</v>
      </c>
      <c r="AG188" s="39"/>
      <c r="AH188" s="39"/>
      <c r="AI188" s="9" t="s">
        <v>31</v>
      </c>
      <c r="AJ188" s="46" t="s">
        <v>32</v>
      </c>
      <c r="AK188" s="39"/>
      <c r="AL188" s="39"/>
      <c r="AM188" s="39"/>
      <c r="AN188" s="39"/>
      <c r="AO188" s="39"/>
      <c r="AP188" s="26">
        <v>5254522922</v>
      </c>
      <c r="AQ188" s="26">
        <v>5048247042.4700003</v>
      </c>
      <c r="AR188" s="26">
        <v>206275879.53</v>
      </c>
      <c r="AS188" s="41">
        <v>0</v>
      </c>
      <c r="AT188" s="36"/>
      <c r="AU188" s="41">
        <v>5048247042.4700003</v>
      </c>
      <c r="AV188" s="36"/>
      <c r="AW188" s="26">
        <v>0</v>
      </c>
      <c r="AX188" s="26">
        <v>5048247042.4700003</v>
      </c>
      <c r="AY188" s="26">
        <v>0</v>
      </c>
      <c r="AZ188" s="26">
        <v>4745428243.4700003</v>
      </c>
      <c r="BA188" s="26">
        <v>302818799</v>
      </c>
      <c r="BB188" s="26">
        <v>4745428243.4700003</v>
      </c>
      <c r="BC188" s="26">
        <v>0</v>
      </c>
      <c r="BD188" s="26">
        <v>16516545</v>
      </c>
    </row>
    <row r="189" spans="1:56" s="25" customFormat="1" x14ac:dyDescent="0.25">
      <c r="A189" s="44" t="s">
        <v>27</v>
      </c>
      <c r="B189" s="39"/>
      <c r="C189" s="44" t="s">
        <v>33</v>
      </c>
      <c r="D189" s="39"/>
      <c r="E189" s="44"/>
      <c r="F189" s="39"/>
      <c r="G189" s="44"/>
      <c r="H189" s="39"/>
      <c r="I189" s="44"/>
      <c r="J189" s="39"/>
      <c r="K189" s="39"/>
      <c r="L189" s="44"/>
      <c r="M189" s="39"/>
      <c r="N189" s="39"/>
      <c r="O189" s="44"/>
      <c r="P189" s="39"/>
      <c r="Q189" s="44"/>
      <c r="R189" s="39"/>
      <c r="S189" s="45" t="s">
        <v>34</v>
      </c>
      <c r="T189" s="39"/>
      <c r="U189" s="39"/>
      <c r="V189" s="39"/>
      <c r="W189" s="39"/>
      <c r="X189" s="39"/>
      <c r="Y189" s="39"/>
      <c r="Z189" s="39"/>
      <c r="AA189" s="44" t="s">
        <v>48</v>
      </c>
      <c r="AB189" s="39"/>
      <c r="AC189" s="39"/>
      <c r="AD189" s="39"/>
      <c r="AE189" s="39"/>
      <c r="AF189" s="44" t="s">
        <v>30</v>
      </c>
      <c r="AG189" s="39"/>
      <c r="AH189" s="39"/>
      <c r="AI189" s="9" t="s">
        <v>160</v>
      </c>
      <c r="AJ189" s="46" t="s">
        <v>161</v>
      </c>
      <c r="AK189" s="39"/>
      <c r="AL189" s="39"/>
      <c r="AM189" s="39"/>
      <c r="AN189" s="39"/>
      <c r="AO189" s="39"/>
      <c r="AP189" s="26">
        <v>0</v>
      </c>
      <c r="AQ189" s="26">
        <v>0</v>
      </c>
      <c r="AR189" s="26">
        <v>0</v>
      </c>
      <c r="AS189" s="41">
        <v>0</v>
      </c>
      <c r="AT189" s="36"/>
      <c r="AU189" s="41">
        <v>0</v>
      </c>
      <c r="AV189" s="36"/>
      <c r="AW189" s="26">
        <v>0</v>
      </c>
      <c r="AX189" s="26">
        <v>0</v>
      </c>
      <c r="AY189" s="26">
        <v>0</v>
      </c>
      <c r="AZ189" s="26">
        <v>0</v>
      </c>
      <c r="BA189" s="26">
        <v>0</v>
      </c>
      <c r="BB189" s="26">
        <v>0</v>
      </c>
      <c r="BC189" s="26">
        <v>0</v>
      </c>
      <c r="BD189" s="26">
        <v>0</v>
      </c>
    </row>
    <row r="190" spans="1:56" s="25" customFormat="1" x14ac:dyDescent="0.25">
      <c r="A190" s="44" t="s">
        <v>27</v>
      </c>
      <c r="B190" s="39"/>
      <c r="C190" s="44" t="s">
        <v>33</v>
      </c>
      <c r="D190" s="39"/>
      <c r="E190" s="44" t="s">
        <v>35</v>
      </c>
      <c r="F190" s="39"/>
      <c r="G190" s="44"/>
      <c r="H190" s="39"/>
      <c r="I190" s="44"/>
      <c r="J190" s="39"/>
      <c r="K190" s="39"/>
      <c r="L190" s="44"/>
      <c r="M190" s="39"/>
      <c r="N190" s="39"/>
      <c r="O190" s="44"/>
      <c r="P190" s="39"/>
      <c r="Q190" s="44"/>
      <c r="R190" s="39"/>
      <c r="S190" s="45" t="s">
        <v>36</v>
      </c>
      <c r="T190" s="39"/>
      <c r="U190" s="39"/>
      <c r="V190" s="39"/>
      <c r="W190" s="39"/>
      <c r="X190" s="39"/>
      <c r="Y190" s="39"/>
      <c r="Z190" s="39"/>
      <c r="AA190" s="44" t="s">
        <v>29</v>
      </c>
      <c r="AB190" s="39"/>
      <c r="AC190" s="39"/>
      <c r="AD190" s="39"/>
      <c r="AE190" s="39"/>
      <c r="AF190" s="44" t="s">
        <v>30</v>
      </c>
      <c r="AG190" s="39"/>
      <c r="AH190" s="39"/>
      <c r="AI190" s="9" t="s">
        <v>31</v>
      </c>
      <c r="AJ190" s="46" t="s">
        <v>32</v>
      </c>
      <c r="AK190" s="39"/>
      <c r="AL190" s="39"/>
      <c r="AM190" s="39"/>
      <c r="AN190" s="39"/>
      <c r="AO190" s="39"/>
      <c r="AP190" s="26">
        <v>5254522922</v>
      </c>
      <c r="AQ190" s="26">
        <v>5048247042.4700003</v>
      </c>
      <c r="AR190" s="26">
        <v>206275879.53</v>
      </c>
      <c r="AS190" s="41">
        <v>0</v>
      </c>
      <c r="AT190" s="36"/>
      <c r="AU190" s="41">
        <v>5048247042.4700003</v>
      </c>
      <c r="AV190" s="36"/>
      <c r="AW190" s="26">
        <v>0</v>
      </c>
      <c r="AX190" s="26">
        <v>5048247042.4700003</v>
      </c>
      <c r="AY190" s="26">
        <v>0</v>
      </c>
      <c r="AZ190" s="26">
        <v>4745428243.4700003</v>
      </c>
      <c r="BA190" s="26">
        <v>302818799</v>
      </c>
      <c r="BB190" s="26">
        <v>4745428243.4700003</v>
      </c>
      <c r="BC190" s="26">
        <v>0</v>
      </c>
      <c r="BD190" s="26">
        <v>16516545</v>
      </c>
    </row>
    <row r="191" spans="1:56" s="25" customFormat="1" x14ac:dyDescent="0.25">
      <c r="A191" s="44" t="s">
        <v>27</v>
      </c>
      <c r="B191" s="39"/>
      <c r="C191" s="44" t="s">
        <v>33</v>
      </c>
      <c r="D191" s="39"/>
      <c r="E191" s="44" t="s">
        <v>35</v>
      </c>
      <c r="F191" s="39"/>
      <c r="G191" s="44"/>
      <c r="H191" s="39"/>
      <c r="I191" s="44"/>
      <c r="J191" s="39"/>
      <c r="K191" s="39"/>
      <c r="L191" s="44"/>
      <c r="M191" s="39"/>
      <c r="N191" s="39"/>
      <c r="O191" s="44"/>
      <c r="P191" s="39"/>
      <c r="Q191" s="44"/>
      <c r="R191" s="39"/>
      <c r="S191" s="45" t="s">
        <v>36</v>
      </c>
      <c r="T191" s="39"/>
      <c r="U191" s="39"/>
      <c r="V191" s="39"/>
      <c r="W191" s="39"/>
      <c r="X191" s="39"/>
      <c r="Y191" s="39"/>
      <c r="Z191" s="39"/>
      <c r="AA191" s="44" t="s">
        <v>48</v>
      </c>
      <c r="AB191" s="39"/>
      <c r="AC191" s="39"/>
      <c r="AD191" s="39"/>
      <c r="AE191" s="39"/>
      <c r="AF191" s="44" t="s">
        <v>30</v>
      </c>
      <c r="AG191" s="39"/>
      <c r="AH191" s="39"/>
      <c r="AI191" s="9" t="s">
        <v>160</v>
      </c>
      <c r="AJ191" s="46" t="s">
        <v>161</v>
      </c>
      <c r="AK191" s="39"/>
      <c r="AL191" s="39"/>
      <c r="AM191" s="39"/>
      <c r="AN191" s="39"/>
      <c r="AO191" s="39"/>
      <c r="AP191" s="26">
        <v>0</v>
      </c>
      <c r="AQ191" s="26">
        <v>0</v>
      </c>
      <c r="AR191" s="26">
        <v>0</v>
      </c>
      <c r="AS191" s="41">
        <v>0</v>
      </c>
      <c r="AT191" s="36"/>
      <c r="AU191" s="41">
        <v>0</v>
      </c>
      <c r="AV191" s="36"/>
      <c r="AW191" s="26">
        <v>0</v>
      </c>
      <c r="AX191" s="26">
        <v>0</v>
      </c>
      <c r="AY191" s="26">
        <v>0</v>
      </c>
      <c r="AZ191" s="26">
        <v>0</v>
      </c>
      <c r="BA191" s="26">
        <v>0</v>
      </c>
      <c r="BB191" s="26">
        <v>0</v>
      </c>
      <c r="BC191" s="26">
        <v>0</v>
      </c>
      <c r="BD191" s="26">
        <v>0</v>
      </c>
    </row>
    <row r="192" spans="1:56" s="25" customFormat="1" x14ac:dyDescent="0.25">
      <c r="A192" s="38" t="s">
        <v>27</v>
      </c>
      <c r="B192" s="39"/>
      <c r="C192" s="38" t="s">
        <v>33</v>
      </c>
      <c r="D192" s="39"/>
      <c r="E192" s="38" t="s">
        <v>35</v>
      </c>
      <c r="F192" s="39"/>
      <c r="G192" s="38" t="s">
        <v>37</v>
      </c>
      <c r="H192" s="39"/>
      <c r="I192" s="38"/>
      <c r="J192" s="39"/>
      <c r="K192" s="39"/>
      <c r="L192" s="38"/>
      <c r="M192" s="39"/>
      <c r="N192" s="39"/>
      <c r="O192" s="38"/>
      <c r="P192" s="39"/>
      <c r="Q192" s="38"/>
      <c r="R192" s="39"/>
      <c r="S192" s="40" t="s">
        <v>241</v>
      </c>
      <c r="T192" s="39"/>
      <c r="U192" s="39"/>
      <c r="V192" s="39"/>
      <c r="W192" s="39"/>
      <c r="X192" s="39"/>
      <c r="Y192" s="39"/>
      <c r="Z192" s="39"/>
      <c r="AA192" s="38" t="s">
        <v>29</v>
      </c>
      <c r="AB192" s="39"/>
      <c r="AC192" s="39"/>
      <c r="AD192" s="39"/>
      <c r="AE192" s="39"/>
      <c r="AF192" s="38" t="s">
        <v>30</v>
      </c>
      <c r="AG192" s="39"/>
      <c r="AH192" s="39"/>
      <c r="AI192" s="10" t="s">
        <v>31</v>
      </c>
      <c r="AJ192" s="42" t="s">
        <v>32</v>
      </c>
      <c r="AK192" s="39"/>
      <c r="AL192" s="39"/>
      <c r="AM192" s="39"/>
      <c r="AN192" s="39"/>
      <c r="AO192" s="39"/>
      <c r="AP192" s="24">
        <v>5254522922</v>
      </c>
      <c r="AQ192" s="24">
        <v>5048247042.4700003</v>
      </c>
      <c r="AR192" s="24">
        <v>206275879.53</v>
      </c>
      <c r="AS192" s="37">
        <v>0</v>
      </c>
      <c r="AT192" s="36"/>
      <c r="AU192" s="37">
        <v>5048247042.4700003</v>
      </c>
      <c r="AV192" s="36"/>
      <c r="AW192" s="24">
        <v>0</v>
      </c>
      <c r="AX192" s="24">
        <v>5048247042.4700003</v>
      </c>
      <c r="AY192" s="24">
        <v>0</v>
      </c>
      <c r="AZ192" s="24">
        <v>4745428243.4700003</v>
      </c>
      <c r="BA192" s="24">
        <v>302818799</v>
      </c>
      <c r="BB192" s="24">
        <v>4745428243.4700003</v>
      </c>
      <c r="BC192" s="24">
        <v>0</v>
      </c>
      <c r="BD192" s="24">
        <v>16516545</v>
      </c>
    </row>
    <row r="193" spans="1:56" s="25" customFormat="1" x14ac:dyDescent="0.25">
      <c r="A193" s="44" t="s">
        <v>27</v>
      </c>
      <c r="B193" s="39"/>
      <c r="C193" s="44" t="s">
        <v>33</v>
      </c>
      <c r="D193" s="39"/>
      <c r="E193" s="44" t="s">
        <v>35</v>
      </c>
      <c r="F193" s="39"/>
      <c r="G193" s="44" t="s">
        <v>37</v>
      </c>
      <c r="H193" s="39"/>
      <c r="I193" s="44"/>
      <c r="J193" s="39"/>
      <c r="K193" s="39"/>
      <c r="L193" s="44"/>
      <c r="M193" s="39"/>
      <c r="N193" s="39"/>
      <c r="O193" s="44"/>
      <c r="P193" s="39"/>
      <c r="Q193" s="44"/>
      <c r="R193" s="39"/>
      <c r="S193" s="45" t="s">
        <v>241</v>
      </c>
      <c r="T193" s="39"/>
      <c r="U193" s="39"/>
      <c r="V193" s="39"/>
      <c r="W193" s="39"/>
      <c r="X193" s="39"/>
      <c r="Y193" s="39"/>
      <c r="Z193" s="39"/>
      <c r="AA193" s="44" t="s">
        <v>48</v>
      </c>
      <c r="AB193" s="39"/>
      <c r="AC193" s="39"/>
      <c r="AD193" s="39"/>
      <c r="AE193" s="39"/>
      <c r="AF193" s="44" t="s">
        <v>30</v>
      </c>
      <c r="AG193" s="39"/>
      <c r="AH193" s="39"/>
      <c r="AI193" s="9" t="s">
        <v>160</v>
      </c>
      <c r="AJ193" s="46" t="s">
        <v>161</v>
      </c>
      <c r="AK193" s="39"/>
      <c r="AL193" s="39"/>
      <c r="AM193" s="39"/>
      <c r="AN193" s="39"/>
      <c r="AO193" s="39"/>
      <c r="AP193" s="26">
        <v>0</v>
      </c>
      <c r="AQ193" s="26">
        <v>0</v>
      </c>
      <c r="AR193" s="26">
        <v>0</v>
      </c>
      <c r="AS193" s="41">
        <v>0</v>
      </c>
      <c r="AT193" s="36"/>
      <c r="AU193" s="41">
        <v>0</v>
      </c>
      <c r="AV193" s="36"/>
      <c r="AW193" s="26">
        <v>0</v>
      </c>
      <c r="AX193" s="26">
        <v>0</v>
      </c>
      <c r="AY193" s="26">
        <v>0</v>
      </c>
      <c r="AZ193" s="26">
        <v>0</v>
      </c>
      <c r="BA193" s="26">
        <v>0</v>
      </c>
      <c r="BB193" s="26">
        <v>0</v>
      </c>
      <c r="BC193" s="26">
        <v>0</v>
      </c>
      <c r="BD193" s="26">
        <v>0</v>
      </c>
    </row>
    <row r="194" spans="1:56" s="25" customFormat="1" x14ac:dyDescent="0.25">
      <c r="A194" s="44" t="s">
        <v>27</v>
      </c>
      <c r="B194" s="39"/>
      <c r="C194" s="44" t="s">
        <v>33</v>
      </c>
      <c r="D194" s="39"/>
      <c r="E194" s="44" t="s">
        <v>35</v>
      </c>
      <c r="F194" s="39"/>
      <c r="G194" s="44" t="s">
        <v>37</v>
      </c>
      <c r="H194" s="39"/>
      <c r="I194" s="44" t="s">
        <v>38</v>
      </c>
      <c r="J194" s="39"/>
      <c r="K194" s="39"/>
      <c r="L194" s="44"/>
      <c r="M194" s="39"/>
      <c r="N194" s="39"/>
      <c r="O194" s="44"/>
      <c r="P194" s="39"/>
      <c r="Q194" s="44"/>
      <c r="R194" s="39"/>
      <c r="S194" s="45" t="s">
        <v>241</v>
      </c>
      <c r="T194" s="39"/>
      <c r="U194" s="39"/>
      <c r="V194" s="39"/>
      <c r="W194" s="39"/>
      <c r="X194" s="39"/>
      <c r="Y194" s="39"/>
      <c r="Z194" s="39"/>
      <c r="AA194" s="44" t="s">
        <v>29</v>
      </c>
      <c r="AB194" s="39"/>
      <c r="AC194" s="39"/>
      <c r="AD194" s="39"/>
      <c r="AE194" s="39"/>
      <c r="AF194" s="44" t="s">
        <v>30</v>
      </c>
      <c r="AG194" s="39"/>
      <c r="AH194" s="39"/>
      <c r="AI194" s="9" t="s">
        <v>31</v>
      </c>
      <c r="AJ194" s="46" t="s">
        <v>32</v>
      </c>
      <c r="AK194" s="39"/>
      <c r="AL194" s="39"/>
      <c r="AM194" s="39"/>
      <c r="AN194" s="39"/>
      <c r="AO194" s="39"/>
      <c r="AP194" s="26">
        <v>5254522922</v>
      </c>
      <c r="AQ194" s="26">
        <v>5048247042.4700003</v>
      </c>
      <c r="AR194" s="26">
        <v>206275879.53</v>
      </c>
      <c r="AS194" s="41">
        <v>0</v>
      </c>
      <c r="AT194" s="36"/>
      <c r="AU194" s="41">
        <v>5048247042.4700003</v>
      </c>
      <c r="AV194" s="36"/>
      <c r="AW194" s="26">
        <v>0</v>
      </c>
      <c r="AX194" s="26">
        <v>5048247042.4700003</v>
      </c>
      <c r="AY194" s="26">
        <v>0</v>
      </c>
      <c r="AZ194" s="26">
        <v>4745428243.4700003</v>
      </c>
      <c r="BA194" s="26">
        <v>302818799</v>
      </c>
      <c r="BB194" s="26">
        <v>4745428243.4700003</v>
      </c>
      <c r="BC194" s="26">
        <v>0</v>
      </c>
      <c r="BD194" s="26">
        <v>16516545</v>
      </c>
    </row>
    <row r="195" spans="1:56" s="25" customFormat="1" x14ac:dyDescent="0.25">
      <c r="A195" s="44" t="s">
        <v>27</v>
      </c>
      <c r="B195" s="39"/>
      <c r="C195" s="44" t="s">
        <v>33</v>
      </c>
      <c r="D195" s="39"/>
      <c r="E195" s="44" t="s">
        <v>35</v>
      </c>
      <c r="F195" s="39"/>
      <c r="G195" s="44" t="s">
        <v>37</v>
      </c>
      <c r="H195" s="39"/>
      <c r="I195" s="44" t="s">
        <v>38</v>
      </c>
      <c r="J195" s="39"/>
      <c r="K195" s="39"/>
      <c r="L195" s="44" t="s">
        <v>155</v>
      </c>
      <c r="M195" s="39"/>
      <c r="N195" s="39"/>
      <c r="O195" s="44"/>
      <c r="P195" s="39"/>
      <c r="Q195" s="44"/>
      <c r="R195" s="39"/>
      <c r="S195" s="45" t="s">
        <v>156</v>
      </c>
      <c r="T195" s="39"/>
      <c r="U195" s="39"/>
      <c r="V195" s="39"/>
      <c r="W195" s="39"/>
      <c r="X195" s="39"/>
      <c r="Y195" s="39"/>
      <c r="Z195" s="39"/>
      <c r="AA195" s="44" t="s">
        <v>29</v>
      </c>
      <c r="AB195" s="39"/>
      <c r="AC195" s="39"/>
      <c r="AD195" s="39"/>
      <c r="AE195" s="39"/>
      <c r="AF195" s="44" t="s">
        <v>30</v>
      </c>
      <c r="AG195" s="39"/>
      <c r="AH195" s="39"/>
      <c r="AI195" s="9" t="s">
        <v>31</v>
      </c>
      <c r="AJ195" s="46" t="s">
        <v>32</v>
      </c>
      <c r="AK195" s="39"/>
      <c r="AL195" s="39"/>
      <c r="AM195" s="39"/>
      <c r="AN195" s="39"/>
      <c r="AO195" s="39"/>
      <c r="AP195" s="26">
        <v>5254522922</v>
      </c>
      <c r="AQ195" s="26">
        <v>5048247042.4700003</v>
      </c>
      <c r="AR195" s="26">
        <v>206275879.53</v>
      </c>
      <c r="AS195" s="41">
        <v>0</v>
      </c>
      <c r="AT195" s="36"/>
      <c r="AU195" s="41">
        <v>5048247042.4700003</v>
      </c>
      <c r="AV195" s="36"/>
      <c r="AW195" s="26">
        <v>0</v>
      </c>
      <c r="AX195" s="26">
        <v>5048247042.4700003</v>
      </c>
      <c r="AY195" s="26">
        <v>0</v>
      </c>
      <c r="AZ195" s="26">
        <v>4745428243.4700003</v>
      </c>
      <c r="BA195" s="26">
        <v>302818799</v>
      </c>
      <c r="BB195" s="26">
        <v>4745428243.4700003</v>
      </c>
      <c r="BC195" s="26">
        <v>0</v>
      </c>
      <c r="BD195" s="26">
        <v>16516545</v>
      </c>
    </row>
    <row r="196" spans="1:56" s="25" customFormat="1" x14ac:dyDescent="0.25">
      <c r="A196" s="44" t="s">
        <v>27</v>
      </c>
      <c r="B196" s="39"/>
      <c r="C196" s="44" t="s">
        <v>33</v>
      </c>
      <c r="D196" s="39"/>
      <c r="E196" s="44" t="s">
        <v>35</v>
      </c>
      <c r="F196" s="39"/>
      <c r="G196" s="44" t="s">
        <v>37</v>
      </c>
      <c r="H196" s="39"/>
      <c r="I196" s="44" t="s">
        <v>38</v>
      </c>
      <c r="J196" s="39"/>
      <c r="K196" s="39"/>
      <c r="L196" s="44"/>
      <c r="M196" s="39"/>
      <c r="N196" s="39"/>
      <c r="O196" s="44"/>
      <c r="P196" s="39"/>
      <c r="Q196" s="44"/>
      <c r="R196" s="39"/>
      <c r="S196" s="45" t="s">
        <v>241</v>
      </c>
      <c r="T196" s="39"/>
      <c r="U196" s="39"/>
      <c r="V196" s="39"/>
      <c r="W196" s="39"/>
      <c r="X196" s="39"/>
      <c r="Y196" s="39"/>
      <c r="Z196" s="39"/>
      <c r="AA196" s="44" t="s">
        <v>48</v>
      </c>
      <c r="AB196" s="39"/>
      <c r="AC196" s="39"/>
      <c r="AD196" s="39"/>
      <c r="AE196" s="39"/>
      <c r="AF196" s="44" t="s">
        <v>30</v>
      </c>
      <c r="AG196" s="39"/>
      <c r="AH196" s="39"/>
      <c r="AI196" s="9" t="s">
        <v>160</v>
      </c>
      <c r="AJ196" s="46" t="s">
        <v>161</v>
      </c>
      <c r="AK196" s="39"/>
      <c r="AL196" s="39"/>
      <c r="AM196" s="39"/>
      <c r="AN196" s="39"/>
      <c r="AO196" s="39"/>
      <c r="AP196" s="26">
        <v>0</v>
      </c>
      <c r="AQ196" s="26">
        <v>0</v>
      </c>
      <c r="AR196" s="26">
        <v>0</v>
      </c>
      <c r="AS196" s="41">
        <v>0</v>
      </c>
      <c r="AT196" s="36"/>
      <c r="AU196" s="41">
        <v>0</v>
      </c>
      <c r="AV196" s="36"/>
      <c r="AW196" s="26">
        <v>0</v>
      </c>
      <c r="AX196" s="26">
        <v>0</v>
      </c>
      <c r="AY196" s="26">
        <v>0</v>
      </c>
      <c r="AZ196" s="26">
        <v>0</v>
      </c>
      <c r="BA196" s="26">
        <v>0</v>
      </c>
      <c r="BB196" s="26">
        <v>0</v>
      </c>
      <c r="BC196" s="26">
        <v>0</v>
      </c>
      <c r="BD196" s="26">
        <v>0</v>
      </c>
    </row>
    <row r="197" spans="1:56" s="25" customFormat="1" x14ac:dyDescent="0.25">
      <c r="A197" s="44" t="s">
        <v>27</v>
      </c>
      <c r="B197" s="39"/>
      <c r="C197" s="44" t="s">
        <v>33</v>
      </c>
      <c r="D197" s="39"/>
      <c r="E197" s="44" t="s">
        <v>35</v>
      </c>
      <c r="F197" s="39"/>
      <c r="G197" s="44" t="s">
        <v>37</v>
      </c>
      <c r="H197" s="39"/>
      <c r="I197" s="44" t="s">
        <v>38</v>
      </c>
      <c r="J197" s="39"/>
      <c r="K197" s="39"/>
      <c r="L197" s="44" t="s">
        <v>155</v>
      </c>
      <c r="M197" s="39"/>
      <c r="N197" s="39"/>
      <c r="O197" s="44"/>
      <c r="P197" s="39"/>
      <c r="Q197" s="44"/>
      <c r="R197" s="39"/>
      <c r="S197" s="45" t="s">
        <v>156</v>
      </c>
      <c r="T197" s="39"/>
      <c r="U197" s="39"/>
      <c r="V197" s="39"/>
      <c r="W197" s="39"/>
      <c r="X197" s="39"/>
      <c r="Y197" s="39"/>
      <c r="Z197" s="39"/>
      <c r="AA197" s="44" t="s">
        <v>48</v>
      </c>
      <c r="AB197" s="39"/>
      <c r="AC197" s="39"/>
      <c r="AD197" s="39"/>
      <c r="AE197" s="39"/>
      <c r="AF197" s="44" t="s">
        <v>30</v>
      </c>
      <c r="AG197" s="39"/>
      <c r="AH197" s="39"/>
      <c r="AI197" s="9" t="s">
        <v>160</v>
      </c>
      <c r="AJ197" s="46" t="s">
        <v>161</v>
      </c>
      <c r="AK197" s="39"/>
      <c r="AL197" s="39"/>
      <c r="AM197" s="39"/>
      <c r="AN197" s="39"/>
      <c r="AO197" s="39"/>
      <c r="AP197" s="26">
        <v>0</v>
      </c>
      <c r="AQ197" s="26">
        <v>0</v>
      </c>
      <c r="AR197" s="26">
        <v>0</v>
      </c>
      <c r="AS197" s="41">
        <v>0</v>
      </c>
      <c r="AT197" s="36"/>
      <c r="AU197" s="41">
        <v>0</v>
      </c>
      <c r="AV197" s="36"/>
      <c r="AW197" s="26">
        <v>0</v>
      </c>
      <c r="AX197" s="26">
        <v>0</v>
      </c>
      <c r="AY197" s="26">
        <v>0</v>
      </c>
      <c r="AZ197" s="26">
        <v>0</v>
      </c>
      <c r="BA197" s="26">
        <v>0</v>
      </c>
      <c r="BB197" s="26">
        <v>0</v>
      </c>
      <c r="BC197" s="26">
        <v>0</v>
      </c>
      <c r="BD197" s="26">
        <v>0</v>
      </c>
    </row>
    <row r="198" spans="1:56" s="25" customFormat="1" x14ac:dyDescent="0.25">
      <c r="A198" s="38" t="s">
        <v>27</v>
      </c>
      <c r="B198" s="39"/>
      <c r="C198" s="38" t="s">
        <v>33</v>
      </c>
      <c r="D198" s="39"/>
      <c r="E198" s="38" t="s">
        <v>35</v>
      </c>
      <c r="F198" s="39"/>
      <c r="G198" s="38" t="s">
        <v>37</v>
      </c>
      <c r="H198" s="39"/>
      <c r="I198" s="38" t="s">
        <v>38</v>
      </c>
      <c r="J198" s="39"/>
      <c r="K198" s="39"/>
      <c r="L198" s="38" t="s">
        <v>155</v>
      </c>
      <c r="M198" s="39"/>
      <c r="N198" s="39"/>
      <c r="O198" s="38" t="s">
        <v>41</v>
      </c>
      <c r="P198" s="39"/>
      <c r="Q198" s="38"/>
      <c r="R198" s="39"/>
      <c r="S198" s="40" t="s">
        <v>270</v>
      </c>
      <c r="T198" s="39"/>
      <c r="U198" s="39"/>
      <c r="V198" s="39"/>
      <c r="W198" s="39"/>
      <c r="X198" s="39"/>
      <c r="Y198" s="39"/>
      <c r="Z198" s="39"/>
      <c r="AA198" s="38" t="s">
        <v>29</v>
      </c>
      <c r="AB198" s="39"/>
      <c r="AC198" s="39"/>
      <c r="AD198" s="39"/>
      <c r="AE198" s="39"/>
      <c r="AF198" s="38" t="s">
        <v>30</v>
      </c>
      <c r="AG198" s="39"/>
      <c r="AH198" s="39"/>
      <c r="AI198" s="10" t="s">
        <v>31</v>
      </c>
      <c r="AJ198" s="42" t="s">
        <v>32</v>
      </c>
      <c r="AK198" s="39"/>
      <c r="AL198" s="39"/>
      <c r="AM198" s="39"/>
      <c r="AN198" s="39"/>
      <c r="AO198" s="39"/>
      <c r="AP198" s="24">
        <v>5254522922</v>
      </c>
      <c r="AQ198" s="24">
        <v>5048247042.4700003</v>
      </c>
      <c r="AR198" s="24">
        <v>206275879.53</v>
      </c>
      <c r="AS198" s="37">
        <v>0</v>
      </c>
      <c r="AT198" s="36"/>
      <c r="AU198" s="37">
        <v>5048247042.4700003</v>
      </c>
      <c r="AV198" s="36"/>
      <c r="AW198" s="24">
        <v>0</v>
      </c>
      <c r="AX198" s="24">
        <v>5048247042.4700003</v>
      </c>
      <c r="AY198" s="24">
        <v>0</v>
      </c>
      <c r="AZ198" s="24">
        <v>4745428243.4700003</v>
      </c>
      <c r="BA198" s="24">
        <v>302818799</v>
      </c>
      <c r="BB198" s="24">
        <v>4745428243.4700003</v>
      </c>
      <c r="BC198" s="24">
        <v>0</v>
      </c>
      <c r="BD198" s="24">
        <v>16516545</v>
      </c>
    </row>
    <row r="199" spans="1:56" s="25" customFormat="1" x14ac:dyDescent="0.25">
      <c r="A199" s="38" t="s">
        <v>27</v>
      </c>
      <c r="B199" s="39"/>
      <c r="C199" s="38" t="s">
        <v>33</v>
      </c>
      <c r="D199" s="39"/>
      <c r="E199" s="38" t="s">
        <v>35</v>
      </c>
      <c r="F199" s="39"/>
      <c r="G199" s="38" t="s">
        <v>37</v>
      </c>
      <c r="H199" s="39"/>
      <c r="I199" s="38" t="s">
        <v>38</v>
      </c>
      <c r="J199" s="39"/>
      <c r="K199" s="39"/>
      <c r="L199" s="38" t="s">
        <v>155</v>
      </c>
      <c r="M199" s="39"/>
      <c r="N199" s="39"/>
      <c r="O199" s="38" t="s">
        <v>41</v>
      </c>
      <c r="P199" s="39"/>
      <c r="Q199" s="38"/>
      <c r="R199" s="39"/>
      <c r="S199" s="40" t="s">
        <v>270</v>
      </c>
      <c r="T199" s="39"/>
      <c r="U199" s="39"/>
      <c r="V199" s="39"/>
      <c r="W199" s="39"/>
      <c r="X199" s="39"/>
      <c r="Y199" s="39"/>
      <c r="Z199" s="39"/>
      <c r="AA199" s="38" t="s">
        <v>48</v>
      </c>
      <c r="AB199" s="39"/>
      <c r="AC199" s="39"/>
      <c r="AD199" s="39"/>
      <c r="AE199" s="39"/>
      <c r="AF199" s="38" t="s">
        <v>30</v>
      </c>
      <c r="AG199" s="39"/>
      <c r="AH199" s="39"/>
      <c r="AI199" s="10" t="s">
        <v>160</v>
      </c>
      <c r="AJ199" s="42" t="s">
        <v>161</v>
      </c>
      <c r="AK199" s="39"/>
      <c r="AL199" s="39"/>
      <c r="AM199" s="39"/>
      <c r="AN199" s="39"/>
      <c r="AO199" s="39"/>
      <c r="AP199" s="24">
        <v>0</v>
      </c>
      <c r="AQ199" s="24">
        <v>0</v>
      </c>
      <c r="AR199" s="24">
        <v>0</v>
      </c>
      <c r="AS199" s="37">
        <v>0</v>
      </c>
      <c r="AT199" s="36"/>
      <c r="AU199" s="37">
        <v>0</v>
      </c>
      <c r="AV199" s="36"/>
      <c r="AW199" s="24">
        <v>0</v>
      </c>
      <c r="AX199" s="24">
        <v>0</v>
      </c>
      <c r="AY199" s="24">
        <v>0</v>
      </c>
      <c r="AZ199" s="24">
        <v>0</v>
      </c>
      <c r="BA199" s="24">
        <v>0</v>
      </c>
      <c r="BB199" s="24">
        <v>0</v>
      </c>
      <c r="BC199" s="24">
        <v>0</v>
      </c>
      <c r="BD199" s="24">
        <v>0</v>
      </c>
    </row>
    <row r="200" spans="1:56" s="25" customFormat="1" x14ac:dyDescent="0.25">
      <c r="A200" s="44" t="s">
        <v>27</v>
      </c>
      <c r="B200" s="39"/>
      <c r="C200" s="44" t="s">
        <v>146</v>
      </c>
      <c r="D200" s="39"/>
      <c r="E200" s="44"/>
      <c r="F200" s="39"/>
      <c r="G200" s="44"/>
      <c r="H200" s="39"/>
      <c r="I200" s="44"/>
      <c r="J200" s="39"/>
      <c r="K200" s="39"/>
      <c r="L200" s="44"/>
      <c r="M200" s="39"/>
      <c r="N200" s="39"/>
      <c r="O200" s="44"/>
      <c r="P200" s="39"/>
      <c r="Q200" s="44"/>
      <c r="R200" s="39"/>
      <c r="S200" s="45" t="s">
        <v>147</v>
      </c>
      <c r="T200" s="39"/>
      <c r="U200" s="39"/>
      <c r="V200" s="39"/>
      <c r="W200" s="39"/>
      <c r="X200" s="39"/>
      <c r="Y200" s="39"/>
      <c r="Z200" s="39"/>
      <c r="AA200" s="44" t="s">
        <v>29</v>
      </c>
      <c r="AB200" s="39"/>
      <c r="AC200" s="39"/>
      <c r="AD200" s="39"/>
      <c r="AE200" s="39"/>
      <c r="AF200" s="44" t="s">
        <v>30</v>
      </c>
      <c r="AG200" s="39"/>
      <c r="AH200" s="39"/>
      <c r="AI200" s="9" t="s">
        <v>31</v>
      </c>
      <c r="AJ200" s="46" t="s">
        <v>32</v>
      </c>
      <c r="AK200" s="39"/>
      <c r="AL200" s="39"/>
      <c r="AM200" s="39"/>
      <c r="AN200" s="39"/>
      <c r="AO200" s="39"/>
      <c r="AP200" s="26">
        <v>240512135</v>
      </c>
      <c r="AQ200" s="26">
        <v>207072485.19999999</v>
      </c>
      <c r="AR200" s="26">
        <v>33439649.800000001</v>
      </c>
      <c r="AS200" s="41">
        <v>0</v>
      </c>
      <c r="AT200" s="36"/>
      <c r="AU200" s="41">
        <v>207072485.19999999</v>
      </c>
      <c r="AV200" s="36"/>
      <c r="AW200" s="26">
        <v>0</v>
      </c>
      <c r="AX200" s="26">
        <v>207072485.19999999</v>
      </c>
      <c r="AY200" s="26">
        <v>0</v>
      </c>
      <c r="AZ200" s="26">
        <v>207072485.19999999</v>
      </c>
      <c r="BA200" s="26">
        <v>0</v>
      </c>
      <c r="BB200" s="26">
        <v>207072485.19999999</v>
      </c>
      <c r="BC200" s="26">
        <v>0</v>
      </c>
      <c r="BD200" s="26">
        <v>0</v>
      </c>
    </row>
    <row r="201" spans="1:56" s="25" customFormat="1" x14ac:dyDescent="0.25">
      <c r="A201" s="44" t="s">
        <v>27</v>
      </c>
      <c r="B201" s="39"/>
      <c r="C201" s="44" t="s">
        <v>146</v>
      </c>
      <c r="D201" s="39"/>
      <c r="E201" s="44" t="s">
        <v>35</v>
      </c>
      <c r="F201" s="39"/>
      <c r="G201" s="44"/>
      <c r="H201" s="39"/>
      <c r="I201" s="44"/>
      <c r="J201" s="39"/>
      <c r="K201" s="39"/>
      <c r="L201" s="44"/>
      <c r="M201" s="39"/>
      <c r="N201" s="39"/>
      <c r="O201" s="44"/>
      <c r="P201" s="39"/>
      <c r="Q201" s="44"/>
      <c r="R201" s="39"/>
      <c r="S201" s="45" t="s">
        <v>36</v>
      </c>
      <c r="T201" s="39"/>
      <c r="U201" s="39"/>
      <c r="V201" s="39"/>
      <c r="W201" s="39"/>
      <c r="X201" s="39"/>
      <c r="Y201" s="39"/>
      <c r="Z201" s="39"/>
      <c r="AA201" s="44" t="s">
        <v>29</v>
      </c>
      <c r="AB201" s="39"/>
      <c r="AC201" s="39"/>
      <c r="AD201" s="39"/>
      <c r="AE201" s="39"/>
      <c r="AF201" s="44" t="s">
        <v>30</v>
      </c>
      <c r="AG201" s="39"/>
      <c r="AH201" s="39"/>
      <c r="AI201" s="9" t="s">
        <v>31</v>
      </c>
      <c r="AJ201" s="46" t="s">
        <v>32</v>
      </c>
      <c r="AK201" s="39"/>
      <c r="AL201" s="39"/>
      <c r="AM201" s="39"/>
      <c r="AN201" s="39"/>
      <c r="AO201" s="39"/>
      <c r="AP201" s="26">
        <v>240512135</v>
      </c>
      <c r="AQ201" s="26">
        <v>207072485.19999999</v>
      </c>
      <c r="AR201" s="26">
        <v>33439649.800000001</v>
      </c>
      <c r="AS201" s="41">
        <v>0</v>
      </c>
      <c r="AT201" s="36"/>
      <c r="AU201" s="41">
        <v>207072485.19999999</v>
      </c>
      <c r="AV201" s="36"/>
      <c r="AW201" s="26">
        <v>0</v>
      </c>
      <c r="AX201" s="26">
        <v>207072485.19999999</v>
      </c>
      <c r="AY201" s="26">
        <v>0</v>
      </c>
      <c r="AZ201" s="26">
        <v>207072485.19999999</v>
      </c>
      <c r="BA201" s="26">
        <v>0</v>
      </c>
      <c r="BB201" s="26">
        <v>207072485.19999999</v>
      </c>
      <c r="BC201" s="26">
        <v>0</v>
      </c>
      <c r="BD201" s="26">
        <v>0</v>
      </c>
    </row>
    <row r="202" spans="1:56" s="25" customFormat="1" x14ac:dyDescent="0.25">
      <c r="A202" s="44" t="s">
        <v>27</v>
      </c>
      <c r="B202" s="39"/>
      <c r="C202" s="44" t="s">
        <v>146</v>
      </c>
      <c r="D202" s="39"/>
      <c r="E202" s="44" t="s">
        <v>35</v>
      </c>
      <c r="F202" s="39"/>
      <c r="G202" s="44" t="s">
        <v>148</v>
      </c>
      <c r="H202" s="39"/>
      <c r="I202" s="44"/>
      <c r="J202" s="39"/>
      <c r="K202" s="39"/>
      <c r="L202" s="44"/>
      <c r="M202" s="39"/>
      <c r="N202" s="39"/>
      <c r="O202" s="44"/>
      <c r="P202" s="39"/>
      <c r="Q202" s="44"/>
      <c r="R202" s="39"/>
      <c r="S202" s="45" t="s">
        <v>265</v>
      </c>
      <c r="T202" s="39"/>
      <c r="U202" s="39"/>
      <c r="V202" s="39"/>
      <c r="W202" s="39"/>
      <c r="X202" s="39"/>
      <c r="Y202" s="39"/>
      <c r="Z202" s="39"/>
      <c r="AA202" s="44" t="s">
        <v>29</v>
      </c>
      <c r="AB202" s="39"/>
      <c r="AC202" s="39"/>
      <c r="AD202" s="39"/>
      <c r="AE202" s="39"/>
      <c r="AF202" s="44" t="s">
        <v>30</v>
      </c>
      <c r="AG202" s="39"/>
      <c r="AH202" s="39"/>
      <c r="AI202" s="9" t="s">
        <v>31</v>
      </c>
      <c r="AJ202" s="46" t="s">
        <v>32</v>
      </c>
      <c r="AK202" s="39"/>
      <c r="AL202" s="39"/>
      <c r="AM202" s="39"/>
      <c r="AN202" s="39"/>
      <c r="AO202" s="39"/>
      <c r="AP202" s="26">
        <v>240512135</v>
      </c>
      <c r="AQ202" s="26">
        <v>207072485.19999999</v>
      </c>
      <c r="AR202" s="26">
        <v>33439649.800000001</v>
      </c>
      <c r="AS202" s="41">
        <v>0</v>
      </c>
      <c r="AT202" s="36"/>
      <c r="AU202" s="41">
        <v>207072485.19999999</v>
      </c>
      <c r="AV202" s="36"/>
      <c r="AW202" s="26">
        <v>0</v>
      </c>
      <c r="AX202" s="26">
        <v>207072485.19999999</v>
      </c>
      <c r="AY202" s="26">
        <v>0</v>
      </c>
      <c r="AZ202" s="26">
        <v>207072485.19999999</v>
      </c>
      <c r="BA202" s="26">
        <v>0</v>
      </c>
      <c r="BB202" s="26">
        <v>207072485.19999999</v>
      </c>
      <c r="BC202" s="26">
        <v>0</v>
      </c>
      <c r="BD202" s="26">
        <v>0</v>
      </c>
    </row>
    <row r="203" spans="1:56" s="25" customFormat="1" x14ac:dyDescent="0.25">
      <c r="A203" s="44" t="s">
        <v>27</v>
      </c>
      <c r="B203" s="39"/>
      <c r="C203" s="44" t="s">
        <v>146</v>
      </c>
      <c r="D203" s="39"/>
      <c r="E203" s="44" t="s">
        <v>35</v>
      </c>
      <c r="F203" s="39"/>
      <c r="G203" s="44" t="s">
        <v>148</v>
      </c>
      <c r="H203" s="39"/>
      <c r="I203" s="44" t="s">
        <v>38</v>
      </c>
      <c r="J203" s="39"/>
      <c r="K203" s="39"/>
      <c r="L203" s="44" t="s">
        <v>149</v>
      </c>
      <c r="M203" s="39"/>
      <c r="N203" s="39"/>
      <c r="O203" s="44"/>
      <c r="P203" s="39"/>
      <c r="Q203" s="44"/>
      <c r="R203" s="39"/>
      <c r="S203" s="45" t="s">
        <v>150</v>
      </c>
      <c r="T203" s="39"/>
      <c r="U203" s="39"/>
      <c r="V203" s="39"/>
      <c r="W203" s="39"/>
      <c r="X203" s="39"/>
      <c r="Y203" s="39"/>
      <c r="Z203" s="39"/>
      <c r="AA203" s="44" t="s">
        <v>29</v>
      </c>
      <c r="AB203" s="39"/>
      <c r="AC203" s="39"/>
      <c r="AD203" s="39"/>
      <c r="AE203" s="39"/>
      <c r="AF203" s="44" t="s">
        <v>30</v>
      </c>
      <c r="AG203" s="39"/>
      <c r="AH203" s="39"/>
      <c r="AI203" s="9" t="s">
        <v>31</v>
      </c>
      <c r="AJ203" s="46" t="s">
        <v>32</v>
      </c>
      <c r="AK203" s="39"/>
      <c r="AL203" s="39"/>
      <c r="AM203" s="39"/>
      <c r="AN203" s="39"/>
      <c r="AO203" s="39"/>
      <c r="AP203" s="26">
        <v>0</v>
      </c>
      <c r="AQ203" s="26">
        <v>0</v>
      </c>
      <c r="AR203" s="26">
        <v>0</v>
      </c>
      <c r="AS203" s="41">
        <v>0</v>
      </c>
      <c r="AT203" s="36"/>
      <c r="AU203" s="41">
        <v>0</v>
      </c>
      <c r="AV203" s="36"/>
      <c r="AW203" s="26">
        <v>0</v>
      </c>
      <c r="AX203" s="26">
        <v>0</v>
      </c>
      <c r="AY203" s="26">
        <v>0</v>
      </c>
      <c r="AZ203" s="26">
        <v>0</v>
      </c>
      <c r="BA203" s="26">
        <v>0</v>
      </c>
      <c r="BB203" s="26">
        <v>0</v>
      </c>
      <c r="BC203" s="26">
        <v>0</v>
      </c>
      <c r="BD203" s="26">
        <v>0</v>
      </c>
    </row>
    <row r="204" spans="1:56" s="25" customFormat="1" x14ac:dyDescent="0.25">
      <c r="A204" s="44" t="s">
        <v>27</v>
      </c>
      <c r="B204" s="39"/>
      <c r="C204" s="44" t="s">
        <v>146</v>
      </c>
      <c r="D204" s="39"/>
      <c r="E204" s="44" t="s">
        <v>35</v>
      </c>
      <c r="F204" s="39"/>
      <c r="G204" s="44" t="s">
        <v>148</v>
      </c>
      <c r="H204" s="39"/>
      <c r="I204" s="44" t="s">
        <v>38</v>
      </c>
      <c r="J204" s="39"/>
      <c r="K204" s="39"/>
      <c r="L204" s="44" t="s">
        <v>157</v>
      </c>
      <c r="M204" s="39"/>
      <c r="N204" s="39"/>
      <c r="O204" s="44"/>
      <c r="P204" s="39"/>
      <c r="Q204" s="44"/>
      <c r="R204" s="39"/>
      <c r="S204" s="45" t="s">
        <v>158</v>
      </c>
      <c r="T204" s="39"/>
      <c r="U204" s="39"/>
      <c r="V204" s="39"/>
      <c r="W204" s="39"/>
      <c r="X204" s="39"/>
      <c r="Y204" s="39"/>
      <c r="Z204" s="39"/>
      <c r="AA204" s="44" t="s">
        <v>29</v>
      </c>
      <c r="AB204" s="39"/>
      <c r="AC204" s="39"/>
      <c r="AD204" s="39"/>
      <c r="AE204" s="39"/>
      <c r="AF204" s="44" t="s">
        <v>30</v>
      </c>
      <c r="AG204" s="39"/>
      <c r="AH204" s="39"/>
      <c r="AI204" s="9" t="s">
        <v>31</v>
      </c>
      <c r="AJ204" s="46" t="s">
        <v>32</v>
      </c>
      <c r="AK204" s="39"/>
      <c r="AL204" s="39"/>
      <c r="AM204" s="39"/>
      <c r="AN204" s="39"/>
      <c r="AO204" s="39"/>
      <c r="AP204" s="26">
        <v>240512135</v>
      </c>
      <c r="AQ204" s="26">
        <v>207072485.19999999</v>
      </c>
      <c r="AR204" s="26">
        <v>33439649.800000001</v>
      </c>
      <c r="AS204" s="41">
        <v>0</v>
      </c>
      <c r="AT204" s="36"/>
      <c r="AU204" s="41">
        <v>207072485.19999999</v>
      </c>
      <c r="AV204" s="36"/>
      <c r="AW204" s="26">
        <v>0</v>
      </c>
      <c r="AX204" s="26">
        <v>207072485.19999999</v>
      </c>
      <c r="AY204" s="26">
        <v>0</v>
      </c>
      <c r="AZ204" s="26">
        <v>207072485.19999999</v>
      </c>
      <c r="BA204" s="26">
        <v>0</v>
      </c>
      <c r="BB204" s="26">
        <v>207072485.19999999</v>
      </c>
      <c r="BC204" s="26">
        <v>0</v>
      </c>
      <c r="BD204" s="26">
        <v>0</v>
      </c>
    </row>
    <row r="205" spans="1:56" s="25" customFormat="1" x14ac:dyDescent="0.25">
      <c r="A205" s="44" t="s">
        <v>27</v>
      </c>
      <c r="B205" s="39"/>
      <c r="C205" s="44" t="s">
        <v>146</v>
      </c>
      <c r="D205" s="39"/>
      <c r="E205" s="44" t="s">
        <v>35</v>
      </c>
      <c r="F205" s="39"/>
      <c r="G205" s="44" t="s">
        <v>148</v>
      </c>
      <c r="H205" s="39"/>
      <c r="I205" s="44" t="s">
        <v>38</v>
      </c>
      <c r="J205" s="39"/>
      <c r="K205" s="39"/>
      <c r="L205" s="44"/>
      <c r="M205" s="39"/>
      <c r="N205" s="39"/>
      <c r="O205" s="44"/>
      <c r="P205" s="39"/>
      <c r="Q205" s="44"/>
      <c r="R205" s="39"/>
      <c r="S205" s="45" t="s">
        <v>265</v>
      </c>
      <c r="T205" s="39"/>
      <c r="U205" s="39"/>
      <c r="V205" s="39"/>
      <c r="W205" s="39"/>
      <c r="X205" s="39"/>
      <c r="Y205" s="39"/>
      <c r="Z205" s="39"/>
      <c r="AA205" s="44" t="s">
        <v>29</v>
      </c>
      <c r="AB205" s="39"/>
      <c r="AC205" s="39"/>
      <c r="AD205" s="39"/>
      <c r="AE205" s="39"/>
      <c r="AF205" s="44" t="s">
        <v>30</v>
      </c>
      <c r="AG205" s="39"/>
      <c r="AH205" s="39"/>
      <c r="AI205" s="9" t="s">
        <v>31</v>
      </c>
      <c r="AJ205" s="46" t="s">
        <v>32</v>
      </c>
      <c r="AK205" s="39"/>
      <c r="AL205" s="39"/>
      <c r="AM205" s="39"/>
      <c r="AN205" s="39"/>
      <c r="AO205" s="39"/>
      <c r="AP205" s="26">
        <v>240512135</v>
      </c>
      <c r="AQ205" s="26">
        <v>207072485.19999999</v>
      </c>
      <c r="AR205" s="26">
        <v>33439649.800000001</v>
      </c>
      <c r="AS205" s="41">
        <v>0</v>
      </c>
      <c r="AT205" s="36"/>
      <c r="AU205" s="41">
        <v>207072485.19999999</v>
      </c>
      <c r="AV205" s="36"/>
      <c r="AW205" s="26">
        <v>0</v>
      </c>
      <c r="AX205" s="26">
        <v>207072485.19999999</v>
      </c>
      <c r="AY205" s="26">
        <v>0</v>
      </c>
      <c r="AZ205" s="26">
        <v>207072485.19999999</v>
      </c>
      <c r="BA205" s="26">
        <v>0</v>
      </c>
      <c r="BB205" s="26">
        <v>207072485.19999999</v>
      </c>
      <c r="BC205" s="26">
        <v>0</v>
      </c>
      <c r="BD205" s="26">
        <v>0</v>
      </c>
    </row>
    <row r="206" spans="1:56" s="25" customFormat="1" x14ac:dyDescent="0.25">
      <c r="A206" s="38" t="s">
        <v>27</v>
      </c>
      <c r="B206" s="39"/>
      <c r="C206" s="38" t="s">
        <v>146</v>
      </c>
      <c r="D206" s="39"/>
      <c r="E206" s="38" t="s">
        <v>35</v>
      </c>
      <c r="F206" s="39"/>
      <c r="G206" s="38" t="s">
        <v>148</v>
      </c>
      <c r="H206" s="39"/>
      <c r="I206" s="38" t="s">
        <v>38</v>
      </c>
      <c r="J206" s="39"/>
      <c r="K206" s="39"/>
      <c r="L206" s="38" t="s">
        <v>149</v>
      </c>
      <c r="M206" s="39"/>
      <c r="N206" s="39"/>
      <c r="O206" s="38" t="s">
        <v>41</v>
      </c>
      <c r="P206" s="39"/>
      <c r="Q206" s="38"/>
      <c r="R206" s="39"/>
      <c r="S206" s="40" t="s">
        <v>266</v>
      </c>
      <c r="T206" s="39"/>
      <c r="U206" s="39"/>
      <c r="V206" s="39"/>
      <c r="W206" s="39"/>
      <c r="X206" s="39"/>
      <c r="Y206" s="39"/>
      <c r="Z206" s="39"/>
      <c r="AA206" s="38" t="s">
        <v>29</v>
      </c>
      <c r="AB206" s="39"/>
      <c r="AC206" s="39"/>
      <c r="AD206" s="39"/>
      <c r="AE206" s="39"/>
      <c r="AF206" s="38" t="s">
        <v>30</v>
      </c>
      <c r="AG206" s="39"/>
      <c r="AH206" s="39"/>
      <c r="AI206" s="10" t="s">
        <v>31</v>
      </c>
      <c r="AJ206" s="42" t="s">
        <v>32</v>
      </c>
      <c r="AK206" s="39"/>
      <c r="AL206" s="39"/>
      <c r="AM206" s="39"/>
      <c r="AN206" s="39"/>
      <c r="AO206" s="39"/>
      <c r="AP206" s="24">
        <v>0</v>
      </c>
      <c r="AQ206" s="24">
        <v>0</v>
      </c>
      <c r="AR206" s="24">
        <v>0</v>
      </c>
      <c r="AS206" s="37">
        <v>0</v>
      </c>
      <c r="AT206" s="36"/>
      <c r="AU206" s="37">
        <v>0</v>
      </c>
      <c r="AV206" s="36"/>
      <c r="AW206" s="24">
        <v>0</v>
      </c>
      <c r="AX206" s="24">
        <v>0</v>
      </c>
      <c r="AY206" s="24">
        <v>0</v>
      </c>
      <c r="AZ206" s="24">
        <v>0</v>
      </c>
      <c r="BA206" s="24">
        <v>0</v>
      </c>
      <c r="BB206" s="24">
        <v>0</v>
      </c>
      <c r="BC206" s="24">
        <v>0</v>
      </c>
      <c r="BD206" s="24">
        <v>0</v>
      </c>
    </row>
    <row r="207" spans="1:56" s="25" customFormat="1" x14ac:dyDescent="0.25">
      <c r="A207" s="38" t="s">
        <v>27</v>
      </c>
      <c r="B207" s="39"/>
      <c r="C207" s="38" t="s">
        <v>146</v>
      </c>
      <c r="D207" s="39"/>
      <c r="E207" s="38" t="s">
        <v>35</v>
      </c>
      <c r="F207" s="39"/>
      <c r="G207" s="38" t="s">
        <v>148</v>
      </c>
      <c r="H207" s="39"/>
      <c r="I207" s="38" t="s">
        <v>38</v>
      </c>
      <c r="J207" s="39"/>
      <c r="K207" s="39"/>
      <c r="L207" s="38" t="s">
        <v>157</v>
      </c>
      <c r="M207" s="39"/>
      <c r="N207" s="39"/>
      <c r="O207" s="38" t="s">
        <v>41</v>
      </c>
      <c r="P207" s="39"/>
      <c r="Q207" s="38"/>
      <c r="R207" s="39"/>
      <c r="S207" s="40" t="s">
        <v>271</v>
      </c>
      <c r="T207" s="39"/>
      <c r="U207" s="39"/>
      <c r="V207" s="39"/>
      <c r="W207" s="39"/>
      <c r="X207" s="39"/>
      <c r="Y207" s="39"/>
      <c r="Z207" s="39"/>
      <c r="AA207" s="38" t="s">
        <v>29</v>
      </c>
      <c r="AB207" s="39"/>
      <c r="AC207" s="39"/>
      <c r="AD207" s="39"/>
      <c r="AE207" s="39"/>
      <c r="AF207" s="38" t="s">
        <v>30</v>
      </c>
      <c r="AG207" s="39"/>
      <c r="AH207" s="39"/>
      <c r="AI207" s="10" t="s">
        <v>31</v>
      </c>
      <c r="AJ207" s="42" t="s">
        <v>32</v>
      </c>
      <c r="AK207" s="39"/>
      <c r="AL207" s="39"/>
      <c r="AM207" s="39"/>
      <c r="AN207" s="39"/>
      <c r="AO207" s="39"/>
      <c r="AP207" s="24">
        <v>240512135</v>
      </c>
      <c r="AQ207" s="24">
        <v>207072485.19999999</v>
      </c>
      <c r="AR207" s="24">
        <v>33439649.800000001</v>
      </c>
      <c r="AS207" s="37">
        <v>0</v>
      </c>
      <c r="AT207" s="36"/>
      <c r="AU207" s="37">
        <v>207072485.19999999</v>
      </c>
      <c r="AV207" s="36"/>
      <c r="AW207" s="24">
        <v>0</v>
      </c>
      <c r="AX207" s="24">
        <v>207072485.19999999</v>
      </c>
      <c r="AY207" s="24">
        <v>0</v>
      </c>
      <c r="AZ207" s="24">
        <v>207072485.19999999</v>
      </c>
      <c r="BA207" s="24">
        <v>0</v>
      </c>
      <c r="BB207" s="24">
        <v>207072485.19999999</v>
      </c>
      <c r="BC207" s="24">
        <v>0</v>
      </c>
      <c r="BD207" s="24">
        <v>0</v>
      </c>
    </row>
    <row r="208" spans="1:56" s="25" customFormat="1" x14ac:dyDescent="0.25">
      <c r="A208" s="29" t="s">
        <v>11</v>
      </c>
      <c r="B208" s="29" t="s">
        <v>11</v>
      </c>
      <c r="C208" s="29" t="s">
        <v>11</v>
      </c>
      <c r="D208" s="29" t="s">
        <v>11</v>
      </c>
      <c r="E208" s="29" t="s">
        <v>11</v>
      </c>
      <c r="F208" s="29" t="s">
        <v>11</v>
      </c>
      <c r="G208" s="29" t="s">
        <v>11</v>
      </c>
      <c r="H208" s="29" t="s">
        <v>11</v>
      </c>
      <c r="I208" s="29" t="s">
        <v>11</v>
      </c>
      <c r="J208" s="50" t="s">
        <v>11</v>
      </c>
      <c r="K208" s="39"/>
      <c r="L208" s="50" t="s">
        <v>11</v>
      </c>
      <c r="M208" s="39"/>
      <c r="N208" s="29" t="s">
        <v>11</v>
      </c>
      <c r="O208" s="29" t="s">
        <v>11</v>
      </c>
      <c r="P208" s="29" t="s">
        <v>11</v>
      </c>
      <c r="Q208" s="29" t="s">
        <v>11</v>
      </c>
      <c r="R208" s="29" t="s">
        <v>11</v>
      </c>
      <c r="S208" s="29" t="s">
        <v>11</v>
      </c>
      <c r="T208" s="29" t="s">
        <v>11</v>
      </c>
      <c r="U208" s="29" t="s">
        <v>11</v>
      </c>
      <c r="V208" s="29" t="s">
        <v>11</v>
      </c>
      <c r="W208" s="29" t="s">
        <v>11</v>
      </c>
      <c r="X208" s="29" t="s">
        <v>11</v>
      </c>
      <c r="Y208" s="29" t="s">
        <v>11</v>
      </c>
      <c r="Z208" s="29" t="s">
        <v>11</v>
      </c>
      <c r="AA208" s="50" t="s">
        <v>11</v>
      </c>
      <c r="AB208" s="39"/>
      <c r="AC208" s="50" t="s">
        <v>11</v>
      </c>
      <c r="AD208" s="39"/>
      <c r="AE208" s="29" t="s">
        <v>11</v>
      </c>
      <c r="AF208" s="29" t="s">
        <v>11</v>
      </c>
      <c r="AG208" s="29" t="s">
        <v>11</v>
      </c>
      <c r="AH208" s="29" t="s">
        <v>11</v>
      </c>
      <c r="AI208" s="29" t="s">
        <v>11</v>
      </c>
      <c r="AJ208" s="29" t="s">
        <v>11</v>
      </c>
      <c r="AK208" s="29" t="s">
        <v>11</v>
      </c>
      <c r="AL208" s="29" t="s">
        <v>11</v>
      </c>
      <c r="AM208" s="50" t="s">
        <v>11</v>
      </c>
      <c r="AN208" s="39"/>
      <c r="AO208" s="39"/>
      <c r="AP208" s="27" t="s">
        <v>11</v>
      </c>
      <c r="AQ208" s="27" t="s">
        <v>11</v>
      </c>
      <c r="AR208" s="27" t="s">
        <v>11</v>
      </c>
      <c r="AS208" s="43" t="s">
        <v>11</v>
      </c>
      <c r="AT208" s="36"/>
      <c r="AU208" s="43" t="s">
        <v>11</v>
      </c>
      <c r="AV208" s="36"/>
      <c r="AW208" s="27" t="s">
        <v>11</v>
      </c>
      <c r="AX208" s="27" t="s">
        <v>11</v>
      </c>
      <c r="AY208" s="27" t="s">
        <v>11</v>
      </c>
      <c r="AZ208" s="27" t="s">
        <v>11</v>
      </c>
      <c r="BA208" s="27" t="s">
        <v>11</v>
      </c>
      <c r="BB208" s="27" t="s">
        <v>11</v>
      </c>
      <c r="BC208" s="27" t="s">
        <v>11</v>
      </c>
      <c r="BD208" s="27" t="s">
        <v>11</v>
      </c>
    </row>
    <row r="209" spans="1:56" s="25" customFormat="1" x14ac:dyDescent="0.25">
      <c r="A209" s="51" t="s">
        <v>13</v>
      </c>
      <c r="B209" s="48"/>
      <c r="C209" s="48"/>
      <c r="D209" s="48"/>
      <c r="E209" s="48"/>
      <c r="F209" s="48"/>
      <c r="G209" s="49"/>
      <c r="H209" s="52" t="s">
        <v>272</v>
      </c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9"/>
      <c r="AP209" s="27" t="s">
        <v>11</v>
      </c>
      <c r="AQ209" s="27" t="s">
        <v>11</v>
      </c>
      <c r="AR209" s="27" t="s">
        <v>11</v>
      </c>
      <c r="AS209" s="43" t="s">
        <v>11</v>
      </c>
      <c r="AT209" s="36"/>
      <c r="AU209" s="43" t="s">
        <v>11</v>
      </c>
      <c r="AV209" s="36"/>
      <c r="AW209" s="27" t="s">
        <v>11</v>
      </c>
      <c r="AX209" s="27" t="s">
        <v>11</v>
      </c>
      <c r="AY209" s="27" t="s">
        <v>11</v>
      </c>
      <c r="AZ209" s="27" t="s">
        <v>11</v>
      </c>
      <c r="BA209" s="27" t="s">
        <v>11</v>
      </c>
      <c r="BB209" s="27" t="s">
        <v>11</v>
      </c>
      <c r="BC209" s="27" t="s">
        <v>11</v>
      </c>
      <c r="BD209" s="27" t="s">
        <v>11</v>
      </c>
    </row>
    <row r="210" spans="1:56" s="25" customFormat="1" ht="27" x14ac:dyDescent="0.25">
      <c r="A210" s="47" t="s">
        <v>15</v>
      </c>
      <c r="B210" s="49"/>
      <c r="C210" s="53" t="s">
        <v>16</v>
      </c>
      <c r="D210" s="49"/>
      <c r="E210" s="47" t="s">
        <v>17</v>
      </c>
      <c r="F210" s="49"/>
      <c r="G210" s="47" t="s">
        <v>18</v>
      </c>
      <c r="H210" s="49"/>
      <c r="I210" s="47" t="s">
        <v>19</v>
      </c>
      <c r="J210" s="48"/>
      <c r="K210" s="49"/>
      <c r="L210" s="47" t="s">
        <v>20</v>
      </c>
      <c r="M210" s="48"/>
      <c r="N210" s="49"/>
      <c r="O210" s="47" t="s">
        <v>21</v>
      </c>
      <c r="P210" s="49"/>
      <c r="Q210" s="47" t="s">
        <v>22</v>
      </c>
      <c r="R210" s="49"/>
      <c r="S210" s="47" t="s">
        <v>23</v>
      </c>
      <c r="T210" s="48"/>
      <c r="U210" s="48"/>
      <c r="V210" s="48"/>
      <c r="W210" s="48"/>
      <c r="X210" s="48"/>
      <c r="Y210" s="48"/>
      <c r="Z210" s="49"/>
      <c r="AA210" s="47" t="s">
        <v>24</v>
      </c>
      <c r="AB210" s="48"/>
      <c r="AC210" s="48"/>
      <c r="AD210" s="48"/>
      <c r="AE210" s="49"/>
      <c r="AF210" s="47" t="s">
        <v>25</v>
      </c>
      <c r="AG210" s="48"/>
      <c r="AH210" s="49"/>
      <c r="AI210" s="28" t="s">
        <v>227</v>
      </c>
      <c r="AJ210" s="47" t="s">
        <v>26</v>
      </c>
      <c r="AK210" s="48"/>
      <c r="AL210" s="48"/>
      <c r="AM210" s="48"/>
      <c r="AN210" s="48"/>
      <c r="AO210" s="49"/>
      <c r="AP210" s="30" t="s">
        <v>198</v>
      </c>
      <c r="AQ210" s="30" t="s">
        <v>199</v>
      </c>
      <c r="AR210" s="30" t="s">
        <v>200</v>
      </c>
      <c r="AS210" s="54" t="s">
        <v>201</v>
      </c>
      <c r="AT210" s="55"/>
      <c r="AU210" s="54" t="s">
        <v>202</v>
      </c>
      <c r="AV210" s="55"/>
      <c r="AW210" s="30" t="s">
        <v>203</v>
      </c>
      <c r="AX210" s="30" t="s">
        <v>204</v>
      </c>
      <c r="AY210" s="30" t="s">
        <v>205</v>
      </c>
      <c r="AZ210" s="30" t="s">
        <v>206</v>
      </c>
      <c r="BA210" s="30" t="s">
        <v>207</v>
      </c>
      <c r="BB210" s="30" t="s">
        <v>208</v>
      </c>
      <c r="BC210" s="30" t="s">
        <v>209</v>
      </c>
      <c r="BD210" s="30" t="s">
        <v>300</v>
      </c>
    </row>
    <row r="211" spans="1:56" s="25" customFormat="1" x14ac:dyDescent="0.25">
      <c r="A211" s="44" t="s">
        <v>27</v>
      </c>
      <c r="B211" s="39"/>
      <c r="C211" s="44"/>
      <c r="D211" s="39"/>
      <c r="E211" s="44"/>
      <c r="F211" s="39"/>
      <c r="G211" s="44"/>
      <c r="H211" s="39"/>
      <c r="I211" s="44"/>
      <c r="J211" s="39"/>
      <c r="K211" s="39"/>
      <c r="L211" s="44"/>
      <c r="M211" s="39"/>
      <c r="N211" s="39"/>
      <c r="O211" s="44"/>
      <c r="P211" s="39"/>
      <c r="Q211" s="44"/>
      <c r="R211" s="39"/>
      <c r="S211" s="45" t="s">
        <v>28</v>
      </c>
      <c r="T211" s="39"/>
      <c r="U211" s="39"/>
      <c r="V211" s="39"/>
      <c r="W211" s="39"/>
      <c r="X211" s="39"/>
      <c r="Y211" s="39"/>
      <c r="Z211" s="39"/>
      <c r="AA211" s="44" t="s">
        <v>29</v>
      </c>
      <c r="AB211" s="39"/>
      <c r="AC211" s="39"/>
      <c r="AD211" s="39"/>
      <c r="AE211" s="39"/>
      <c r="AF211" s="44" t="s">
        <v>30</v>
      </c>
      <c r="AG211" s="39"/>
      <c r="AH211" s="39"/>
      <c r="AI211" s="9" t="s">
        <v>31</v>
      </c>
      <c r="AJ211" s="46" t="s">
        <v>32</v>
      </c>
      <c r="AK211" s="39"/>
      <c r="AL211" s="39"/>
      <c r="AM211" s="39"/>
      <c r="AN211" s="39"/>
      <c r="AO211" s="39"/>
      <c r="AP211" s="26">
        <v>2060328000</v>
      </c>
      <c r="AQ211" s="26">
        <v>1894886262</v>
      </c>
      <c r="AR211" s="26">
        <v>165441738</v>
      </c>
      <c r="AS211" s="41">
        <v>0</v>
      </c>
      <c r="AT211" s="36"/>
      <c r="AU211" s="41">
        <v>1894886262</v>
      </c>
      <c r="AV211" s="36"/>
      <c r="AW211" s="26">
        <v>0</v>
      </c>
      <c r="AX211" s="26">
        <v>1894886262</v>
      </c>
      <c r="AY211" s="26">
        <v>0</v>
      </c>
      <c r="AZ211" s="26">
        <v>1894010262</v>
      </c>
      <c r="BA211" s="26">
        <v>876000</v>
      </c>
      <c r="BB211" s="26">
        <v>1894010262</v>
      </c>
      <c r="BC211" s="26">
        <v>0</v>
      </c>
      <c r="BD211" s="26">
        <v>0</v>
      </c>
    </row>
    <row r="212" spans="1:56" s="25" customFormat="1" x14ac:dyDescent="0.25">
      <c r="A212" s="44" t="s">
        <v>27</v>
      </c>
      <c r="B212" s="39"/>
      <c r="C212" s="44" t="s">
        <v>33</v>
      </c>
      <c r="D212" s="39"/>
      <c r="E212" s="44"/>
      <c r="F212" s="39"/>
      <c r="G212" s="44"/>
      <c r="H212" s="39"/>
      <c r="I212" s="44"/>
      <c r="J212" s="39"/>
      <c r="K212" s="39"/>
      <c r="L212" s="44"/>
      <c r="M212" s="39"/>
      <c r="N212" s="39"/>
      <c r="O212" s="44"/>
      <c r="P212" s="39"/>
      <c r="Q212" s="44"/>
      <c r="R212" s="39"/>
      <c r="S212" s="45" t="s">
        <v>34</v>
      </c>
      <c r="T212" s="39"/>
      <c r="U212" s="39"/>
      <c r="V212" s="39"/>
      <c r="W212" s="39"/>
      <c r="X212" s="39"/>
      <c r="Y212" s="39"/>
      <c r="Z212" s="39"/>
      <c r="AA212" s="44" t="s">
        <v>29</v>
      </c>
      <c r="AB212" s="39"/>
      <c r="AC212" s="39"/>
      <c r="AD212" s="39"/>
      <c r="AE212" s="39"/>
      <c r="AF212" s="44" t="s">
        <v>30</v>
      </c>
      <c r="AG212" s="39"/>
      <c r="AH212" s="39"/>
      <c r="AI212" s="9" t="s">
        <v>31</v>
      </c>
      <c r="AJ212" s="46" t="s">
        <v>32</v>
      </c>
      <c r="AK212" s="39"/>
      <c r="AL212" s="39"/>
      <c r="AM212" s="39"/>
      <c r="AN212" s="39"/>
      <c r="AO212" s="39"/>
      <c r="AP212" s="26">
        <v>2060328000</v>
      </c>
      <c r="AQ212" s="26">
        <v>1894886262</v>
      </c>
      <c r="AR212" s="26">
        <v>165441738</v>
      </c>
      <c r="AS212" s="41">
        <v>0</v>
      </c>
      <c r="AT212" s="36"/>
      <c r="AU212" s="41">
        <v>1894886262</v>
      </c>
      <c r="AV212" s="36"/>
      <c r="AW212" s="26">
        <v>0</v>
      </c>
      <c r="AX212" s="26">
        <v>1894886262</v>
      </c>
      <c r="AY212" s="26">
        <v>0</v>
      </c>
      <c r="AZ212" s="26">
        <v>1894010262</v>
      </c>
      <c r="BA212" s="26">
        <v>876000</v>
      </c>
      <c r="BB212" s="26">
        <v>1894010262</v>
      </c>
      <c r="BC212" s="26">
        <v>0</v>
      </c>
      <c r="BD212" s="26">
        <v>0</v>
      </c>
    </row>
    <row r="213" spans="1:56" s="25" customFormat="1" x14ac:dyDescent="0.25">
      <c r="A213" s="44" t="s">
        <v>27</v>
      </c>
      <c r="B213" s="39"/>
      <c r="C213" s="44" t="s">
        <v>33</v>
      </c>
      <c r="D213" s="39"/>
      <c r="E213" s="44" t="s">
        <v>35</v>
      </c>
      <c r="F213" s="39"/>
      <c r="G213" s="44"/>
      <c r="H213" s="39"/>
      <c r="I213" s="44"/>
      <c r="J213" s="39"/>
      <c r="K213" s="39"/>
      <c r="L213" s="44"/>
      <c r="M213" s="39"/>
      <c r="N213" s="39"/>
      <c r="O213" s="44"/>
      <c r="P213" s="39"/>
      <c r="Q213" s="44"/>
      <c r="R213" s="39"/>
      <c r="S213" s="45" t="s">
        <v>36</v>
      </c>
      <c r="T213" s="39"/>
      <c r="U213" s="39"/>
      <c r="V213" s="39"/>
      <c r="W213" s="39"/>
      <c r="X213" s="39"/>
      <c r="Y213" s="39"/>
      <c r="Z213" s="39"/>
      <c r="AA213" s="44" t="s">
        <v>29</v>
      </c>
      <c r="AB213" s="39"/>
      <c r="AC213" s="39"/>
      <c r="AD213" s="39"/>
      <c r="AE213" s="39"/>
      <c r="AF213" s="44" t="s">
        <v>30</v>
      </c>
      <c r="AG213" s="39"/>
      <c r="AH213" s="39"/>
      <c r="AI213" s="9" t="s">
        <v>31</v>
      </c>
      <c r="AJ213" s="46" t="s">
        <v>32</v>
      </c>
      <c r="AK213" s="39"/>
      <c r="AL213" s="39"/>
      <c r="AM213" s="39"/>
      <c r="AN213" s="39"/>
      <c r="AO213" s="39"/>
      <c r="AP213" s="26">
        <v>2060328000</v>
      </c>
      <c r="AQ213" s="26">
        <v>1894886262</v>
      </c>
      <c r="AR213" s="26">
        <v>165441738</v>
      </c>
      <c r="AS213" s="41">
        <v>0</v>
      </c>
      <c r="AT213" s="36"/>
      <c r="AU213" s="41">
        <v>1894886262</v>
      </c>
      <c r="AV213" s="36"/>
      <c r="AW213" s="26">
        <v>0</v>
      </c>
      <c r="AX213" s="26">
        <v>1894886262</v>
      </c>
      <c r="AY213" s="26">
        <v>0</v>
      </c>
      <c r="AZ213" s="26">
        <v>1894010262</v>
      </c>
      <c r="BA213" s="26">
        <v>876000</v>
      </c>
      <c r="BB213" s="26">
        <v>1894010262</v>
      </c>
      <c r="BC213" s="26">
        <v>0</v>
      </c>
      <c r="BD213" s="26">
        <v>0</v>
      </c>
    </row>
    <row r="214" spans="1:56" s="25" customFormat="1" x14ac:dyDescent="0.25">
      <c r="A214" s="44" t="s">
        <v>27</v>
      </c>
      <c r="B214" s="39"/>
      <c r="C214" s="44" t="s">
        <v>33</v>
      </c>
      <c r="D214" s="39"/>
      <c r="E214" s="44" t="s">
        <v>35</v>
      </c>
      <c r="F214" s="39"/>
      <c r="G214" s="44" t="s">
        <v>37</v>
      </c>
      <c r="H214" s="39"/>
      <c r="I214" s="44"/>
      <c r="J214" s="39"/>
      <c r="K214" s="39"/>
      <c r="L214" s="44"/>
      <c r="M214" s="39"/>
      <c r="N214" s="39"/>
      <c r="O214" s="44"/>
      <c r="P214" s="39"/>
      <c r="Q214" s="44"/>
      <c r="R214" s="39"/>
      <c r="S214" s="45" t="s">
        <v>241</v>
      </c>
      <c r="T214" s="39"/>
      <c r="U214" s="39"/>
      <c r="V214" s="39"/>
      <c r="W214" s="39"/>
      <c r="X214" s="39"/>
      <c r="Y214" s="39"/>
      <c r="Z214" s="39"/>
      <c r="AA214" s="44" t="s">
        <v>29</v>
      </c>
      <c r="AB214" s="39"/>
      <c r="AC214" s="39"/>
      <c r="AD214" s="39"/>
      <c r="AE214" s="39"/>
      <c r="AF214" s="44" t="s">
        <v>30</v>
      </c>
      <c r="AG214" s="39"/>
      <c r="AH214" s="39"/>
      <c r="AI214" s="9" t="s">
        <v>31</v>
      </c>
      <c r="AJ214" s="46" t="s">
        <v>32</v>
      </c>
      <c r="AK214" s="39"/>
      <c r="AL214" s="39"/>
      <c r="AM214" s="39"/>
      <c r="AN214" s="39"/>
      <c r="AO214" s="39"/>
      <c r="AP214" s="26">
        <v>2060328000</v>
      </c>
      <c r="AQ214" s="26">
        <v>1894886262</v>
      </c>
      <c r="AR214" s="26">
        <v>165441738</v>
      </c>
      <c r="AS214" s="41">
        <v>0</v>
      </c>
      <c r="AT214" s="36"/>
      <c r="AU214" s="41">
        <v>1894886262</v>
      </c>
      <c r="AV214" s="36"/>
      <c r="AW214" s="26">
        <v>0</v>
      </c>
      <c r="AX214" s="26">
        <v>1894886262</v>
      </c>
      <c r="AY214" s="26">
        <v>0</v>
      </c>
      <c r="AZ214" s="26">
        <v>1894010262</v>
      </c>
      <c r="BA214" s="26">
        <v>876000</v>
      </c>
      <c r="BB214" s="26">
        <v>1894010262</v>
      </c>
      <c r="BC214" s="26">
        <v>0</v>
      </c>
      <c r="BD214" s="26">
        <v>0</v>
      </c>
    </row>
    <row r="215" spans="1:56" s="25" customFormat="1" x14ac:dyDescent="0.25">
      <c r="A215" s="44" t="s">
        <v>27</v>
      </c>
      <c r="B215" s="39"/>
      <c r="C215" s="44" t="s">
        <v>33</v>
      </c>
      <c r="D215" s="39"/>
      <c r="E215" s="44" t="s">
        <v>35</v>
      </c>
      <c r="F215" s="39"/>
      <c r="G215" s="44" t="s">
        <v>37</v>
      </c>
      <c r="H215" s="39"/>
      <c r="I215" s="44" t="s">
        <v>38</v>
      </c>
      <c r="J215" s="39"/>
      <c r="K215" s="39"/>
      <c r="L215" s="44"/>
      <c r="M215" s="39"/>
      <c r="N215" s="39"/>
      <c r="O215" s="44"/>
      <c r="P215" s="39"/>
      <c r="Q215" s="44"/>
      <c r="R215" s="39"/>
      <c r="S215" s="45" t="s">
        <v>241</v>
      </c>
      <c r="T215" s="39"/>
      <c r="U215" s="39"/>
      <c r="V215" s="39"/>
      <c r="W215" s="39"/>
      <c r="X215" s="39"/>
      <c r="Y215" s="39"/>
      <c r="Z215" s="39"/>
      <c r="AA215" s="44" t="s">
        <v>29</v>
      </c>
      <c r="AB215" s="39"/>
      <c r="AC215" s="39"/>
      <c r="AD215" s="39"/>
      <c r="AE215" s="39"/>
      <c r="AF215" s="44" t="s">
        <v>30</v>
      </c>
      <c r="AG215" s="39"/>
      <c r="AH215" s="39"/>
      <c r="AI215" s="9" t="s">
        <v>31</v>
      </c>
      <c r="AJ215" s="46" t="s">
        <v>32</v>
      </c>
      <c r="AK215" s="39"/>
      <c r="AL215" s="39"/>
      <c r="AM215" s="39"/>
      <c r="AN215" s="39"/>
      <c r="AO215" s="39"/>
      <c r="AP215" s="26">
        <v>2060328000</v>
      </c>
      <c r="AQ215" s="26">
        <v>1894886262</v>
      </c>
      <c r="AR215" s="26">
        <v>165441738</v>
      </c>
      <c r="AS215" s="41">
        <v>0</v>
      </c>
      <c r="AT215" s="36"/>
      <c r="AU215" s="41">
        <v>1894886262</v>
      </c>
      <c r="AV215" s="36"/>
      <c r="AW215" s="26">
        <v>0</v>
      </c>
      <c r="AX215" s="26">
        <v>1894886262</v>
      </c>
      <c r="AY215" s="26">
        <v>0</v>
      </c>
      <c r="AZ215" s="26">
        <v>1894010262</v>
      </c>
      <c r="BA215" s="26">
        <v>876000</v>
      </c>
      <c r="BB215" s="26">
        <v>1894010262</v>
      </c>
      <c r="BC215" s="26">
        <v>0</v>
      </c>
      <c r="BD215" s="26">
        <v>0</v>
      </c>
    </row>
    <row r="216" spans="1:56" s="25" customFormat="1" x14ac:dyDescent="0.25">
      <c r="A216" s="44" t="s">
        <v>27</v>
      </c>
      <c r="B216" s="39"/>
      <c r="C216" s="44" t="s">
        <v>33</v>
      </c>
      <c r="D216" s="39"/>
      <c r="E216" s="44" t="s">
        <v>35</v>
      </c>
      <c r="F216" s="39"/>
      <c r="G216" s="44" t="s">
        <v>37</v>
      </c>
      <c r="H216" s="39"/>
      <c r="I216" s="44" t="s">
        <v>38</v>
      </c>
      <c r="J216" s="39"/>
      <c r="K216" s="39"/>
      <c r="L216" s="44" t="s">
        <v>143</v>
      </c>
      <c r="M216" s="39"/>
      <c r="N216" s="39"/>
      <c r="O216" s="44"/>
      <c r="P216" s="39"/>
      <c r="Q216" s="44"/>
      <c r="R216" s="39"/>
      <c r="S216" s="45" t="s">
        <v>144</v>
      </c>
      <c r="T216" s="39"/>
      <c r="U216" s="39"/>
      <c r="V216" s="39"/>
      <c r="W216" s="39"/>
      <c r="X216" s="39"/>
      <c r="Y216" s="39"/>
      <c r="Z216" s="39"/>
      <c r="AA216" s="44" t="s">
        <v>29</v>
      </c>
      <c r="AB216" s="39"/>
      <c r="AC216" s="39"/>
      <c r="AD216" s="39"/>
      <c r="AE216" s="39"/>
      <c r="AF216" s="44" t="s">
        <v>30</v>
      </c>
      <c r="AG216" s="39"/>
      <c r="AH216" s="39"/>
      <c r="AI216" s="9" t="s">
        <v>31</v>
      </c>
      <c r="AJ216" s="46" t="s">
        <v>32</v>
      </c>
      <c r="AK216" s="39"/>
      <c r="AL216" s="39"/>
      <c r="AM216" s="39"/>
      <c r="AN216" s="39"/>
      <c r="AO216" s="39"/>
      <c r="AP216" s="26">
        <v>2060328000</v>
      </c>
      <c r="AQ216" s="26">
        <v>1894886262</v>
      </c>
      <c r="AR216" s="26">
        <v>165441738</v>
      </c>
      <c r="AS216" s="41">
        <v>0</v>
      </c>
      <c r="AT216" s="36"/>
      <c r="AU216" s="41">
        <v>1894886262</v>
      </c>
      <c r="AV216" s="36"/>
      <c r="AW216" s="26">
        <v>0</v>
      </c>
      <c r="AX216" s="26">
        <v>1894886262</v>
      </c>
      <c r="AY216" s="26">
        <v>0</v>
      </c>
      <c r="AZ216" s="26">
        <v>1894010262</v>
      </c>
      <c r="BA216" s="26">
        <v>876000</v>
      </c>
      <c r="BB216" s="26">
        <v>1894010262</v>
      </c>
      <c r="BC216" s="26">
        <v>0</v>
      </c>
      <c r="BD216" s="26">
        <v>0</v>
      </c>
    </row>
    <row r="217" spans="1:56" s="25" customFormat="1" x14ac:dyDescent="0.25">
      <c r="A217" s="38" t="s">
        <v>27</v>
      </c>
      <c r="B217" s="39"/>
      <c r="C217" s="38" t="s">
        <v>33</v>
      </c>
      <c r="D217" s="39"/>
      <c r="E217" s="38" t="s">
        <v>35</v>
      </c>
      <c r="F217" s="39"/>
      <c r="G217" s="38" t="s">
        <v>37</v>
      </c>
      <c r="H217" s="39"/>
      <c r="I217" s="38" t="s">
        <v>38</v>
      </c>
      <c r="J217" s="39"/>
      <c r="K217" s="39"/>
      <c r="L217" s="38" t="s">
        <v>143</v>
      </c>
      <c r="M217" s="39"/>
      <c r="N217" s="39"/>
      <c r="O217" s="38" t="s">
        <v>41</v>
      </c>
      <c r="P217" s="39"/>
      <c r="Q217" s="38"/>
      <c r="R217" s="39"/>
      <c r="S217" s="40" t="s">
        <v>263</v>
      </c>
      <c r="T217" s="39"/>
      <c r="U217" s="39"/>
      <c r="V217" s="39"/>
      <c r="W217" s="39"/>
      <c r="X217" s="39"/>
      <c r="Y217" s="39"/>
      <c r="Z217" s="39"/>
      <c r="AA217" s="38" t="s">
        <v>29</v>
      </c>
      <c r="AB217" s="39"/>
      <c r="AC217" s="39"/>
      <c r="AD217" s="39"/>
      <c r="AE217" s="39"/>
      <c r="AF217" s="38" t="s">
        <v>30</v>
      </c>
      <c r="AG217" s="39"/>
      <c r="AH217" s="39"/>
      <c r="AI217" s="10" t="s">
        <v>31</v>
      </c>
      <c r="AJ217" s="42" t="s">
        <v>32</v>
      </c>
      <c r="AK217" s="39"/>
      <c r="AL217" s="39"/>
      <c r="AM217" s="39"/>
      <c r="AN217" s="39"/>
      <c r="AO217" s="39"/>
      <c r="AP217" s="24">
        <v>2060328000</v>
      </c>
      <c r="AQ217" s="24">
        <v>1894886262</v>
      </c>
      <c r="AR217" s="24">
        <v>165441738</v>
      </c>
      <c r="AS217" s="37">
        <v>0</v>
      </c>
      <c r="AT217" s="36"/>
      <c r="AU217" s="37">
        <v>1894886262</v>
      </c>
      <c r="AV217" s="36"/>
      <c r="AW217" s="24">
        <v>0</v>
      </c>
      <c r="AX217" s="24">
        <v>1894886262</v>
      </c>
      <c r="AY217" s="24">
        <v>0</v>
      </c>
      <c r="AZ217" s="24">
        <v>1894010262</v>
      </c>
      <c r="BA217" s="24">
        <v>876000</v>
      </c>
      <c r="BB217" s="24">
        <v>1894010262</v>
      </c>
      <c r="BC217" s="24">
        <v>0</v>
      </c>
      <c r="BD217" s="24">
        <v>0</v>
      </c>
    </row>
    <row r="218" spans="1:56" s="25" customFormat="1" x14ac:dyDescent="0.25">
      <c r="A218" s="29" t="s">
        <v>11</v>
      </c>
      <c r="B218" s="29" t="s">
        <v>11</v>
      </c>
      <c r="C218" s="29" t="s">
        <v>11</v>
      </c>
      <c r="D218" s="29" t="s">
        <v>11</v>
      </c>
      <c r="E218" s="29" t="s">
        <v>11</v>
      </c>
      <c r="F218" s="29" t="s">
        <v>11</v>
      </c>
      <c r="G218" s="29" t="s">
        <v>11</v>
      </c>
      <c r="H218" s="29" t="s">
        <v>11</v>
      </c>
      <c r="I218" s="29" t="s">
        <v>11</v>
      </c>
      <c r="J218" s="50" t="s">
        <v>11</v>
      </c>
      <c r="K218" s="39"/>
      <c r="L218" s="50" t="s">
        <v>11</v>
      </c>
      <c r="M218" s="39"/>
      <c r="N218" s="29" t="s">
        <v>11</v>
      </c>
      <c r="O218" s="29" t="s">
        <v>11</v>
      </c>
      <c r="P218" s="29" t="s">
        <v>11</v>
      </c>
      <c r="Q218" s="29" t="s">
        <v>11</v>
      </c>
      <c r="R218" s="29" t="s">
        <v>11</v>
      </c>
      <c r="S218" s="29" t="s">
        <v>11</v>
      </c>
      <c r="T218" s="29" t="s">
        <v>11</v>
      </c>
      <c r="U218" s="29" t="s">
        <v>11</v>
      </c>
      <c r="V218" s="29" t="s">
        <v>11</v>
      </c>
      <c r="W218" s="29" t="s">
        <v>11</v>
      </c>
      <c r="X218" s="29" t="s">
        <v>11</v>
      </c>
      <c r="Y218" s="29" t="s">
        <v>11</v>
      </c>
      <c r="Z218" s="29" t="s">
        <v>11</v>
      </c>
      <c r="AA218" s="50" t="s">
        <v>11</v>
      </c>
      <c r="AB218" s="39"/>
      <c r="AC218" s="50" t="s">
        <v>11</v>
      </c>
      <c r="AD218" s="39"/>
      <c r="AE218" s="29" t="s">
        <v>11</v>
      </c>
      <c r="AF218" s="29" t="s">
        <v>11</v>
      </c>
      <c r="AG218" s="29" t="s">
        <v>11</v>
      </c>
      <c r="AH218" s="29" t="s">
        <v>11</v>
      </c>
      <c r="AI218" s="29" t="s">
        <v>11</v>
      </c>
      <c r="AJ218" s="29" t="s">
        <v>11</v>
      </c>
      <c r="AK218" s="29" t="s">
        <v>11</v>
      </c>
      <c r="AL218" s="29" t="s">
        <v>11</v>
      </c>
      <c r="AM218" s="50" t="s">
        <v>11</v>
      </c>
      <c r="AN218" s="39"/>
      <c r="AO218" s="39"/>
      <c r="AP218" s="27" t="s">
        <v>11</v>
      </c>
      <c r="AQ218" s="27" t="s">
        <v>11</v>
      </c>
      <c r="AR218" s="27" t="s">
        <v>11</v>
      </c>
      <c r="AS218" s="43" t="s">
        <v>11</v>
      </c>
      <c r="AT218" s="36"/>
      <c r="AU218" s="43" t="s">
        <v>11</v>
      </c>
      <c r="AV218" s="36"/>
      <c r="AW218" s="27" t="s">
        <v>11</v>
      </c>
      <c r="AX218" s="27" t="s">
        <v>11</v>
      </c>
      <c r="AY218" s="27" t="s">
        <v>11</v>
      </c>
      <c r="AZ218" s="27" t="s">
        <v>11</v>
      </c>
      <c r="BA218" s="27" t="s">
        <v>11</v>
      </c>
      <c r="BB218" s="27" t="s">
        <v>11</v>
      </c>
      <c r="BC218" s="27" t="s">
        <v>11</v>
      </c>
      <c r="BD218" s="27" t="s">
        <v>11</v>
      </c>
    </row>
    <row r="219" spans="1:56" s="25" customFormat="1" x14ac:dyDescent="0.25">
      <c r="A219" s="51" t="s">
        <v>13</v>
      </c>
      <c r="B219" s="48"/>
      <c r="C219" s="48"/>
      <c r="D219" s="48"/>
      <c r="E219" s="48"/>
      <c r="F219" s="48"/>
      <c r="G219" s="49"/>
      <c r="H219" s="52" t="s">
        <v>159</v>
      </c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9"/>
      <c r="AP219" s="27" t="s">
        <v>11</v>
      </c>
      <c r="AQ219" s="27" t="s">
        <v>11</v>
      </c>
      <c r="AR219" s="27" t="s">
        <v>11</v>
      </c>
      <c r="AS219" s="43" t="s">
        <v>11</v>
      </c>
      <c r="AT219" s="36"/>
      <c r="AU219" s="43" t="s">
        <v>11</v>
      </c>
      <c r="AV219" s="36"/>
      <c r="AW219" s="27" t="s">
        <v>11</v>
      </c>
      <c r="AX219" s="27" t="s">
        <v>11</v>
      </c>
      <c r="AY219" s="27" t="s">
        <v>11</v>
      </c>
      <c r="AZ219" s="27" t="s">
        <v>11</v>
      </c>
      <c r="BA219" s="27" t="s">
        <v>11</v>
      </c>
      <c r="BB219" s="27" t="s">
        <v>11</v>
      </c>
      <c r="BC219" s="27" t="s">
        <v>11</v>
      </c>
      <c r="BD219" s="27" t="s">
        <v>11</v>
      </c>
    </row>
    <row r="220" spans="1:56" s="25" customFormat="1" ht="27" x14ac:dyDescent="0.25">
      <c r="A220" s="47" t="s">
        <v>15</v>
      </c>
      <c r="B220" s="49"/>
      <c r="C220" s="53" t="s">
        <v>16</v>
      </c>
      <c r="D220" s="49"/>
      <c r="E220" s="47" t="s">
        <v>17</v>
      </c>
      <c r="F220" s="49"/>
      <c r="G220" s="47" t="s">
        <v>18</v>
      </c>
      <c r="H220" s="49"/>
      <c r="I220" s="47" t="s">
        <v>19</v>
      </c>
      <c r="J220" s="48"/>
      <c r="K220" s="49"/>
      <c r="L220" s="47" t="s">
        <v>20</v>
      </c>
      <c r="M220" s="48"/>
      <c r="N220" s="49"/>
      <c r="O220" s="47" t="s">
        <v>21</v>
      </c>
      <c r="P220" s="49"/>
      <c r="Q220" s="47" t="s">
        <v>22</v>
      </c>
      <c r="R220" s="49"/>
      <c r="S220" s="47" t="s">
        <v>23</v>
      </c>
      <c r="T220" s="48"/>
      <c r="U220" s="48"/>
      <c r="V220" s="48"/>
      <c r="W220" s="48"/>
      <c r="X220" s="48"/>
      <c r="Y220" s="48"/>
      <c r="Z220" s="49"/>
      <c r="AA220" s="47" t="s">
        <v>24</v>
      </c>
      <c r="AB220" s="48"/>
      <c r="AC220" s="48"/>
      <c r="AD220" s="48"/>
      <c r="AE220" s="49"/>
      <c r="AF220" s="47" t="s">
        <v>25</v>
      </c>
      <c r="AG220" s="48"/>
      <c r="AH220" s="49"/>
      <c r="AI220" s="28" t="s">
        <v>227</v>
      </c>
      <c r="AJ220" s="47" t="s">
        <v>26</v>
      </c>
      <c r="AK220" s="48"/>
      <c r="AL220" s="48"/>
      <c r="AM220" s="48"/>
      <c r="AN220" s="48"/>
      <c r="AO220" s="49"/>
      <c r="AP220" s="30" t="s">
        <v>198</v>
      </c>
      <c r="AQ220" s="30" t="s">
        <v>199</v>
      </c>
      <c r="AR220" s="30" t="s">
        <v>200</v>
      </c>
      <c r="AS220" s="54" t="s">
        <v>201</v>
      </c>
      <c r="AT220" s="55"/>
      <c r="AU220" s="54" t="s">
        <v>202</v>
      </c>
      <c r="AV220" s="55"/>
      <c r="AW220" s="30" t="s">
        <v>203</v>
      </c>
      <c r="AX220" s="30" t="s">
        <v>204</v>
      </c>
      <c r="AY220" s="30" t="s">
        <v>205</v>
      </c>
      <c r="AZ220" s="30" t="s">
        <v>206</v>
      </c>
      <c r="BA220" s="30" t="s">
        <v>207</v>
      </c>
      <c r="BB220" s="30" t="s">
        <v>208</v>
      </c>
      <c r="BC220" s="30" t="s">
        <v>209</v>
      </c>
      <c r="BD220" s="30" t="s">
        <v>300</v>
      </c>
    </row>
    <row r="221" spans="1:56" s="25" customFormat="1" x14ac:dyDescent="0.25">
      <c r="A221" s="44" t="s">
        <v>27</v>
      </c>
      <c r="B221" s="39"/>
      <c r="C221" s="44"/>
      <c r="D221" s="39"/>
      <c r="E221" s="44"/>
      <c r="F221" s="39"/>
      <c r="G221" s="44"/>
      <c r="H221" s="39"/>
      <c r="I221" s="44"/>
      <c r="J221" s="39"/>
      <c r="K221" s="39"/>
      <c r="L221" s="44"/>
      <c r="M221" s="39"/>
      <c r="N221" s="39"/>
      <c r="O221" s="44"/>
      <c r="P221" s="39"/>
      <c r="Q221" s="44"/>
      <c r="R221" s="39"/>
      <c r="S221" s="45" t="s">
        <v>28</v>
      </c>
      <c r="T221" s="39"/>
      <c r="U221" s="39"/>
      <c r="V221" s="39"/>
      <c r="W221" s="39"/>
      <c r="X221" s="39"/>
      <c r="Y221" s="39"/>
      <c r="Z221" s="39"/>
      <c r="AA221" s="44" t="s">
        <v>29</v>
      </c>
      <c r="AB221" s="39"/>
      <c r="AC221" s="39"/>
      <c r="AD221" s="39"/>
      <c r="AE221" s="39"/>
      <c r="AF221" s="44" t="s">
        <v>30</v>
      </c>
      <c r="AG221" s="39"/>
      <c r="AH221" s="39"/>
      <c r="AI221" s="9" t="s">
        <v>31</v>
      </c>
      <c r="AJ221" s="46" t="s">
        <v>32</v>
      </c>
      <c r="AK221" s="39"/>
      <c r="AL221" s="39"/>
      <c r="AM221" s="39"/>
      <c r="AN221" s="39"/>
      <c r="AO221" s="39"/>
      <c r="AP221" s="26">
        <v>6428853294.1999998</v>
      </c>
      <c r="AQ221" s="26">
        <v>6072654614.5299997</v>
      </c>
      <c r="AR221" s="26">
        <v>356198679.67000002</v>
      </c>
      <c r="AS221" s="41">
        <v>0</v>
      </c>
      <c r="AT221" s="36"/>
      <c r="AU221" s="41">
        <v>6072654614.5299997</v>
      </c>
      <c r="AV221" s="36"/>
      <c r="AW221" s="26">
        <v>0</v>
      </c>
      <c r="AX221" s="26">
        <v>5646158977.5299997</v>
      </c>
      <c r="AY221" s="26">
        <v>426495637</v>
      </c>
      <c r="AZ221" s="26">
        <v>5646158977.5299997</v>
      </c>
      <c r="BA221" s="26">
        <v>0</v>
      </c>
      <c r="BB221" s="26">
        <v>5646158977.5299997</v>
      </c>
      <c r="BC221" s="26">
        <v>0</v>
      </c>
      <c r="BD221" s="26">
        <v>10297432.75</v>
      </c>
    </row>
    <row r="222" spans="1:56" s="25" customFormat="1" x14ac:dyDescent="0.25">
      <c r="A222" s="44" t="s">
        <v>27</v>
      </c>
      <c r="B222" s="39"/>
      <c r="C222" s="44"/>
      <c r="D222" s="39"/>
      <c r="E222" s="44"/>
      <c r="F222" s="39"/>
      <c r="G222" s="44"/>
      <c r="H222" s="39"/>
      <c r="I222" s="44"/>
      <c r="J222" s="39"/>
      <c r="K222" s="39"/>
      <c r="L222" s="44"/>
      <c r="M222" s="39"/>
      <c r="N222" s="39"/>
      <c r="O222" s="44"/>
      <c r="P222" s="39"/>
      <c r="Q222" s="44"/>
      <c r="R222" s="39"/>
      <c r="S222" s="45" t="s">
        <v>28</v>
      </c>
      <c r="T222" s="39"/>
      <c r="U222" s="39"/>
      <c r="V222" s="39"/>
      <c r="W222" s="39"/>
      <c r="X222" s="39"/>
      <c r="Y222" s="39"/>
      <c r="Z222" s="39"/>
      <c r="AA222" s="44" t="s">
        <v>48</v>
      </c>
      <c r="AB222" s="39"/>
      <c r="AC222" s="39"/>
      <c r="AD222" s="39"/>
      <c r="AE222" s="39"/>
      <c r="AF222" s="44" t="s">
        <v>30</v>
      </c>
      <c r="AG222" s="39"/>
      <c r="AH222" s="39"/>
      <c r="AI222" s="9" t="s">
        <v>160</v>
      </c>
      <c r="AJ222" s="46" t="s">
        <v>161</v>
      </c>
      <c r="AK222" s="39"/>
      <c r="AL222" s="39"/>
      <c r="AM222" s="39"/>
      <c r="AN222" s="39"/>
      <c r="AO222" s="39"/>
      <c r="AP222" s="26">
        <v>0</v>
      </c>
      <c r="AQ222" s="26">
        <v>0</v>
      </c>
      <c r="AR222" s="26">
        <v>0</v>
      </c>
      <c r="AS222" s="41">
        <v>0</v>
      </c>
      <c r="AT222" s="36"/>
      <c r="AU222" s="41">
        <v>0</v>
      </c>
      <c r="AV222" s="36"/>
      <c r="AW222" s="26">
        <v>0</v>
      </c>
      <c r="AX222" s="26">
        <v>0</v>
      </c>
      <c r="AY222" s="26">
        <v>0</v>
      </c>
      <c r="AZ222" s="26">
        <v>0</v>
      </c>
      <c r="BA222" s="26">
        <v>0</v>
      </c>
      <c r="BB222" s="26">
        <v>0</v>
      </c>
      <c r="BC222" s="26">
        <v>0</v>
      </c>
      <c r="BD222" s="26">
        <v>0</v>
      </c>
    </row>
    <row r="223" spans="1:56" s="25" customFormat="1" x14ac:dyDescent="0.25">
      <c r="A223" s="44" t="s">
        <v>27</v>
      </c>
      <c r="B223" s="39"/>
      <c r="C223" s="44" t="s">
        <v>33</v>
      </c>
      <c r="D223" s="39"/>
      <c r="E223" s="44"/>
      <c r="F223" s="39"/>
      <c r="G223" s="44"/>
      <c r="H223" s="39"/>
      <c r="I223" s="44"/>
      <c r="J223" s="39"/>
      <c r="K223" s="39"/>
      <c r="L223" s="44"/>
      <c r="M223" s="39"/>
      <c r="N223" s="39"/>
      <c r="O223" s="44"/>
      <c r="P223" s="39"/>
      <c r="Q223" s="44"/>
      <c r="R223" s="39"/>
      <c r="S223" s="45" t="s">
        <v>34</v>
      </c>
      <c r="T223" s="39"/>
      <c r="U223" s="39"/>
      <c r="V223" s="39"/>
      <c r="W223" s="39"/>
      <c r="X223" s="39"/>
      <c r="Y223" s="39"/>
      <c r="Z223" s="39"/>
      <c r="AA223" s="44" t="s">
        <v>29</v>
      </c>
      <c r="AB223" s="39"/>
      <c r="AC223" s="39"/>
      <c r="AD223" s="39"/>
      <c r="AE223" s="39"/>
      <c r="AF223" s="44" t="s">
        <v>30</v>
      </c>
      <c r="AG223" s="39"/>
      <c r="AH223" s="39"/>
      <c r="AI223" s="9" t="s">
        <v>31</v>
      </c>
      <c r="AJ223" s="46" t="s">
        <v>32</v>
      </c>
      <c r="AK223" s="39"/>
      <c r="AL223" s="39"/>
      <c r="AM223" s="39"/>
      <c r="AN223" s="39"/>
      <c r="AO223" s="39"/>
      <c r="AP223" s="26">
        <v>6428853294.1999998</v>
      </c>
      <c r="AQ223" s="26">
        <v>6072654614.5299997</v>
      </c>
      <c r="AR223" s="26">
        <v>356198679.67000002</v>
      </c>
      <c r="AS223" s="41">
        <v>0</v>
      </c>
      <c r="AT223" s="36"/>
      <c r="AU223" s="41">
        <v>6072654614.5299997</v>
      </c>
      <c r="AV223" s="36"/>
      <c r="AW223" s="26">
        <v>0</v>
      </c>
      <c r="AX223" s="26">
        <v>5646158977.5299997</v>
      </c>
      <c r="AY223" s="26">
        <v>426495637</v>
      </c>
      <c r="AZ223" s="26">
        <v>5646158977.5299997</v>
      </c>
      <c r="BA223" s="26">
        <v>0</v>
      </c>
      <c r="BB223" s="26">
        <v>5646158977.5299997</v>
      </c>
      <c r="BC223" s="26">
        <v>0</v>
      </c>
      <c r="BD223" s="26">
        <v>10297432.75</v>
      </c>
    </row>
    <row r="224" spans="1:56" s="25" customFormat="1" x14ac:dyDescent="0.25">
      <c r="A224" s="44" t="s">
        <v>27</v>
      </c>
      <c r="B224" s="39"/>
      <c r="C224" s="44" t="s">
        <v>33</v>
      </c>
      <c r="D224" s="39"/>
      <c r="E224" s="44"/>
      <c r="F224" s="39"/>
      <c r="G224" s="44"/>
      <c r="H224" s="39"/>
      <c r="I224" s="44"/>
      <c r="J224" s="39"/>
      <c r="K224" s="39"/>
      <c r="L224" s="44"/>
      <c r="M224" s="39"/>
      <c r="N224" s="39"/>
      <c r="O224" s="44"/>
      <c r="P224" s="39"/>
      <c r="Q224" s="44"/>
      <c r="R224" s="39"/>
      <c r="S224" s="45" t="s">
        <v>34</v>
      </c>
      <c r="T224" s="39"/>
      <c r="U224" s="39"/>
      <c r="V224" s="39"/>
      <c r="W224" s="39"/>
      <c r="X224" s="39"/>
      <c r="Y224" s="39"/>
      <c r="Z224" s="39"/>
      <c r="AA224" s="44" t="s">
        <v>48</v>
      </c>
      <c r="AB224" s="39"/>
      <c r="AC224" s="39"/>
      <c r="AD224" s="39"/>
      <c r="AE224" s="39"/>
      <c r="AF224" s="44" t="s">
        <v>30</v>
      </c>
      <c r="AG224" s="39"/>
      <c r="AH224" s="39"/>
      <c r="AI224" s="9" t="s">
        <v>160</v>
      </c>
      <c r="AJ224" s="46" t="s">
        <v>161</v>
      </c>
      <c r="AK224" s="39"/>
      <c r="AL224" s="39"/>
      <c r="AM224" s="39"/>
      <c r="AN224" s="39"/>
      <c r="AO224" s="39"/>
      <c r="AP224" s="26">
        <v>0</v>
      </c>
      <c r="AQ224" s="26">
        <v>0</v>
      </c>
      <c r="AR224" s="26">
        <v>0</v>
      </c>
      <c r="AS224" s="41">
        <v>0</v>
      </c>
      <c r="AT224" s="36"/>
      <c r="AU224" s="41">
        <v>0</v>
      </c>
      <c r="AV224" s="36"/>
      <c r="AW224" s="26">
        <v>0</v>
      </c>
      <c r="AX224" s="26">
        <v>0</v>
      </c>
      <c r="AY224" s="26">
        <v>0</v>
      </c>
      <c r="AZ224" s="26">
        <v>0</v>
      </c>
      <c r="BA224" s="26">
        <v>0</v>
      </c>
      <c r="BB224" s="26">
        <v>0</v>
      </c>
      <c r="BC224" s="26">
        <v>0</v>
      </c>
      <c r="BD224" s="26">
        <v>0</v>
      </c>
    </row>
    <row r="225" spans="1:56" s="25" customFormat="1" x14ac:dyDescent="0.25">
      <c r="A225" s="44" t="s">
        <v>27</v>
      </c>
      <c r="B225" s="39"/>
      <c r="C225" s="44" t="s">
        <v>33</v>
      </c>
      <c r="D225" s="39"/>
      <c r="E225" s="44" t="s">
        <v>35</v>
      </c>
      <c r="F225" s="39"/>
      <c r="G225" s="44"/>
      <c r="H225" s="39"/>
      <c r="I225" s="44"/>
      <c r="J225" s="39"/>
      <c r="K225" s="39"/>
      <c r="L225" s="44"/>
      <c r="M225" s="39"/>
      <c r="N225" s="39"/>
      <c r="O225" s="44"/>
      <c r="P225" s="39"/>
      <c r="Q225" s="44"/>
      <c r="R225" s="39"/>
      <c r="S225" s="45" t="s">
        <v>36</v>
      </c>
      <c r="T225" s="39"/>
      <c r="U225" s="39"/>
      <c r="V225" s="39"/>
      <c r="W225" s="39"/>
      <c r="X225" s="39"/>
      <c r="Y225" s="39"/>
      <c r="Z225" s="39"/>
      <c r="AA225" s="44" t="s">
        <v>29</v>
      </c>
      <c r="AB225" s="39"/>
      <c r="AC225" s="39"/>
      <c r="AD225" s="39"/>
      <c r="AE225" s="39"/>
      <c r="AF225" s="44" t="s">
        <v>30</v>
      </c>
      <c r="AG225" s="39"/>
      <c r="AH225" s="39"/>
      <c r="AI225" s="9" t="s">
        <v>31</v>
      </c>
      <c r="AJ225" s="46" t="s">
        <v>32</v>
      </c>
      <c r="AK225" s="39"/>
      <c r="AL225" s="39"/>
      <c r="AM225" s="39"/>
      <c r="AN225" s="39"/>
      <c r="AO225" s="39"/>
      <c r="AP225" s="26">
        <v>6428853294.1999998</v>
      </c>
      <c r="AQ225" s="26">
        <v>6072654614.5299997</v>
      </c>
      <c r="AR225" s="26">
        <v>356198679.67000002</v>
      </c>
      <c r="AS225" s="41">
        <v>0</v>
      </c>
      <c r="AT225" s="36"/>
      <c r="AU225" s="41">
        <v>6072654614.5299997</v>
      </c>
      <c r="AV225" s="36"/>
      <c r="AW225" s="26">
        <v>0</v>
      </c>
      <c r="AX225" s="26">
        <v>5646158977.5299997</v>
      </c>
      <c r="AY225" s="26">
        <v>426495637</v>
      </c>
      <c r="AZ225" s="26">
        <v>5646158977.5299997</v>
      </c>
      <c r="BA225" s="26">
        <v>0</v>
      </c>
      <c r="BB225" s="26">
        <v>5646158977.5299997</v>
      </c>
      <c r="BC225" s="26">
        <v>0</v>
      </c>
      <c r="BD225" s="26">
        <v>10297432.75</v>
      </c>
    </row>
    <row r="226" spans="1:56" s="25" customFormat="1" x14ac:dyDescent="0.25">
      <c r="A226" s="44" t="s">
        <v>27</v>
      </c>
      <c r="B226" s="39"/>
      <c r="C226" s="44" t="s">
        <v>33</v>
      </c>
      <c r="D226" s="39"/>
      <c r="E226" s="44" t="s">
        <v>35</v>
      </c>
      <c r="F226" s="39"/>
      <c r="G226" s="44"/>
      <c r="H226" s="39"/>
      <c r="I226" s="44"/>
      <c r="J226" s="39"/>
      <c r="K226" s="39"/>
      <c r="L226" s="44"/>
      <c r="M226" s="39"/>
      <c r="N226" s="39"/>
      <c r="O226" s="44"/>
      <c r="P226" s="39"/>
      <c r="Q226" s="44"/>
      <c r="R226" s="39"/>
      <c r="S226" s="45" t="s">
        <v>36</v>
      </c>
      <c r="T226" s="39"/>
      <c r="U226" s="39"/>
      <c r="V226" s="39"/>
      <c r="W226" s="39"/>
      <c r="X226" s="39"/>
      <c r="Y226" s="39"/>
      <c r="Z226" s="39"/>
      <c r="AA226" s="44" t="s">
        <v>48</v>
      </c>
      <c r="AB226" s="39"/>
      <c r="AC226" s="39"/>
      <c r="AD226" s="39"/>
      <c r="AE226" s="39"/>
      <c r="AF226" s="44" t="s">
        <v>30</v>
      </c>
      <c r="AG226" s="39"/>
      <c r="AH226" s="39"/>
      <c r="AI226" s="9" t="s">
        <v>160</v>
      </c>
      <c r="AJ226" s="46" t="s">
        <v>161</v>
      </c>
      <c r="AK226" s="39"/>
      <c r="AL226" s="39"/>
      <c r="AM226" s="39"/>
      <c r="AN226" s="39"/>
      <c r="AO226" s="39"/>
      <c r="AP226" s="26">
        <v>0</v>
      </c>
      <c r="AQ226" s="26">
        <v>0</v>
      </c>
      <c r="AR226" s="26">
        <v>0</v>
      </c>
      <c r="AS226" s="41">
        <v>0</v>
      </c>
      <c r="AT226" s="36"/>
      <c r="AU226" s="41">
        <v>0</v>
      </c>
      <c r="AV226" s="36"/>
      <c r="AW226" s="26">
        <v>0</v>
      </c>
      <c r="AX226" s="26">
        <v>0</v>
      </c>
      <c r="AY226" s="26">
        <v>0</v>
      </c>
      <c r="AZ226" s="26">
        <v>0</v>
      </c>
      <c r="BA226" s="26">
        <v>0</v>
      </c>
      <c r="BB226" s="26">
        <v>0</v>
      </c>
      <c r="BC226" s="26">
        <v>0</v>
      </c>
      <c r="BD226" s="26">
        <v>0</v>
      </c>
    </row>
    <row r="227" spans="1:56" s="25" customFormat="1" x14ac:dyDescent="0.25">
      <c r="A227" s="44" t="s">
        <v>27</v>
      </c>
      <c r="B227" s="39"/>
      <c r="C227" s="44" t="s">
        <v>33</v>
      </c>
      <c r="D227" s="39"/>
      <c r="E227" s="44" t="s">
        <v>35</v>
      </c>
      <c r="F227" s="39"/>
      <c r="G227" s="44" t="s">
        <v>37</v>
      </c>
      <c r="H227" s="39"/>
      <c r="I227" s="44"/>
      <c r="J227" s="39"/>
      <c r="K227" s="39"/>
      <c r="L227" s="44"/>
      <c r="M227" s="39"/>
      <c r="N227" s="39"/>
      <c r="O227" s="44"/>
      <c r="P227" s="39"/>
      <c r="Q227" s="44"/>
      <c r="R227" s="39"/>
      <c r="S227" s="45" t="s">
        <v>241</v>
      </c>
      <c r="T227" s="39"/>
      <c r="U227" s="39"/>
      <c r="V227" s="39"/>
      <c r="W227" s="39"/>
      <c r="X227" s="39"/>
      <c r="Y227" s="39"/>
      <c r="Z227" s="39"/>
      <c r="AA227" s="44" t="s">
        <v>29</v>
      </c>
      <c r="AB227" s="39"/>
      <c r="AC227" s="39"/>
      <c r="AD227" s="39"/>
      <c r="AE227" s="39"/>
      <c r="AF227" s="44" t="s">
        <v>30</v>
      </c>
      <c r="AG227" s="39"/>
      <c r="AH227" s="39"/>
      <c r="AI227" s="9" t="s">
        <v>31</v>
      </c>
      <c r="AJ227" s="46" t="s">
        <v>32</v>
      </c>
      <c r="AK227" s="39"/>
      <c r="AL227" s="39"/>
      <c r="AM227" s="39"/>
      <c r="AN227" s="39"/>
      <c r="AO227" s="39"/>
      <c r="AP227" s="26">
        <v>6428853294.1999998</v>
      </c>
      <c r="AQ227" s="26">
        <v>6072654614.5299997</v>
      </c>
      <c r="AR227" s="26">
        <v>356198679.67000002</v>
      </c>
      <c r="AS227" s="41">
        <v>0</v>
      </c>
      <c r="AT227" s="36"/>
      <c r="AU227" s="41">
        <v>6072654614.5299997</v>
      </c>
      <c r="AV227" s="36"/>
      <c r="AW227" s="26">
        <v>0</v>
      </c>
      <c r="AX227" s="26">
        <v>5646158977.5299997</v>
      </c>
      <c r="AY227" s="26">
        <v>426495637</v>
      </c>
      <c r="AZ227" s="26">
        <v>5646158977.5299997</v>
      </c>
      <c r="BA227" s="26">
        <v>0</v>
      </c>
      <c r="BB227" s="26">
        <v>5646158977.5299997</v>
      </c>
      <c r="BC227" s="26">
        <v>0</v>
      </c>
      <c r="BD227" s="26">
        <v>10297432.75</v>
      </c>
    </row>
    <row r="228" spans="1:56" s="25" customFormat="1" x14ac:dyDescent="0.25">
      <c r="A228" s="44" t="s">
        <v>27</v>
      </c>
      <c r="B228" s="39"/>
      <c r="C228" s="44" t="s">
        <v>33</v>
      </c>
      <c r="D228" s="39"/>
      <c r="E228" s="44" t="s">
        <v>35</v>
      </c>
      <c r="F228" s="39"/>
      <c r="G228" s="44" t="s">
        <v>37</v>
      </c>
      <c r="H228" s="39"/>
      <c r="I228" s="44"/>
      <c r="J228" s="39"/>
      <c r="K228" s="39"/>
      <c r="L228" s="44"/>
      <c r="M228" s="39"/>
      <c r="N228" s="39"/>
      <c r="O228" s="44"/>
      <c r="P228" s="39"/>
      <c r="Q228" s="44"/>
      <c r="R228" s="39"/>
      <c r="S228" s="45" t="s">
        <v>241</v>
      </c>
      <c r="T228" s="39"/>
      <c r="U228" s="39"/>
      <c r="V228" s="39"/>
      <c r="W228" s="39"/>
      <c r="X228" s="39"/>
      <c r="Y228" s="39"/>
      <c r="Z228" s="39"/>
      <c r="AA228" s="44" t="s">
        <v>48</v>
      </c>
      <c r="AB228" s="39"/>
      <c r="AC228" s="39"/>
      <c r="AD228" s="39"/>
      <c r="AE228" s="39"/>
      <c r="AF228" s="44" t="s">
        <v>30</v>
      </c>
      <c r="AG228" s="39"/>
      <c r="AH228" s="39"/>
      <c r="AI228" s="9" t="s">
        <v>160</v>
      </c>
      <c r="AJ228" s="46" t="s">
        <v>161</v>
      </c>
      <c r="AK228" s="39"/>
      <c r="AL228" s="39"/>
      <c r="AM228" s="39"/>
      <c r="AN228" s="39"/>
      <c r="AO228" s="39"/>
      <c r="AP228" s="26">
        <v>0</v>
      </c>
      <c r="AQ228" s="26">
        <v>0</v>
      </c>
      <c r="AR228" s="26">
        <v>0</v>
      </c>
      <c r="AS228" s="41">
        <v>0</v>
      </c>
      <c r="AT228" s="36"/>
      <c r="AU228" s="41">
        <v>0</v>
      </c>
      <c r="AV228" s="36"/>
      <c r="AW228" s="26">
        <v>0</v>
      </c>
      <c r="AX228" s="26">
        <v>0</v>
      </c>
      <c r="AY228" s="26">
        <v>0</v>
      </c>
      <c r="AZ228" s="26">
        <v>0</v>
      </c>
      <c r="BA228" s="26">
        <v>0</v>
      </c>
      <c r="BB228" s="26">
        <v>0</v>
      </c>
      <c r="BC228" s="26">
        <v>0</v>
      </c>
      <c r="BD228" s="26">
        <v>0</v>
      </c>
    </row>
    <row r="229" spans="1:56" s="25" customFormat="1" x14ac:dyDescent="0.25">
      <c r="A229" s="44" t="s">
        <v>27</v>
      </c>
      <c r="B229" s="39"/>
      <c r="C229" s="44" t="s">
        <v>33</v>
      </c>
      <c r="D229" s="39"/>
      <c r="E229" s="44" t="s">
        <v>35</v>
      </c>
      <c r="F229" s="39"/>
      <c r="G229" s="44" t="s">
        <v>37</v>
      </c>
      <c r="H229" s="39"/>
      <c r="I229" s="44" t="s">
        <v>38</v>
      </c>
      <c r="J229" s="39"/>
      <c r="K229" s="39"/>
      <c r="L229" s="44"/>
      <c r="M229" s="39"/>
      <c r="N229" s="39"/>
      <c r="O229" s="44"/>
      <c r="P229" s="39"/>
      <c r="Q229" s="44"/>
      <c r="R229" s="39"/>
      <c r="S229" s="45" t="s">
        <v>241</v>
      </c>
      <c r="T229" s="39"/>
      <c r="U229" s="39"/>
      <c r="V229" s="39"/>
      <c r="W229" s="39"/>
      <c r="X229" s="39"/>
      <c r="Y229" s="39"/>
      <c r="Z229" s="39"/>
      <c r="AA229" s="44" t="s">
        <v>29</v>
      </c>
      <c r="AB229" s="39"/>
      <c r="AC229" s="39"/>
      <c r="AD229" s="39"/>
      <c r="AE229" s="39"/>
      <c r="AF229" s="44" t="s">
        <v>30</v>
      </c>
      <c r="AG229" s="39"/>
      <c r="AH229" s="39"/>
      <c r="AI229" s="9" t="s">
        <v>31</v>
      </c>
      <c r="AJ229" s="46" t="s">
        <v>32</v>
      </c>
      <c r="AK229" s="39"/>
      <c r="AL229" s="39"/>
      <c r="AM229" s="39"/>
      <c r="AN229" s="39"/>
      <c r="AO229" s="39"/>
      <c r="AP229" s="26">
        <v>6428853294.1999998</v>
      </c>
      <c r="AQ229" s="26">
        <v>6072654614.5299997</v>
      </c>
      <c r="AR229" s="26">
        <v>356198679.67000002</v>
      </c>
      <c r="AS229" s="41">
        <v>0</v>
      </c>
      <c r="AT229" s="36"/>
      <c r="AU229" s="41">
        <v>6072654614.5299997</v>
      </c>
      <c r="AV229" s="36"/>
      <c r="AW229" s="26">
        <v>0</v>
      </c>
      <c r="AX229" s="26">
        <v>5646158977.5299997</v>
      </c>
      <c r="AY229" s="26">
        <v>426495637</v>
      </c>
      <c r="AZ229" s="26">
        <v>5646158977.5299997</v>
      </c>
      <c r="BA229" s="26">
        <v>0</v>
      </c>
      <c r="BB229" s="26">
        <v>5646158977.5299997</v>
      </c>
      <c r="BC229" s="26">
        <v>0</v>
      </c>
      <c r="BD229" s="26">
        <v>10297432.75</v>
      </c>
    </row>
    <row r="230" spans="1:56" s="25" customFormat="1" x14ac:dyDescent="0.25">
      <c r="A230" s="44" t="s">
        <v>27</v>
      </c>
      <c r="B230" s="39"/>
      <c r="C230" s="44" t="s">
        <v>33</v>
      </c>
      <c r="D230" s="39"/>
      <c r="E230" s="44" t="s">
        <v>35</v>
      </c>
      <c r="F230" s="39"/>
      <c r="G230" s="44" t="s">
        <v>37</v>
      </c>
      <c r="H230" s="39"/>
      <c r="I230" s="44" t="s">
        <v>38</v>
      </c>
      <c r="J230" s="39"/>
      <c r="K230" s="39"/>
      <c r="L230" s="44" t="s">
        <v>162</v>
      </c>
      <c r="M230" s="39"/>
      <c r="N230" s="39"/>
      <c r="O230" s="44"/>
      <c r="P230" s="39"/>
      <c r="Q230" s="44"/>
      <c r="R230" s="39"/>
      <c r="S230" s="45" t="s">
        <v>163</v>
      </c>
      <c r="T230" s="39"/>
      <c r="U230" s="39"/>
      <c r="V230" s="39"/>
      <c r="W230" s="39"/>
      <c r="X230" s="39"/>
      <c r="Y230" s="39"/>
      <c r="Z230" s="39"/>
      <c r="AA230" s="44" t="s">
        <v>29</v>
      </c>
      <c r="AB230" s="39"/>
      <c r="AC230" s="39"/>
      <c r="AD230" s="39"/>
      <c r="AE230" s="39"/>
      <c r="AF230" s="44" t="s">
        <v>30</v>
      </c>
      <c r="AG230" s="39"/>
      <c r="AH230" s="39"/>
      <c r="AI230" s="9" t="s">
        <v>31</v>
      </c>
      <c r="AJ230" s="46" t="s">
        <v>32</v>
      </c>
      <c r="AK230" s="39"/>
      <c r="AL230" s="39"/>
      <c r="AM230" s="39"/>
      <c r="AN230" s="39"/>
      <c r="AO230" s="39"/>
      <c r="AP230" s="26">
        <v>610467000</v>
      </c>
      <c r="AQ230" s="26">
        <v>602741508</v>
      </c>
      <c r="AR230" s="26">
        <v>7725492</v>
      </c>
      <c r="AS230" s="41">
        <v>0</v>
      </c>
      <c r="AT230" s="36"/>
      <c r="AU230" s="41">
        <v>602741508</v>
      </c>
      <c r="AV230" s="36"/>
      <c r="AW230" s="26">
        <v>0</v>
      </c>
      <c r="AX230" s="26">
        <v>602741508</v>
      </c>
      <c r="AY230" s="26">
        <v>0</v>
      </c>
      <c r="AZ230" s="26">
        <v>602741508</v>
      </c>
      <c r="BA230" s="26">
        <v>0</v>
      </c>
      <c r="BB230" s="26">
        <v>602741508</v>
      </c>
      <c r="BC230" s="26">
        <v>0</v>
      </c>
      <c r="BD230" s="26">
        <v>1865533</v>
      </c>
    </row>
    <row r="231" spans="1:56" s="25" customFormat="1" x14ac:dyDescent="0.25">
      <c r="A231" s="44" t="s">
        <v>27</v>
      </c>
      <c r="B231" s="39"/>
      <c r="C231" s="44" t="s">
        <v>33</v>
      </c>
      <c r="D231" s="39"/>
      <c r="E231" s="44" t="s">
        <v>35</v>
      </c>
      <c r="F231" s="39"/>
      <c r="G231" s="44" t="s">
        <v>37</v>
      </c>
      <c r="H231" s="39"/>
      <c r="I231" s="44" t="s">
        <v>38</v>
      </c>
      <c r="J231" s="39"/>
      <c r="K231" s="39"/>
      <c r="L231" s="44" t="s">
        <v>164</v>
      </c>
      <c r="M231" s="39"/>
      <c r="N231" s="39"/>
      <c r="O231" s="44"/>
      <c r="P231" s="39"/>
      <c r="Q231" s="44"/>
      <c r="R231" s="39"/>
      <c r="S231" s="45" t="s">
        <v>165</v>
      </c>
      <c r="T231" s="39"/>
      <c r="U231" s="39"/>
      <c r="V231" s="39"/>
      <c r="W231" s="39"/>
      <c r="X231" s="39"/>
      <c r="Y231" s="39"/>
      <c r="Z231" s="39"/>
      <c r="AA231" s="44" t="s">
        <v>29</v>
      </c>
      <c r="AB231" s="39"/>
      <c r="AC231" s="39"/>
      <c r="AD231" s="39"/>
      <c r="AE231" s="39"/>
      <c r="AF231" s="44" t="s">
        <v>30</v>
      </c>
      <c r="AG231" s="39"/>
      <c r="AH231" s="39"/>
      <c r="AI231" s="9" t="s">
        <v>31</v>
      </c>
      <c r="AJ231" s="46" t="s">
        <v>32</v>
      </c>
      <c r="AK231" s="39"/>
      <c r="AL231" s="39"/>
      <c r="AM231" s="39"/>
      <c r="AN231" s="39"/>
      <c r="AO231" s="39"/>
      <c r="AP231" s="26">
        <v>358715685</v>
      </c>
      <c r="AQ231" s="26">
        <v>357322335</v>
      </c>
      <c r="AR231" s="26">
        <v>1393350</v>
      </c>
      <c r="AS231" s="41">
        <v>0</v>
      </c>
      <c r="AT231" s="36"/>
      <c r="AU231" s="41">
        <v>357322335</v>
      </c>
      <c r="AV231" s="36"/>
      <c r="AW231" s="26">
        <v>0</v>
      </c>
      <c r="AX231" s="26">
        <v>357322335</v>
      </c>
      <c r="AY231" s="26">
        <v>0</v>
      </c>
      <c r="AZ231" s="26">
        <v>357322335</v>
      </c>
      <c r="BA231" s="26">
        <v>0</v>
      </c>
      <c r="BB231" s="26">
        <v>357322335</v>
      </c>
      <c r="BC231" s="26">
        <v>0</v>
      </c>
      <c r="BD231" s="26">
        <v>0</v>
      </c>
    </row>
    <row r="232" spans="1:56" s="25" customFormat="1" x14ac:dyDescent="0.25">
      <c r="A232" s="44" t="s">
        <v>27</v>
      </c>
      <c r="B232" s="39"/>
      <c r="C232" s="44" t="s">
        <v>33</v>
      </c>
      <c r="D232" s="39"/>
      <c r="E232" s="44" t="s">
        <v>35</v>
      </c>
      <c r="F232" s="39"/>
      <c r="G232" s="44" t="s">
        <v>37</v>
      </c>
      <c r="H232" s="39"/>
      <c r="I232" s="44" t="s">
        <v>38</v>
      </c>
      <c r="J232" s="39"/>
      <c r="K232" s="39"/>
      <c r="L232" s="44" t="s">
        <v>166</v>
      </c>
      <c r="M232" s="39"/>
      <c r="N232" s="39"/>
      <c r="O232" s="44"/>
      <c r="P232" s="39"/>
      <c r="Q232" s="44"/>
      <c r="R232" s="39"/>
      <c r="S232" s="45" t="s">
        <v>167</v>
      </c>
      <c r="T232" s="39"/>
      <c r="U232" s="39"/>
      <c r="V232" s="39"/>
      <c r="W232" s="39"/>
      <c r="X232" s="39"/>
      <c r="Y232" s="39"/>
      <c r="Z232" s="39"/>
      <c r="AA232" s="44" t="s">
        <v>29</v>
      </c>
      <c r="AB232" s="39"/>
      <c r="AC232" s="39"/>
      <c r="AD232" s="39"/>
      <c r="AE232" s="39"/>
      <c r="AF232" s="44" t="s">
        <v>30</v>
      </c>
      <c r="AG232" s="39"/>
      <c r="AH232" s="39"/>
      <c r="AI232" s="9" t="s">
        <v>31</v>
      </c>
      <c r="AJ232" s="46" t="s">
        <v>32</v>
      </c>
      <c r="AK232" s="39"/>
      <c r="AL232" s="39"/>
      <c r="AM232" s="39"/>
      <c r="AN232" s="39"/>
      <c r="AO232" s="39"/>
      <c r="AP232" s="26">
        <v>4690670609.1999998</v>
      </c>
      <c r="AQ232" s="26">
        <v>4477517098.04</v>
      </c>
      <c r="AR232" s="26">
        <v>213153511.16</v>
      </c>
      <c r="AS232" s="41">
        <v>0</v>
      </c>
      <c r="AT232" s="36"/>
      <c r="AU232" s="41">
        <v>4477517098.04</v>
      </c>
      <c r="AV232" s="36"/>
      <c r="AW232" s="26">
        <v>0</v>
      </c>
      <c r="AX232" s="26">
        <v>4051021461.04</v>
      </c>
      <c r="AY232" s="26">
        <v>426495637</v>
      </c>
      <c r="AZ232" s="26">
        <v>4051021461.04</v>
      </c>
      <c r="BA232" s="26">
        <v>0</v>
      </c>
      <c r="BB232" s="26">
        <v>4051021461.04</v>
      </c>
      <c r="BC232" s="26">
        <v>0</v>
      </c>
      <c r="BD232" s="26">
        <v>7553364.75</v>
      </c>
    </row>
    <row r="233" spans="1:56" s="25" customFormat="1" x14ac:dyDescent="0.25">
      <c r="A233" s="44" t="s">
        <v>27</v>
      </c>
      <c r="B233" s="39"/>
      <c r="C233" s="44" t="s">
        <v>33</v>
      </c>
      <c r="D233" s="39"/>
      <c r="E233" s="44" t="s">
        <v>35</v>
      </c>
      <c r="F233" s="39"/>
      <c r="G233" s="44" t="s">
        <v>37</v>
      </c>
      <c r="H233" s="39"/>
      <c r="I233" s="44" t="s">
        <v>38</v>
      </c>
      <c r="J233" s="39"/>
      <c r="K233" s="39"/>
      <c r="L233" s="44" t="s">
        <v>168</v>
      </c>
      <c r="M233" s="39"/>
      <c r="N233" s="39"/>
      <c r="O233" s="44"/>
      <c r="P233" s="39"/>
      <c r="Q233" s="44"/>
      <c r="R233" s="39"/>
      <c r="S233" s="45" t="s">
        <v>169</v>
      </c>
      <c r="T233" s="39"/>
      <c r="U233" s="39"/>
      <c r="V233" s="39"/>
      <c r="W233" s="39"/>
      <c r="X233" s="39"/>
      <c r="Y233" s="39"/>
      <c r="Z233" s="39"/>
      <c r="AA233" s="44" t="s">
        <v>29</v>
      </c>
      <c r="AB233" s="39"/>
      <c r="AC233" s="39"/>
      <c r="AD233" s="39"/>
      <c r="AE233" s="39"/>
      <c r="AF233" s="44" t="s">
        <v>30</v>
      </c>
      <c r="AG233" s="39"/>
      <c r="AH233" s="39"/>
      <c r="AI233" s="9" t="s">
        <v>31</v>
      </c>
      <c r="AJ233" s="46" t="s">
        <v>32</v>
      </c>
      <c r="AK233" s="39"/>
      <c r="AL233" s="39"/>
      <c r="AM233" s="39"/>
      <c r="AN233" s="39"/>
      <c r="AO233" s="39"/>
      <c r="AP233" s="26">
        <v>769000000</v>
      </c>
      <c r="AQ233" s="26">
        <v>635073673.49000001</v>
      </c>
      <c r="AR233" s="26">
        <v>133926326.51000001</v>
      </c>
      <c r="AS233" s="41">
        <v>0</v>
      </c>
      <c r="AT233" s="36"/>
      <c r="AU233" s="41">
        <v>635073673.49000001</v>
      </c>
      <c r="AV233" s="36"/>
      <c r="AW233" s="26">
        <v>0</v>
      </c>
      <c r="AX233" s="26">
        <v>635073673.49000001</v>
      </c>
      <c r="AY233" s="26">
        <v>0</v>
      </c>
      <c r="AZ233" s="26">
        <v>635073673.49000001</v>
      </c>
      <c r="BA233" s="26">
        <v>0</v>
      </c>
      <c r="BB233" s="26">
        <v>635073673.49000001</v>
      </c>
      <c r="BC233" s="26">
        <v>0</v>
      </c>
      <c r="BD233" s="26">
        <v>878535</v>
      </c>
    </row>
    <row r="234" spans="1:56" s="25" customFormat="1" x14ac:dyDescent="0.25">
      <c r="A234" s="44" t="s">
        <v>27</v>
      </c>
      <c r="B234" s="39"/>
      <c r="C234" s="44" t="s">
        <v>33</v>
      </c>
      <c r="D234" s="39"/>
      <c r="E234" s="44" t="s">
        <v>35</v>
      </c>
      <c r="F234" s="39"/>
      <c r="G234" s="44" t="s">
        <v>37</v>
      </c>
      <c r="H234" s="39"/>
      <c r="I234" s="44" t="s">
        <v>38</v>
      </c>
      <c r="J234" s="39"/>
      <c r="K234" s="39"/>
      <c r="L234" s="44"/>
      <c r="M234" s="39"/>
      <c r="N234" s="39"/>
      <c r="O234" s="44"/>
      <c r="P234" s="39"/>
      <c r="Q234" s="44"/>
      <c r="R234" s="39"/>
      <c r="S234" s="45" t="s">
        <v>241</v>
      </c>
      <c r="T234" s="39"/>
      <c r="U234" s="39"/>
      <c r="V234" s="39"/>
      <c r="W234" s="39"/>
      <c r="X234" s="39"/>
      <c r="Y234" s="39"/>
      <c r="Z234" s="39"/>
      <c r="AA234" s="44" t="s">
        <v>48</v>
      </c>
      <c r="AB234" s="39"/>
      <c r="AC234" s="39"/>
      <c r="AD234" s="39"/>
      <c r="AE234" s="39"/>
      <c r="AF234" s="44" t="s">
        <v>30</v>
      </c>
      <c r="AG234" s="39"/>
      <c r="AH234" s="39"/>
      <c r="AI234" s="9" t="s">
        <v>160</v>
      </c>
      <c r="AJ234" s="46" t="s">
        <v>161</v>
      </c>
      <c r="AK234" s="39"/>
      <c r="AL234" s="39"/>
      <c r="AM234" s="39"/>
      <c r="AN234" s="39"/>
      <c r="AO234" s="39"/>
      <c r="AP234" s="26">
        <v>0</v>
      </c>
      <c r="AQ234" s="26">
        <v>0</v>
      </c>
      <c r="AR234" s="26">
        <v>0</v>
      </c>
      <c r="AS234" s="41">
        <v>0</v>
      </c>
      <c r="AT234" s="36"/>
      <c r="AU234" s="41">
        <v>0</v>
      </c>
      <c r="AV234" s="36"/>
      <c r="AW234" s="26">
        <v>0</v>
      </c>
      <c r="AX234" s="26">
        <v>0</v>
      </c>
      <c r="AY234" s="26">
        <v>0</v>
      </c>
      <c r="AZ234" s="26">
        <v>0</v>
      </c>
      <c r="BA234" s="26">
        <v>0</v>
      </c>
      <c r="BB234" s="26">
        <v>0</v>
      </c>
      <c r="BC234" s="26">
        <v>0</v>
      </c>
      <c r="BD234" s="26">
        <v>0</v>
      </c>
    </row>
    <row r="235" spans="1:56" s="25" customFormat="1" x14ac:dyDescent="0.25">
      <c r="A235" s="44" t="s">
        <v>27</v>
      </c>
      <c r="B235" s="39"/>
      <c r="C235" s="44" t="s">
        <v>33</v>
      </c>
      <c r="D235" s="39"/>
      <c r="E235" s="44" t="s">
        <v>35</v>
      </c>
      <c r="F235" s="39"/>
      <c r="G235" s="44" t="s">
        <v>37</v>
      </c>
      <c r="H235" s="39"/>
      <c r="I235" s="44" t="s">
        <v>38</v>
      </c>
      <c r="J235" s="39"/>
      <c r="K235" s="39"/>
      <c r="L235" s="44" t="s">
        <v>162</v>
      </c>
      <c r="M235" s="39"/>
      <c r="N235" s="39"/>
      <c r="O235" s="44"/>
      <c r="P235" s="39"/>
      <c r="Q235" s="44"/>
      <c r="R235" s="39"/>
      <c r="S235" s="45" t="s">
        <v>163</v>
      </c>
      <c r="T235" s="39"/>
      <c r="U235" s="39"/>
      <c r="V235" s="39"/>
      <c r="W235" s="39"/>
      <c r="X235" s="39"/>
      <c r="Y235" s="39"/>
      <c r="Z235" s="39"/>
      <c r="AA235" s="44" t="s">
        <v>48</v>
      </c>
      <c r="AB235" s="39"/>
      <c r="AC235" s="39"/>
      <c r="AD235" s="39"/>
      <c r="AE235" s="39"/>
      <c r="AF235" s="44" t="s">
        <v>30</v>
      </c>
      <c r="AG235" s="39"/>
      <c r="AH235" s="39"/>
      <c r="AI235" s="9" t="s">
        <v>160</v>
      </c>
      <c r="AJ235" s="46" t="s">
        <v>161</v>
      </c>
      <c r="AK235" s="39"/>
      <c r="AL235" s="39"/>
      <c r="AM235" s="39"/>
      <c r="AN235" s="39"/>
      <c r="AO235" s="39"/>
      <c r="AP235" s="26">
        <v>0</v>
      </c>
      <c r="AQ235" s="26">
        <v>0</v>
      </c>
      <c r="AR235" s="26">
        <v>0</v>
      </c>
      <c r="AS235" s="41">
        <v>0</v>
      </c>
      <c r="AT235" s="36"/>
      <c r="AU235" s="41">
        <v>0</v>
      </c>
      <c r="AV235" s="36"/>
      <c r="AW235" s="26">
        <v>0</v>
      </c>
      <c r="AX235" s="26">
        <v>0</v>
      </c>
      <c r="AY235" s="26">
        <v>0</v>
      </c>
      <c r="AZ235" s="26">
        <v>0</v>
      </c>
      <c r="BA235" s="26">
        <v>0</v>
      </c>
      <c r="BB235" s="26">
        <v>0</v>
      </c>
      <c r="BC235" s="26">
        <v>0</v>
      </c>
      <c r="BD235" s="26">
        <v>0</v>
      </c>
    </row>
    <row r="236" spans="1:56" s="25" customFormat="1" x14ac:dyDescent="0.25">
      <c r="A236" s="44" t="s">
        <v>27</v>
      </c>
      <c r="B236" s="39"/>
      <c r="C236" s="44" t="s">
        <v>33</v>
      </c>
      <c r="D236" s="39"/>
      <c r="E236" s="44" t="s">
        <v>35</v>
      </c>
      <c r="F236" s="39"/>
      <c r="G236" s="44" t="s">
        <v>37</v>
      </c>
      <c r="H236" s="39"/>
      <c r="I236" s="44" t="s">
        <v>38</v>
      </c>
      <c r="J236" s="39"/>
      <c r="K236" s="39"/>
      <c r="L236" s="44" t="s">
        <v>164</v>
      </c>
      <c r="M236" s="39"/>
      <c r="N236" s="39"/>
      <c r="O236" s="44"/>
      <c r="P236" s="39"/>
      <c r="Q236" s="44"/>
      <c r="R236" s="39"/>
      <c r="S236" s="45" t="s">
        <v>165</v>
      </c>
      <c r="T236" s="39"/>
      <c r="U236" s="39"/>
      <c r="V236" s="39"/>
      <c r="W236" s="39"/>
      <c r="X236" s="39"/>
      <c r="Y236" s="39"/>
      <c r="Z236" s="39"/>
      <c r="AA236" s="44" t="s">
        <v>48</v>
      </c>
      <c r="AB236" s="39"/>
      <c r="AC236" s="39"/>
      <c r="AD236" s="39"/>
      <c r="AE236" s="39"/>
      <c r="AF236" s="44" t="s">
        <v>30</v>
      </c>
      <c r="AG236" s="39"/>
      <c r="AH236" s="39"/>
      <c r="AI236" s="9" t="s">
        <v>160</v>
      </c>
      <c r="AJ236" s="46" t="s">
        <v>161</v>
      </c>
      <c r="AK236" s="39"/>
      <c r="AL236" s="39"/>
      <c r="AM236" s="39"/>
      <c r="AN236" s="39"/>
      <c r="AO236" s="39"/>
      <c r="AP236" s="26">
        <v>0</v>
      </c>
      <c r="AQ236" s="26">
        <v>0</v>
      </c>
      <c r="AR236" s="26">
        <v>0</v>
      </c>
      <c r="AS236" s="41">
        <v>0</v>
      </c>
      <c r="AT236" s="36"/>
      <c r="AU236" s="41">
        <v>0</v>
      </c>
      <c r="AV236" s="36"/>
      <c r="AW236" s="26">
        <v>0</v>
      </c>
      <c r="AX236" s="26">
        <v>0</v>
      </c>
      <c r="AY236" s="26">
        <v>0</v>
      </c>
      <c r="AZ236" s="26">
        <v>0</v>
      </c>
      <c r="BA236" s="26">
        <v>0</v>
      </c>
      <c r="BB236" s="26">
        <v>0</v>
      </c>
      <c r="BC236" s="26">
        <v>0</v>
      </c>
      <c r="BD236" s="26">
        <v>0</v>
      </c>
    </row>
    <row r="237" spans="1:56" s="25" customFormat="1" x14ac:dyDescent="0.25">
      <c r="A237" s="44" t="s">
        <v>27</v>
      </c>
      <c r="B237" s="39"/>
      <c r="C237" s="44" t="s">
        <v>33</v>
      </c>
      <c r="D237" s="39"/>
      <c r="E237" s="44" t="s">
        <v>35</v>
      </c>
      <c r="F237" s="39"/>
      <c r="G237" s="44" t="s">
        <v>37</v>
      </c>
      <c r="H237" s="39"/>
      <c r="I237" s="44" t="s">
        <v>38</v>
      </c>
      <c r="J237" s="39"/>
      <c r="K237" s="39"/>
      <c r="L237" s="44" t="s">
        <v>166</v>
      </c>
      <c r="M237" s="39"/>
      <c r="N237" s="39"/>
      <c r="O237" s="44"/>
      <c r="P237" s="39"/>
      <c r="Q237" s="44"/>
      <c r="R237" s="39"/>
      <c r="S237" s="45" t="s">
        <v>167</v>
      </c>
      <c r="T237" s="39"/>
      <c r="U237" s="39"/>
      <c r="V237" s="39"/>
      <c r="W237" s="39"/>
      <c r="X237" s="39"/>
      <c r="Y237" s="39"/>
      <c r="Z237" s="39"/>
      <c r="AA237" s="44" t="s">
        <v>48</v>
      </c>
      <c r="AB237" s="39"/>
      <c r="AC237" s="39"/>
      <c r="AD237" s="39"/>
      <c r="AE237" s="39"/>
      <c r="AF237" s="44" t="s">
        <v>30</v>
      </c>
      <c r="AG237" s="39"/>
      <c r="AH237" s="39"/>
      <c r="AI237" s="9" t="s">
        <v>160</v>
      </c>
      <c r="AJ237" s="46" t="s">
        <v>161</v>
      </c>
      <c r="AK237" s="39"/>
      <c r="AL237" s="39"/>
      <c r="AM237" s="39"/>
      <c r="AN237" s="39"/>
      <c r="AO237" s="39"/>
      <c r="AP237" s="26">
        <v>0</v>
      </c>
      <c r="AQ237" s="26">
        <v>0</v>
      </c>
      <c r="AR237" s="26">
        <v>0</v>
      </c>
      <c r="AS237" s="41">
        <v>0</v>
      </c>
      <c r="AT237" s="36"/>
      <c r="AU237" s="41">
        <v>0</v>
      </c>
      <c r="AV237" s="36"/>
      <c r="AW237" s="26">
        <v>0</v>
      </c>
      <c r="AX237" s="26">
        <v>0</v>
      </c>
      <c r="AY237" s="26">
        <v>0</v>
      </c>
      <c r="AZ237" s="26">
        <v>0</v>
      </c>
      <c r="BA237" s="26">
        <v>0</v>
      </c>
      <c r="BB237" s="26">
        <v>0</v>
      </c>
      <c r="BC237" s="26">
        <v>0</v>
      </c>
      <c r="BD237" s="26">
        <v>0</v>
      </c>
    </row>
    <row r="238" spans="1:56" s="25" customFormat="1" x14ac:dyDescent="0.25">
      <c r="A238" s="44" t="s">
        <v>27</v>
      </c>
      <c r="B238" s="39"/>
      <c r="C238" s="44" t="s">
        <v>33</v>
      </c>
      <c r="D238" s="39"/>
      <c r="E238" s="44" t="s">
        <v>35</v>
      </c>
      <c r="F238" s="39"/>
      <c r="G238" s="44" t="s">
        <v>37</v>
      </c>
      <c r="H238" s="39"/>
      <c r="I238" s="44" t="s">
        <v>38</v>
      </c>
      <c r="J238" s="39"/>
      <c r="K238" s="39"/>
      <c r="L238" s="44" t="s">
        <v>168</v>
      </c>
      <c r="M238" s="39"/>
      <c r="N238" s="39"/>
      <c r="O238" s="44"/>
      <c r="P238" s="39"/>
      <c r="Q238" s="44"/>
      <c r="R238" s="39"/>
      <c r="S238" s="45" t="s">
        <v>169</v>
      </c>
      <c r="T238" s="39"/>
      <c r="U238" s="39"/>
      <c r="V238" s="39"/>
      <c r="W238" s="39"/>
      <c r="X238" s="39"/>
      <c r="Y238" s="39"/>
      <c r="Z238" s="39"/>
      <c r="AA238" s="44" t="s">
        <v>48</v>
      </c>
      <c r="AB238" s="39"/>
      <c r="AC238" s="39"/>
      <c r="AD238" s="39"/>
      <c r="AE238" s="39"/>
      <c r="AF238" s="44" t="s">
        <v>30</v>
      </c>
      <c r="AG238" s="39"/>
      <c r="AH238" s="39"/>
      <c r="AI238" s="9" t="s">
        <v>160</v>
      </c>
      <c r="AJ238" s="46" t="s">
        <v>161</v>
      </c>
      <c r="AK238" s="39"/>
      <c r="AL238" s="39"/>
      <c r="AM238" s="39"/>
      <c r="AN238" s="39"/>
      <c r="AO238" s="39"/>
      <c r="AP238" s="26">
        <v>0</v>
      </c>
      <c r="AQ238" s="26">
        <v>0</v>
      </c>
      <c r="AR238" s="26">
        <v>0</v>
      </c>
      <c r="AS238" s="41">
        <v>0</v>
      </c>
      <c r="AT238" s="36"/>
      <c r="AU238" s="41">
        <v>0</v>
      </c>
      <c r="AV238" s="36"/>
      <c r="AW238" s="26">
        <v>0</v>
      </c>
      <c r="AX238" s="26">
        <v>0</v>
      </c>
      <c r="AY238" s="26">
        <v>0</v>
      </c>
      <c r="AZ238" s="26">
        <v>0</v>
      </c>
      <c r="BA238" s="26">
        <v>0</v>
      </c>
      <c r="BB238" s="26">
        <v>0</v>
      </c>
      <c r="BC238" s="26">
        <v>0</v>
      </c>
      <c r="BD238" s="26">
        <v>0</v>
      </c>
    </row>
    <row r="239" spans="1:56" s="25" customFormat="1" x14ac:dyDescent="0.25">
      <c r="A239" s="38" t="s">
        <v>27</v>
      </c>
      <c r="B239" s="39"/>
      <c r="C239" s="38" t="s">
        <v>33</v>
      </c>
      <c r="D239" s="39"/>
      <c r="E239" s="38" t="s">
        <v>35</v>
      </c>
      <c r="F239" s="39"/>
      <c r="G239" s="38" t="s">
        <v>37</v>
      </c>
      <c r="H239" s="39"/>
      <c r="I239" s="38" t="s">
        <v>38</v>
      </c>
      <c r="J239" s="39"/>
      <c r="K239" s="39"/>
      <c r="L239" s="38" t="s">
        <v>162</v>
      </c>
      <c r="M239" s="39"/>
      <c r="N239" s="39"/>
      <c r="O239" s="38" t="s">
        <v>41</v>
      </c>
      <c r="P239" s="39"/>
      <c r="Q239" s="38"/>
      <c r="R239" s="39"/>
      <c r="S239" s="40" t="s">
        <v>273</v>
      </c>
      <c r="T239" s="39"/>
      <c r="U239" s="39"/>
      <c r="V239" s="39"/>
      <c r="W239" s="39"/>
      <c r="X239" s="39"/>
      <c r="Y239" s="39"/>
      <c r="Z239" s="39"/>
      <c r="AA239" s="38" t="s">
        <v>29</v>
      </c>
      <c r="AB239" s="39"/>
      <c r="AC239" s="39"/>
      <c r="AD239" s="39"/>
      <c r="AE239" s="39"/>
      <c r="AF239" s="38" t="s">
        <v>30</v>
      </c>
      <c r="AG239" s="39"/>
      <c r="AH239" s="39"/>
      <c r="AI239" s="10" t="s">
        <v>31</v>
      </c>
      <c r="AJ239" s="42" t="s">
        <v>32</v>
      </c>
      <c r="AK239" s="39"/>
      <c r="AL239" s="39"/>
      <c r="AM239" s="39"/>
      <c r="AN239" s="39"/>
      <c r="AO239" s="39"/>
      <c r="AP239" s="24">
        <v>610467000</v>
      </c>
      <c r="AQ239" s="24">
        <v>602741508</v>
      </c>
      <c r="AR239" s="24">
        <v>7725492</v>
      </c>
      <c r="AS239" s="37">
        <v>0</v>
      </c>
      <c r="AT239" s="36"/>
      <c r="AU239" s="37">
        <v>602741508</v>
      </c>
      <c r="AV239" s="36"/>
      <c r="AW239" s="24">
        <v>0</v>
      </c>
      <c r="AX239" s="24">
        <v>602741508</v>
      </c>
      <c r="AY239" s="24">
        <v>0</v>
      </c>
      <c r="AZ239" s="24">
        <v>602741508</v>
      </c>
      <c r="BA239" s="24">
        <v>0</v>
      </c>
      <c r="BB239" s="24">
        <v>602741508</v>
      </c>
      <c r="BC239" s="24">
        <v>0</v>
      </c>
      <c r="BD239" s="24">
        <v>1865533</v>
      </c>
    </row>
    <row r="240" spans="1:56" s="25" customFormat="1" x14ac:dyDescent="0.25">
      <c r="A240" s="38" t="s">
        <v>27</v>
      </c>
      <c r="B240" s="39"/>
      <c r="C240" s="38" t="s">
        <v>33</v>
      </c>
      <c r="D240" s="39"/>
      <c r="E240" s="38" t="s">
        <v>35</v>
      </c>
      <c r="F240" s="39"/>
      <c r="G240" s="38" t="s">
        <v>37</v>
      </c>
      <c r="H240" s="39"/>
      <c r="I240" s="38" t="s">
        <v>38</v>
      </c>
      <c r="J240" s="39"/>
      <c r="K240" s="39"/>
      <c r="L240" s="38" t="s">
        <v>164</v>
      </c>
      <c r="M240" s="39"/>
      <c r="N240" s="39"/>
      <c r="O240" s="38" t="s">
        <v>41</v>
      </c>
      <c r="P240" s="39"/>
      <c r="Q240" s="38"/>
      <c r="R240" s="39"/>
      <c r="S240" s="40" t="s">
        <v>274</v>
      </c>
      <c r="T240" s="39"/>
      <c r="U240" s="39"/>
      <c r="V240" s="39"/>
      <c r="W240" s="39"/>
      <c r="X240" s="39"/>
      <c r="Y240" s="39"/>
      <c r="Z240" s="39"/>
      <c r="AA240" s="38" t="s">
        <v>29</v>
      </c>
      <c r="AB240" s="39"/>
      <c r="AC240" s="39"/>
      <c r="AD240" s="39"/>
      <c r="AE240" s="39"/>
      <c r="AF240" s="38" t="s">
        <v>30</v>
      </c>
      <c r="AG240" s="39"/>
      <c r="AH240" s="39"/>
      <c r="AI240" s="10" t="s">
        <v>31</v>
      </c>
      <c r="AJ240" s="42" t="s">
        <v>32</v>
      </c>
      <c r="AK240" s="39"/>
      <c r="AL240" s="39"/>
      <c r="AM240" s="39"/>
      <c r="AN240" s="39"/>
      <c r="AO240" s="39"/>
      <c r="AP240" s="24">
        <v>358715685</v>
      </c>
      <c r="AQ240" s="24">
        <v>357322335</v>
      </c>
      <c r="AR240" s="24">
        <v>1393350</v>
      </c>
      <c r="AS240" s="37">
        <v>0</v>
      </c>
      <c r="AT240" s="36"/>
      <c r="AU240" s="37">
        <v>357322335</v>
      </c>
      <c r="AV240" s="36"/>
      <c r="AW240" s="24">
        <v>0</v>
      </c>
      <c r="AX240" s="24">
        <v>357322335</v>
      </c>
      <c r="AY240" s="24">
        <v>0</v>
      </c>
      <c r="AZ240" s="24">
        <v>357322335</v>
      </c>
      <c r="BA240" s="24">
        <v>0</v>
      </c>
      <c r="BB240" s="24">
        <v>357322335</v>
      </c>
      <c r="BC240" s="24">
        <v>0</v>
      </c>
      <c r="BD240" s="24">
        <v>0</v>
      </c>
    </row>
    <row r="241" spans="1:56" s="25" customFormat="1" x14ac:dyDescent="0.25">
      <c r="A241" s="38" t="s">
        <v>27</v>
      </c>
      <c r="B241" s="39"/>
      <c r="C241" s="38" t="s">
        <v>33</v>
      </c>
      <c r="D241" s="39"/>
      <c r="E241" s="38" t="s">
        <v>35</v>
      </c>
      <c r="F241" s="39"/>
      <c r="G241" s="38" t="s">
        <v>37</v>
      </c>
      <c r="H241" s="39"/>
      <c r="I241" s="38" t="s">
        <v>38</v>
      </c>
      <c r="J241" s="39"/>
      <c r="K241" s="39"/>
      <c r="L241" s="38" t="s">
        <v>166</v>
      </c>
      <c r="M241" s="39"/>
      <c r="N241" s="39"/>
      <c r="O241" s="38" t="s">
        <v>41</v>
      </c>
      <c r="P241" s="39"/>
      <c r="Q241" s="38"/>
      <c r="R241" s="39"/>
      <c r="S241" s="40" t="s">
        <v>275</v>
      </c>
      <c r="T241" s="39"/>
      <c r="U241" s="39"/>
      <c r="V241" s="39"/>
      <c r="W241" s="39"/>
      <c r="X241" s="39"/>
      <c r="Y241" s="39"/>
      <c r="Z241" s="39"/>
      <c r="AA241" s="38" t="s">
        <v>29</v>
      </c>
      <c r="AB241" s="39"/>
      <c r="AC241" s="39"/>
      <c r="AD241" s="39"/>
      <c r="AE241" s="39"/>
      <c r="AF241" s="38" t="s">
        <v>30</v>
      </c>
      <c r="AG241" s="39"/>
      <c r="AH241" s="39"/>
      <c r="AI241" s="10" t="s">
        <v>31</v>
      </c>
      <c r="AJ241" s="42" t="s">
        <v>32</v>
      </c>
      <c r="AK241" s="39"/>
      <c r="AL241" s="39"/>
      <c r="AM241" s="39"/>
      <c r="AN241" s="39"/>
      <c r="AO241" s="39"/>
      <c r="AP241" s="24">
        <v>4690670609.1999998</v>
      </c>
      <c r="AQ241" s="24">
        <v>4477517098.04</v>
      </c>
      <c r="AR241" s="24">
        <v>213153511.16</v>
      </c>
      <c r="AS241" s="37">
        <v>0</v>
      </c>
      <c r="AT241" s="36"/>
      <c r="AU241" s="37">
        <v>4477517098.04</v>
      </c>
      <c r="AV241" s="36"/>
      <c r="AW241" s="24">
        <v>0</v>
      </c>
      <c r="AX241" s="24">
        <v>4051021461.04</v>
      </c>
      <c r="AY241" s="24">
        <v>426495637</v>
      </c>
      <c r="AZ241" s="24">
        <v>4051021461.04</v>
      </c>
      <c r="BA241" s="24">
        <v>0</v>
      </c>
      <c r="BB241" s="24">
        <v>4051021461.04</v>
      </c>
      <c r="BC241" s="24">
        <v>0</v>
      </c>
      <c r="BD241" s="24">
        <v>7553364.75</v>
      </c>
    </row>
    <row r="242" spans="1:56" s="25" customFormat="1" x14ac:dyDescent="0.25">
      <c r="A242" s="38" t="s">
        <v>27</v>
      </c>
      <c r="B242" s="39"/>
      <c r="C242" s="38" t="s">
        <v>33</v>
      </c>
      <c r="D242" s="39"/>
      <c r="E242" s="38" t="s">
        <v>35</v>
      </c>
      <c r="F242" s="39"/>
      <c r="G242" s="38" t="s">
        <v>37</v>
      </c>
      <c r="H242" s="39"/>
      <c r="I242" s="38" t="s">
        <v>38</v>
      </c>
      <c r="J242" s="39"/>
      <c r="K242" s="39"/>
      <c r="L242" s="38" t="s">
        <v>168</v>
      </c>
      <c r="M242" s="39"/>
      <c r="N242" s="39"/>
      <c r="O242" s="38" t="s">
        <v>41</v>
      </c>
      <c r="P242" s="39"/>
      <c r="Q242" s="38"/>
      <c r="R242" s="39"/>
      <c r="S242" s="40" t="s">
        <v>276</v>
      </c>
      <c r="T242" s="39"/>
      <c r="U242" s="39"/>
      <c r="V242" s="39"/>
      <c r="W242" s="39"/>
      <c r="X242" s="39"/>
      <c r="Y242" s="39"/>
      <c r="Z242" s="39"/>
      <c r="AA242" s="38" t="s">
        <v>29</v>
      </c>
      <c r="AB242" s="39"/>
      <c r="AC242" s="39"/>
      <c r="AD242" s="39"/>
      <c r="AE242" s="39"/>
      <c r="AF242" s="38" t="s">
        <v>30</v>
      </c>
      <c r="AG242" s="39"/>
      <c r="AH242" s="39"/>
      <c r="AI242" s="10" t="s">
        <v>31</v>
      </c>
      <c r="AJ242" s="42" t="s">
        <v>32</v>
      </c>
      <c r="AK242" s="39"/>
      <c r="AL242" s="39"/>
      <c r="AM242" s="39"/>
      <c r="AN242" s="39"/>
      <c r="AO242" s="39"/>
      <c r="AP242" s="24">
        <v>769000000</v>
      </c>
      <c r="AQ242" s="24">
        <v>635073673.49000001</v>
      </c>
      <c r="AR242" s="24">
        <v>133926326.51000001</v>
      </c>
      <c r="AS242" s="37">
        <v>0</v>
      </c>
      <c r="AT242" s="36"/>
      <c r="AU242" s="37">
        <v>635073673.49000001</v>
      </c>
      <c r="AV242" s="36"/>
      <c r="AW242" s="24">
        <v>0</v>
      </c>
      <c r="AX242" s="24">
        <v>635073673.49000001</v>
      </c>
      <c r="AY242" s="24">
        <v>0</v>
      </c>
      <c r="AZ242" s="24">
        <v>635073673.49000001</v>
      </c>
      <c r="BA242" s="24">
        <v>0</v>
      </c>
      <c r="BB242" s="24">
        <v>635073673.49000001</v>
      </c>
      <c r="BC242" s="24">
        <v>0</v>
      </c>
      <c r="BD242" s="24">
        <v>878535</v>
      </c>
    </row>
    <row r="243" spans="1:56" s="25" customFormat="1" x14ac:dyDescent="0.25">
      <c r="A243" s="38" t="s">
        <v>27</v>
      </c>
      <c r="B243" s="39"/>
      <c r="C243" s="38" t="s">
        <v>33</v>
      </c>
      <c r="D243" s="39"/>
      <c r="E243" s="38" t="s">
        <v>35</v>
      </c>
      <c r="F243" s="39"/>
      <c r="G243" s="38" t="s">
        <v>37</v>
      </c>
      <c r="H243" s="39"/>
      <c r="I243" s="38" t="s">
        <v>38</v>
      </c>
      <c r="J243" s="39"/>
      <c r="K243" s="39"/>
      <c r="L243" s="38" t="s">
        <v>162</v>
      </c>
      <c r="M243" s="39"/>
      <c r="N243" s="39"/>
      <c r="O243" s="38" t="s">
        <v>41</v>
      </c>
      <c r="P243" s="39"/>
      <c r="Q243" s="38"/>
      <c r="R243" s="39"/>
      <c r="S243" s="40" t="s">
        <v>273</v>
      </c>
      <c r="T243" s="39"/>
      <c r="U243" s="39"/>
      <c r="V243" s="39"/>
      <c r="W243" s="39"/>
      <c r="X243" s="39"/>
      <c r="Y243" s="39"/>
      <c r="Z243" s="39"/>
      <c r="AA243" s="38" t="s">
        <v>48</v>
      </c>
      <c r="AB243" s="39"/>
      <c r="AC243" s="39"/>
      <c r="AD243" s="39"/>
      <c r="AE243" s="39"/>
      <c r="AF243" s="38" t="s">
        <v>30</v>
      </c>
      <c r="AG243" s="39"/>
      <c r="AH243" s="39"/>
      <c r="AI243" s="10" t="s">
        <v>160</v>
      </c>
      <c r="AJ243" s="42" t="s">
        <v>161</v>
      </c>
      <c r="AK243" s="39"/>
      <c r="AL243" s="39"/>
      <c r="AM243" s="39"/>
      <c r="AN243" s="39"/>
      <c r="AO243" s="39"/>
      <c r="AP243" s="24">
        <v>0</v>
      </c>
      <c r="AQ243" s="24">
        <v>0</v>
      </c>
      <c r="AR243" s="24">
        <v>0</v>
      </c>
      <c r="AS243" s="37">
        <v>0</v>
      </c>
      <c r="AT243" s="36"/>
      <c r="AU243" s="37">
        <v>0</v>
      </c>
      <c r="AV243" s="36"/>
      <c r="AW243" s="24">
        <v>0</v>
      </c>
      <c r="AX243" s="24">
        <v>0</v>
      </c>
      <c r="AY243" s="24">
        <v>0</v>
      </c>
      <c r="AZ243" s="24">
        <v>0</v>
      </c>
      <c r="BA243" s="24">
        <v>0</v>
      </c>
      <c r="BB243" s="24">
        <v>0</v>
      </c>
      <c r="BC243" s="24">
        <v>0</v>
      </c>
      <c r="BD243" s="24">
        <v>0</v>
      </c>
    </row>
    <row r="244" spans="1:56" s="25" customFormat="1" x14ac:dyDescent="0.25">
      <c r="A244" s="38" t="s">
        <v>27</v>
      </c>
      <c r="B244" s="39"/>
      <c r="C244" s="38" t="s">
        <v>33</v>
      </c>
      <c r="D244" s="39"/>
      <c r="E244" s="38" t="s">
        <v>35</v>
      </c>
      <c r="F244" s="39"/>
      <c r="G244" s="38" t="s">
        <v>37</v>
      </c>
      <c r="H244" s="39"/>
      <c r="I244" s="38" t="s">
        <v>38</v>
      </c>
      <c r="J244" s="39"/>
      <c r="K244" s="39"/>
      <c r="L244" s="38" t="s">
        <v>164</v>
      </c>
      <c r="M244" s="39"/>
      <c r="N244" s="39"/>
      <c r="O244" s="38" t="s">
        <v>41</v>
      </c>
      <c r="P244" s="39"/>
      <c r="Q244" s="38"/>
      <c r="R244" s="39"/>
      <c r="S244" s="40" t="s">
        <v>274</v>
      </c>
      <c r="T244" s="39"/>
      <c r="U244" s="39"/>
      <c r="V244" s="39"/>
      <c r="W244" s="39"/>
      <c r="X244" s="39"/>
      <c r="Y244" s="39"/>
      <c r="Z244" s="39"/>
      <c r="AA244" s="38" t="s">
        <v>48</v>
      </c>
      <c r="AB244" s="39"/>
      <c r="AC244" s="39"/>
      <c r="AD244" s="39"/>
      <c r="AE244" s="39"/>
      <c r="AF244" s="38" t="s">
        <v>30</v>
      </c>
      <c r="AG244" s="39"/>
      <c r="AH244" s="39"/>
      <c r="AI244" s="10" t="s">
        <v>160</v>
      </c>
      <c r="AJ244" s="42" t="s">
        <v>161</v>
      </c>
      <c r="AK244" s="39"/>
      <c r="AL244" s="39"/>
      <c r="AM244" s="39"/>
      <c r="AN244" s="39"/>
      <c r="AO244" s="39"/>
      <c r="AP244" s="24">
        <v>0</v>
      </c>
      <c r="AQ244" s="24">
        <v>0</v>
      </c>
      <c r="AR244" s="24">
        <v>0</v>
      </c>
      <c r="AS244" s="37">
        <v>0</v>
      </c>
      <c r="AT244" s="36"/>
      <c r="AU244" s="37">
        <v>0</v>
      </c>
      <c r="AV244" s="36"/>
      <c r="AW244" s="24">
        <v>0</v>
      </c>
      <c r="AX244" s="24">
        <v>0</v>
      </c>
      <c r="AY244" s="24">
        <v>0</v>
      </c>
      <c r="AZ244" s="24">
        <v>0</v>
      </c>
      <c r="BA244" s="24">
        <v>0</v>
      </c>
      <c r="BB244" s="24">
        <v>0</v>
      </c>
      <c r="BC244" s="24">
        <v>0</v>
      </c>
      <c r="BD244" s="24">
        <v>0</v>
      </c>
    </row>
    <row r="245" spans="1:56" s="25" customFormat="1" x14ac:dyDescent="0.25">
      <c r="A245" s="38" t="s">
        <v>27</v>
      </c>
      <c r="B245" s="39"/>
      <c r="C245" s="38" t="s">
        <v>33</v>
      </c>
      <c r="D245" s="39"/>
      <c r="E245" s="38" t="s">
        <v>35</v>
      </c>
      <c r="F245" s="39"/>
      <c r="G245" s="38" t="s">
        <v>37</v>
      </c>
      <c r="H245" s="39"/>
      <c r="I245" s="38" t="s">
        <v>38</v>
      </c>
      <c r="J245" s="39"/>
      <c r="K245" s="39"/>
      <c r="L245" s="38" t="s">
        <v>166</v>
      </c>
      <c r="M245" s="39"/>
      <c r="N245" s="39"/>
      <c r="O245" s="38" t="s">
        <v>41</v>
      </c>
      <c r="P245" s="39"/>
      <c r="Q245" s="38"/>
      <c r="R245" s="39"/>
      <c r="S245" s="40" t="s">
        <v>275</v>
      </c>
      <c r="T245" s="39"/>
      <c r="U245" s="39"/>
      <c r="V245" s="39"/>
      <c r="W245" s="39"/>
      <c r="X245" s="39"/>
      <c r="Y245" s="39"/>
      <c r="Z245" s="39"/>
      <c r="AA245" s="38" t="s">
        <v>48</v>
      </c>
      <c r="AB245" s="39"/>
      <c r="AC245" s="39"/>
      <c r="AD245" s="39"/>
      <c r="AE245" s="39"/>
      <c r="AF245" s="38" t="s">
        <v>30</v>
      </c>
      <c r="AG245" s="39"/>
      <c r="AH245" s="39"/>
      <c r="AI245" s="10" t="s">
        <v>160</v>
      </c>
      <c r="AJ245" s="42" t="s">
        <v>161</v>
      </c>
      <c r="AK245" s="39"/>
      <c r="AL245" s="39"/>
      <c r="AM245" s="39"/>
      <c r="AN245" s="39"/>
      <c r="AO245" s="39"/>
      <c r="AP245" s="24">
        <v>0</v>
      </c>
      <c r="AQ245" s="24">
        <v>0</v>
      </c>
      <c r="AR245" s="24">
        <v>0</v>
      </c>
      <c r="AS245" s="37">
        <v>0</v>
      </c>
      <c r="AT245" s="36"/>
      <c r="AU245" s="37">
        <v>0</v>
      </c>
      <c r="AV245" s="36"/>
      <c r="AW245" s="24">
        <v>0</v>
      </c>
      <c r="AX245" s="24">
        <v>0</v>
      </c>
      <c r="AY245" s="24">
        <v>0</v>
      </c>
      <c r="AZ245" s="24">
        <v>0</v>
      </c>
      <c r="BA245" s="24">
        <v>0</v>
      </c>
      <c r="BB245" s="24">
        <v>0</v>
      </c>
      <c r="BC245" s="24">
        <v>0</v>
      </c>
      <c r="BD245" s="24">
        <v>0</v>
      </c>
    </row>
    <row r="246" spans="1:56" s="25" customFormat="1" x14ac:dyDescent="0.25">
      <c r="A246" s="38" t="s">
        <v>27</v>
      </c>
      <c r="B246" s="39"/>
      <c r="C246" s="38" t="s">
        <v>33</v>
      </c>
      <c r="D246" s="39"/>
      <c r="E246" s="38" t="s">
        <v>35</v>
      </c>
      <c r="F246" s="39"/>
      <c r="G246" s="38" t="s">
        <v>37</v>
      </c>
      <c r="H246" s="39"/>
      <c r="I246" s="38" t="s">
        <v>38</v>
      </c>
      <c r="J246" s="39"/>
      <c r="K246" s="39"/>
      <c r="L246" s="38" t="s">
        <v>168</v>
      </c>
      <c r="M246" s="39"/>
      <c r="N246" s="39"/>
      <c r="O246" s="38" t="s">
        <v>41</v>
      </c>
      <c r="P246" s="39"/>
      <c r="Q246" s="38"/>
      <c r="R246" s="39"/>
      <c r="S246" s="40" t="s">
        <v>276</v>
      </c>
      <c r="T246" s="39"/>
      <c r="U246" s="39"/>
      <c r="V246" s="39"/>
      <c r="W246" s="39"/>
      <c r="X246" s="39"/>
      <c r="Y246" s="39"/>
      <c r="Z246" s="39"/>
      <c r="AA246" s="38" t="s">
        <v>48</v>
      </c>
      <c r="AB246" s="39"/>
      <c r="AC246" s="39"/>
      <c r="AD246" s="39"/>
      <c r="AE246" s="39"/>
      <c r="AF246" s="38" t="s">
        <v>30</v>
      </c>
      <c r="AG246" s="39"/>
      <c r="AH246" s="39"/>
      <c r="AI246" s="10" t="s">
        <v>160</v>
      </c>
      <c r="AJ246" s="42" t="s">
        <v>161</v>
      </c>
      <c r="AK246" s="39"/>
      <c r="AL246" s="39"/>
      <c r="AM246" s="39"/>
      <c r="AN246" s="39"/>
      <c r="AO246" s="39"/>
      <c r="AP246" s="24">
        <v>0</v>
      </c>
      <c r="AQ246" s="24">
        <v>0</v>
      </c>
      <c r="AR246" s="24">
        <v>0</v>
      </c>
      <c r="AS246" s="37">
        <v>0</v>
      </c>
      <c r="AT246" s="36"/>
      <c r="AU246" s="37">
        <v>0</v>
      </c>
      <c r="AV246" s="36"/>
      <c r="AW246" s="24">
        <v>0</v>
      </c>
      <c r="AX246" s="24">
        <v>0</v>
      </c>
      <c r="AY246" s="24">
        <v>0</v>
      </c>
      <c r="AZ246" s="24">
        <v>0</v>
      </c>
      <c r="BA246" s="24">
        <v>0</v>
      </c>
      <c r="BB246" s="24">
        <v>0</v>
      </c>
      <c r="BC246" s="24">
        <v>0</v>
      </c>
      <c r="BD246" s="24">
        <v>0</v>
      </c>
    </row>
    <row r="247" spans="1:56" s="25" customFormat="1" x14ac:dyDescent="0.25">
      <c r="A247" s="29" t="s">
        <v>11</v>
      </c>
      <c r="B247" s="29" t="s">
        <v>11</v>
      </c>
      <c r="C247" s="29" t="s">
        <v>11</v>
      </c>
      <c r="D247" s="29" t="s">
        <v>11</v>
      </c>
      <c r="E247" s="29" t="s">
        <v>11</v>
      </c>
      <c r="F247" s="29" t="s">
        <v>11</v>
      </c>
      <c r="G247" s="29" t="s">
        <v>11</v>
      </c>
      <c r="H247" s="29" t="s">
        <v>11</v>
      </c>
      <c r="I247" s="29" t="s">
        <v>11</v>
      </c>
      <c r="J247" s="50" t="s">
        <v>11</v>
      </c>
      <c r="K247" s="39"/>
      <c r="L247" s="50" t="s">
        <v>11</v>
      </c>
      <c r="M247" s="39"/>
      <c r="N247" s="29" t="s">
        <v>11</v>
      </c>
      <c r="O247" s="29" t="s">
        <v>11</v>
      </c>
      <c r="P247" s="29" t="s">
        <v>11</v>
      </c>
      <c r="Q247" s="29" t="s">
        <v>11</v>
      </c>
      <c r="R247" s="29" t="s">
        <v>11</v>
      </c>
      <c r="S247" s="29" t="s">
        <v>11</v>
      </c>
      <c r="T247" s="29" t="s">
        <v>11</v>
      </c>
      <c r="U247" s="29" t="s">
        <v>11</v>
      </c>
      <c r="V247" s="29" t="s">
        <v>11</v>
      </c>
      <c r="W247" s="29" t="s">
        <v>11</v>
      </c>
      <c r="X247" s="29" t="s">
        <v>11</v>
      </c>
      <c r="Y247" s="29" t="s">
        <v>11</v>
      </c>
      <c r="Z247" s="29" t="s">
        <v>11</v>
      </c>
      <c r="AA247" s="50" t="s">
        <v>11</v>
      </c>
      <c r="AB247" s="39"/>
      <c r="AC247" s="50" t="s">
        <v>11</v>
      </c>
      <c r="AD247" s="39"/>
      <c r="AE247" s="29" t="s">
        <v>11</v>
      </c>
      <c r="AF247" s="29" t="s">
        <v>11</v>
      </c>
      <c r="AG247" s="29" t="s">
        <v>11</v>
      </c>
      <c r="AH247" s="29" t="s">
        <v>11</v>
      </c>
      <c r="AI247" s="29" t="s">
        <v>11</v>
      </c>
      <c r="AJ247" s="29" t="s">
        <v>11</v>
      </c>
      <c r="AK247" s="29" t="s">
        <v>11</v>
      </c>
      <c r="AL247" s="29" t="s">
        <v>11</v>
      </c>
      <c r="AM247" s="50" t="s">
        <v>11</v>
      </c>
      <c r="AN247" s="39"/>
      <c r="AO247" s="39"/>
      <c r="AP247" s="27" t="s">
        <v>11</v>
      </c>
      <c r="AQ247" s="27" t="s">
        <v>11</v>
      </c>
      <c r="AR247" s="27" t="s">
        <v>11</v>
      </c>
      <c r="AS247" s="43" t="s">
        <v>11</v>
      </c>
      <c r="AT247" s="36"/>
      <c r="AU247" s="43" t="s">
        <v>11</v>
      </c>
      <c r="AV247" s="36"/>
      <c r="AW247" s="27" t="s">
        <v>11</v>
      </c>
      <c r="AX247" s="27" t="s">
        <v>11</v>
      </c>
      <c r="AY247" s="27" t="s">
        <v>11</v>
      </c>
      <c r="AZ247" s="27" t="s">
        <v>11</v>
      </c>
      <c r="BA247" s="27" t="s">
        <v>11</v>
      </c>
      <c r="BB247" s="27" t="s">
        <v>11</v>
      </c>
      <c r="BC247" s="27" t="s">
        <v>11</v>
      </c>
      <c r="BD247" s="27" t="s">
        <v>11</v>
      </c>
    </row>
    <row r="248" spans="1:56" s="25" customFormat="1" x14ac:dyDescent="0.25">
      <c r="A248" s="51" t="s">
        <v>13</v>
      </c>
      <c r="B248" s="48"/>
      <c r="C248" s="48"/>
      <c r="D248" s="48"/>
      <c r="E248" s="48"/>
      <c r="F248" s="48"/>
      <c r="G248" s="49"/>
      <c r="H248" s="52" t="s">
        <v>170</v>
      </c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9"/>
      <c r="AP248" s="27" t="s">
        <v>11</v>
      </c>
      <c r="AQ248" s="27" t="s">
        <v>11</v>
      </c>
      <c r="AR248" s="27" t="s">
        <v>11</v>
      </c>
      <c r="AS248" s="43" t="s">
        <v>11</v>
      </c>
      <c r="AT248" s="36"/>
      <c r="AU248" s="43" t="s">
        <v>11</v>
      </c>
      <c r="AV248" s="36"/>
      <c r="AW248" s="27" t="s">
        <v>11</v>
      </c>
      <c r="AX248" s="27" t="s">
        <v>11</v>
      </c>
      <c r="AY248" s="27" t="s">
        <v>11</v>
      </c>
      <c r="AZ248" s="27" t="s">
        <v>11</v>
      </c>
      <c r="BA248" s="27" t="s">
        <v>11</v>
      </c>
      <c r="BB248" s="27" t="s">
        <v>11</v>
      </c>
      <c r="BC248" s="27" t="s">
        <v>11</v>
      </c>
      <c r="BD248" s="27" t="s">
        <v>11</v>
      </c>
    </row>
    <row r="249" spans="1:56" s="25" customFormat="1" ht="27" x14ac:dyDescent="0.25">
      <c r="A249" s="47" t="s">
        <v>15</v>
      </c>
      <c r="B249" s="49"/>
      <c r="C249" s="53" t="s">
        <v>16</v>
      </c>
      <c r="D249" s="49"/>
      <c r="E249" s="47" t="s">
        <v>17</v>
      </c>
      <c r="F249" s="49"/>
      <c r="G249" s="47" t="s">
        <v>18</v>
      </c>
      <c r="H249" s="49"/>
      <c r="I249" s="47" t="s">
        <v>19</v>
      </c>
      <c r="J249" s="48"/>
      <c r="K249" s="49"/>
      <c r="L249" s="47" t="s">
        <v>20</v>
      </c>
      <c r="M249" s="48"/>
      <c r="N249" s="49"/>
      <c r="O249" s="47" t="s">
        <v>21</v>
      </c>
      <c r="P249" s="49"/>
      <c r="Q249" s="47" t="s">
        <v>22</v>
      </c>
      <c r="R249" s="49"/>
      <c r="S249" s="47" t="s">
        <v>23</v>
      </c>
      <c r="T249" s="48"/>
      <c r="U249" s="48"/>
      <c r="V249" s="48"/>
      <c r="W249" s="48"/>
      <c r="X249" s="48"/>
      <c r="Y249" s="48"/>
      <c r="Z249" s="49"/>
      <c r="AA249" s="47" t="s">
        <v>24</v>
      </c>
      <c r="AB249" s="48"/>
      <c r="AC249" s="48"/>
      <c r="AD249" s="48"/>
      <c r="AE249" s="49"/>
      <c r="AF249" s="47" t="s">
        <v>25</v>
      </c>
      <c r="AG249" s="48"/>
      <c r="AH249" s="49"/>
      <c r="AI249" s="28" t="s">
        <v>227</v>
      </c>
      <c r="AJ249" s="47" t="s">
        <v>26</v>
      </c>
      <c r="AK249" s="48"/>
      <c r="AL249" s="48"/>
      <c r="AM249" s="48"/>
      <c r="AN249" s="48"/>
      <c r="AO249" s="49"/>
      <c r="AP249" s="30" t="s">
        <v>198</v>
      </c>
      <c r="AQ249" s="30" t="s">
        <v>199</v>
      </c>
      <c r="AR249" s="30" t="s">
        <v>200</v>
      </c>
      <c r="AS249" s="54" t="s">
        <v>201</v>
      </c>
      <c r="AT249" s="55"/>
      <c r="AU249" s="54" t="s">
        <v>202</v>
      </c>
      <c r="AV249" s="55"/>
      <c r="AW249" s="30" t="s">
        <v>203</v>
      </c>
      <c r="AX249" s="30" t="s">
        <v>204</v>
      </c>
      <c r="AY249" s="30" t="s">
        <v>205</v>
      </c>
      <c r="AZ249" s="30" t="s">
        <v>206</v>
      </c>
      <c r="BA249" s="30" t="s">
        <v>207</v>
      </c>
      <c r="BB249" s="30" t="s">
        <v>208</v>
      </c>
      <c r="BC249" s="30" t="s">
        <v>209</v>
      </c>
      <c r="BD249" s="30" t="s">
        <v>300</v>
      </c>
    </row>
    <row r="250" spans="1:56" s="25" customFormat="1" x14ac:dyDescent="0.25">
      <c r="A250" s="44" t="s">
        <v>27</v>
      </c>
      <c r="B250" s="39"/>
      <c r="C250" s="44"/>
      <c r="D250" s="39"/>
      <c r="E250" s="44"/>
      <c r="F250" s="39"/>
      <c r="G250" s="44"/>
      <c r="H250" s="39"/>
      <c r="I250" s="44"/>
      <c r="J250" s="39"/>
      <c r="K250" s="39"/>
      <c r="L250" s="44"/>
      <c r="M250" s="39"/>
      <c r="N250" s="39"/>
      <c r="O250" s="44"/>
      <c r="P250" s="39"/>
      <c r="Q250" s="44"/>
      <c r="R250" s="39"/>
      <c r="S250" s="45" t="s">
        <v>28</v>
      </c>
      <c r="T250" s="39"/>
      <c r="U250" s="39"/>
      <c r="V250" s="39"/>
      <c r="W250" s="39"/>
      <c r="X250" s="39"/>
      <c r="Y250" s="39"/>
      <c r="Z250" s="39"/>
      <c r="AA250" s="44" t="s">
        <v>29</v>
      </c>
      <c r="AB250" s="39"/>
      <c r="AC250" s="39"/>
      <c r="AD250" s="39"/>
      <c r="AE250" s="39"/>
      <c r="AF250" s="44" t="s">
        <v>30</v>
      </c>
      <c r="AG250" s="39"/>
      <c r="AH250" s="39"/>
      <c r="AI250" s="9" t="s">
        <v>31</v>
      </c>
      <c r="AJ250" s="46" t="s">
        <v>32</v>
      </c>
      <c r="AK250" s="39"/>
      <c r="AL250" s="39"/>
      <c r="AM250" s="39"/>
      <c r="AN250" s="39"/>
      <c r="AO250" s="39"/>
      <c r="AP250" s="26">
        <v>2023772762</v>
      </c>
      <c r="AQ250" s="26">
        <v>2001962670.0999999</v>
      </c>
      <c r="AR250" s="26">
        <v>21810091.899999999</v>
      </c>
      <c r="AS250" s="41">
        <v>0</v>
      </c>
      <c r="AT250" s="36"/>
      <c r="AU250" s="41">
        <v>2001962670.0999999</v>
      </c>
      <c r="AV250" s="36"/>
      <c r="AW250" s="26">
        <v>0</v>
      </c>
      <c r="AX250" s="26">
        <v>2001962670.0999999</v>
      </c>
      <c r="AY250" s="26">
        <v>0</v>
      </c>
      <c r="AZ250" s="26">
        <v>2001962670.0999999</v>
      </c>
      <c r="BA250" s="26">
        <v>0</v>
      </c>
      <c r="BB250" s="26">
        <v>2001962670.0999999</v>
      </c>
      <c r="BC250" s="26">
        <v>0</v>
      </c>
      <c r="BD250" s="26">
        <v>20000</v>
      </c>
    </row>
    <row r="251" spans="1:56" s="25" customFormat="1" x14ac:dyDescent="0.25">
      <c r="A251" s="44" t="s">
        <v>27</v>
      </c>
      <c r="B251" s="39"/>
      <c r="C251" s="44"/>
      <c r="D251" s="39"/>
      <c r="E251" s="44"/>
      <c r="F251" s="39"/>
      <c r="G251" s="44"/>
      <c r="H251" s="39"/>
      <c r="I251" s="44"/>
      <c r="J251" s="39"/>
      <c r="K251" s="39"/>
      <c r="L251" s="44"/>
      <c r="M251" s="39"/>
      <c r="N251" s="39"/>
      <c r="O251" s="44"/>
      <c r="P251" s="39"/>
      <c r="Q251" s="44"/>
      <c r="R251" s="39"/>
      <c r="S251" s="45" t="s">
        <v>28</v>
      </c>
      <c r="T251" s="39"/>
      <c r="U251" s="39"/>
      <c r="V251" s="39"/>
      <c r="W251" s="39"/>
      <c r="X251" s="39"/>
      <c r="Y251" s="39"/>
      <c r="Z251" s="39"/>
      <c r="AA251" s="44" t="s">
        <v>48</v>
      </c>
      <c r="AB251" s="39"/>
      <c r="AC251" s="39"/>
      <c r="AD251" s="39"/>
      <c r="AE251" s="39"/>
      <c r="AF251" s="44" t="s">
        <v>30</v>
      </c>
      <c r="AG251" s="39"/>
      <c r="AH251" s="39"/>
      <c r="AI251" s="9" t="s">
        <v>160</v>
      </c>
      <c r="AJ251" s="46" t="s">
        <v>161</v>
      </c>
      <c r="AK251" s="39"/>
      <c r="AL251" s="39"/>
      <c r="AM251" s="39"/>
      <c r="AN251" s="39"/>
      <c r="AO251" s="39"/>
      <c r="AP251" s="26">
        <v>0</v>
      </c>
      <c r="AQ251" s="26">
        <v>0</v>
      </c>
      <c r="AR251" s="26">
        <v>0</v>
      </c>
      <c r="AS251" s="41">
        <v>0</v>
      </c>
      <c r="AT251" s="36"/>
      <c r="AU251" s="41">
        <v>0</v>
      </c>
      <c r="AV251" s="36"/>
      <c r="AW251" s="26">
        <v>0</v>
      </c>
      <c r="AX251" s="26">
        <v>0</v>
      </c>
      <c r="AY251" s="26">
        <v>0</v>
      </c>
      <c r="AZ251" s="26">
        <v>0</v>
      </c>
      <c r="BA251" s="26">
        <v>0</v>
      </c>
      <c r="BB251" s="26">
        <v>0</v>
      </c>
      <c r="BC251" s="26">
        <v>0</v>
      </c>
      <c r="BD251" s="26">
        <v>0</v>
      </c>
    </row>
    <row r="252" spans="1:56" s="25" customFormat="1" x14ac:dyDescent="0.25">
      <c r="A252" s="44" t="s">
        <v>27</v>
      </c>
      <c r="B252" s="39"/>
      <c r="C252" s="44" t="s">
        <v>33</v>
      </c>
      <c r="D252" s="39"/>
      <c r="E252" s="44"/>
      <c r="F252" s="39"/>
      <c r="G252" s="44"/>
      <c r="H252" s="39"/>
      <c r="I252" s="44"/>
      <c r="J252" s="39"/>
      <c r="K252" s="39"/>
      <c r="L252" s="44"/>
      <c r="M252" s="39"/>
      <c r="N252" s="39"/>
      <c r="O252" s="44"/>
      <c r="P252" s="39"/>
      <c r="Q252" s="44"/>
      <c r="R252" s="39"/>
      <c r="S252" s="45" t="s">
        <v>34</v>
      </c>
      <c r="T252" s="39"/>
      <c r="U252" s="39"/>
      <c r="V252" s="39"/>
      <c r="W252" s="39"/>
      <c r="X252" s="39"/>
      <c r="Y252" s="39"/>
      <c r="Z252" s="39"/>
      <c r="AA252" s="44" t="s">
        <v>29</v>
      </c>
      <c r="AB252" s="39"/>
      <c r="AC252" s="39"/>
      <c r="AD252" s="39"/>
      <c r="AE252" s="39"/>
      <c r="AF252" s="44" t="s">
        <v>30</v>
      </c>
      <c r="AG252" s="39"/>
      <c r="AH252" s="39"/>
      <c r="AI252" s="9" t="s">
        <v>31</v>
      </c>
      <c r="AJ252" s="46" t="s">
        <v>32</v>
      </c>
      <c r="AK252" s="39"/>
      <c r="AL252" s="39"/>
      <c r="AM252" s="39"/>
      <c r="AN252" s="39"/>
      <c r="AO252" s="39"/>
      <c r="AP252" s="26">
        <v>2023772762</v>
      </c>
      <c r="AQ252" s="26">
        <v>2001962670.0999999</v>
      </c>
      <c r="AR252" s="26">
        <v>21810091.899999999</v>
      </c>
      <c r="AS252" s="41">
        <v>0</v>
      </c>
      <c r="AT252" s="36"/>
      <c r="AU252" s="41">
        <v>2001962670.0999999</v>
      </c>
      <c r="AV252" s="36"/>
      <c r="AW252" s="26">
        <v>0</v>
      </c>
      <c r="AX252" s="26">
        <v>2001962670.0999999</v>
      </c>
      <c r="AY252" s="26">
        <v>0</v>
      </c>
      <c r="AZ252" s="26">
        <v>2001962670.0999999</v>
      </c>
      <c r="BA252" s="26">
        <v>0</v>
      </c>
      <c r="BB252" s="26">
        <v>2001962670.0999999</v>
      </c>
      <c r="BC252" s="26">
        <v>0</v>
      </c>
      <c r="BD252" s="26">
        <v>20000</v>
      </c>
    </row>
    <row r="253" spans="1:56" s="25" customFormat="1" x14ac:dyDescent="0.25">
      <c r="A253" s="44" t="s">
        <v>27</v>
      </c>
      <c r="B253" s="39"/>
      <c r="C253" s="44" t="s">
        <v>33</v>
      </c>
      <c r="D253" s="39"/>
      <c r="E253" s="44"/>
      <c r="F253" s="39"/>
      <c r="G253" s="44"/>
      <c r="H253" s="39"/>
      <c r="I253" s="44"/>
      <c r="J253" s="39"/>
      <c r="K253" s="39"/>
      <c r="L253" s="44"/>
      <c r="M253" s="39"/>
      <c r="N253" s="39"/>
      <c r="O253" s="44"/>
      <c r="P253" s="39"/>
      <c r="Q253" s="44"/>
      <c r="R253" s="39"/>
      <c r="S253" s="45" t="s">
        <v>34</v>
      </c>
      <c r="T253" s="39"/>
      <c r="U253" s="39"/>
      <c r="V253" s="39"/>
      <c r="W253" s="39"/>
      <c r="X253" s="39"/>
      <c r="Y253" s="39"/>
      <c r="Z253" s="39"/>
      <c r="AA253" s="44" t="s">
        <v>48</v>
      </c>
      <c r="AB253" s="39"/>
      <c r="AC253" s="39"/>
      <c r="AD253" s="39"/>
      <c r="AE253" s="39"/>
      <c r="AF253" s="44" t="s">
        <v>30</v>
      </c>
      <c r="AG253" s="39"/>
      <c r="AH253" s="39"/>
      <c r="AI253" s="9" t="s">
        <v>160</v>
      </c>
      <c r="AJ253" s="46" t="s">
        <v>161</v>
      </c>
      <c r="AK253" s="39"/>
      <c r="AL253" s="39"/>
      <c r="AM253" s="39"/>
      <c r="AN253" s="39"/>
      <c r="AO253" s="39"/>
      <c r="AP253" s="26">
        <v>0</v>
      </c>
      <c r="AQ253" s="26">
        <v>0</v>
      </c>
      <c r="AR253" s="26">
        <v>0</v>
      </c>
      <c r="AS253" s="41">
        <v>0</v>
      </c>
      <c r="AT253" s="36"/>
      <c r="AU253" s="41">
        <v>0</v>
      </c>
      <c r="AV253" s="36"/>
      <c r="AW253" s="26">
        <v>0</v>
      </c>
      <c r="AX253" s="26">
        <v>0</v>
      </c>
      <c r="AY253" s="26">
        <v>0</v>
      </c>
      <c r="AZ253" s="26">
        <v>0</v>
      </c>
      <c r="BA253" s="26">
        <v>0</v>
      </c>
      <c r="BB253" s="26">
        <v>0</v>
      </c>
      <c r="BC253" s="26">
        <v>0</v>
      </c>
      <c r="BD253" s="26">
        <v>0</v>
      </c>
    </row>
    <row r="254" spans="1:56" s="25" customFormat="1" x14ac:dyDescent="0.25">
      <c r="A254" s="44" t="s">
        <v>27</v>
      </c>
      <c r="B254" s="39"/>
      <c r="C254" s="44" t="s">
        <v>33</v>
      </c>
      <c r="D254" s="39"/>
      <c r="E254" s="44" t="s">
        <v>35</v>
      </c>
      <c r="F254" s="39"/>
      <c r="G254" s="44"/>
      <c r="H254" s="39"/>
      <c r="I254" s="44"/>
      <c r="J254" s="39"/>
      <c r="K254" s="39"/>
      <c r="L254" s="44"/>
      <c r="M254" s="39"/>
      <c r="N254" s="39"/>
      <c r="O254" s="44"/>
      <c r="P254" s="39"/>
      <c r="Q254" s="44"/>
      <c r="R254" s="39"/>
      <c r="S254" s="45" t="s">
        <v>36</v>
      </c>
      <c r="T254" s="39"/>
      <c r="U254" s="39"/>
      <c r="V254" s="39"/>
      <c r="W254" s="39"/>
      <c r="X254" s="39"/>
      <c r="Y254" s="39"/>
      <c r="Z254" s="39"/>
      <c r="AA254" s="44" t="s">
        <v>29</v>
      </c>
      <c r="AB254" s="39"/>
      <c r="AC254" s="39"/>
      <c r="AD254" s="39"/>
      <c r="AE254" s="39"/>
      <c r="AF254" s="44" t="s">
        <v>30</v>
      </c>
      <c r="AG254" s="39"/>
      <c r="AH254" s="39"/>
      <c r="AI254" s="9" t="s">
        <v>31</v>
      </c>
      <c r="AJ254" s="46" t="s">
        <v>32</v>
      </c>
      <c r="AK254" s="39"/>
      <c r="AL254" s="39"/>
      <c r="AM254" s="39"/>
      <c r="AN254" s="39"/>
      <c r="AO254" s="39"/>
      <c r="AP254" s="26">
        <v>2023772762</v>
      </c>
      <c r="AQ254" s="26">
        <v>2001962670.0999999</v>
      </c>
      <c r="AR254" s="26">
        <v>21810091.899999999</v>
      </c>
      <c r="AS254" s="41">
        <v>0</v>
      </c>
      <c r="AT254" s="36"/>
      <c r="AU254" s="41">
        <v>2001962670.0999999</v>
      </c>
      <c r="AV254" s="36"/>
      <c r="AW254" s="26">
        <v>0</v>
      </c>
      <c r="AX254" s="26">
        <v>2001962670.0999999</v>
      </c>
      <c r="AY254" s="26">
        <v>0</v>
      </c>
      <c r="AZ254" s="26">
        <v>2001962670.0999999</v>
      </c>
      <c r="BA254" s="26">
        <v>0</v>
      </c>
      <c r="BB254" s="26">
        <v>2001962670.0999999</v>
      </c>
      <c r="BC254" s="26">
        <v>0</v>
      </c>
      <c r="BD254" s="26">
        <v>20000</v>
      </c>
    </row>
    <row r="255" spans="1:56" s="25" customFormat="1" x14ac:dyDescent="0.25">
      <c r="A255" s="44" t="s">
        <v>27</v>
      </c>
      <c r="B255" s="39"/>
      <c r="C255" s="44" t="s">
        <v>33</v>
      </c>
      <c r="D255" s="39"/>
      <c r="E255" s="44" t="s">
        <v>35</v>
      </c>
      <c r="F255" s="39"/>
      <c r="G255" s="44"/>
      <c r="H255" s="39"/>
      <c r="I255" s="44"/>
      <c r="J255" s="39"/>
      <c r="K255" s="39"/>
      <c r="L255" s="44"/>
      <c r="M255" s="39"/>
      <c r="N255" s="39"/>
      <c r="O255" s="44"/>
      <c r="P255" s="39"/>
      <c r="Q255" s="44"/>
      <c r="R255" s="39"/>
      <c r="S255" s="45" t="s">
        <v>36</v>
      </c>
      <c r="T255" s="39"/>
      <c r="U255" s="39"/>
      <c r="V255" s="39"/>
      <c r="W255" s="39"/>
      <c r="X255" s="39"/>
      <c r="Y255" s="39"/>
      <c r="Z255" s="39"/>
      <c r="AA255" s="44" t="s">
        <v>48</v>
      </c>
      <c r="AB255" s="39"/>
      <c r="AC255" s="39"/>
      <c r="AD255" s="39"/>
      <c r="AE255" s="39"/>
      <c r="AF255" s="44" t="s">
        <v>30</v>
      </c>
      <c r="AG255" s="39"/>
      <c r="AH255" s="39"/>
      <c r="AI255" s="9" t="s">
        <v>160</v>
      </c>
      <c r="AJ255" s="46" t="s">
        <v>161</v>
      </c>
      <c r="AK255" s="39"/>
      <c r="AL255" s="39"/>
      <c r="AM255" s="39"/>
      <c r="AN255" s="39"/>
      <c r="AO255" s="39"/>
      <c r="AP255" s="26">
        <v>0</v>
      </c>
      <c r="AQ255" s="26">
        <v>0</v>
      </c>
      <c r="AR255" s="26">
        <v>0</v>
      </c>
      <c r="AS255" s="41">
        <v>0</v>
      </c>
      <c r="AT255" s="36"/>
      <c r="AU255" s="41">
        <v>0</v>
      </c>
      <c r="AV255" s="36"/>
      <c r="AW255" s="26">
        <v>0</v>
      </c>
      <c r="AX255" s="26">
        <v>0</v>
      </c>
      <c r="AY255" s="26">
        <v>0</v>
      </c>
      <c r="AZ255" s="26">
        <v>0</v>
      </c>
      <c r="BA255" s="26">
        <v>0</v>
      </c>
      <c r="BB255" s="26">
        <v>0</v>
      </c>
      <c r="BC255" s="26">
        <v>0</v>
      </c>
      <c r="BD255" s="26">
        <v>0</v>
      </c>
    </row>
    <row r="256" spans="1:56" s="25" customFormat="1" x14ac:dyDescent="0.25">
      <c r="A256" s="44" t="s">
        <v>27</v>
      </c>
      <c r="B256" s="39"/>
      <c r="C256" s="44" t="s">
        <v>33</v>
      </c>
      <c r="D256" s="39"/>
      <c r="E256" s="44" t="s">
        <v>35</v>
      </c>
      <c r="F256" s="39"/>
      <c r="G256" s="44" t="s">
        <v>37</v>
      </c>
      <c r="H256" s="39"/>
      <c r="I256" s="44"/>
      <c r="J256" s="39"/>
      <c r="K256" s="39"/>
      <c r="L256" s="44"/>
      <c r="M256" s="39"/>
      <c r="N256" s="39"/>
      <c r="O256" s="44"/>
      <c r="P256" s="39"/>
      <c r="Q256" s="44"/>
      <c r="R256" s="39"/>
      <c r="S256" s="45" t="s">
        <v>241</v>
      </c>
      <c r="T256" s="39"/>
      <c r="U256" s="39"/>
      <c r="V256" s="39"/>
      <c r="W256" s="39"/>
      <c r="X256" s="39"/>
      <c r="Y256" s="39"/>
      <c r="Z256" s="39"/>
      <c r="AA256" s="44" t="s">
        <v>29</v>
      </c>
      <c r="AB256" s="39"/>
      <c r="AC256" s="39"/>
      <c r="AD256" s="39"/>
      <c r="AE256" s="39"/>
      <c r="AF256" s="44" t="s">
        <v>30</v>
      </c>
      <c r="AG256" s="39"/>
      <c r="AH256" s="39"/>
      <c r="AI256" s="9" t="s">
        <v>31</v>
      </c>
      <c r="AJ256" s="46" t="s">
        <v>32</v>
      </c>
      <c r="AK256" s="39"/>
      <c r="AL256" s="39"/>
      <c r="AM256" s="39"/>
      <c r="AN256" s="39"/>
      <c r="AO256" s="39"/>
      <c r="AP256" s="26">
        <v>2023772762</v>
      </c>
      <c r="AQ256" s="26">
        <v>2001962670.0999999</v>
      </c>
      <c r="AR256" s="26">
        <v>21810091.899999999</v>
      </c>
      <c r="AS256" s="41">
        <v>0</v>
      </c>
      <c r="AT256" s="36"/>
      <c r="AU256" s="41">
        <v>2001962670.0999999</v>
      </c>
      <c r="AV256" s="36"/>
      <c r="AW256" s="26">
        <v>0</v>
      </c>
      <c r="AX256" s="26">
        <v>2001962670.0999999</v>
      </c>
      <c r="AY256" s="26">
        <v>0</v>
      </c>
      <c r="AZ256" s="26">
        <v>2001962670.0999999</v>
      </c>
      <c r="BA256" s="26">
        <v>0</v>
      </c>
      <c r="BB256" s="26">
        <v>2001962670.0999999</v>
      </c>
      <c r="BC256" s="26">
        <v>0</v>
      </c>
      <c r="BD256" s="26">
        <v>20000</v>
      </c>
    </row>
    <row r="257" spans="1:56" s="25" customFormat="1" x14ac:dyDescent="0.25">
      <c r="A257" s="44" t="s">
        <v>27</v>
      </c>
      <c r="B257" s="39"/>
      <c r="C257" s="44" t="s">
        <v>33</v>
      </c>
      <c r="D257" s="39"/>
      <c r="E257" s="44" t="s">
        <v>35</v>
      </c>
      <c r="F257" s="39"/>
      <c r="G257" s="44" t="s">
        <v>37</v>
      </c>
      <c r="H257" s="39"/>
      <c r="I257" s="44"/>
      <c r="J257" s="39"/>
      <c r="K257" s="39"/>
      <c r="L257" s="44"/>
      <c r="M257" s="39"/>
      <c r="N257" s="39"/>
      <c r="O257" s="44"/>
      <c r="P257" s="39"/>
      <c r="Q257" s="44"/>
      <c r="R257" s="39"/>
      <c r="S257" s="45" t="s">
        <v>241</v>
      </c>
      <c r="T257" s="39"/>
      <c r="U257" s="39"/>
      <c r="V257" s="39"/>
      <c r="W257" s="39"/>
      <c r="X257" s="39"/>
      <c r="Y257" s="39"/>
      <c r="Z257" s="39"/>
      <c r="AA257" s="44" t="s">
        <v>48</v>
      </c>
      <c r="AB257" s="39"/>
      <c r="AC257" s="39"/>
      <c r="AD257" s="39"/>
      <c r="AE257" s="39"/>
      <c r="AF257" s="44" t="s">
        <v>30</v>
      </c>
      <c r="AG257" s="39"/>
      <c r="AH257" s="39"/>
      <c r="AI257" s="9" t="s">
        <v>160</v>
      </c>
      <c r="AJ257" s="46" t="s">
        <v>161</v>
      </c>
      <c r="AK257" s="39"/>
      <c r="AL257" s="39"/>
      <c r="AM257" s="39"/>
      <c r="AN257" s="39"/>
      <c r="AO257" s="39"/>
      <c r="AP257" s="26">
        <v>0</v>
      </c>
      <c r="AQ257" s="26">
        <v>0</v>
      </c>
      <c r="AR257" s="26">
        <v>0</v>
      </c>
      <c r="AS257" s="41">
        <v>0</v>
      </c>
      <c r="AT257" s="36"/>
      <c r="AU257" s="41">
        <v>0</v>
      </c>
      <c r="AV257" s="36"/>
      <c r="AW257" s="26">
        <v>0</v>
      </c>
      <c r="AX257" s="26">
        <v>0</v>
      </c>
      <c r="AY257" s="26">
        <v>0</v>
      </c>
      <c r="AZ257" s="26">
        <v>0</v>
      </c>
      <c r="BA257" s="26">
        <v>0</v>
      </c>
      <c r="BB257" s="26">
        <v>0</v>
      </c>
      <c r="BC257" s="26">
        <v>0</v>
      </c>
      <c r="BD257" s="26">
        <v>0</v>
      </c>
    </row>
    <row r="258" spans="1:56" s="25" customFormat="1" x14ac:dyDescent="0.25">
      <c r="A258" s="44" t="s">
        <v>27</v>
      </c>
      <c r="B258" s="39"/>
      <c r="C258" s="44" t="s">
        <v>33</v>
      </c>
      <c r="D258" s="39"/>
      <c r="E258" s="44" t="s">
        <v>35</v>
      </c>
      <c r="F258" s="39"/>
      <c r="G258" s="44" t="s">
        <v>37</v>
      </c>
      <c r="H258" s="39"/>
      <c r="I258" s="44" t="s">
        <v>38</v>
      </c>
      <c r="J258" s="39"/>
      <c r="K258" s="39"/>
      <c r="L258" s="44"/>
      <c r="M258" s="39"/>
      <c r="N258" s="39"/>
      <c r="O258" s="44"/>
      <c r="P258" s="39"/>
      <c r="Q258" s="44"/>
      <c r="R258" s="39"/>
      <c r="S258" s="45" t="s">
        <v>241</v>
      </c>
      <c r="T258" s="39"/>
      <c r="U258" s="39"/>
      <c r="V258" s="39"/>
      <c r="W258" s="39"/>
      <c r="X258" s="39"/>
      <c r="Y258" s="39"/>
      <c r="Z258" s="39"/>
      <c r="AA258" s="44" t="s">
        <v>29</v>
      </c>
      <c r="AB258" s="39"/>
      <c r="AC258" s="39"/>
      <c r="AD258" s="39"/>
      <c r="AE258" s="39"/>
      <c r="AF258" s="44" t="s">
        <v>30</v>
      </c>
      <c r="AG258" s="39"/>
      <c r="AH258" s="39"/>
      <c r="AI258" s="9" t="s">
        <v>31</v>
      </c>
      <c r="AJ258" s="46" t="s">
        <v>32</v>
      </c>
      <c r="AK258" s="39"/>
      <c r="AL258" s="39"/>
      <c r="AM258" s="39"/>
      <c r="AN258" s="39"/>
      <c r="AO258" s="39"/>
      <c r="AP258" s="26">
        <v>2023772762</v>
      </c>
      <c r="AQ258" s="26">
        <v>2001962670.0999999</v>
      </c>
      <c r="AR258" s="26">
        <v>21810091.899999999</v>
      </c>
      <c r="AS258" s="41">
        <v>0</v>
      </c>
      <c r="AT258" s="36"/>
      <c r="AU258" s="41">
        <v>2001962670.0999999</v>
      </c>
      <c r="AV258" s="36"/>
      <c r="AW258" s="26">
        <v>0</v>
      </c>
      <c r="AX258" s="26">
        <v>2001962670.0999999</v>
      </c>
      <c r="AY258" s="26">
        <v>0</v>
      </c>
      <c r="AZ258" s="26">
        <v>2001962670.0999999</v>
      </c>
      <c r="BA258" s="26">
        <v>0</v>
      </c>
      <c r="BB258" s="26">
        <v>2001962670.0999999</v>
      </c>
      <c r="BC258" s="26">
        <v>0</v>
      </c>
      <c r="BD258" s="26">
        <v>20000</v>
      </c>
    </row>
    <row r="259" spans="1:56" s="25" customFormat="1" x14ac:dyDescent="0.25">
      <c r="A259" s="44" t="s">
        <v>27</v>
      </c>
      <c r="B259" s="39"/>
      <c r="C259" s="44" t="s">
        <v>33</v>
      </c>
      <c r="D259" s="39"/>
      <c r="E259" s="44" t="s">
        <v>35</v>
      </c>
      <c r="F259" s="39"/>
      <c r="G259" s="44" t="s">
        <v>37</v>
      </c>
      <c r="H259" s="39"/>
      <c r="I259" s="44" t="s">
        <v>38</v>
      </c>
      <c r="J259" s="39"/>
      <c r="K259" s="39"/>
      <c r="L259" s="44" t="s">
        <v>143</v>
      </c>
      <c r="M259" s="39"/>
      <c r="N259" s="39"/>
      <c r="O259" s="44"/>
      <c r="P259" s="39"/>
      <c r="Q259" s="44"/>
      <c r="R259" s="39"/>
      <c r="S259" s="45" t="s">
        <v>144</v>
      </c>
      <c r="T259" s="39"/>
      <c r="U259" s="39"/>
      <c r="V259" s="39"/>
      <c r="W259" s="39"/>
      <c r="X259" s="39"/>
      <c r="Y259" s="39"/>
      <c r="Z259" s="39"/>
      <c r="AA259" s="44" t="s">
        <v>29</v>
      </c>
      <c r="AB259" s="39"/>
      <c r="AC259" s="39"/>
      <c r="AD259" s="39"/>
      <c r="AE259" s="39"/>
      <c r="AF259" s="44" t="s">
        <v>30</v>
      </c>
      <c r="AG259" s="39"/>
      <c r="AH259" s="39"/>
      <c r="AI259" s="9" t="s">
        <v>31</v>
      </c>
      <c r="AJ259" s="46" t="s">
        <v>32</v>
      </c>
      <c r="AK259" s="39"/>
      <c r="AL259" s="39"/>
      <c r="AM259" s="39"/>
      <c r="AN259" s="39"/>
      <c r="AO259" s="39"/>
      <c r="AP259" s="26">
        <v>2023772762</v>
      </c>
      <c r="AQ259" s="26">
        <v>2001962670.0999999</v>
      </c>
      <c r="AR259" s="26">
        <v>21810091.899999999</v>
      </c>
      <c r="AS259" s="41">
        <v>0</v>
      </c>
      <c r="AT259" s="36"/>
      <c r="AU259" s="41">
        <v>2001962670.0999999</v>
      </c>
      <c r="AV259" s="36"/>
      <c r="AW259" s="26">
        <v>0</v>
      </c>
      <c r="AX259" s="26">
        <v>2001962670.0999999</v>
      </c>
      <c r="AY259" s="26">
        <v>0</v>
      </c>
      <c r="AZ259" s="26">
        <v>2001962670.0999999</v>
      </c>
      <c r="BA259" s="26">
        <v>0</v>
      </c>
      <c r="BB259" s="26">
        <v>2001962670.0999999</v>
      </c>
      <c r="BC259" s="26">
        <v>0</v>
      </c>
      <c r="BD259" s="26">
        <v>20000</v>
      </c>
    </row>
    <row r="260" spans="1:56" s="25" customFormat="1" x14ac:dyDescent="0.25">
      <c r="A260" s="44" t="s">
        <v>27</v>
      </c>
      <c r="B260" s="39"/>
      <c r="C260" s="44" t="s">
        <v>33</v>
      </c>
      <c r="D260" s="39"/>
      <c r="E260" s="44" t="s">
        <v>35</v>
      </c>
      <c r="F260" s="39"/>
      <c r="G260" s="44" t="s">
        <v>37</v>
      </c>
      <c r="H260" s="39"/>
      <c r="I260" s="44" t="s">
        <v>38</v>
      </c>
      <c r="J260" s="39"/>
      <c r="K260" s="39"/>
      <c r="L260" s="44"/>
      <c r="M260" s="39"/>
      <c r="N260" s="39"/>
      <c r="O260" s="44"/>
      <c r="P260" s="39"/>
      <c r="Q260" s="44"/>
      <c r="R260" s="39"/>
      <c r="S260" s="45" t="s">
        <v>241</v>
      </c>
      <c r="T260" s="39"/>
      <c r="U260" s="39"/>
      <c r="V260" s="39"/>
      <c r="W260" s="39"/>
      <c r="X260" s="39"/>
      <c r="Y260" s="39"/>
      <c r="Z260" s="39"/>
      <c r="AA260" s="44" t="s">
        <v>48</v>
      </c>
      <c r="AB260" s="39"/>
      <c r="AC260" s="39"/>
      <c r="AD260" s="39"/>
      <c r="AE260" s="39"/>
      <c r="AF260" s="44" t="s">
        <v>30</v>
      </c>
      <c r="AG260" s="39"/>
      <c r="AH260" s="39"/>
      <c r="AI260" s="9" t="s">
        <v>160</v>
      </c>
      <c r="AJ260" s="46" t="s">
        <v>161</v>
      </c>
      <c r="AK260" s="39"/>
      <c r="AL260" s="39"/>
      <c r="AM260" s="39"/>
      <c r="AN260" s="39"/>
      <c r="AO260" s="39"/>
      <c r="AP260" s="26">
        <v>0</v>
      </c>
      <c r="AQ260" s="26">
        <v>0</v>
      </c>
      <c r="AR260" s="26">
        <v>0</v>
      </c>
      <c r="AS260" s="41">
        <v>0</v>
      </c>
      <c r="AT260" s="36"/>
      <c r="AU260" s="41">
        <v>0</v>
      </c>
      <c r="AV260" s="36"/>
      <c r="AW260" s="26">
        <v>0</v>
      </c>
      <c r="AX260" s="26">
        <v>0</v>
      </c>
      <c r="AY260" s="26">
        <v>0</v>
      </c>
      <c r="AZ260" s="26">
        <v>0</v>
      </c>
      <c r="BA260" s="26">
        <v>0</v>
      </c>
      <c r="BB260" s="26">
        <v>0</v>
      </c>
      <c r="BC260" s="26">
        <v>0</v>
      </c>
      <c r="BD260" s="26">
        <v>0</v>
      </c>
    </row>
    <row r="261" spans="1:56" s="25" customFormat="1" x14ac:dyDescent="0.25">
      <c r="A261" s="44" t="s">
        <v>27</v>
      </c>
      <c r="B261" s="39"/>
      <c r="C261" s="44" t="s">
        <v>33</v>
      </c>
      <c r="D261" s="39"/>
      <c r="E261" s="44" t="s">
        <v>35</v>
      </c>
      <c r="F261" s="39"/>
      <c r="G261" s="44" t="s">
        <v>37</v>
      </c>
      <c r="H261" s="39"/>
      <c r="I261" s="44" t="s">
        <v>38</v>
      </c>
      <c r="J261" s="39"/>
      <c r="K261" s="39"/>
      <c r="L261" s="44" t="s">
        <v>143</v>
      </c>
      <c r="M261" s="39"/>
      <c r="N261" s="39"/>
      <c r="O261" s="44"/>
      <c r="P261" s="39"/>
      <c r="Q261" s="44"/>
      <c r="R261" s="39"/>
      <c r="S261" s="45" t="s">
        <v>144</v>
      </c>
      <c r="T261" s="39"/>
      <c r="U261" s="39"/>
      <c r="V261" s="39"/>
      <c r="W261" s="39"/>
      <c r="X261" s="39"/>
      <c r="Y261" s="39"/>
      <c r="Z261" s="39"/>
      <c r="AA261" s="44" t="s">
        <v>48</v>
      </c>
      <c r="AB261" s="39"/>
      <c r="AC261" s="39"/>
      <c r="AD261" s="39"/>
      <c r="AE261" s="39"/>
      <c r="AF261" s="44" t="s">
        <v>30</v>
      </c>
      <c r="AG261" s="39"/>
      <c r="AH261" s="39"/>
      <c r="AI261" s="9" t="s">
        <v>160</v>
      </c>
      <c r="AJ261" s="46" t="s">
        <v>161</v>
      </c>
      <c r="AK261" s="39"/>
      <c r="AL261" s="39"/>
      <c r="AM261" s="39"/>
      <c r="AN261" s="39"/>
      <c r="AO261" s="39"/>
      <c r="AP261" s="26">
        <v>0</v>
      </c>
      <c r="AQ261" s="26">
        <v>0</v>
      </c>
      <c r="AR261" s="26">
        <v>0</v>
      </c>
      <c r="AS261" s="41">
        <v>0</v>
      </c>
      <c r="AT261" s="36"/>
      <c r="AU261" s="41">
        <v>0</v>
      </c>
      <c r="AV261" s="36"/>
      <c r="AW261" s="26">
        <v>0</v>
      </c>
      <c r="AX261" s="26">
        <v>0</v>
      </c>
      <c r="AY261" s="26">
        <v>0</v>
      </c>
      <c r="AZ261" s="26">
        <v>0</v>
      </c>
      <c r="BA261" s="26">
        <v>0</v>
      </c>
      <c r="BB261" s="26">
        <v>0</v>
      </c>
      <c r="BC261" s="26">
        <v>0</v>
      </c>
      <c r="BD261" s="26">
        <v>0</v>
      </c>
    </row>
    <row r="262" spans="1:56" s="25" customFormat="1" x14ac:dyDescent="0.25">
      <c r="A262" s="38" t="s">
        <v>27</v>
      </c>
      <c r="B262" s="39"/>
      <c r="C262" s="38" t="s">
        <v>33</v>
      </c>
      <c r="D262" s="39"/>
      <c r="E262" s="38" t="s">
        <v>35</v>
      </c>
      <c r="F262" s="39"/>
      <c r="G262" s="38" t="s">
        <v>37</v>
      </c>
      <c r="H262" s="39"/>
      <c r="I262" s="38" t="s">
        <v>38</v>
      </c>
      <c r="J262" s="39"/>
      <c r="K262" s="39"/>
      <c r="L262" s="38" t="s">
        <v>143</v>
      </c>
      <c r="M262" s="39"/>
      <c r="N262" s="39"/>
      <c r="O262" s="38" t="s">
        <v>41</v>
      </c>
      <c r="P262" s="39"/>
      <c r="Q262" s="38"/>
      <c r="R262" s="39"/>
      <c r="S262" s="40" t="s">
        <v>263</v>
      </c>
      <c r="T262" s="39"/>
      <c r="U262" s="39"/>
      <c r="V262" s="39"/>
      <c r="W262" s="39"/>
      <c r="X262" s="39"/>
      <c r="Y262" s="39"/>
      <c r="Z262" s="39"/>
      <c r="AA262" s="38" t="s">
        <v>29</v>
      </c>
      <c r="AB262" s="39"/>
      <c r="AC262" s="39"/>
      <c r="AD262" s="39"/>
      <c r="AE262" s="39"/>
      <c r="AF262" s="38" t="s">
        <v>30</v>
      </c>
      <c r="AG262" s="39"/>
      <c r="AH262" s="39"/>
      <c r="AI262" s="10" t="s">
        <v>31</v>
      </c>
      <c r="AJ262" s="42" t="s">
        <v>32</v>
      </c>
      <c r="AK262" s="39"/>
      <c r="AL262" s="39"/>
      <c r="AM262" s="39"/>
      <c r="AN262" s="39"/>
      <c r="AO262" s="39"/>
      <c r="AP262" s="24">
        <v>2023772762</v>
      </c>
      <c r="AQ262" s="24">
        <v>2001962670.0999999</v>
      </c>
      <c r="AR262" s="24">
        <v>21810091.899999999</v>
      </c>
      <c r="AS262" s="37">
        <v>0</v>
      </c>
      <c r="AT262" s="36"/>
      <c r="AU262" s="37">
        <v>2001962670.0999999</v>
      </c>
      <c r="AV262" s="36"/>
      <c r="AW262" s="24">
        <v>0</v>
      </c>
      <c r="AX262" s="24">
        <v>2001962670.0999999</v>
      </c>
      <c r="AY262" s="24">
        <v>0</v>
      </c>
      <c r="AZ262" s="24">
        <v>2001962670.0999999</v>
      </c>
      <c r="BA262" s="24">
        <v>0</v>
      </c>
      <c r="BB262" s="24">
        <v>2001962670.0999999</v>
      </c>
      <c r="BC262" s="24">
        <v>0</v>
      </c>
      <c r="BD262" s="24">
        <v>20000</v>
      </c>
    </row>
    <row r="263" spans="1:56" s="25" customFormat="1" x14ac:dyDescent="0.25">
      <c r="A263" s="38" t="s">
        <v>27</v>
      </c>
      <c r="B263" s="39"/>
      <c r="C263" s="38" t="s">
        <v>33</v>
      </c>
      <c r="D263" s="39"/>
      <c r="E263" s="38" t="s">
        <v>35</v>
      </c>
      <c r="F263" s="39"/>
      <c r="G263" s="38" t="s">
        <v>37</v>
      </c>
      <c r="H263" s="39"/>
      <c r="I263" s="38" t="s">
        <v>38</v>
      </c>
      <c r="J263" s="39"/>
      <c r="K263" s="39"/>
      <c r="L263" s="38" t="s">
        <v>143</v>
      </c>
      <c r="M263" s="39"/>
      <c r="N263" s="39"/>
      <c r="O263" s="38" t="s">
        <v>41</v>
      </c>
      <c r="P263" s="39"/>
      <c r="Q263" s="38"/>
      <c r="R263" s="39"/>
      <c r="S263" s="40" t="s">
        <v>263</v>
      </c>
      <c r="T263" s="39"/>
      <c r="U263" s="39"/>
      <c r="V263" s="39"/>
      <c r="W263" s="39"/>
      <c r="X263" s="39"/>
      <c r="Y263" s="39"/>
      <c r="Z263" s="39"/>
      <c r="AA263" s="38" t="s">
        <v>48</v>
      </c>
      <c r="AB263" s="39"/>
      <c r="AC263" s="39"/>
      <c r="AD263" s="39"/>
      <c r="AE263" s="39"/>
      <c r="AF263" s="38" t="s">
        <v>30</v>
      </c>
      <c r="AG263" s="39"/>
      <c r="AH263" s="39"/>
      <c r="AI263" s="10" t="s">
        <v>160</v>
      </c>
      <c r="AJ263" s="42" t="s">
        <v>161</v>
      </c>
      <c r="AK263" s="39"/>
      <c r="AL263" s="39"/>
      <c r="AM263" s="39"/>
      <c r="AN263" s="39"/>
      <c r="AO263" s="39"/>
      <c r="AP263" s="24">
        <v>0</v>
      </c>
      <c r="AQ263" s="24">
        <v>0</v>
      </c>
      <c r="AR263" s="24">
        <v>0</v>
      </c>
      <c r="AS263" s="37">
        <v>0</v>
      </c>
      <c r="AT263" s="36"/>
      <c r="AU263" s="37">
        <v>0</v>
      </c>
      <c r="AV263" s="36"/>
      <c r="AW263" s="24">
        <v>0</v>
      </c>
      <c r="AX263" s="24">
        <v>0</v>
      </c>
      <c r="AY263" s="24">
        <v>0</v>
      </c>
      <c r="AZ263" s="24">
        <v>0</v>
      </c>
      <c r="BA263" s="24">
        <v>0</v>
      </c>
      <c r="BB263" s="24">
        <v>0</v>
      </c>
      <c r="BC263" s="24">
        <v>0</v>
      </c>
      <c r="BD263" s="24">
        <v>0</v>
      </c>
    </row>
    <row r="264" spans="1:56" s="25" customFormat="1" x14ac:dyDescent="0.25">
      <c r="A264" s="29" t="s">
        <v>11</v>
      </c>
      <c r="B264" s="29" t="s">
        <v>11</v>
      </c>
      <c r="C264" s="29" t="s">
        <v>11</v>
      </c>
      <c r="D264" s="29" t="s">
        <v>11</v>
      </c>
      <c r="E264" s="29" t="s">
        <v>11</v>
      </c>
      <c r="F264" s="29" t="s">
        <v>11</v>
      </c>
      <c r="G264" s="29" t="s">
        <v>11</v>
      </c>
      <c r="H264" s="29" t="s">
        <v>11</v>
      </c>
      <c r="I264" s="29" t="s">
        <v>11</v>
      </c>
      <c r="J264" s="50" t="s">
        <v>11</v>
      </c>
      <c r="K264" s="39"/>
      <c r="L264" s="50" t="s">
        <v>11</v>
      </c>
      <c r="M264" s="39"/>
      <c r="N264" s="29" t="s">
        <v>11</v>
      </c>
      <c r="O264" s="29" t="s">
        <v>11</v>
      </c>
      <c r="P264" s="29" t="s">
        <v>11</v>
      </c>
      <c r="Q264" s="29" t="s">
        <v>11</v>
      </c>
      <c r="R264" s="29" t="s">
        <v>11</v>
      </c>
      <c r="S264" s="29" t="s">
        <v>11</v>
      </c>
      <c r="T264" s="29" t="s">
        <v>11</v>
      </c>
      <c r="U264" s="29" t="s">
        <v>11</v>
      </c>
      <c r="V264" s="29" t="s">
        <v>11</v>
      </c>
      <c r="W264" s="29" t="s">
        <v>11</v>
      </c>
      <c r="X264" s="29" t="s">
        <v>11</v>
      </c>
      <c r="Y264" s="29" t="s">
        <v>11</v>
      </c>
      <c r="Z264" s="29" t="s">
        <v>11</v>
      </c>
      <c r="AA264" s="50" t="s">
        <v>11</v>
      </c>
      <c r="AB264" s="39"/>
      <c r="AC264" s="50" t="s">
        <v>11</v>
      </c>
      <c r="AD264" s="39"/>
      <c r="AE264" s="29" t="s">
        <v>11</v>
      </c>
      <c r="AF264" s="29" t="s">
        <v>11</v>
      </c>
      <c r="AG264" s="29" t="s">
        <v>11</v>
      </c>
      <c r="AH264" s="29" t="s">
        <v>11</v>
      </c>
      <c r="AI264" s="29" t="s">
        <v>11</v>
      </c>
      <c r="AJ264" s="29" t="s">
        <v>11</v>
      </c>
      <c r="AK264" s="29" t="s">
        <v>11</v>
      </c>
      <c r="AL264" s="29" t="s">
        <v>11</v>
      </c>
      <c r="AM264" s="50" t="s">
        <v>11</v>
      </c>
      <c r="AN264" s="39"/>
      <c r="AO264" s="39"/>
      <c r="AP264" s="27" t="s">
        <v>11</v>
      </c>
      <c r="AQ264" s="27" t="s">
        <v>11</v>
      </c>
      <c r="AR264" s="27" t="s">
        <v>11</v>
      </c>
      <c r="AS264" s="43" t="s">
        <v>11</v>
      </c>
      <c r="AT264" s="36"/>
      <c r="AU264" s="43" t="s">
        <v>11</v>
      </c>
      <c r="AV264" s="36"/>
      <c r="AW264" s="27" t="s">
        <v>11</v>
      </c>
      <c r="AX264" s="27" t="s">
        <v>11</v>
      </c>
      <c r="AY264" s="27" t="s">
        <v>11</v>
      </c>
      <c r="AZ264" s="27" t="s">
        <v>11</v>
      </c>
      <c r="BA264" s="27" t="s">
        <v>11</v>
      </c>
      <c r="BB264" s="27" t="s">
        <v>11</v>
      </c>
      <c r="BC264" s="27" t="s">
        <v>11</v>
      </c>
      <c r="BD264" s="27" t="s">
        <v>11</v>
      </c>
    </row>
    <row r="265" spans="1:56" s="25" customFormat="1" x14ac:dyDescent="0.25">
      <c r="A265" s="51" t="s">
        <v>13</v>
      </c>
      <c r="B265" s="48"/>
      <c r="C265" s="48"/>
      <c r="D265" s="48"/>
      <c r="E265" s="48"/>
      <c r="F265" s="48"/>
      <c r="G265" s="49"/>
      <c r="H265" s="52" t="s">
        <v>171</v>
      </c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9"/>
      <c r="AP265" s="27" t="s">
        <v>11</v>
      </c>
      <c r="AQ265" s="27" t="s">
        <v>11</v>
      </c>
      <c r="AR265" s="27" t="s">
        <v>11</v>
      </c>
      <c r="AS265" s="43" t="s">
        <v>11</v>
      </c>
      <c r="AT265" s="36"/>
      <c r="AU265" s="43" t="s">
        <v>11</v>
      </c>
      <c r="AV265" s="36"/>
      <c r="AW265" s="27" t="s">
        <v>11</v>
      </c>
      <c r="AX265" s="27" t="s">
        <v>11</v>
      </c>
      <c r="AY265" s="27" t="s">
        <v>11</v>
      </c>
      <c r="AZ265" s="27" t="s">
        <v>11</v>
      </c>
      <c r="BA265" s="27" t="s">
        <v>11</v>
      </c>
      <c r="BB265" s="27" t="s">
        <v>11</v>
      </c>
      <c r="BC265" s="27" t="s">
        <v>11</v>
      </c>
      <c r="BD265" s="27" t="s">
        <v>11</v>
      </c>
    </row>
    <row r="266" spans="1:56" s="25" customFormat="1" ht="27" x14ac:dyDescent="0.25">
      <c r="A266" s="47" t="s">
        <v>15</v>
      </c>
      <c r="B266" s="49"/>
      <c r="C266" s="53" t="s">
        <v>16</v>
      </c>
      <c r="D266" s="49"/>
      <c r="E266" s="47" t="s">
        <v>17</v>
      </c>
      <c r="F266" s="49"/>
      <c r="G266" s="47" t="s">
        <v>18</v>
      </c>
      <c r="H266" s="49"/>
      <c r="I266" s="47" t="s">
        <v>19</v>
      </c>
      <c r="J266" s="48"/>
      <c r="K266" s="49"/>
      <c r="L266" s="47" t="s">
        <v>20</v>
      </c>
      <c r="M266" s="48"/>
      <c r="N266" s="49"/>
      <c r="O266" s="47" t="s">
        <v>21</v>
      </c>
      <c r="P266" s="49"/>
      <c r="Q266" s="47" t="s">
        <v>22</v>
      </c>
      <c r="R266" s="49"/>
      <c r="S266" s="47" t="s">
        <v>23</v>
      </c>
      <c r="T266" s="48"/>
      <c r="U266" s="48"/>
      <c r="V266" s="48"/>
      <c r="W266" s="48"/>
      <c r="X266" s="48"/>
      <c r="Y266" s="48"/>
      <c r="Z266" s="49"/>
      <c r="AA266" s="47" t="s">
        <v>24</v>
      </c>
      <c r="AB266" s="48"/>
      <c r="AC266" s="48"/>
      <c r="AD266" s="48"/>
      <c r="AE266" s="49"/>
      <c r="AF266" s="47" t="s">
        <v>25</v>
      </c>
      <c r="AG266" s="48"/>
      <c r="AH266" s="49"/>
      <c r="AI266" s="28" t="s">
        <v>227</v>
      </c>
      <c r="AJ266" s="47" t="s">
        <v>26</v>
      </c>
      <c r="AK266" s="48"/>
      <c r="AL266" s="48"/>
      <c r="AM266" s="48"/>
      <c r="AN266" s="48"/>
      <c r="AO266" s="49"/>
      <c r="AP266" s="30" t="s">
        <v>198</v>
      </c>
      <c r="AQ266" s="30" t="s">
        <v>199</v>
      </c>
      <c r="AR266" s="30" t="s">
        <v>200</v>
      </c>
      <c r="AS266" s="54" t="s">
        <v>201</v>
      </c>
      <c r="AT266" s="55"/>
      <c r="AU266" s="54" t="s">
        <v>202</v>
      </c>
      <c r="AV266" s="55"/>
      <c r="AW266" s="30" t="s">
        <v>203</v>
      </c>
      <c r="AX266" s="30" t="s">
        <v>204</v>
      </c>
      <c r="AY266" s="30" t="s">
        <v>205</v>
      </c>
      <c r="AZ266" s="30" t="s">
        <v>206</v>
      </c>
      <c r="BA266" s="30" t="s">
        <v>207</v>
      </c>
      <c r="BB266" s="30" t="s">
        <v>208</v>
      </c>
      <c r="BC266" s="30" t="s">
        <v>209</v>
      </c>
      <c r="BD266" s="30" t="s">
        <v>300</v>
      </c>
    </row>
    <row r="267" spans="1:56" s="25" customFormat="1" x14ac:dyDescent="0.25">
      <c r="A267" s="44" t="s">
        <v>27</v>
      </c>
      <c r="B267" s="39"/>
      <c r="C267" s="44"/>
      <c r="D267" s="39"/>
      <c r="E267" s="44"/>
      <c r="F267" s="39"/>
      <c r="G267" s="44"/>
      <c r="H267" s="39"/>
      <c r="I267" s="44"/>
      <c r="J267" s="39"/>
      <c r="K267" s="39"/>
      <c r="L267" s="44"/>
      <c r="M267" s="39"/>
      <c r="N267" s="39"/>
      <c r="O267" s="44"/>
      <c r="P267" s="39"/>
      <c r="Q267" s="44"/>
      <c r="R267" s="39"/>
      <c r="S267" s="45" t="s">
        <v>28</v>
      </c>
      <c r="T267" s="39"/>
      <c r="U267" s="39"/>
      <c r="V267" s="39"/>
      <c r="W267" s="39"/>
      <c r="X267" s="39"/>
      <c r="Y267" s="39"/>
      <c r="Z267" s="39"/>
      <c r="AA267" s="44" t="s">
        <v>29</v>
      </c>
      <c r="AB267" s="39"/>
      <c r="AC267" s="39"/>
      <c r="AD267" s="39"/>
      <c r="AE267" s="39"/>
      <c r="AF267" s="44" t="s">
        <v>30</v>
      </c>
      <c r="AG267" s="39"/>
      <c r="AH267" s="39"/>
      <c r="AI267" s="9" t="s">
        <v>31</v>
      </c>
      <c r="AJ267" s="46" t="s">
        <v>32</v>
      </c>
      <c r="AK267" s="39"/>
      <c r="AL267" s="39"/>
      <c r="AM267" s="39"/>
      <c r="AN267" s="39"/>
      <c r="AO267" s="39"/>
      <c r="AP267" s="26">
        <v>9466480701.7999992</v>
      </c>
      <c r="AQ267" s="26">
        <v>9328496909.9799995</v>
      </c>
      <c r="AR267" s="26">
        <v>137983791.81999999</v>
      </c>
      <c r="AS267" s="41">
        <v>0</v>
      </c>
      <c r="AT267" s="36"/>
      <c r="AU267" s="41">
        <v>9328496909.9799995</v>
      </c>
      <c r="AV267" s="36"/>
      <c r="AW267" s="26">
        <v>0</v>
      </c>
      <c r="AX267" s="26">
        <v>9316790849.9799995</v>
      </c>
      <c r="AY267" s="26">
        <v>11706060</v>
      </c>
      <c r="AZ267" s="26">
        <v>9316790849.9799995</v>
      </c>
      <c r="BA267" s="26">
        <v>0</v>
      </c>
      <c r="BB267" s="26">
        <v>9316790849.9799995</v>
      </c>
      <c r="BC267" s="26">
        <v>0</v>
      </c>
      <c r="BD267" s="26">
        <v>0</v>
      </c>
    </row>
    <row r="268" spans="1:56" s="25" customFormat="1" x14ac:dyDescent="0.25">
      <c r="A268" s="44" t="s">
        <v>27</v>
      </c>
      <c r="B268" s="39"/>
      <c r="C268" s="44" t="s">
        <v>33</v>
      </c>
      <c r="D268" s="39"/>
      <c r="E268" s="44"/>
      <c r="F268" s="39"/>
      <c r="G268" s="44"/>
      <c r="H268" s="39"/>
      <c r="I268" s="44"/>
      <c r="J268" s="39"/>
      <c r="K268" s="39"/>
      <c r="L268" s="44"/>
      <c r="M268" s="39"/>
      <c r="N268" s="39"/>
      <c r="O268" s="44"/>
      <c r="P268" s="39"/>
      <c r="Q268" s="44"/>
      <c r="R268" s="39"/>
      <c r="S268" s="45" t="s">
        <v>34</v>
      </c>
      <c r="T268" s="39"/>
      <c r="U268" s="39"/>
      <c r="V268" s="39"/>
      <c r="W268" s="39"/>
      <c r="X268" s="39"/>
      <c r="Y268" s="39"/>
      <c r="Z268" s="39"/>
      <c r="AA268" s="44" t="s">
        <v>29</v>
      </c>
      <c r="AB268" s="39"/>
      <c r="AC268" s="39"/>
      <c r="AD268" s="39"/>
      <c r="AE268" s="39"/>
      <c r="AF268" s="44" t="s">
        <v>30</v>
      </c>
      <c r="AG268" s="39"/>
      <c r="AH268" s="39"/>
      <c r="AI268" s="9" t="s">
        <v>31</v>
      </c>
      <c r="AJ268" s="46" t="s">
        <v>32</v>
      </c>
      <c r="AK268" s="39"/>
      <c r="AL268" s="39"/>
      <c r="AM268" s="39"/>
      <c r="AN268" s="39"/>
      <c r="AO268" s="39"/>
      <c r="AP268" s="26">
        <v>9466480701.7999992</v>
      </c>
      <c r="AQ268" s="26">
        <v>9328496909.9799995</v>
      </c>
      <c r="AR268" s="26">
        <v>137983791.81999999</v>
      </c>
      <c r="AS268" s="41">
        <v>0</v>
      </c>
      <c r="AT268" s="36"/>
      <c r="AU268" s="41">
        <v>9328496909.9799995</v>
      </c>
      <c r="AV268" s="36"/>
      <c r="AW268" s="26">
        <v>0</v>
      </c>
      <c r="AX268" s="26">
        <v>9316790849.9799995</v>
      </c>
      <c r="AY268" s="26">
        <v>11706060</v>
      </c>
      <c r="AZ268" s="26">
        <v>9316790849.9799995</v>
      </c>
      <c r="BA268" s="26">
        <v>0</v>
      </c>
      <c r="BB268" s="26">
        <v>9316790849.9799995</v>
      </c>
      <c r="BC268" s="26">
        <v>0</v>
      </c>
      <c r="BD268" s="26">
        <v>0</v>
      </c>
    </row>
    <row r="269" spans="1:56" s="25" customFormat="1" x14ac:dyDescent="0.25">
      <c r="A269" s="44" t="s">
        <v>27</v>
      </c>
      <c r="B269" s="39"/>
      <c r="C269" s="44" t="s">
        <v>33</v>
      </c>
      <c r="D269" s="39"/>
      <c r="E269" s="44" t="s">
        <v>35</v>
      </c>
      <c r="F269" s="39"/>
      <c r="G269" s="44"/>
      <c r="H269" s="39"/>
      <c r="I269" s="44"/>
      <c r="J269" s="39"/>
      <c r="K269" s="39"/>
      <c r="L269" s="44"/>
      <c r="M269" s="39"/>
      <c r="N269" s="39"/>
      <c r="O269" s="44"/>
      <c r="P269" s="39"/>
      <c r="Q269" s="44"/>
      <c r="R269" s="39"/>
      <c r="S269" s="45" t="s">
        <v>36</v>
      </c>
      <c r="T269" s="39"/>
      <c r="U269" s="39"/>
      <c r="V269" s="39"/>
      <c r="W269" s="39"/>
      <c r="X269" s="39"/>
      <c r="Y269" s="39"/>
      <c r="Z269" s="39"/>
      <c r="AA269" s="44" t="s">
        <v>29</v>
      </c>
      <c r="AB269" s="39"/>
      <c r="AC269" s="39"/>
      <c r="AD269" s="39"/>
      <c r="AE269" s="39"/>
      <c r="AF269" s="44" t="s">
        <v>30</v>
      </c>
      <c r="AG269" s="39"/>
      <c r="AH269" s="39"/>
      <c r="AI269" s="9" t="s">
        <v>31</v>
      </c>
      <c r="AJ269" s="46" t="s">
        <v>32</v>
      </c>
      <c r="AK269" s="39"/>
      <c r="AL269" s="39"/>
      <c r="AM269" s="39"/>
      <c r="AN269" s="39"/>
      <c r="AO269" s="39"/>
      <c r="AP269" s="26">
        <v>9466480701.7999992</v>
      </c>
      <c r="AQ269" s="26">
        <v>9328496909.9799995</v>
      </c>
      <c r="AR269" s="26">
        <v>137983791.81999999</v>
      </c>
      <c r="AS269" s="41">
        <v>0</v>
      </c>
      <c r="AT269" s="36"/>
      <c r="AU269" s="41">
        <v>9328496909.9799995</v>
      </c>
      <c r="AV269" s="36"/>
      <c r="AW269" s="26">
        <v>0</v>
      </c>
      <c r="AX269" s="26">
        <v>9316790849.9799995</v>
      </c>
      <c r="AY269" s="26">
        <v>11706060</v>
      </c>
      <c r="AZ269" s="26">
        <v>9316790849.9799995</v>
      </c>
      <c r="BA269" s="26">
        <v>0</v>
      </c>
      <c r="BB269" s="26">
        <v>9316790849.9799995</v>
      </c>
      <c r="BC269" s="26">
        <v>0</v>
      </c>
      <c r="BD269" s="26">
        <v>0</v>
      </c>
    </row>
    <row r="270" spans="1:56" s="25" customFormat="1" x14ac:dyDescent="0.25">
      <c r="A270" s="44" t="s">
        <v>27</v>
      </c>
      <c r="B270" s="39"/>
      <c r="C270" s="44" t="s">
        <v>33</v>
      </c>
      <c r="D270" s="39"/>
      <c r="E270" s="44" t="s">
        <v>35</v>
      </c>
      <c r="F270" s="39"/>
      <c r="G270" s="44" t="s">
        <v>37</v>
      </c>
      <c r="H270" s="39"/>
      <c r="I270" s="44"/>
      <c r="J270" s="39"/>
      <c r="K270" s="39"/>
      <c r="L270" s="44"/>
      <c r="M270" s="39"/>
      <c r="N270" s="39"/>
      <c r="O270" s="44"/>
      <c r="P270" s="39"/>
      <c r="Q270" s="44"/>
      <c r="R270" s="39"/>
      <c r="S270" s="45" t="s">
        <v>241</v>
      </c>
      <c r="T270" s="39"/>
      <c r="U270" s="39"/>
      <c r="V270" s="39"/>
      <c r="W270" s="39"/>
      <c r="X270" s="39"/>
      <c r="Y270" s="39"/>
      <c r="Z270" s="39"/>
      <c r="AA270" s="44" t="s">
        <v>29</v>
      </c>
      <c r="AB270" s="39"/>
      <c r="AC270" s="39"/>
      <c r="AD270" s="39"/>
      <c r="AE270" s="39"/>
      <c r="AF270" s="44" t="s">
        <v>30</v>
      </c>
      <c r="AG270" s="39"/>
      <c r="AH270" s="39"/>
      <c r="AI270" s="9" t="s">
        <v>31</v>
      </c>
      <c r="AJ270" s="46" t="s">
        <v>32</v>
      </c>
      <c r="AK270" s="39"/>
      <c r="AL270" s="39"/>
      <c r="AM270" s="39"/>
      <c r="AN270" s="39"/>
      <c r="AO270" s="39"/>
      <c r="AP270" s="26">
        <v>3028864062.8000002</v>
      </c>
      <c r="AQ270" s="26">
        <v>2890880270.98</v>
      </c>
      <c r="AR270" s="26">
        <v>137983791.81999999</v>
      </c>
      <c r="AS270" s="41">
        <v>0</v>
      </c>
      <c r="AT270" s="36"/>
      <c r="AU270" s="41">
        <v>2890880270.98</v>
      </c>
      <c r="AV270" s="36"/>
      <c r="AW270" s="26">
        <v>0</v>
      </c>
      <c r="AX270" s="26">
        <v>2879174210.98</v>
      </c>
      <c r="AY270" s="26">
        <v>11706060</v>
      </c>
      <c r="AZ270" s="26">
        <v>2879174210.98</v>
      </c>
      <c r="BA270" s="26">
        <v>0</v>
      </c>
      <c r="BB270" s="26">
        <v>2879174210.98</v>
      </c>
      <c r="BC270" s="26">
        <v>0</v>
      </c>
      <c r="BD270" s="26">
        <v>0</v>
      </c>
    </row>
    <row r="271" spans="1:56" s="25" customFormat="1" x14ac:dyDescent="0.25">
      <c r="A271" s="44" t="s">
        <v>27</v>
      </c>
      <c r="B271" s="39"/>
      <c r="C271" s="44" t="s">
        <v>33</v>
      </c>
      <c r="D271" s="39"/>
      <c r="E271" s="44" t="s">
        <v>35</v>
      </c>
      <c r="F271" s="39"/>
      <c r="G271" s="44" t="s">
        <v>37</v>
      </c>
      <c r="H271" s="39"/>
      <c r="I271" s="44" t="s">
        <v>38</v>
      </c>
      <c r="J271" s="39"/>
      <c r="K271" s="39"/>
      <c r="L271" s="44"/>
      <c r="M271" s="39"/>
      <c r="N271" s="39"/>
      <c r="O271" s="44"/>
      <c r="P271" s="39"/>
      <c r="Q271" s="44"/>
      <c r="R271" s="39"/>
      <c r="S271" s="45" t="s">
        <v>241</v>
      </c>
      <c r="T271" s="39"/>
      <c r="U271" s="39"/>
      <c r="V271" s="39"/>
      <c r="W271" s="39"/>
      <c r="X271" s="39"/>
      <c r="Y271" s="39"/>
      <c r="Z271" s="39"/>
      <c r="AA271" s="44" t="s">
        <v>29</v>
      </c>
      <c r="AB271" s="39"/>
      <c r="AC271" s="39"/>
      <c r="AD271" s="39"/>
      <c r="AE271" s="39"/>
      <c r="AF271" s="44" t="s">
        <v>30</v>
      </c>
      <c r="AG271" s="39"/>
      <c r="AH271" s="39"/>
      <c r="AI271" s="9" t="s">
        <v>31</v>
      </c>
      <c r="AJ271" s="46" t="s">
        <v>32</v>
      </c>
      <c r="AK271" s="39"/>
      <c r="AL271" s="39"/>
      <c r="AM271" s="39"/>
      <c r="AN271" s="39"/>
      <c r="AO271" s="39"/>
      <c r="AP271" s="26">
        <v>3028864062.8000002</v>
      </c>
      <c r="AQ271" s="26">
        <v>2890880270.98</v>
      </c>
      <c r="AR271" s="26">
        <v>137983791.81999999</v>
      </c>
      <c r="AS271" s="41">
        <v>0</v>
      </c>
      <c r="AT271" s="36"/>
      <c r="AU271" s="41">
        <v>2890880270.98</v>
      </c>
      <c r="AV271" s="36"/>
      <c r="AW271" s="26">
        <v>0</v>
      </c>
      <c r="AX271" s="26">
        <v>2879174210.98</v>
      </c>
      <c r="AY271" s="26">
        <v>11706060</v>
      </c>
      <c r="AZ271" s="26">
        <v>2879174210.98</v>
      </c>
      <c r="BA271" s="26">
        <v>0</v>
      </c>
      <c r="BB271" s="26">
        <v>2879174210.98</v>
      </c>
      <c r="BC271" s="26">
        <v>0</v>
      </c>
      <c r="BD271" s="26">
        <v>0</v>
      </c>
    </row>
    <row r="272" spans="1:56" s="25" customFormat="1" x14ac:dyDescent="0.25">
      <c r="A272" s="44" t="s">
        <v>27</v>
      </c>
      <c r="B272" s="39"/>
      <c r="C272" s="44" t="s">
        <v>33</v>
      </c>
      <c r="D272" s="39"/>
      <c r="E272" s="44" t="s">
        <v>35</v>
      </c>
      <c r="F272" s="39"/>
      <c r="G272" s="44" t="s">
        <v>37</v>
      </c>
      <c r="H272" s="39"/>
      <c r="I272" s="44" t="s">
        <v>38</v>
      </c>
      <c r="J272" s="39"/>
      <c r="K272" s="39"/>
      <c r="L272" s="44" t="s">
        <v>39</v>
      </c>
      <c r="M272" s="39"/>
      <c r="N272" s="39"/>
      <c r="O272" s="44"/>
      <c r="P272" s="39"/>
      <c r="Q272" s="44"/>
      <c r="R272" s="39"/>
      <c r="S272" s="45" t="s">
        <v>40</v>
      </c>
      <c r="T272" s="39"/>
      <c r="U272" s="39"/>
      <c r="V272" s="39"/>
      <c r="W272" s="39"/>
      <c r="X272" s="39"/>
      <c r="Y272" s="39"/>
      <c r="Z272" s="39"/>
      <c r="AA272" s="44" t="s">
        <v>29</v>
      </c>
      <c r="AB272" s="39"/>
      <c r="AC272" s="39"/>
      <c r="AD272" s="39"/>
      <c r="AE272" s="39"/>
      <c r="AF272" s="44" t="s">
        <v>30</v>
      </c>
      <c r="AG272" s="39"/>
      <c r="AH272" s="39"/>
      <c r="AI272" s="9" t="s">
        <v>31</v>
      </c>
      <c r="AJ272" s="46" t="s">
        <v>32</v>
      </c>
      <c r="AK272" s="39"/>
      <c r="AL272" s="39"/>
      <c r="AM272" s="39"/>
      <c r="AN272" s="39"/>
      <c r="AO272" s="39"/>
      <c r="AP272" s="26">
        <v>1870786462.8</v>
      </c>
      <c r="AQ272" s="26">
        <v>1735793904.98</v>
      </c>
      <c r="AR272" s="26">
        <v>134992557.81999999</v>
      </c>
      <c r="AS272" s="41">
        <v>0</v>
      </c>
      <c r="AT272" s="36"/>
      <c r="AU272" s="41">
        <v>1735793904.98</v>
      </c>
      <c r="AV272" s="36"/>
      <c r="AW272" s="26">
        <v>0</v>
      </c>
      <c r="AX272" s="26">
        <v>1724087844.98</v>
      </c>
      <c r="AY272" s="26">
        <v>11706060</v>
      </c>
      <c r="AZ272" s="26">
        <v>1724087844.98</v>
      </c>
      <c r="BA272" s="26">
        <v>0</v>
      </c>
      <c r="BB272" s="26">
        <v>1724087844.98</v>
      </c>
      <c r="BC272" s="26">
        <v>0</v>
      </c>
      <c r="BD272" s="26">
        <v>0</v>
      </c>
    </row>
    <row r="273" spans="1:56" s="25" customFormat="1" x14ac:dyDescent="0.25">
      <c r="A273" s="44" t="s">
        <v>27</v>
      </c>
      <c r="B273" s="39"/>
      <c r="C273" s="44" t="s">
        <v>33</v>
      </c>
      <c r="D273" s="39"/>
      <c r="E273" s="44" t="s">
        <v>35</v>
      </c>
      <c r="F273" s="39"/>
      <c r="G273" s="44" t="s">
        <v>37</v>
      </c>
      <c r="H273" s="39"/>
      <c r="I273" s="44" t="s">
        <v>38</v>
      </c>
      <c r="J273" s="39"/>
      <c r="K273" s="39"/>
      <c r="L273" s="44" t="s">
        <v>172</v>
      </c>
      <c r="M273" s="39"/>
      <c r="N273" s="39"/>
      <c r="O273" s="44"/>
      <c r="P273" s="39"/>
      <c r="Q273" s="44"/>
      <c r="R273" s="39"/>
      <c r="S273" s="45" t="s">
        <v>173</v>
      </c>
      <c r="T273" s="39"/>
      <c r="U273" s="39"/>
      <c r="V273" s="39"/>
      <c r="W273" s="39"/>
      <c r="X273" s="39"/>
      <c r="Y273" s="39"/>
      <c r="Z273" s="39"/>
      <c r="AA273" s="44" t="s">
        <v>29</v>
      </c>
      <c r="AB273" s="39"/>
      <c r="AC273" s="39"/>
      <c r="AD273" s="39"/>
      <c r="AE273" s="39"/>
      <c r="AF273" s="44" t="s">
        <v>30</v>
      </c>
      <c r="AG273" s="39"/>
      <c r="AH273" s="39"/>
      <c r="AI273" s="9" t="s">
        <v>31</v>
      </c>
      <c r="AJ273" s="46" t="s">
        <v>32</v>
      </c>
      <c r="AK273" s="39"/>
      <c r="AL273" s="39"/>
      <c r="AM273" s="39"/>
      <c r="AN273" s="39"/>
      <c r="AO273" s="39"/>
      <c r="AP273" s="26">
        <v>1158077600</v>
      </c>
      <c r="AQ273" s="26">
        <v>1155086366</v>
      </c>
      <c r="AR273" s="26">
        <v>2991234</v>
      </c>
      <c r="AS273" s="41">
        <v>0</v>
      </c>
      <c r="AT273" s="36"/>
      <c r="AU273" s="41">
        <v>1155086366</v>
      </c>
      <c r="AV273" s="36"/>
      <c r="AW273" s="26">
        <v>0</v>
      </c>
      <c r="AX273" s="26">
        <v>1155086366</v>
      </c>
      <c r="AY273" s="26">
        <v>0</v>
      </c>
      <c r="AZ273" s="26">
        <v>1155086366</v>
      </c>
      <c r="BA273" s="26">
        <v>0</v>
      </c>
      <c r="BB273" s="26">
        <v>1155086366</v>
      </c>
      <c r="BC273" s="26">
        <v>0</v>
      </c>
      <c r="BD273" s="26">
        <v>0</v>
      </c>
    </row>
    <row r="274" spans="1:56" s="25" customFormat="1" x14ac:dyDescent="0.25">
      <c r="A274" s="38" t="s">
        <v>27</v>
      </c>
      <c r="B274" s="39"/>
      <c r="C274" s="38" t="s">
        <v>33</v>
      </c>
      <c r="D274" s="39"/>
      <c r="E274" s="38" t="s">
        <v>35</v>
      </c>
      <c r="F274" s="39"/>
      <c r="G274" s="38" t="s">
        <v>37</v>
      </c>
      <c r="H274" s="39"/>
      <c r="I274" s="38" t="s">
        <v>38</v>
      </c>
      <c r="J274" s="39"/>
      <c r="K274" s="39"/>
      <c r="L274" s="38" t="s">
        <v>39</v>
      </c>
      <c r="M274" s="39"/>
      <c r="N274" s="39"/>
      <c r="O274" s="38" t="s">
        <v>41</v>
      </c>
      <c r="P274" s="39"/>
      <c r="Q274" s="38"/>
      <c r="R274" s="39"/>
      <c r="S274" s="40" t="s">
        <v>242</v>
      </c>
      <c r="T274" s="39"/>
      <c r="U274" s="39"/>
      <c r="V274" s="39"/>
      <c r="W274" s="39"/>
      <c r="X274" s="39"/>
      <c r="Y274" s="39"/>
      <c r="Z274" s="39"/>
      <c r="AA274" s="38" t="s">
        <v>29</v>
      </c>
      <c r="AB274" s="39"/>
      <c r="AC274" s="39"/>
      <c r="AD274" s="39"/>
      <c r="AE274" s="39"/>
      <c r="AF274" s="38" t="s">
        <v>30</v>
      </c>
      <c r="AG274" s="39"/>
      <c r="AH274" s="39"/>
      <c r="AI274" s="10" t="s">
        <v>31</v>
      </c>
      <c r="AJ274" s="42" t="s">
        <v>32</v>
      </c>
      <c r="AK274" s="39"/>
      <c r="AL274" s="39"/>
      <c r="AM274" s="39"/>
      <c r="AN274" s="39"/>
      <c r="AO274" s="39"/>
      <c r="AP274" s="24">
        <v>1870786462.8</v>
      </c>
      <c r="AQ274" s="24">
        <v>1735793904.98</v>
      </c>
      <c r="AR274" s="24">
        <v>134992557.81999999</v>
      </c>
      <c r="AS274" s="37">
        <v>0</v>
      </c>
      <c r="AT274" s="36"/>
      <c r="AU274" s="37">
        <v>1735793904.98</v>
      </c>
      <c r="AV274" s="36"/>
      <c r="AW274" s="24">
        <v>0</v>
      </c>
      <c r="AX274" s="24">
        <v>1724087844.98</v>
      </c>
      <c r="AY274" s="24">
        <v>11706060</v>
      </c>
      <c r="AZ274" s="24">
        <v>1724087844.98</v>
      </c>
      <c r="BA274" s="24">
        <v>0</v>
      </c>
      <c r="BB274" s="24">
        <v>1724087844.98</v>
      </c>
      <c r="BC274" s="24">
        <v>0</v>
      </c>
      <c r="BD274" s="24">
        <v>0</v>
      </c>
    </row>
    <row r="275" spans="1:56" s="25" customFormat="1" x14ac:dyDescent="0.25">
      <c r="A275" s="38" t="s">
        <v>27</v>
      </c>
      <c r="B275" s="39"/>
      <c r="C275" s="38" t="s">
        <v>33</v>
      </c>
      <c r="D275" s="39"/>
      <c r="E275" s="38" t="s">
        <v>35</v>
      </c>
      <c r="F275" s="39"/>
      <c r="G275" s="38" t="s">
        <v>37</v>
      </c>
      <c r="H275" s="39"/>
      <c r="I275" s="38" t="s">
        <v>38</v>
      </c>
      <c r="J275" s="39"/>
      <c r="K275" s="39"/>
      <c r="L275" s="38" t="s">
        <v>172</v>
      </c>
      <c r="M275" s="39"/>
      <c r="N275" s="39"/>
      <c r="O275" s="38" t="s">
        <v>41</v>
      </c>
      <c r="P275" s="39"/>
      <c r="Q275" s="38"/>
      <c r="R275" s="39"/>
      <c r="S275" s="40" t="s">
        <v>277</v>
      </c>
      <c r="T275" s="39"/>
      <c r="U275" s="39"/>
      <c r="V275" s="39"/>
      <c r="W275" s="39"/>
      <c r="X275" s="39"/>
      <c r="Y275" s="39"/>
      <c r="Z275" s="39"/>
      <c r="AA275" s="38" t="s">
        <v>29</v>
      </c>
      <c r="AB275" s="39"/>
      <c r="AC275" s="39"/>
      <c r="AD275" s="39"/>
      <c r="AE275" s="39"/>
      <c r="AF275" s="38" t="s">
        <v>30</v>
      </c>
      <c r="AG275" s="39"/>
      <c r="AH275" s="39"/>
      <c r="AI275" s="10" t="s">
        <v>31</v>
      </c>
      <c r="AJ275" s="42" t="s">
        <v>32</v>
      </c>
      <c r="AK275" s="39"/>
      <c r="AL275" s="39"/>
      <c r="AM275" s="39"/>
      <c r="AN275" s="39"/>
      <c r="AO275" s="39"/>
      <c r="AP275" s="24">
        <v>1158077600</v>
      </c>
      <c r="AQ275" s="24">
        <v>1155086366</v>
      </c>
      <c r="AR275" s="24">
        <v>2991234</v>
      </c>
      <c r="AS275" s="37">
        <v>0</v>
      </c>
      <c r="AT275" s="36"/>
      <c r="AU275" s="37">
        <v>1155086366</v>
      </c>
      <c r="AV275" s="36"/>
      <c r="AW275" s="24">
        <v>0</v>
      </c>
      <c r="AX275" s="24">
        <v>1155086366</v>
      </c>
      <c r="AY275" s="24">
        <v>0</v>
      </c>
      <c r="AZ275" s="24">
        <v>1155086366</v>
      </c>
      <c r="BA275" s="24">
        <v>0</v>
      </c>
      <c r="BB275" s="24">
        <v>1155086366</v>
      </c>
      <c r="BC275" s="24">
        <v>0</v>
      </c>
      <c r="BD275" s="24">
        <v>0</v>
      </c>
    </row>
    <row r="276" spans="1:56" s="25" customFormat="1" x14ac:dyDescent="0.25">
      <c r="A276" s="44" t="s">
        <v>27</v>
      </c>
      <c r="B276" s="39"/>
      <c r="C276" s="44" t="s">
        <v>33</v>
      </c>
      <c r="D276" s="39"/>
      <c r="E276" s="44" t="s">
        <v>35</v>
      </c>
      <c r="F276" s="39"/>
      <c r="G276" s="44" t="s">
        <v>287</v>
      </c>
      <c r="H276" s="39"/>
      <c r="I276" s="44" t="s">
        <v>38</v>
      </c>
      <c r="J276" s="39"/>
      <c r="K276" s="39"/>
      <c r="L276" s="44" t="s">
        <v>289</v>
      </c>
      <c r="M276" s="39"/>
      <c r="N276" s="39"/>
      <c r="O276" s="44" t="s">
        <v>11</v>
      </c>
      <c r="P276" s="39"/>
      <c r="Q276" s="44" t="s">
        <v>11</v>
      </c>
      <c r="R276" s="39"/>
      <c r="S276" s="45" t="s">
        <v>290</v>
      </c>
      <c r="T276" s="39"/>
      <c r="U276" s="39"/>
      <c r="V276" s="39"/>
      <c r="W276" s="39"/>
      <c r="X276" s="39"/>
      <c r="Y276" s="39"/>
      <c r="Z276" s="39"/>
      <c r="AA276" s="44" t="s">
        <v>29</v>
      </c>
      <c r="AB276" s="39"/>
      <c r="AC276" s="39"/>
      <c r="AD276" s="39"/>
      <c r="AE276" s="39"/>
      <c r="AF276" s="44" t="s">
        <v>30</v>
      </c>
      <c r="AG276" s="39"/>
      <c r="AH276" s="39"/>
      <c r="AI276" s="9" t="s">
        <v>31</v>
      </c>
      <c r="AJ276" s="46" t="s">
        <v>32</v>
      </c>
      <c r="AK276" s="39"/>
      <c r="AL276" s="39"/>
      <c r="AM276" s="39"/>
      <c r="AN276" s="39"/>
      <c r="AO276" s="39"/>
      <c r="AP276" s="26">
        <v>6437616639</v>
      </c>
      <c r="AQ276" s="26">
        <v>6437616639</v>
      </c>
      <c r="AR276" s="26">
        <v>0</v>
      </c>
      <c r="AS276" s="41">
        <v>0</v>
      </c>
      <c r="AT276" s="36"/>
      <c r="AU276" s="41">
        <v>6437616639</v>
      </c>
      <c r="AV276" s="36"/>
      <c r="AW276" s="26">
        <v>0</v>
      </c>
      <c r="AX276" s="26">
        <v>6437616639</v>
      </c>
      <c r="AY276" s="26">
        <v>0</v>
      </c>
      <c r="AZ276" s="26">
        <v>6437616639</v>
      </c>
      <c r="BA276" s="26">
        <v>0</v>
      </c>
      <c r="BB276" s="26">
        <v>6437616639</v>
      </c>
      <c r="BC276" s="26">
        <v>0</v>
      </c>
      <c r="BD276" s="26">
        <v>0</v>
      </c>
    </row>
    <row r="277" spans="1:56" s="25" customFormat="1" x14ac:dyDescent="0.25">
      <c r="A277" s="38" t="s">
        <v>27</v>
      </c>
      <c r="B277" s="39"/>
      <c r="C277" s="38" t="s">
        <v>33</v>
      </c>
      <c r="D277" s="39"/>
      <c r="E277" s="38" t="s">
        <v>35</v>
      </c>
      <c r="F277" s="39"/>
      <c r="G277" s="38" t="s">
        <v>287</v>
      </c>
      <c r="H277" s="39"/>
      <c r="I277" s="38" t="s">
        <v>38</v>
      </c>
      <c r="J277" s="39"/>
      <c r="K277" s="39"/>
      <c r="L277" s="38" t="s">
        <v>289</v>
      </c>
      <c r="M277" s="39"/>
      <c r="N277" s="39"/>
      <c r="O277" s="38" t="s">
        <v>41</v>
      </c>
      <c r="P277" s="39"/>
      <c r="Q277" s="38" t="s">
        <v>11</v>
      </c>
      <c r="R277" s="39"/>
      <c r="S277" s="40" t="s">
        <v>291</v>
      </c>
      <c r="T277" s="39"/>
      <c r="U277" s="39"/>
      <c r="V277" s="39"/>
      <c r="W277" s="39"/>
      <c r="X277" s="39"/>
      <c r="Y277" s="39"/>
      <c r="Z277" s="39"/>
      <c r="AA277" s="38" t="s">
        <v>29</v>
      </c>
      <c r="AB277" s="39"/>
      <c r="AC277" s="39"/>
      <c r="AD277" s="39"/>
      <c r="AE277" s="39"/>
      <c r="AF277" s="38" t="s">
        <v>30</v>
      </c>
      <c r="AG277" s="39"/>
      <c r="AH277" s="39"/>
      <c r="AI277" s="10" t="s">
        <v>31</v>
      </c>
      <c r="AJ277" s="42" t="s">
        <v>32</v>
      </c>
      <c r="AK277" s="39"/>
      <c r="AL277" s="39"/>
      <c r="AM277" s="39"/>
      <c r="AN277" s="39"/>
      <c r="AO277" s="39"/>
      <c r="AP277" s="24">
        <v>6437616639</v>
      </c>
      <c r="AQ277" s="24">
        <v>6437616639</v>
      </c>
      <c r="AR277" s="24">
        <v>0</v>
      </c>
      <c r="AS277" s="37">
        <v>0</v>
      </c>
      <c r="AT277" s="36"/>
      <c r="AU277" s="37">
        <v>6437616639</v>
      </c>
      <c r="AV277" s="36"/>
      <c r="AW277" s="24">
        <v>0</v>
      </c>
      <c r="AX277" s="24">
        <v>6437616639</v>
      </c>
      <c r="AY277" s="24">
        <v>0</v>
      </c>
      <c r="AZ277" s="24">
        <v>6437616639</v>
      </c>
      <c r="BA277" s="24">
        <v>0</v>
      </c>
      <c r="BB277" s="24">
        <v>6437616639</v>
      </c>
      <c r="BC277" s="24">
        <v>0</v>
      </c>
      <c r="BD277" s="24">
        <v>0</v>
      </c>
    </row>
    <row r="278" spans="1:56" s="25" customFormat="1" x14ac:dyDescent="0.25">
      <c r="A278" s="38" t="s">
        <v>27</v>
      </c>
      <c r="B278" s="39"/>
      <c r="C278" s="38" t="s">
        <v>33</v>
      </c>
      <c r="D278" s="39"/>
      <c r="E278" s="38" t="s">
        <v>35</v>
      </c>
      <c r="F278" s="39"/>
      <c r="G278" s="38" t="s">
        <v>287</v>
      </c>
      <c r="H278" s="39"/>
      <c r="I278" s="38" t="s">
        <v>11</v>
      </c>
      <c r="J278" s="39"/>
      <c r="K278" s="39"/>
      <c r="L278" s="38" t="s">
        <v>11</v>
      </c>
      <c r="M278" s="39"/>
      <c r="N278" s="39"/>
      <c r="O278" s="38" t="s">
        <v>11</v>
      </c>
      <c r="P278" s="39"/>
      <c r="Q278" s="38" t="s">
        <v>11</v>
      </c>
      <c r="R278" s="39"/>
      <c r="S278" s="40" t="s">
        <v>288</v>
      </c>
      <c r="T278" s="39"/>
      <c r="U278" s="39"/>
      <c r="V278" s="39"/>
      <c r="W278" s="39"/>
      <c r="X278" s="39"/>
      <c r="Y278" s="39"/>
      <c r="Z278" s="39"/>
      <c r="AA278" s="38" t="s">
        <v>29</v>
      </c>
      <c r="AB278" s="39"/>
      <c r="AC278" s="39"/>
      <c r="AD278" s="39"/>
      <c r="AE278" s="39"/>
      <c r="AF278" s="38" t="s">
        <v>30</v>
      </c>
      <c r="AG278" s="39"/>
      <c r="AH278" s="39"/>
      <c r="AI278" s="10" t="s">
        <v>31</v>
      </c>
      <c r="AJ278" s="42" t="s">
        <v>32</v>
      </c>
      <c r="AK278" s="39"/>
      <c r="AL278" s="39"/>
      <c r="AM278" s="39"/>
      <c r="AN278" s="39"/>
      <c r="AO278" s="39"/>
      <c r="AP278" s="24">
        <v>6437616639</v>
      </c>
      <c r="AQ278" s="24">
        <v>6437616639</v>
      </c>
      <c r="AR278" s="24">
        <v>0</v>
      </c>
      <c r="AS278" s="37">
        <v>0</v>
      </c>
      <c r="AT278" s="36"/>
      <c r="AU278" s="37">
        <v>6437616639</v>
      </c>
      <c r="AV278" s="36"/>
      <c r="AW278" s="24">
        <v>0</v>
      </c>
      <c r="AX278" s="24">
        <v>6437616639</v>
      </c>
      <c r="AY278" s="24">
        <v>0</v>
      </c>
      <c r="AZ278" s="24">
        <v>6437616639</v>
      </c>
      <c r="BA278" s="24">
        <v>0</v>
      </c>
      <c r="BB278" s="24">
        <v>6437616639</v>
      </c>
      <c r="BC278" s="24">
        <v>0</v>
      </c>
      <c r="BD278" s="24">
        <v>0</v>
      </c>
    </row>
    <row r="279" spans="1:56" s="25" customFormat="1" x14ac:dyDescent="0.25">
      <c r="A279" s="44" t="s">
        <v>27</v>
      </c>
      <c r="B279" s="39"/>
      <c r="C279" s="44" t="s">
        <v>33</v>
      </c>
      <c r="D279" s="39"/>
      <c r="E279" s="44" t="s">
        <v>35</v>
      </c>
      <c r="F279" s="39"/>
      <c r="G279" s="44" t="s">
        <v>287</v>
      </c>
      <c r="H279" s="39"/>
      <c r="I279" s="44" t="s">
        <v>38</v>
      </c>
      <c r="J279" s="39"/>
      <c r="K279" s="39"/>
      <c r="L279" s="44" t="s">
        <v>11</v>
      </c>
      <c r="M279" s="39"/>
      <c r="N279" s="39"/>
      <c r="O279" s="44" t="s">
        <v>11</v>
      </c>
      <c r="P279" s="39"/>
      <c r="Q279" s="44" t="s">
        <v>11</v>
      </c>
      <c r="R279" s="39"/>
      <c r="S279" s="45" t="s">
        <v>288</v>
      </c>
      <c r="T279" s="39"/>
      <c r="U279" s="39"/>
      <c r="V279" s="39"/>
      <c r="W279" s="39"/>
      <c r="X279" s="39"/>
      <c r="Y279" s="39"/>
      <c r="Z279" s="39"/>
      <c r="AA279" s="44" t="s">
        <v>29</v>
      </c>
      <c r="AB279" s="39"/>
      <c r="AC279" s="39"/>
      <c r="AD279" s="39"/>
      <c r="AE279" s="39"/>
      <c r="AF279" s="44" t="s">
        <v>30</v>
      </c>
      <c r="AG279" s="39"/>
      <c r="AH279" s="39"/>
      <c r="AI279" s="9" t="s">
        <v>31</v>
      </c>
      <c r="AJ279" s="46" t="s">
        <v>32</v>
      </c>
      <c r="AK279" s="39"/>
      <c r="AL279" s="39"/>
      <c r="AM279" s="39"/>
      <c r="AN279" s="39"/>
      <c r="AO279" s="39"/>
      <c r="AP279" s="26">
        <v>6437616639</v>
      </c>
      <c r="AQ279" s="26">
        <v>6437616639</v>
      </c>
      <c r="AR279" s="26">
        <v>0</v>
      </c>
      <c r="AS279" s="41">
        <v>0</v>
      </c>
      <c r="AT279" s="36"/>
      <c r="AU279" s="41">
        <v>6437616639</v>
      </c>
      <c r="AV279" s="36"/>
      <c r="AW279" s="26">
        <v>0</v>
      </c>
      <c r="AX279" s="26">
        <v>6437616639</v>
      </c>
      <c r="AY279" s="26">
        <v>0</v>
      </c>
      <c r="AZ279" s="26">
        <v>6437616639</v>
      </c>
      <c r="BA279" s="26">
        <v>0</v>
      </c>
      <c r="BB279" s="26">
        <v>6437616639</v>
      </c>
      <c r="BC279" s="26">
        <v>0</v>
      </c>
      <c r="BD279" s="26">
        <v>0</v>
      </c>
    </row>
    <row r="280" spans="1:56" s="25" customFormat="1" x14ac:dyDescent="0.25">
      <c r="A280" s="29" t="s">
        <v>11</v>
      </c>
      <c r="B280" s="29" t="s">
        <v>11</v>
      </c>
      <c r="C280" s="29" t="s">
        <v>11</v>
      </c>
      <c r="D280" s="29" t="s">
        <v>11</v>
      </c>
      <c r="E280" s="29" t="s">
        <v>11</v>
      </c>
      <c r="F280" s="29" t="s">
        <v>11</v>
      </c>
      <c r="G280" s="29" t="s">
        <v>11</v>
      </c>
      <c r="H280" s="29" t="s">
        <v>11</v>
      </c>
      <c r="I280" s="29" t="s">
        <v>11</v>
      </c>
      <c r="J280" s="50" t="s">
        <v>11</v>
      </c>
      <c r="K280" s="39"/>
      <c r="L280" s="50" t="s">
        <v>11</v>
      </c>
      <c r="M280" s="39"/>
      <c r="N280" s="29" t="s">
        <v>11</v>
      </c>
      <c r="O280" s="29" t="s">
        <v>11</v>
      </c>
      <c r="P280" s="29" t="s">
        <v>11</v>
      </c>
      <c r="Q280" s="29" t="s">
        <v>11</v>
      </c>
      <c r="R280" s="29" t="s">
        <v>11</v>
      </c>
      <c r="S280" s="29" t="s">
        <v>11</v>
      </c>
      <c r="T280" s="29" t="s">
        <v>11</v>
      </c>
      <c r="U280" s="29" t="s">
        <v>11</v>
      </c>
      <c r="V280" s="29" t="s">
        <v>11</v>
      </c>
      <c r="W280" s="29" t="s">
        <v>11</v>
      </c>
      <c r="X280" s="29" t="s">
        <v>11</v>
      </c>
      <c r="Y280" s="29" t="s">
        <v>11</v>
      </c>
      <c r="Z280" s="29" t="s">
        <v>11</v>
      </c>
      <c r="AA280" s="50" t="s">
        <v>11</v>
      </c>
      <c r="AB280" s="39"/>
      <c r="AC280" s="50" t="s">
        <v>11</v>
      </c>
      <c r="AD280" s="39"/>
      <c r="AE280" s="29" t="s">
        <v>11</v>
      </c>
      <c r="AF280" s="29" t="s">
        <v>11</v>
      </c>
      <c r="AG280" s="29" t="s">
        <v>11</v>
      </c>
      <c r="AH280" s="29" t="s">
        <v>11</v>
      </c>
      <c r="AI280" s="29" t="s">
        <v>11</v>
      </c>
      <c r="AJ280" s="29" t="s">
        <v>11</v>
      </c>
      <c r="AK280" s="29" t="s">
        <v>11</v>
      </c>
      <c r="AL280" s="29" t="s">
        <v>11</v>
      </c>
      <c r="AM280" s="50" t="s">
        <v>11</v>
      </c>
      <c r="AN280" s="39"/>
      <c r="AO280" s="39"/>
      <c r="AP280" s="27" t="s">
        <v>11</v>
      </c>
      <c r="AQ280" s="27" t="s">
        <v>11</v>
      </c>
      <c r="AR280" s="27" t="s">
        <v>11</v>
      </c>
      <c r="AS280" s="43" t="s">
        <v>11</v>
      </c>
      <c r="AT280" s="36"/>
      <c r="AU280" s="43" t="s">
        <v>11</v>
      </c>
      <c r="AV280" s="36"/>
      <c r="AW280" s="27" t="s">
        <v>11</v>
      </c>
      <c r="AX280" s="27" t="s">
        <v>11</v>
      </c>
      <c r="AY280" s="27" t="s">
        <v>11</v>
      </c>
      <c r="AZ280" s="27" t="s">
        <v>11</v>
      </c>
      <c r="BA280" s="27" t="s">
        <v>11</v>
      </c>
      <c r="BB280" s="27" t="s">
        <v>11</v>
      </c>
      <c r="BC280" s="27" t="s">
        <v>11</v>
      </c>
      <c r="BD280" s="27" t="s">
        <v>11</v>
      </c>
    </row>
    <row r="281" spans="1:56" s="25" customFormat="1" x14ac:dyDescent="0.25">
      <c r="A281" s="51" t="s">
        <v>13</v>
      </c>
      <c r="B281" s="48"/>
      <c r="C281" s="48"/>
      <c r="D281" s="48"/>
      <c r="E281" s="48"/>
      <c r="F281" s="48"/>
      <c r="G281" s="49"/>
      <c r="H281" s="52" t="s">
        <v>174</v>
      </c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9"/>
      <c r="AP281" s="27" t="s">
        <v>11</v>
      </c>
      <c r="AQ281" s="27" t="s">
        <v>11</v>
      </c>
      <c r="AR281" s="27" t="s">
        <v>11</v>
      </c>
      <c r="AS281" s="43" t="s">
        <v>11</v>
      </c>
      <c r="AT281" s="36"/>
      <c r="AU281" s="43" t="s">
        <v>11</v>
      </c>
      <c r="AV281" s="36"/>
      <c r="AW281" s="27" t="s">
        <v>11</v>
      </c>
      <c r="AX281" s="27" t="s">
        <v>11</v>
      </c>
      <c r="AY281" s="27" t="s">
        <v>11</v>
      </c>
      <c r="AZ281" s="27" t="s">
        <v>11</v>
      </c>
      <c r="BA281" s="27" t="s">
        <v>11</v>
      </c>
      <c r="BB281" s="27" t="s">
        <v>11</v>
      </c>
      <c r="BC281" s="27" t="s">
        <v>11</v>
      </c>
      <c r="BD281" s="27" t="s">
        <v>11</v>
      </c>
    </row>
    <row r="282" spans="1:56" s="25" customFormat="1" ht="27" x14ac:dyDescent="0.25">
      <c r="A282" s="47" t="s">
        <v>15</v>
      </c>
      <c r="B282" s="49"/>
      <c r="C282" s="53" t="s">
        <v>16</v>
      </c>
      <c r="D282" s="49"/>
      <c r="E282" s="47" t="s">
        <v>17</v>
      </c>
      <c r="F282" s="49"/>
      <c r="G282" s="47" t="s">
        <v>18</v>
      </c>
      <c r="H282" s="49"/>
      <c r="I282" s="47" t="s">
        <v>19</v>
      </c>
      <c r="J282" s="48"/>
      <c r="K282" s="49"/>
      <c r="L282" s="47" t="s">
        <v>20</v>
      </c>
      <c r="M282" s="48"/>
      <c r="N282" s="49"/>
      <c r="O282" s="47" t="s">
        <v>21</v>
      </c>
      <c r="P282" s="49"/>
      <c r="Q282" s="47" t="s">
        <v>22</v>
      </c>
      <c r="R282" s="49"/>
      <c r="S282" s="47" t="s">
        <v>23</v>
      </c>
      <c r="T282" s="48"/>
      <c r="U282" s="48"/>
      <c r="V282" s="48"/>
      <c r="W282" s="48"/>
      <c r="X282" s="48"/>
      <c r="Y282" s="48"/>
      <c r="Z282" s="49"/>
      <c r="AA282" s="47" t="s">
        <v>24</v>
      </c>
      <c r="AB282" s="48"/>
      <c r="AC282" s="48"/>
      <c r="AD282" s="48"/>
      <c r="AE282" s="49"/>
      <c r="AF282" s="47" t="s">
        <v>25</v>
      </c>
      <c r="AG282" s="48"/>
      <c r="AH282" s="49"/>
      <c r="AI282" s="28" t="s">
        <v>227</v>
      </c>
      <c r="AJ282" s="47" t="s">
        <v>26</v>
      </c>
      <c r="AK282" s="48"/>
      <c r="AL282" s="48"/>
      <c r="AM282" s="48"/>
      <c r="AN282" s="48"/>
      <c r="AO282" s="49"/>
      <c r="AP282" s="30" t="s">
        <v>198</v>
      </c>
      <c r="AQ282" s="30" t="s">
        <v>199</v>
      </c>
      <c r="AR282" s="30" t="s">
        <v>200</v>
      </c>
      <c r="AS282" s="54" t="s">
        <v>201</v>
      </c>
      <c r="AT282" s="55"/>
      <c r="AU282" s="54" t="s">
        <v>202</v>
      </c>
      <c r="AV282" s="55"/>
      <c r="AW282" s="30" t="s">
        <v>203</v>
      </c>
      <c r="AX282" s="30" t="s">
        <v>204</v>
      </c>
      <c r="AY282" s="30" t="s">
        <v>205</v>
      </c>
      <c r="AZ282" s="30" t="s">
        <v>206</v>
      </c>
      <c r="BA282" s="30" t="s">
        <v>207</v>
      </c>
      <c r="BB282" s="30" t="s">
        <v>208</v>
      </c>
      <c r="BC282" s="30" t="s">
        <v>209</v>
      </c>
      <c r="BD282" s="30" t="s">
        <v>300</v>
      </c>
    </row>
    <row r="283" spans="1:56" s="25" customFormat="1" x14ac:dyDescent="0.25">
      <c r="A283" s="44" t="s">
        <v>27</v>
      </c>
      <c r="B283" s="39"/>
      <c r="C283" s="44"/>
      <c r="D283" s="39"/>
      <c r="E283" s="44"/>
      <c r="F283" s="39"/>
      <c r="G283" s="44"/>
      <c r="H283" s="39"/>
      <c r="I283" s="44"/>
      <c r="J283" s="39"/>
      <c r="K283" s="39"/>
      <c r="L283" s="44"/>
      <c r="M283" s="39"/>
      <c r="N283" s="39"/>
      <c r="O283" s="44"/>
      <c r="P283" s="39"/>
      <c r="Q283" s="44"/>
      <c r="R283" s="39"/>
      <c r="S283" s="45" t="s">
        <v>28</v>
      </c>
      <c r="T283" s="39"/>
      <c r="U283" s="39"/>
      <c r="V283" s="39"/>
      <c r="W283" s="39"/>
      <c r="X283" s="39"/>
      <c r="Y283" s="39"/>
      <c r="Z283" s="39"/>
      <c r="AA283" s="44" t="s">
        <v>29</v>
      </c>
      <c r="AB283" s="39"/>
      <c r="AC283" s="39"/>
      <c r="AD283" s="39"/>
      <c r="AE283" s="39"/>
      <c r="AF283" s="44" t="s">
        <v>30</v>
      </c>
      <c r="AG283" s="39"/>
      <c r="AH283" s="39"/>
      <c r="AI283" s="9" t="s">
        <v>31</v>
      </c>
      <c r="AJ283" s="46" t="s">
        <v>32</v>
      </c>
      <c r="AK283" s="39"/>
      <c r="AL283" s="39"/>
      <c r="AM283" s="39"/>
      <c r="AN283" s="39"/>
      <c r="AO283" s="39"/>
      <c r="AP283" s="26">
        <v>1536706064</v>
      </c>
      <c r="AQ283" s="26">
        <v>1528539767</v>
      </c>
      <c r="AR283" s="26">
        <v>8166297</v>
      </c>
      <c r="AS283" s="41">
        <v>0</v>
      </c>
      <c r="AT283" s="36"/>
      <c r="AU283" s="41">
        <v>1528539767</v>
      </c>
      <c r="AV283" s="36"/>
      <c r="AW283" s="26">
        <v>0</v>
      </c>
      <c r="AX283" s="26">
        <v>1528539767</v>
      </c>
      <c r="AY283" s="26">
        <v>0</v>
      </c>
      <c r="AZ283" s="26">
        <v>1528539767</v>
      </c>
      <c r="BA283" s="26">
        <v>0</v>
      </c>
      <c r="BB283" s="26">
        <v>1528539767</v>
      </c>
      <c r="BC283" s="26">
        <v>0</v>
      </c>
      <c r="BD283" s="26">
        <v>0</v>
      </c>
    </row>
    <row r="284" spans="1:56" s="25" customFormat="1" x14ac:dyDescent="0.25">
      <c r="A284" s="44" t="s">
        <v>27</v>
      </c>
      <c r="B284" s="39"/>
      <c r="C284" s="44"/>
      <c r="D284" s="39"/>
      <c r="E284" s="44"/>
      <c r="F284" s="39"/>
      <c r="G284" s="44"/>
      <c r="H284" s="39"/>
      <c r="I284" s="44"/>
      <c r="J284" s="39"/>
      <c r="K284" s="39"/>
      <c r="L284" s="44"/>
      <c r="M284" s="39"/>
      <c r="N284" s="39"/>
      <c r="O284" s="44"/>
      <c r="P284" s="39"/>
      <c r="Q284" s="44"/>
      <c r="R284" s="39"/>
      <c r="S284" s="45" t="s">
        <v>28</v>
      </c>
      <c r="T284" s="39"/>
      <c r="U284" s="39"/>
      <c r="V284" s="39"/>
      <c r="W284" s="39"/>
      <c r="X284" s="39"/>
      <c r="Y284" s="39"/>
      <c r="Z284" s="39"/>
      <c r="AA284" s="44" t="s">
        <v>48</v>
      </c>
      <c r="AB284" s="39"/>
      <c r="AC284" s="39"/>
      <c r="AD284" s="39"/>
      <c r="AE284" s="39"/>
      <c r="AF284" s="44" t="s">
        <v>30</v>
      </c>
      <c r="AG284" s="39"/>
      <c r="AH284" s="39"/>
      <c r="AI284" s="9" t="s">
        <v>160</v>
      </c>
      <c r="AJ284" s="46" t="s">
        <v>161</v>
      </c>
      <c r="AK284" s="39"/>
      <c r="AL284" s="39"/>
      <c r="AM284" s="39"/>
      <c r="AN284" s="39"/>
      <c r="AO284" s="39"/>
      <c r="AP284" s="26">
        <v>2066368943</v>
      </c>
      <c r="AQ284" s="26">
        <v>1787118000</v>
      </c>
      <c r="AR284" s="26">
        <v>279250943</v>
      </c>
      <c r="AS284" s="41">
        <v>0</v>
      </c>
      <c r="AT284" s="36"/>
      <c r="AU284" s="41">
        <v>1787118000</v>
      </c>
      <c r="AV284" s="36"/>
      <c r="AW284" s="26">
        <v>0</v>
      </c>
      <c r="AX284" s="26">
        <v>1787118000</v>
      </c>
      <c r="AY284" s="26">
        <v>0</v>
      </c>
      <c r="AZ284" s="26">
        <v>1787118000</v>
      </c>
      <c r="BA284" s="26">
        <v>0</v>
      </c>
      <c r="BB284" s="26">
        <v>1787118000</v>
      </c>
      <c r="BC284" s="26">
        <v>0</v>
      </c>
      <c r="BD284" s="26">
        <v>0</v>
      </c>
    </row>
    <row r="285" spans="1:56" s="25" customFormat="1" x14ac:dyDescent="0.25">
      <c r="A285" s="44" t="s">
        <v>27</v>
      </c>
      <c r="B285" s="39"/>
      <c r="C285" s="44" t="s">
        <v>33</v>
      </c>
      <c r="D285" s="39"/>
      <c r="E285" s="44"/>
      <c r="F285" s="39"/>
      <c r="G285" s="44"/>
      <c r="H285" s="39"/>
      <c r="I285" s="44"/>
      <c r="J285" s="39"/>
      <c r="K285" s="39"/>
      <c r="L285" s="44"/>
      <c r="M285" s="39"/>
      <c r="N285" s="39"/>
      <c r="O285" s="44"/>
      <c r="P285" s="39"/>
      <c r="Q285" s="44"/>
      <c r="R285" s="39"/>
      <c r="S285" s="45" t="s">
        <v>34</v>
      </c>
      <c r="T285" s="39"/>
      <c r="U285" s="39"/>
      <c r="V285" s="39"/>
      <c r="W285" s="39"/>
      <c r="X285" s="39"/>
      <c r="Y285" s="39"/>
      <c r="Z285" s="39"/>
      <c r="AA285" s="44" t="s">
        <v>29</v>
      </c>
      <c r="AB285" s="39"/>
      <c r="AC285" s="39"/>
      <c r="AD285" s="39"/>
      <c r="AE285" s="39"/>
      <c r="AF285" s="44" t="s">
        <v>30</v>
      </c>
      <c r="AG285" s="39"/>
      <c r="AH285" s="39"/>
      <c r="AI285" s="9" t="s">
        <v>31</v>
      </c>
      <c r="AJ285" s="46" t="s">
        <v>32</v>
      </c>
      <c r="AK285" s="39"/>
      <c r="AL285" s="39"/>
      <c r="AM285" s="39"/>
      <c r="AN285" s="39"/>
      <c r="AO285" s="39"/>
      <c r="AP285" s="26">
        <v>1536706064</v>
      </c>
      <c r="AQ285" s="26">
        <v>1528539767</v>
      </c>
      <c r="AR285" s="26">
        <v>8166297</v>
      </c>
      <c r="AS285" s="41">
        <v>0</v>
      </c>
      <c r="AT285" s="36"/>
      <c r="AU285" s="41">
        <v>1528539767</v>
      </c>
      <c r="AV285" s="36"/>
      <c r="AW285" s="26">
        <v>0</v>
      </c>
      <c r="AX285" s="26">
        <v>1528539767</v>
      </c>
      <c r="AY285" s="26">
        <v>0</v>
      </c>
      <c r="AZ285" s="26">
        <v>1528539767</v>
      </c>
      <c r="BA285" s="26">
        <v>0</v>
      </c>
      <c r="BB285" s="26">
        <v>1528539767</v>
      </c>
      <c r="BC285" s="26">
        <v>0</v>
      </c>
      <c r="BD285" s="26">
        <v>0</v>
      </c>
    </row>
    <row r="286" spans="1:56" s="25" customFormat="1" x14ac:dyDescent="0.25">
      <c r="A286" s="44" t="s">
        <v>27</v>
      </c>
      <c r="B286" s="39"/>
      <c r="C286" s="44" t="s">
        <v>33</v>
      </c>
      <c r="D286" s="39"/>
      <c r="E286" s="44"/>
      <c r="F286" s="39"/>
      <c r="G286" s="44"/>
      <c r="H286" s="39"/>
      <c r="I286" s="44"/>
      <c r="J286" s="39"/>
      <c r="K286" s="39"/>
      <c r="L286" s="44"/>
      <c r="M286" s="39"/>
      <c r="N286" s="39"/>
      <c r="O286" s="44"/>
      <c r="P286" s="39"/>
      <c r="Q286" s="44"/>
      <c r="R286" s="39"/>
      <c r="S286" s="45" t="s">
        <v>34</v>
      </c>
      <c r="T286" s="39"/>
      <c r="U286" s="39"/>
      <c r="V286" s="39"/>
      <c r="W286" s="39"/>
      <c r="X286" s="39"/>
      <c r="Y286" s="39"/>
      <c r="Z286" s="39"/>
      <c r="AA286" s="44" t="s">
        <v>48</v>
      </c>
      <c r="AB286" s="39"/>
      <c r="AC286" s="39"/>
      <c r="AD286" s="39"/>
      <c r="AE286" s="39"/>
      <c r="AF286" s="44" t="s">
        <v>30</v>
      </c>
      <c r="AG286" s="39"/>
      <c r="AH286" s="39"/>
      <c r="AI286" s="9" t="s">
        <v>160</v>
      </c>
      <c r="AJ286" s="46" t="s">
        <v>161</v>
      </c>
      <c r="AK286" s="39"/>
      <c r="AL286" s="39"/>
      <c r="AM286" s="39"/>
      <c r="AN286" s="39"/>
      <c r="AO286" s="39"/>
      <c r="AP286" s="26">
        <v>2066368943</v>
      </c>
      <c r="AQ286" s="26">
        <v>1787118000</v>
      </c>
      <c r="AR286" s="26">
        <v>279250943</v>
      </c>
      <c r="AS286" s="41">
        <v>0</v>
      </c>
      <c r="AT286" s="36"/>
      <c r="AU286" s="41">
        <v>1787118000</v>
      </c>
      <c r="AV286" s="36"/>
      <c r="AW286" s="26">
        <v>0</v>
      </c>
      <c r="AX286" s="26">
        <v>1787118000</v>
      </c>
      <c r="AY286" s="26">
        <v>0</v>
      </c>
      <c r="AZ286" s="26">
        <v>1787118000</v>
      </c>
      <c r="BA286" s="26">
        <v>0</v>
      </c>
      <c r="BB286" s="26">
        <v>1787118000</v>
      </c>
      <c r="BC286" s="26">
        <v>0</v>
      </c>
      <c r="BD286" s="26">
        <v>0</v>
      </c>
    </row>
    <row r="287" spans="1:56" s="25" customFormat="1" x14ac:dyDescent="0.25">
      <c r="A287" s="44" t="s">
        <v>27</v>
      </c>
      <c r="B287" s="39"/>
      <c r="C287" s="44" t="s">
        <v>33</v>
      </c>
      <c r="D287" s="39"/>
      <c r="E287" s="44" t="s">
        <v>35</v>
      </c>
      <c r="F287" s="39"/>
      <c r="G287" s="44"/>
      <c r="H287" s="39"/>
      <c r="I287" s="44"/>
      <c r="J287" s="39"/>
      <c r="K287" s="39"/>
      <c r="L287" s="44"/>
      <c r="M287" s="39"/>
      <c r="N287" s="39"/>
      <c r="O287" s="44"/>
      <c r="P287" s="39"/>
      <c r="Q287" s="44"/>
      <c r="R287" s="39"/>
      <c r="S287" s="45" t="s">
        <v>36</v>
      </c>
      <c r="T287" s="39"/>
      <c r="U287" s="39"/>
      <c r="V287" s="39"/>
      <c r="W287" s="39"/>
      <c r="X287" s="39"/>
      <c r="Y287" s="39"/>
      <c r="Z287" s="39"/>
      <c r="AA287" s="44" t="s">
        <v>29</v>
      </c>
      <c r="AB287" s="39"/>
      <c r="AC287" s="39"/>
      <c r="AD287" s="39"/>
      <c r="AE287" s="39"/>
      <c r="AF287" s="44" t="s">
        <v>30</v>
      </c>
      <c r="AG287" s="39"/>
      <c r="AH287" s="39"/>
      <c r="AI287" s="9" t="s">
        <v>31</v>
      </c>
      <c r="AJ287" s="46" t="s">
        <v>32</v>
      </c>
      <c r="AK287" s="39"/>
      <c r="AL287" s="39"/>
      <c r="AM287" s="39"/>
      <c r="AN287" s="39"/>
      <c r="AO287" s="39"/>
      <c r="AP287" s="26">
        <v>1536706064</v>
      </c>
      <c r="AQ287" s="26">
        <v>1528539767</v>
      </c>
      <c r="AR287" s="26">
        <v>8166297</v>
      </c>
      <c r="AS287" s="41">
        <v>0</v>
      </c>
      <c r="AT287" s="36"/>
      <c r="AU287" s="41">
        <v>1528539767</v>
      </c>
      <c r="AV287" s="36"/>
      <c r="AW287" s="26">
        <v>0</v>
      </c>
      <c r="AX287" s="26">
        <v>1528539767</v>
      </c>
      <c r="AY287" s="26">
        <v>0</v>
      </c>
      <c r="AZ287" s="26">
        <v>1528539767</v>
      </c>
      <c r="BA287" s="26">
        <v>0</v>
      </c>
      <c r="BB287" s="26">
        <v>1528539767</v>
      </c>
      <c r="BC287" s="26">
        <v>0</v>
      </c>
      <c r="BD287" s="26">
        <v>0</v>
      </c>
    </row>
    <row r="288" spans="1:56" s="25" customFormat="1" x14ac:dyDescent="0.25">
      <c r="A288" s="44" t="s">
        <v>27</v>
      </c>
      <c r="B288" s="39"/>
      <c r="C288" s="44" t="s">
        <v>33</v>
      </c>
      <c r="D288" s="39"/>
      <c r="E288" s="44" t="s">
        <v>35</v>
      </c>
      <c r="F288" s="39"/>
      <c r="G288" s="44"/>
      <c r="H288" s="39"/>
      <c r="I288" s="44"/>
      <c r="J288" s="39"/>
      <c r="K288" s="39"/>
      <c r="L288" s="44"/>
      <c r="M288" s="39"/>
      <c r="N288" s="39"/>
      <c r="O288" s="44"/>
      <c r="P288" s="39"/>
      <c r="Q288" s="44"/>
      <c r="R288" s="39"/>
      <c r="S288" s="45" t="s">
        <v>36</v>
      </c>
      <c r="T288" s="39"/>
      <c r="U288" s="39"/>
      <c r="V288" s="39"/>
      <c r="W288" s="39"/>
      <c r="X288" s="39"/>
      <c r="Y288" s="39"/>
      <c r="Z288" s="39"/>
      <c r="AA288" s="44" t="s">
        <v>48</v>
      </c>
      <c r="AB288" s="39"/>
      <c r="AC288" s="39"/>
      <c r="AD288" s="39"/>
      <c r="AE288" s="39"/>
      <c r="AF288" s="44" t="s">
        <v>30</v>
      </c>
      <c r="AG288" s="39"/>
      <c r="AH288" s="39"/>
      <c r="AI288" s="9" t="s">
        <v>160</v>
      </c>
      <c r="AJ288" s="46" t="s">
        <v>161</v>
      </c>
      <c r="AK288" s="39"/>
      <c r="AL288" s="39"/>
      <c r="AM288" s="39"/>
      <c r="AN288" s="39"/>
      <c r="AO288" s="39"/>
      <c r="AP288" s="26">
        <v>2066368943</v>
      </c>
      <c r="AQ288" s="26">
        <v>1787118000</v>
      </c>
      <c r="AR288" s="26">
        <v>279250943</v>
      </c>
      <c r="AS288" s="41">
        <v>0</v>
      </c>
      <c r="AT288" s="36"/>
      <c r="AU288" s="41">
        <v>1787118000</v>
      </c>
      <c r="AV288" s="36"/>
      <c r="AW288" s="26">
        <v>0</v>
      </c>
      <c r="AX288" s="26">
        <v>1787118000</v>
      </c>
      <c r="AY288" s="26">
        <v>0</v>
      </c>
      <c r="AZ288" s="26">
        <v>1787118000</v>
      </c>
      <c r="BA288" s="26">
        <v>0</v>
      </c>
      <c r="BB288" s="26">
        <v>1787118000</v>
      </c>
      <c r="BC288" s="26">
        <v>0</v>
      </c>
      <c r="BD288" s="26">
        <v>0</v>
      </c>
    </row>
    <row r="289" spans="1:56" s="25" customFormat="1" x14ac:dyDescent="0.25">
      <c r="A289" s="44" t="s">
        <v>27</v>
      </c>
      <c r="B289" s="39"/>
      <c r="C289" s="44" t="s">
        <v>33</v>
      </c>
      <c r="D289" s="39"/>
      <c r="E289" s="44" t="s">
        <v>35</v>
      </c>
      <c r="F289" s="39"/>
      <c r="G289" s="44" t="s">
        <v>37</v>
      </c>
      <c r="H289" s="39"/>
      <c r="I289" s="44"/>
      <c r="J289" s="39"/>
      <c r="K289" s="39"/>
      <c r="L289" s="44"/>
      <c r="M289" s="39"/>
      <c r="N289" s="39"/>
      <c r="O289" s="44"/>
      <c r="P289" s="39"/>
      <c r="Q289" s="44"/>
      <c r="R289" s="39"/>
      <c r="S289" s="45" t="s">
        <v>241</v>
      </c>
      <c r="T289" s="39"/>
      <c r="U289" s="39"/>
      <c r="V289" s="39"/>
      <c r="W289" s="39"/>
      <c r="X289" s="39"/>
      <c r="Y289" s="39"/>
      <c r="Z289" s="39"/>
      <c r="AA289" s="44" t="s">
        <v>29</v>
      </c>
      <c r="AB289" s="39"/>
      <c r="AC289" s="39"/>
      <c r="AD289" s="39"/>
      <c r="AE289" s="39"/>
      <c r="AF289" s="44" t="s">
        <v>30</v>
      </c>
      <c r="AG289" s="39"/>
      <c r="AH289" s="39"/>
      <c r="AI289" s="9" t="s">
        <v>31</v>
      </c>
      <c r="AJ289" s="46" t="s">
        <v>32</v>
      </c>
      <c r="AK289" s="39"/>
      <c r="AL289" s="39"/>
      <c r="AM289" s="39"/>
      <c r="AN289" s="39"/>
      <c r="AO289" s="39"/>
      <c r="AP289" s="26">
        <v>1536706064</v>
      </c>
      <c r="AQ289" s="26">
        <v>1528539767</v>
      </c>
      <c r="AR289" s="26">
        <v>8166297</v>
      </c>
      <c r="AS289" s="41">
        <v>0</v>
      </c>
      <c r="AT289" s="36"/>
      <c r="AU289" s="41">
        <v>1528539767</v>
      </c>
      <c r="AV289" s="36"/>
      <c r="AW289" s="26">
        <v>0</v>
      </c>
      <c r="AX289" s="26">
        <v>1528539767</v>
      </c>
      <c r="AY289" s="26">
        <v>0</v>
      </c>
      <c r="AZ289" s="26">
        <v>1528539767</v>
      </c>
      <c r="BA289" s="26">
        <v>0</v>
      </c>
      <c r="BB289" s="26">
        <v>1528539767</v>
      </c>
      <c r="BC289" s="26">
        <v>0</v>
      </c>
      <c r="BD289" s="26">
        <v>0</v>
      </c>
    </row>
    <row r="290" spans="1:56" s="25" customFormat="1" x14ac:dyDescent="0.25">
      <c r="A290" s="44" t="s">
        <v>27</v>
      </c>
      <c r="B290" s="39"/>
      <c r="C290" s="44" t="s">
        <v>33</v>
      </c>
      <c r="D290" s="39"/>
      <c r="E290" s="44" t="s">
        <v>35</v>
      </c>
      <c r="F290" s="39"/>
      <c r="G290" s="44" t="s">
        <v>37</v>
      </c>
      <c r="H290" s="39"/>
      <c r="I290" s="44"/>
      <c r="J290" s="39"/>
      <c r="K290" s="39"/>
      <c r="L290" s="44"/>
      <c r="M290" s="39"/>
      <c r="N290" s="39"/>
      <c r="O290" s="44"/>
      <c r="P290" s="39"/>
      <c r="Q290" s="44"/>
      <c r="R290" s="39"/>
      <c r="S290" s="45" t="s">
        <v>241</v>
      </c>
      <c r="T290" s="39"/>
      <c r="U290" s="39"/>
      <c r="V290" s="39"/>
      <c r="W290" s="39"/>
      <c r="X290" s="39"/>
      <c r="Y290" s="39"/>
      <c r="Z290" s="39"/>
      <c r="AA290" s="44" t="s">
        <v>48</v>
      </c>
      <c r="AB290" s="39"/>
      <c r="AC290" s="39"/>
      <c r="AD290" s="39"/>
      <c r="AE290" s="39"/>
      <c r="AF290" s="44" t="s">
        <v>30</v>
      </c>
      <c r="AG290" s="39"/>
      <c r="AH290" s="39"/>
      <c r="AI290" s="9" t="s">
        <v>160</v>
      </c>
      <c r="AJ290" s="46" t="s">
        <v>161</v>
      </c>
      <c r="AK290" s="39"/>
      <c r="AL290" s="39"/>
      <c r="AM290" s="39"/>
      <c r="AN290" s="39"/>
      <c r="AO290" s="39"/>
      <c r="AP290" s="26">
        <v>2066368943</v>
      </c>
      <c r="AQ290" s="26">
        <v>1787118000</v>
      </c>
      <c r="AR290" s="26">
        <v>279250943</v>
      </c>
      <c r="AS290" s="41">
        <v>0</v>
      </c>
      <c r="AT290" s="36"/>
      <c r="AU290" s="41">
        <v>1787118000</v>
      </c>
      <c r="AV290" s="36"/>
      <c r="AW290" s="26">
        <v>0</v>
      </c>
      <c r="AX290" s="26">
        <v>1787118000</v>
      </c>
      <c r="AY290" s="26">
        <v>0</v>
      </c>
      <c r="AZ290" s="26">
        <v>1787118000</v>
      </c>
      <c r="BA290" s="26">
        <v>0</v>
      </c>
      <c r="BB290" s="26">
        <v>1787118000</v>
      </c>
      <c r="BC290" s="26">
        <v>0</v>
      </c>
      <c r="BD290" s="26">
        <v>0</v>
      </c>
    </row>
    <row r="291" spans="1:56" s="25" customFormat="1" x14ac:dyDescent="0.25">
      <c r="A291" s="44" t="s">
        <v>27</v>
      </c>
      <c r="B291" s="39"/>
      <c r="C291" s="44" t="s">
        <v>33</v>
      </c>
      <c r="D291" s="39"/>
      <c r="E291" s="44" t="s">
        <v>35</v>
      </c>
      <c r="F291" s="39"/>
      <c r="G291" s="44" t="s">
        <v>37</v>
      </c>
      <c r="H291" s="39"/>
      <c r="I291" s="44" t="s">
        <v>38</v>
      </c>
      <c r="J291" s="39"/>
      <c r="K291" s="39"/>
      <c r="L291" s="44"/>
      <c r="M291" s="39"/>
      <c r="N291" s="39"/>
      <c r="O291" s="44"/>
      <c r="P291" s="39"/>
      <c r="Q291" s="44"/>
      <c r="R291" s="39"/>
      <c r="S291" s="45" t="s">
        <v>241</v>
      </c>
      <c r="T291" s="39"/>
      <c r="U291" s="39"/>
      <c r="V291" s="39"/>
      <c r="W291" s="39"/>
      <c r="X291" s="39"/>
      <c r="Y291" s="39"/>
      <c r="Z291" s="39"/>
      <c r="AA291" s="44" t="s">
        <v>29</v>
      </c>
      <c r="AB291" s="39"/>
      <c r="AC291" s="39"/>
      <c r="AD291" s="39"/>
      <c r="AE291" s="39"/>
      <c r="AF291" s="44" t="s">
        <v>30</v>
      </c>
      <c r="AG291" s="39"/>
      <c r="AH291" s="39"/>
      <c r="AI291" s="9" t="s">
        <v>31</v>
      </c>
      <c r="AJ291" s="46" t="s">
        <v>32</v>
      </c>
      <c r="AK291" s="39"/>
      <c r="AL291" s="39"/>
      <c r="AM291" s="39"/>
      <c r="AN291" s="39"/>
      <c r="AO291" s="39"/>
      <c r="AP291" s="26">
        <v>1536706064</v>
      </c>
      <c r="AQ291" s="26">
        <v>1528539767</v>
      </c>
      <c r="AR291" s="26">
        <v>8166297</v>
      </c>
      <c r="AS291" s="41">
        <v>0</v>
      </c>
      <c r="AT291" s="36"/>
      <c r="AU291" s="41">
        <v>1528539767</v>
      </c>
      <c r="AV291" s="36"/>
      <c r="AW291" s="26">
        <v>0</v>
      </c>
      <c r="AX291" s="26">
        <v>1528539767</v>
      </c>
      <c r="AY291" s="26">
        <v>0</v>
      </c>
      <c r="AZ291" s="26">
        <v>1528539767</v>
      </c>
      <c r="BA291" s="26">
        <v>0</v>
      </c>
      <c r="BB291" s="26">
        <v>1528539767</v>
      </c>
      <c r="BC291" s="26">
        <v>0</v>
      </c>
      <c r="BD291" s="26">
        <v>0</v>
      </c>
    </row>
    <row r="292" spans="1:56" s="25" customFormat="1" x14ac:dyDescent="0.25">
      <c r="A292" s="44" t="s">
        <v>27</v>
      </c>
      <c r="B292" s="39"/>
      <c r="C292" s="44" t="s">
        <v>33</v>
      </c>
      <c r="D292" s="39"/>
      <c r="E292" s="44" t="s">
        <v>35</v>
      </c>
      <c r="F292" s="39"/>
      <c r="G292" s="44" t="s">
        <v>37</v>
      </c>
      <c r="H292" s="39"/>
      <c r="I292" s="44" t="s">
        <v>38</v>
      </c>
      <c r="J292" s="39"/>
      <c r="K292" s="39"/>
      <c r="L292" s="44" t="s">
        <v>39</v>
      </c>
      <c r="M292" s="39"/>
      <c r="N292" s="39"/>
      <c r="O292" s="44"/>
      <c r="P292" s="39"/>
      <c r="Q292" s="44"/>
      <c r="R292" s="39"/>
      <c r="S292" s="45" t="s">
        <v>40</v>
      </c>
      <c r="T292" s="39"/>
      <c r="U292" s="39"/>
      <c r="V292" s="39"/>
      <c r="W292" s="39"/>
      <c r="X292" s="39"/>
      <c r="Y292" s="39"/>
      <c r="Z292" s="39"/>
      <c r="AA292" s="44" t="s">
        <v>29</v>
      </c>
      <c r="AB292" s="39"/>
      <c r="AC292" s="39"/>
      <c r="AD292" s="39"/>
      <c r="AE292" s="39"/>
      <c r="AF292" s="44" t="s">
        <v>30</v>
      </c>
      <c r="AG292" s="39"/>
      <c r="AH292" s="39"/>
      <c r="AI292" s="9" t="s">
        <v>31</v>
      </c>
      <c r="AJ292" s="46" t="s">
        <v>32</v>
      </c>
      <c r="AK292" s="39"/>
      <c r="AL292" s="39"/>
      <c r="AM292" s="39"/>
      <c r="AN292" s="39"/>
      <c r="AO292" s="39"/>
      <c r="AP292" s="26">
        <v>809411024</v>
      </c>
      <c r="AQ292" s="26">
        <v>809411024</v>
      </c>
      <c r="AR292" s="26">
        <v>0</v>
      </c>
      <c r="AS292" s="41">
        <v>0</v>
      </c>
      <c r="AT292" s="36"/>
      <c r="AU292" s="41">
        <v>809411024</v>
      </c>
      <c r="AV292" s="36"/>
      <c r="AW292" s="26">
        <v>0</v>
      </c>
      <c r="AX292" s="26">
        <v>809411024</v>
      </c>
      <c r="AY292" s="26">
        <v>0</v>
      </c>
      <c r="AZ292" s="26">
        <v>809411024</v>
      </c>
      <c r="BA292" s="26">
        <v>0</v>
      </c>
      <c r="BB292" s="26">
        <v>809411024</v>
      </c>
      <c r="BC292" s="26">
        <v>0</v>
      </c>
      <c r="BD292" s="26">
        <v>0</v>
      </c>
    </row>
    <row r="293" spans="1:56" s="25" customFormat="1" x14ac:dyDescent="0.25">
      <c r="A293" s="44" t="s">
        <v>27</v>
      </c>
      <c r="B293" s="39"/>
      <c r="C293" s="44" t="s">
        <v>33</v>
      </c>
      <c r="D293" s="39"/>
      <c r="E293" s="44" t="s">
        <v>35</v>
      </c>
      <c r="F293" s="39"/>
      <c r="G293" s="44" t="s">
        <v>37</v>
      </c>
      <c r="H293" s="39"/>
      <c r="I293" s="44" t="s">
        <v>38</v>
      </c>
      <c r="J293" s="39"/>
      <c r="K293" s="39"/>
      <c r="L293" s="44" t="s">
        <v>175</v>
      </c>
      <c r="M293" s="39"/>
      <c r="N293" s="39"/>
      <c r="O293" s="44"/>
      <c r="P293" s="39"/>
      <c r="Q293" s="44"/>
      <c r="R293" s="39"/>
      <c r="S293" s="45" t="s">
        <v>176</v>
      </c>
      <c r="T293" s="39"/>
      <c r="U293" s="39"/>
      <c r="V293" s="39"/>
      <c r="W293" s="39"/>
      <c r="X293" s="39"/>
      <c r="Y293" s="39"/>
      <c r="Z293" s="39"/>
      <c r="AA293" s="44" t="s">
        <v>29</v>
      </c>
      <c r="AB293" s="39"/>
      <c r="AC293" s="39"/>
      <c r="AD293" s="39"/>
      <c r="AE293" s="39"/>
      <c r="AF293" s="44" t="s">
        <v>30</v>
      </c>
      <c r="AG293" s="39"/>
      <c r="AH293" s="39"/>
      <c r="AI293" s="9" t="s">
        <v>31</v>
      </c>
      <c r="AJ293" s="46" t="s">
        <v>32</v>
      </c>
      <c r="AK293" s="39"/>
      <c r="AL293" s="39"/>
      <c r="AM293" s="39"/>
      <c r="AN293" s="39"/>
      <c r="AO293" s="39"/>
      <c r="AP293" s="26">
        <v>488164625</v>
      </c>
      <c r="AQ293" s="26">
        <v>481532185</v>
      </c>
      <c r="AR293" s="26">
        <v>6632440</v>
      </c>
      <c r="AS293" s="41">
        <v>0</v>
      </c>
      <c r="AT293" s="36"/>
      <c r="AU293" s="41">
        <v>481532185</v>
      </c>
      <c r="AV293" s="36"/>
      <c r="AW293" s="26">
        <v>0</v>
      </c>
      <c r="AX293" s="26">
        <v>481532185</v>
      </c>
      <c r="AY293" s="26">
        <v>0</v>
      </c>
      <c r="AZ293" s="26">
        <v>481532185</v>
      </c>
      <c r="BA293" s="26">
        <v>0</v>
      </c>
      <c r="BB293" s="26">
        <v>481532185</v>
      </c>
      <c r="BC293" s="26">
        <v>0</v>
      </c>
      <c r="BD293" s="26">
        <v>0</v>
      </c>
    </row>
    <row r="294" spans="1:56" s="25" customFormat="1" x14ac:dyDescent="0.25">
      <c r="A294" s="44" t="s">
        <v>27</v>
      </c>
      <c r="B294" s="39"/>
      <c r="C294" s="44" t="s">
        <v>33</v>
      </c>
      <c r="D294" s="39"/>
      <c r="E294" s="44" t="s">
        <v>35</v>
      </c>
      <c r="F294" s="39"/>
      <c r="G294" s="44" t="s">
        <v>37</v>
      </c>
      <c r="H294" s="39"/>
      <c r="I294" s="44" t="s">
        <v>38</v>
      </c>
      <c r="J294" s="39"/>
      <c r="K294" s="39"/>
      <c r="L294" s="44" t="s">
        <v>177</v>
      </c>
      <c r="M294" s="39"/>
      <c r="N294" s="39"/>
      <c r="O294" s="44"/>
      <c r="P294" s="39"/>
      <c r="Q294" s="44"/>
      <c r="R294" s="39"/>
      <c r="S294" s="45" t="s">
        <v>278</v>
      </c>
      <c r="T294" s="39"/>
      <c r="U294" s="39"/>
      <c r="V294" s="39"/>
      <c r="W294" s="39"/>
      <c r="X294" s="39"/>
      <c r="Y294" s="39"/>
      <c r="Z294" s="39"/>
      <c r="AA294" s="44" t="s">
        <v>29</v>
      </c>
      <c r="AB294" s="39"/>
      <c r="AC294" s="39"/>
      <c r="AD294" s="39"/>
      <c r="AE294" s="39"/>
      <c r="AF294" s="44" t="s">
        <v>30</v>
      </c>
      <c r="AG294" s="39"/>
      <c r="AH294" s="39"/>
      <c r="AI294" s="9" t="s">
        <v>31</v>
      </c>
      <c r="AJ294" s="46" t="s">
        <v>32</v>
      </c>
      <c r="AK294" s="39"/>
      <c r="AL294" s="39"/>
      <c r="AM294" s="39"/>
      <c r="AN294" s="39"/>
      <c r="AO294" s="39"/>
      <c r="AP294" s="26">
        <v>239130415</v>
      </c>
      <c r="AQ294" s="26">
        <v>237596558</v>
      </c>
      <c r="AR294" s="26">
        <v>1533857</v>
      </c>
      <c r="AS294" s="41">
        <v>0</v>
      </c>
      <c r="AT294" s="36"/>
      <c r="AU294" s="41">
        <v>237596558</v>
      </c>
      <c r="AV294" s="36"/>
      <c r="AW294" s="26">
        <v>0</v>
      </c>
      <c r="AX294" s="26">
        <v>237596558</v>
      </c>
      <c r="AY294" s="26">
        <v>0</v>
      </c>
      <c r="AZ294" s="26">
        <v>237596558</v>
      </c>
      <c r="BA294" s="26">
        <v>0</v>
      </c>
      <c r="BB294" s="26">
        <v>237596558</v>
      </c>
      <c r="BC294" s="26">
        <v>0</v>
      </c>
      <c r="BD294" s="26">
        <v>0</v>
      </c>
    </row>
    <row r="295" spans="1:56" s="25" customFormat="1" x14ac:dyDescent="0.25">
      <c r="A295" s="44" t="s">
        <v>27</v>
      </c>
      <c r="B295" s="39"/>
      <c r="C295" s="44" t="s">
        <v>33</v>
      </c>
      <c r="D295" s="39"/>
      <c r="E295" s="44" t="s">
        <v>35</v>
      </c>
      <c r="F295" s="39"/>
      <c r="G295" s="44" t="s">
        <v>37</v>
      </c>
      <c r="H295" s="39"/>
      <c r="I295" s="44" t="s">
        <v>38</v>
      </c>
      <c r="J295" s="39"/>
      <c r="K295" s="39"/>
      <c r="L295" s="44"/>
      <c r="M295" s="39"/>
      <c r="N295" s="39"/>
      <c r="O295" s="44"/>
      <c r="P295" s="39"/>
      <c r="Q295" s="44"/>
      <c r="R295" s="39"/>
      <c r="S295" s="45" t="s">
        <v>241</v>
      </c>
      <c r="T295" s="39"/>
      <c r="U295" s="39"/>
      <c r="V295" s="39"/>
      <c r="W295" s="39"/>
      <c r="X295" s="39"/>
      <c r="Y295" s="39"/>
      <c r="Z295" s="39"/>
      <c r="AA295" s="44" t="s">
        <v>48</v>
      </c>
      <c r="AB295" s="39"/>
      <c r="AC295" s="39"/>
      <c r="AD295" s="39"/>
      <c r="AE295" s="39"/>
      <c r="AF295" s="44" t="s">
        <v>30</v>
      </c>
      <c r="AG295" s="39"/>
      <c r="AH295" s="39"/>
      <c r="AI295" s="9" t="s">
        <v>160</v>
      </c>
      <c r="AJ295" s="46" t="s">
        <v>161</v>
      </c>
      <c r="AK295" s="39"/>
      <c r="AL295" s="39"/>
      <c r="AM295" s="39"/>
      <c r="AN295" s="39"/>
      <c r="AO295" s="39"/>
      <c r="AP295" s="26">
        <v>2066368943</v>
      </c>
      <c r="AQ295" s="26">
        <v>1787118000</v>
      </c>
      <c r="AR295" s="26">
        <v>279250943</v>
      </c>
      <c r="AS295" s="41">
        <v>0</v>
      </c>
      <c r="AT295" s="36"/>
      <c r="AU295" s="41">
        <v>1787118000</v>
      </c>
      <c r="AV295" s="36"/>
      <c r="AW295" s="26">
        <v>0</v>
      </c>
      <c r="AX295" s="26">
        <v>1787118000</v>
      </c>
      <c r="AY295" s="26">
        <v>0</v>
      </c>
      <c r="AZ295" s="26">
        <v>1787118000</v>
      </c>
      <c r="BA295" s="26">
        <v>0</v>
      </c>
      <c r="BB295" s="26">
        <v>1787118000</v>
      </c>
      <c r="BC295" s="26">
        <v>0</v>
      </c>
      <c r="BD295" s="26">
        <v>0</v>
      </c>
    </row>
    <row r="296" spans="1:56" s="25" customFormat="1" x14ac:dyDescent="0.25">
      <c r="A296" s="44" t="s">
        <v>27</v>
      </c>
      <c r="B296" s="39"/>
      <c r="C296" s="44" t="s">
        <v>33</v>
      </c>
      <c r="D296" s="39"/>
      <c r="E296" s="44" t="s">
        <v>35</v>
      </c>
      <c r="F296" s="39"/>
      <c r="G296" s="44" t="s">
        <v>37</v>
      </c>
      <c r="H296" s="39"/>
      <c r="I296" s="44" t="s">
        <v>38</v>
      </c>
      <c r="J296" s="39"/>
      <c r="K296" s="39"/>
      <c r="L296" s="44" t="s">
        <v>178</v>
      </c>
      <c r="M296" s="39"/>
      <c r="N296" s="39"/>
      <c r="O296" s="44"/>
      <c r="P296" s="39"/>
      <c r="Q296" s="44"/>
      <c r="R296" s="39"/>
      <c r="S296" s="45" t="s">
        <v>179</v>
      </c>
      <c r="T296" s="39"/>
      <c r="U296" s="39"/>
      <c r="V296" s="39"/>
      <c r="W296" s="39"/>
      <c r="X296" s="39"/>
      <c r="Y296" s="39"/>
      <c r="Z296" s="39"/>
      <c r="AA296" s="44" t="s">
        <v>48</v>
      </c>
      <c r="AB296" s="39"/>
      <c r="AC296" s="39"/>
      <c r="AD296" s="39"/>
      <c r="AE296" s="39"/>
      <c r="AF296" s="44" t="s">
        <v>30</v>
      </c>
      <c r="AG296" s="39"/>
      <c r="AH296" s="39"/>
      <c r="AI296" s="9" t="s">
        <v>160</v>
      </c>
      <c r="AJ296" s="46" t="s">
        <v>161</v>
      </c>
      <c r="AK296" s="39"/>
      <c r="AL296" s="39"/>
      <c r="AM296" s="39"/>
      <c r="AN296" s="39"/>
      <c r="AO296" s="39"/>
      <c r="AP296" s="26">
        <v>2066368943</v>
      </c>
      <c r="AQ296" s="26">
        <v>1787118000</v>
      </c>
      <c r="AR296" s="26">
        <v>279250943</v>
      </c>
      <c r="AS296" s="41">
        <v>0</v>
      </c>
      <c r="AT296" s="36"/>
      <c r="AU296" s="41">
        <v>1787118000</v>
      </c>
      <c r="AV296" s="36"/>
      <c r="AW296" s="26">
        <v>0</v>
      </c>
      <c r="AX296" s="26">
        <v>1787118000</v>
      </c>
      <c r="AY296" s="26">
        <v>0</v>
      </c>
      <c r="AZ296" s="26">
        <v>1787118000</v>
      </c>
      <c r="BA296" s="26">
        <v>0</v>
      </c>
      <c r="BB296" s="26">
        <v>1787118000</v>
      </c>
      <c r="BC296" s="26">
        <v>0</v>
      </c>
      <c r="BD296" s="26">
        <v>0</v>
      </c>
    </row>
    <row r="297" spans="1:56" s="25" customFormat="1" x14ac:dyDescent="0.25">
      <c r="A297" s="38" t="s">
        <v>27</v>
      </c>
      <c r="B297" s="39"/>
      <c r="C297" s="38" t="s">
        <v>33</v>
      </c>
      <c r="D297" s="39"/>
      <c r="E297" s="38" t="s">
        <v>35</v>
      </c>
      <c r="F297" s="39"/>
      <c r="G297" s="38" t="s">
        <v>37</v>
      </c>
      <c r="H297" s="39"/>
      <c r="I297" s="38" t="s">
        <v>38</v>
      </c>
      <c r="J297" s="39"/>
      <c r="K297" s="39"/>
      <c r="L297" s="38" t="s">
        <v>39</v>
      </c>
      <c r="M297" s="39"/>
      <c r="N297" s="39"/>
      <c r="O297" s="38" t="s">
        <v>41</v>
      </c>
      <c r="P297" s="39"/>
      <c r="Q297" s="38"/>
      <c r="R297" s="39"/>
      <c r="S297" s="40" t="s">
        <v>242</v>
      </c>
      <c r="T297" s="39"/>
      <c r="U297" s="39"/>
      <c r="V297" s="39"/>
      <c r="W297" s="39"/>
      <c r="X297" s="39"/>
      <c r="Y297" s="39"/>
      <c r="Z297" s="39"/>
      <c r="AA297" s="38" t="s">
        <v>29</v>
      </c>
      <c r="AB297" s="39"/>
      <c r="AC297" s="39"/>
      <c r="AD297" s="39"/>
      <c r="AE297" s="39"/>
      <c r="AF297" s="38" t="s">
        <v>30</v>
      </c>
      <c r="AG297" s="39"/>
      <c r="AH297" s="39"/>
      <c r="AI297" s="10" t="s">
        <v>31</v>
      </c>
      <c r="AJ297" s="42" t="s">
        <v>32</v>
      </c>
      <c r="AK297" s="39"/>
      <c r="AL297" s="39"/>
      <c r="AM297" s="39"/>
      <c r="AN297" s="39"/>
      <c r="AO297" s="39"/>
      <c r="AP297" s="24">
        <v>809411024</v>
      </c>
      <c r="AQ297" s="24">
        <v>809411024</v>
      </c>
      <c r="AR297" s="24">
        <v>0</v>
      </c>
      <c r="AS297" s="37">
        <v>0</v>
      </c>
      <c r="AT297" s="36"/>
      <c r="AU297" s="37">
        <v>809411024</v>
      </c>
      <c r="AV297" s="36"/>
      <c r="AW297" s="24">
        <v>0</v>
      </c>
      <c r="AX297" s="24">
        <v>809411024</v>
      </c>
      <c r="AY297" s="24">
        <v>0</v>
      </c>
      <c r="AZ297" s="24">
        <v>809411024</v>
      </c>
      <c r="BA297" s="24">
        <v>0</v>
      </c>
      <c r="BB297" s="24">
        <v>809411024</v>
      </c>
      <c r="BC297" s="24">
        <v>0</v>
      </c>
      <c r="BD297" s="24">
        <v>0</v>
      </c>
    </row>
    <row r="298" spans="1:56" s="25" customFormat="1" x14ac:dyDescent="0.25">
      <c r="A298" s="38" t="s">
        <v>27</v>
      </c>
      <c r="B298" s="39"/>
      <c r="C298" s="38" t="s">
        <v>33</v>
      </c>
      <c r="D298" s="39"/>
      <c r="E298" s="38" t="s">
        <v>35</v>
      </c>
      <c r="F298" s="39"/>
      <c r="G298" s="38" t="s">
        <v>37</v>
      </c>
      <c r="H298" s="39"/>
      <c r="I298" s="38" t="s">
        <v>38</v>
      </c>
      <c r="J298" s="39"/>
      <c r="K298" s="39"/>
      <c r="L298" s="38" t="s">
        <v>175</v>
      </c>
      <c r="M298" s="39"/>
      <c r="N298" s="39"/>
      <c r="O298" s="38" t="s">
        <v>41</v>
      </c>
      <c r="P298" s="39"/>
      <c r="Q298" s="38"/>
      <c r="R298" s="39"/>
      <c r="S298" s="40" t="s">
        <v>279</v>
      </c>
      <c r="T298" s="39"/>
      <c r="U298" s="39"/>
      <c r="V298" s="39"/>
      <c r="W298" s="39"/>
      <c r="X298" s="39"/>
      <c r="Y298" s="39"/>
      <c r="Z298" s="39"/>
      <c r="AA298" s="38" t="s">
        <v>29</v>
      </c>
      <c r="AB298" s="39"/>
      <c r="AC298" s="39"/>
      <c r="AD298" s="39"/>
      <c r="AE298" s="39"/>
      <c r="AF298" s="38" t="s">
        <v>30</v>
      </c>
      <c r="AG298" s="39"/>
      <c r="AH298" s="39"/>
      <c r="AI298" s="10" t="s">
        <v>31</v>
      </c>
      <c r="AJ298" s="42" t="s">
        <v>32</v>
      </c>
      <c r="AK298" s="39"/>
      <c r="AL298" s="39"/>
      <c r="AM298" s="39"/>
      <c r="AN298" s="39"/>
      <c r="AO298" s="39"/>
      <c r="AP298" s="24">
        <v>488164625</v>
      </c>
      <c r="AQ298" s="24">
        <v>481532185</v>
      </c>
      <c r="AR298" s="24">
        <v>6632440</v>
      </c>
      <c r="AS298" s="37">
        <v>0</v>
      </c>
      <c r="AT298" s="36"/>
      <c r="AU298" s="37">
        <v>481532185</v>
      </c>
      <c r="AV298" s="36"/>
      <c r="AW298" s="24">
        <v>0</v>
      </c>
      <c r="AX298" s="24">
        <v>481532185</v>
      </c>
      <c r="AY298" s="24">
        <v>0</v>
      </c>
      <c r="AZ298" s="24">
        <v>481532185</v>
      </c>
      <c r="BA298" s="24">
        <v>0</v>
      </c>
      <c r="BB298" s="24">
        <v>481532185</v>
      </c>
      <c r="BC298" s="24">
        <v>0</v>
      </c>
      <c r="BD298" s="24">
        <v>0</v>
      </c>
    </row>
    <row r="299" spans="1:56" s="25" customFormat="1" x14ac:dyDescent="0.25">
      <c r="A299" s="38" t="s">
        <v>27</v>
      </c>
      <c r="B299" s="39"/>
      <c r="C299" s="38" t="s">
        <v>33</v>
      </c>
      <c r="D299" s="39"/>
      <c r="E299" s="38" t="s">
        <v>35</v>
      </c>
      <c r="F299" s="39"/>
      <c r="G299" s="38" t="s">
        <v>37</v>
      </c>
      <c r="H299" s="39"/>
      <c r="I299" s="38" t="s">
        <v>38</v>
      </c>
      <c r="J299" s="39"/>
      <c r="K299" s="39"/>
      <c r="L299" s="38" t="s">
        <v>177</v>
      </c>
      <c r="M299" s="39"/>
      <c r="N299" s="39"/>
      <c r="O299" s="38" t="s">
        <v>41</v>
      </c>
      <c r="P299" s="39"/>
      <c r="Q299" s="38"/>
      <c r="R299" s="39"/>
      <c r="S299" s="40" t="s">
        <v>280</v>
      </c>
      <c r="T299" s="39"/>
      <c r="U299" s="39"/>
      <c r="V299" s="39"/>
      <c r="W299" s="39"/>
      <c r="X299" s="39"/>
      <c r="Y299" s="39"/>
      <c r="Z299" s="39"/>
      <c r="AA299" s="38" t="s">
        <v>29</v>
      </c>
      <c r="AB299" s="39"/>
      <c r="AC299" s="39"/>
      <c r="AD299" s="39"/>
      <c r="AE299" s="39"/>
      <c r="AF299" s="38" t="s">
        <v>30</v>
      </c>
      <c r="AG299" s="39"/>
      <c r="AH299" s="39"/>
      <c r="AI299" s="10" t="s">
        <v>31</v>
      </c>
      <c r="AJ299" s="42" t="s">
        <v>32</v>
      </c>
      <c r="AK299" s="39"/>
      <c r="AL299" s="39"/>
      <c r="AM299" s="39"/>
      <c r="AN299" s="39"/>
      <c r="AO299" s="39"/>
      <c r="AP299" s="24">
        <v>239130415</v>
      </c>
      <c r="AQ299" s="24">
        <v>237596558</v>
      </c>
      <c r="AR299" s="24">
        <v>1533857</v>
      </c>
      <c r="AS299" s="37">
        <v>0</v>
      </c>
      <c r="AT299" s="36"/>
      <c r="AU299" s="37">
        <v>237596558</v>
      </c>
      <c r="AV299" s="36"/>
      <c r="AW299" s="24">
        <v>0</v>
      </c>
      <c r="AX299" s="24">
        <v>237596558</v>
      </c>
      <c r="AY299" s="24">
        <v>0</v>
      </c>
      <c r="AZ299" s="24">
        <v>237596558</v>
      </c>
      <c r="BA299" s="24">
        <v>0</v>
      </c>
      <c r="BB299" s="24">
        <v>237596558</v>
      </c>
      <c r="BC299" s="24">
        <v>0</v>
      </c>
      <c r="BD299" s="24">
        <v>0</v>
      </c>
    </row>
    <row r="300" spans="1:56" s="25" customFormat="1" x14ac:dyDescent="0.25">
      <c r="A300" s="38" t="s">
        <v>27</v>
      </c>
      <c r="B300" s="39"/>
      <c r="C300" s="38" t="s">
        <v>33</v>
      </c>
      <c r="D300" s="39"/>
      <c r="E300" s="38" t="s">
        <v>35</v>
      </c>
      <c r="F300" s="39"/>
      <c r="G300" s="38" t="s">
        <v>37</v>
      </c>
      <c r="H300" s="39"/>
      <c r="I300" s="38" t="s">
        <v>38</v>
      </c>
      <c r="J300" s="39"/>
      <c r="K300" s="39"/>
      <c r="L300" s="38" t="s">
        <v>178</v>
      </c>
      <c r="M300" s="39"/>
      <c r="N300" s="39"/>
      <c r="O300" s="38" t="s">
        <v>41</v>
      </c>
      <c r="P300" s="39"/>
      <c r="Q300" s="38"/>
      <c r="R300" s="39"/>
      <c r="S300" s="40" t="s">
        <v>281</v>
      </c>
      <c r="T300" s="39"/>
      <c r="U300" s="39"/>
      <c r="V300" s="39"/>
      <c r="W300" s="39"/>
      <c r="X300" s="39"/>
      <c r="Y300" s="39"/>
      <c r="Z300" s="39"/>
      <c r="AA300" s="38" t="s">
        <v>48</v>
      </c>
      <c r="AB300" s="39"/>
      <c r="AC300" s="39"/>
      <c r="AD300" s="39"/>
      <c r="AE300" s="39"/>
      <c r="AF300" s="38" t="s">
        <v>30</v>
      </c>
      <c r="AG300" s="39"/>
      <c r="AH300" s="39"/>
      <c r="AI300" s="10" t="s">
        <v>160</v>
      </c>
      <c r="AJ300" s="42" t="s">
        <v>161</v>
      </c>
      <c r="AK300" s="39"/>
      <c r="AL300" s="39"/>
      <c r="AM300" s="39"/>
      <c r="AN300" s="39"/>
      <c r="AO300" s="39"/>
      <c r="AP300" s="24">
        <v>2066368943</v>
      </c>
      <c r="AQ300" s="24">
        <v>1787118000</v>
      </c>
      <c r="AR300" s="24">
        <v>279250943</v>
      </c>
      <c r="AS300" s="37">
        <v>0</v>
      </c>
      <c r="AT300" s="36"/>
      <c r="AU300" s="37">
        <v>1787118000</v>
      </c>
      <c r="AV300" s="36"/>
      <c r="AW300" s="24">
        <v>0</v>
      </c>
      <c r="AX300" s="24">
        <v>1787118000</v>
      </c>
      <c r="AY300" s="24">
        <v>0</v>
      </c>
      <c r="AZ300" s="24">
        <v>1787118000</v>
      </c>
      <c r="BA300" s="24">
        <v>0</v>
      </c>
      <c r="BB300" s="24">
        <v>1787118000</v>
      </c>
      <c r="BC300" s="24">
        <v>0</v>
      </c>
      <c r="BD300" s="24">
        <v>0</v>
      </c>
    </row>
    <row r="301" spans="1:56" s="25" customFormat="1" x14ac:dyDescent="0.25">
      <c r="A301" s="29" t="s">
        <v>11</v>
      </c>
      <c r="B301" s="29" t="s">
        <v>11</v>
      </c>
      <c r="C301" s="29" t="s">
        <v>11</v>
      </c>
      <c r="D301" s="29" t="s">
        <v>11</v>
      </c>
      <c r="E301" s="29" t="s">
        <v>11</v>
      </c>
      <c r="F301" s="29" t="s">
        <v>11</v>
      </c>
      <c r="G301" s="29" t="s">
        <v>11</v>
      </c>
      <c r="H301" s="29" t="s">
        <v>11</v>
      </c>
      <c r="I301" s="29" t="s">
        <v>11</v>
      </c>
      <c r="J301" s="50" t="s">
        <v>11</v>
      </c>
      <c r="K301" s="39"/>
      <c r="L301" s="50" t="s">
        <v>11</v>
      </c>
      <c r="M301" s="39"/>
      <c r="N301" s="29" t="s">
        <v>11</v>
      </c>
      <c r="O301" s="29" t="s">
        <v>11</v>
      </c>
      <c r="P301" s="29" t="s">
        <v>11</v>
      </c>
      <c r="Q301" s="29" t="s">
        <v>11</v>
      </c>
      <c r="R301" s="29" t="s">
        <v>11</v>
      </c>
      <c r="S301" s="29" t="s">
        <v>11</v>
      </c>
      <c r="T301" s="29" t="s">
        <v>11</v>
      </c>
      <c r="U301" s="29" t="s">
        <v>11</v>
      </c>
      <c r="V301" s="29" t="s">
        <v>11</v>
      </c>
      <c r="W301" s="29" t="s">
        <v>11</v>
      </c>
      <c r="X301" s="29" t="s">
        <v>11</v>
      </c>
      <c r="Y301" s="29" t="s">
        <v>11</v>
      </c>
      <c r="Z301" s="29" t="s">
        <v>11</v>
      </c>
      <c r="AA301" s="50" t="s">
        <v>11</v>
      </c>
      <c r="AB301" s="39"/>
      <c r="AC301" s="50" t="s">
        <v>11</v>
      </c>
      <c r="AD301" s="39"/>
      <c r="AE301" s="29" t="s">
        <v>11</v>
      </c>
      <c r="AF301" s="29" t="s">
        <v>11</v>
      </c>
      <c r="AG301" s="29" t="s">
        <v>11</v>
      </c>
      <c r="AH301" s="29" t="s">
        <v>11</v>
      </c>
      <c r="AI301" s="29" t="s">
        <v>11</v>
      </c>
      <c r="AJ301" s="29" t="s">
        <v>11</v>
      </c>
      <c r="AK301" s="29" t="s">
        <v>11</v>
      </c>
      <c r="AL301" s="29" t="s">
        <v>11</v>
      </c>
      <c r="AM301" s="50" t="s">
        <v>11</v>
      </c>
      <c r="AN301" s="39"/>
      <c r="AO301" s="39"/>
      <c r="AP301" s="27" t="s">
        <v>11</v>
      </c>
      <c r="AQ301" s="27" t="s">
        <v>11</v>
      </c>
      <c r="AR301" s="27" t="s">
        <v>11</v>
      </c>
      <c r="AS301" s="43" t="s">
        <v>11</v>
      </c>
      <c r="AT301" s="36"/>
      <c r="AU301" s="43" t="s">
        <v>11</v>
      </c>
      <c r="AV301" s="36"/>
      <c r="AW301" s="27" t="s">
        <v>11</v>
      </c>
      <c r="AX301" s="27" t="s">
        <v>11</v>
      </c>
      <c r="AY301" s="27" t="s">
        <v>11</v>
      </c>
      <c r="AZ301" s="27" t="s">
        <v>11</v>
      </c>
      <c r="BA301" s="27" t="s">
        <v>11</v>
      </c>
      <c r="BB301" s="27" t="s">
        <v>11</v>
      </c>
      <c r="BC301" s="27" t="s">
        <v>11</v>
      </c>
      <c r="BD301" s="27" t="s">
        <v>11</v>
      </c>
    </row>
    <row r="302" spans="1:56" s="25" customFormat="1" x14ac:dyDescent="0.25">
      <c r="A302" s="51" t="s">
        <v>13</v>
      </c>
      <c r="B302" s="48"/>
      <c r="C302" s="48"/>
      <c r="D302" s="48"/>
      <c r="E302" s="48"/>
      <c r="F302" s="48"/>
      <c r="G302" s="49"/>
      <c r="H302" s="52" t="s">
        <v>282</v>
      </c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9"/>
      <c r="AP302" s="27" t="s">
        <v>11</v>
      </c>
      <c r="AQ302" s="27" t="s">
        <v>11</v>
      </c>
      <c r="AR302" s="27" t="s">
        <v>11</v>
      </c>
      <c r="AS302" s="43" t="s">
        <v>11</v>
      </c>
      <c r="AT302" s="36"/>
      <c r="AU302" s="43" t="s">
        <v>11</v>
      </c>
      <c r="AV302" s="36"/>
      <c r="AW302" s="27" t="s">
        <v>11</v>
      </c>
      <c r="AX302" s="27" t="s">
        <v>11</v>
      </c>
      <c r="AY302" s="27" t="s">
        <v>11</v>
      </c>
      <c r="AZ302" s="27" t="s">
        <v>11</v>
      </c>
      <c r="BA302" s="27" t="s">
        <v>11</v>
      </c>
      <c r="BB302" s="27" t="s">
        <v>11</v>
      </c>
      <c r="BC302" s="27" t="s">
        <v>11</v>
      </c>
      <c r="BD302" s="27" t="s">
        <v>11</v>
      </c>
    </row>
    <row r="303" spans="1:56" s="25" customFormat="1" ht="27" x14ac:dyDescent="0.25">
      <c r="A303" s="47" t="s">
        <v>15</v>
      </c>
      <c r="B303" s="49"/>
      <c r="C303" s="53" t="s">
        <v>16</v>
      </c>
      <c r="D303" s="49"/>
      <c r="E303" s="47" t="s">
        <v>17</v>
      </c>
      <c r="F303" s="49"/>
      <c r="G303" s="47" t="s">
        <v>18</v>
      </c>
      <c r="H303" s="49"/>
      <c r="I303" s="47" t="s">
        <v>19</v>
      </c>
      <c r="J303" s="48"/>
      <c r="K303" s="49"/>
      <c r="L303" s="47" t="s">
        <v>20</v>
      </c>
      <c r="M303" s="48"/>
      <c r="N303" s="49"/>
      <c r="O303" s="47" t="s">
        <v>21</v>
      </c>
      <c r="P303" s="49"/>
      <c r="Q303" s="47" t="s">
        <v>22</v>
      </c>
      <c r="R303" s="49"/>
      <c r="S303" s="47" t="s">
        <v>23</v>
      </c>
      <c r="T303" s="48"/>
      <c r="U303" s="48"/>
      <c r="V303" s="48"/>
      <c r="W303" s="48"/>
      <c r="X303" s="48"/>
      <c r="Y303" s="48"/>
      <c r="Z303" s="49"/>
      <c r="AA303" s="47" t="s">
        <v>24</v>
      </c>
      <c r="AB303" s="48"/>
      <c r="AC303" s="48"/>
      <c r="AD303" s="48"/>
      <c r="AE303" s="49"/>
      <c r="AF303" s="47" t="s">
        <v>25</v>
      </c>
      <c r="AG303" s="48"/>
      <c r="AH303" s="49"/>
      <c r="AI303" s="28" t="s">
        <v>227</v>
      </c>
      <c r="AJ303" s="47" t="s">
        <v>26</v>
      </c>
      <c r="AK303" s="48"/>
      <c r="AL303" s="48"/>
      <c r="AM303" s="48"/>
      <c r="AN303" s="48"/>
      <c r="AO303" s="49"/>
      <c r="AP303" s="30" t="s">
        <v>198</v>
      </c>
      <c r="AQ303" s="30" t="s">
        <v>199</v>
      </c>
      <c r="AR303" s="30" t="s">
        <v>200</v>
      </c>
      <c r="AS303" s="54" t="s">
        <v>201</v>
      </c>
      <c r="AT303" s="55"/>
      <c r="AU303" s="54" t="s">
        <v>202</v>
      </c>
      <c r="AV303" s="55"/>
      <c r="AW303" s="30" t="s">
        <v>203</v>
      </c>
      <c r="AX303" s="30" t="s">
        <v>204</v>
      </c>
      <c r="AY303" s="30" t="s">
        <v>205</v>
      </c>
      <c r="AZ303" s="30" t="s">
        <v>206</v>
      </c>
      <c r="BA303" s="30" t="s">
        <v>207</v>
      </c>
      <c r="BB303" s="30" t="s">
        <v>208</v>
      </c>
      <c r="BC303" s="30" t="s">
        <v>209</v>
      </c>
      <c r="BD303" s="30" t="s">
        <v>300</v>
      </c>
    </row>
    <row r="304" spans="1:56" s="25" customFormat="1" x14ac:dyDescent="0.25">
      <c r="A304" s="44" t="s">
        <v>27</v>
      </c>
      <c r="B304" s="39"/>
      <c r="C304" s="44"/>
      <c r="D304" s="39"/>
      <c r="E304" s="44"/>
      <c r="F304" s="39"/>
      <c r="G304" s="44"/>
      <c r="H304" s="39"/>
      <c r="I304" s="44"/>
      <c r="J304" s="39"/>
      <c r="K304" s="39"/>
      <c r="L304" s="44"/>
      <c r="M304" s="39"/>
      <c r="N304" s="39"/>
      <c r="O304" s="44"/>
      <c r="P304" s="39"/>
      <c r="Q304" s="44"/>
      <c r="R304" s="39"/>
      <c r="S304" s="45" t="s">
        <v>28</v>
      </c>
      <c r="T304" s="39"/>
      <c r="U304" s="39"/>
      <c r="V304" s="39"/>
      <c r="W304" s="39"/>
      <c r="X304" s="39"/>
      <c r="Y304" s="39"/>
      <c r="Z304" s="39"/>
      <c r="AA304" s="44" t="s">
        <v>48</v>
      </c>
      <c r="AB304" s="39"/>
      <c r="AC304" s="39"/>
      <c r="AD304" s="39"/>
      <c r="AE304" s="39"/>
      <c r="AF304" s="44" t="s">
        <v>30</v>
      </c>
      <c r="AG304" s="39"/>
      <c r="AH304" s="39"/>
      <c r="AI304" s="9" t="s">
        <v>160</v>
      </c>
      <c r="AJ304" s="46" t="s">
        <v>161</v>
      </c>
      <c r="AK304" s="39"/>
      <c r="AL304" s="39"/>
      <c r="AM304" s="39"/>
      <c r="AN304" s="39"/>
      <c r="AO304" s="39"/>
      <c r="AP304" s="26">
        <v>410000000</v>
      </c>
      <c r="AQ304" s="26">
        <v>409999998.69999999</v>
      </c>
      <c r="AR304" s="26">
        <v>1.3</v>
      </c>
      <c r="AS304" s="41">
        <v>0</v>
      </c>
      <c r="AT304" s="36"/>
      <c r="AU304" s="41">
        <v>409999998.69999999</v>
      </c>
      <c r="AV304" s="36"/>
      <c r="AW304" s="26">
        <v>0</v>
      </c>
      <c r="AX304" s="26">
        <v>409999998.69999999</v>
      </c>
      <c r="AY304" s="26">
        <v>0</v>
      </c>
      <c r="AZ304" s="26">
        <v>409999998.69999999</v>
      </c>
      <c r="BA304" s="26">
        <v>0</v>
      </c>
      <c r="BB304" s="26">
        <v>409999998.69999999</v>
      </c>
      <c r="BC304" s="26">
        <v>0</v>
      </c>
      <c r="BD304" s="26">
        <v>0</v>
      </c>
    </row>
    <row r="305" spans="1:56" s="25" customFormat="1" x14ac:dyDescent="0.25">
      <c r="A305" s="44" t="s">
        <v>27</v>
      </c>
      <c r="B305" s="39"/>
      <c r="C305" s="44" t="s">
        <v>33</v>
      </c>
      <c r="D305" s="39"/>
      <c r="E305" s="44"/>
      <c r="F305" s="39"/>
      <c r="G305" s="44"/>
      <c r="H305" s="39"/>
      <c r="I305" s="44"/>
      <c r="J305" s="39"/>
      <c r="K305" s="39"/>
      <c r="L305" s="44"/>
      <c r="M305" s="39"/>
      <c r="N305" s="39"/>
      <c r="O305" s="44"/>
      <c r="P305" s="39"/>
      <c r="Q305" s="44"/>
      <c r="R305" s="39"/>
      <c r="S305" s="45" t="s">
        <v>34</v>
      </c>
      <c r="T305" s="39"/>
      <c r="U305" s="39"/>
      <c r="V305" s="39"/>
      <c r="W305" s="39"/>
      <c r="X305" s="39"/>
      <c r="Y305" s="39"/>
      <c r="Z305" s="39"/>
      <c r="AA305" s="44" t="s">
        <v>48</v>
      </c>
      <c r="AB305" s="39"/>
      <c r="AC305" s="39"/>
      <c r="AD305" s="39"/>
      <c r="AE305" s="39"/>
      <c r="AF305" s="44" t="s">
        <v>30</v>
      </c>
      <c r="AG305" s="39"/>
      <c r="AH305" s="39"/>
      <c r="AI305" s="9" t="s">
        <v>160</v>
      </c>
      <c r="AJ305" s="46" t="s">
        <v>161</v>
      </c>
      <c r="AK305" s="39"/>
      <c r="AL305" s="39"/>
      <c r="AM305" s="39"/>
      <c r="AN305" s="39"/>
      <c r="AO305" s="39"/>
      <c r="AP305" s="26">
        <v>410000000</v>
      </c>
      <c r="AQ305" s="26">
        <v>409999998.69999999</v>
      </c>
      <c r="AR305" s="26">
        <v>1.3</v>
      </c>
      <c r="AS305" s="41">
        <v>0</v>
      </c>
      <c r="AT305" s="36"/>
      <c r="AU305" s="41">
        <v>409999998.69999999</v>
      </c>
      <c r="AV305" s="36"/>
      <c r="AW305" s="26">
        <v>0</v>
      </c>
      <c r="AX305" s="26">
        <v>409999998.69999999</v>
      </c>
      <c r="AY305" s="26">
        <v>0</v>
      </c>
      <c r="AZ305" s="26">
        <v>409999998.69999999</v>
      </c>
      <c r="BA305" s="26">
        <v>0</v>
      </c>
      <c r="BB305" s="26">
        <v>409999998.69999999</v>
      </c>
      <c r="BC305" s="26">
        <v>0</v>
      </c>
      <c r="BD305" s="26">
        <v>0</v>
      </c>
    </row>
    <row r="306" spans="1:56" s="25" customFormat="1" x14ac:dyDescent="0.25">
      <c r="A306" s="44" t="s">
        <v>27</v>
      </c>
      <c r="B306" s="39"/>
      <c r="C306" s="44" t="s">
        <v>33</v>
      </c>
      <c r="D306" s="39"/>
      <c r="E306" s="44" t="s">
        <v>35</v>
      </c>
      <c r="F306" s="39"/>
      <c r="G306" s="44"/>
      <c r="H306" s="39"/>
      <c r="I306" s="44"/>
      <c r="J306" s="39"/>
      <c r="K306" s="39"/>
      <c r="L306" s="44"/>
      <c r="M306" s="39"/>
      <c r="N306" s="39"/>
      <c r="O306" s="44"/>
      <c r="P306" s="39"/>
      <c r="Q306" s="44"/>
      <c r="R306" s="39"/>
      <c r="S306" s="45" t="s">
        <v>36</v>
      </c>
      <c r="T306" s="39"/>
      <c r="U306" s="39"/>
      <c r="V306" s="39"/>
      <c r="W306" s="39"/>
      <c r="X306" s="39"/>
      <c r="Y306" s="39"/>
      <c r="Z306" s="39"/>
      <c r="AA306" s="44" t="s">
        <v>48</v>
      </c>
      <c r="AB306" s="39"/>
      <c r="AC306" s="39"/>
      <c r="AD306" s="39"/>
      <c r="AE306" s="39"/>
      <c r="AF306" s="44" t="s">
        <v>30</v>
      </c>
      <c r="AG306" s="39"/>
      <c r="AH306" s="39"/>
      <c r="AI306" s="9" t="s">
        <v>160</v>
      </c>
      <c r="AJ306" s="46" t="s">
        <v>161</v>
      </c>
      <c r="AK306" s="39"/>
      <c r="AL306" s="39"/>
      <c r="AM306" s="39"/>
      <c r="AN306" s="39"/>
      <c r="AO306" s="39"/>
      <c r="AP306" s="26">
        <v>410000000</v>
      </c>
      <c r="AQ306" s="26">
        <v>409999998.69999999</v>
      </c>
      <c r="AR306" s="26">
        <v>1.3</v>
      </c>
      <c r="AS306" s="41">
        <v>0</v>
      </c>
      <c r="AT306" s="36"/>
      <c r="AU306" s="41">
        <v>409999998.69999999</v>
      </c>
      <c r="AV306" s="36"/>
      <c r="AW306" s="26">
        <v>0</v>
      </c>
      <c r="AX306" s="26">
        <v>409999998.69999999</v>
      </c>
      <c r="AY306" s="26">
        <v>0</v>
      </c>
      <c r="AZ306" s="26">
        <v>409999998.69999999</v>
      </c>
      <c r="BA306" s="26">
        <v>0</v>
      </c>
      <c r="BB306" s="26">
        <v>409999998.69999999</v>
      </c>
      <c r="BC306" s="26">
        <v>0</v>
      </c>
      <c r="BD306" s="26">
        <v>0</v>
      </c>
    </row>
    <row r="307" spans="1:56" s="25" customFormat="1" x14ac:dyDescent="0.25">
      <c r="A307" s="44" t="s">
        <v>27</v>
      </c>
      <c r="B307" s="39"/>
      <c r="C307" s="44" t="s">
        <v>33</v>
      </c>
      <c r="D307" s="39"/>
      <c r="E307" s="44" t="s">
        <v>35</v>
      </c>
      <c r="F307" s="39"/>
      <c r="G307" s="44" t="s">
        <v>37</v>
      </c>
      <c r="H307" s="39"/>
      <c r="I307" s="44"/>
      <c r="J307" s="39"/>
      <c r="K307" s="39"/>
      <c r="L307" s="44"/>
      <c r="M307" s="39"/>
      <c r="N307" s="39"/>
      <c r="O307" s="44"/>
      <c r="P307" s="39"/>
      <c r="Q307" s="44"/>
      <c r="R307" s="39"/>
      <c r="S307" s="45" t="s">
        <v>241</v>
      </c>
      <c r="T307" s="39"/>
      <c r="U307" s="39"/>
      <c r="V307" s="39"/>
      <c r="W307" s="39"/>
      <c r="X307" s="39"/>
      <c r="Y307" s="39"/>
      <c r="Z307" s="39"/>
      <c r="AA307" s="44" t="s">
        <v>48</v>
      </c>
      <c r="AB307" s="39"/>
      <c r="AC307" s="39"/>
      <c r="AD307" s="39"/>
      <c r="AE307" s="39"/>
      <c r="AF307" s="44" t="s">
        <v>30</v>
      </c>
      <c r="AG307" s="39"/>
      <c r="AH307" s="39"/>
      <c r="AI307" s="9" t="s">
        <v>160</v>
      </c>
      <c r="AJ307" s="46" t="s">
        <v>161</v>
      </c>
      <c r="AK307" s="39"/>
      <c r="AL307" s="39"/>
      <c r="AM307" s="39"/>
      <c r="AN307" s="39"/>
      <c r="AO307" s="39"/>
      <c r="AP307" s="26">
        <v>410000000</v>
      </c>
      <c r="AQ307" s="26">
        <v>409999998.69999999</v>
      </c>
      <c r="AR307" s="26">
        <v>1.3</v>
      </c>
      <c r="AS307" s="41">
        <v>0</v>
      </c>
      <c r="AT307" s="36"/>
      <c r="AU307" s="41">
        <v>409999998.69999999</v>
      </c>
      <c r="AV307" s="36"/>
      <c r="AW307" s="26">
        <v>0</v>
      </c>
      <c r="AX307" s="26">
        <v>409999998.69999999</v>
      </c>
      <c r="AY307" s="26">
        <v>0</v>
      </c>
      <c r="AZ307" s="26">
        <v>409999998.69999999</v>
      </c>
      <c r="BA307" s="26">
        <v>0</v>
      </c>
      <c r="BB307" s="26">
        <v>409999998.69999999</v>
      </c>
      <c r="BC307" s="26">
        <v>0</v>
      </c>
      <c r="BD307" s="26">
        <v>0</v>
      </c>
    </row>
    <row r="308" spans="1:56" s="25" customFormat="1" x14ac:dyDescent="0.25">
      <c r="A308" s="44" t="s">
        <v>27</v>
      </c>
      <c r="B308" s="39"/>
      <c r="C308" s="44" t="s">
        <v>33</v>
      </c>
      <c r="D308" s="39"/>
      <c r="E308" s="44" t="s">
        <v>35</v>
      </c>
      <c r="F308" s="39"/>
      <c r="G308" s="44" t="s">
        <v>37</v>
      </c>
      <c r="H308" s="39"/>
      <c r="I308" s="44" t="s">
        <v>38</v>
      </c>
      <c r="J308" s="39"/>
      <c r="K308" s="39"/>
      <c r="L308" s="44"/>
      <c r="M308" s="39"/>
      <c r="N308" s="39"/>
      <c r="O308" s="44"/>
      <c r="P308" s="39"/>
      <c r="Q308" s="44"/>
      <c r="R308" s="39"/>
      <c r="S308" s="45" t="s">
        <v>241</v>
      </c>
      <c r="T308" s="39"/>
      <c r="U308" s="39"/>
      <c r="V308" s="39"/>
      <c r="W308" s="39"/>
      <c r="X308" s="39"/>
      <c r="Y308" s="39"/>
      <c r="Z308" s="39"/>
      <c r="AA308" s="44" t="s">
        <v>48</v>
      </c>
      <c r="AB308" s="39"/>
      <c r="AC308" s="39"/>
      <c r="AD308" s="39"/>
      <c r="AE308" s="39"/>
      <c r="AF308" s="44" t="s">
        <v>30</v>
      </c>
      <c r="AG308" s="39"/>
      <c r="AH308" s="39"/>
      <c r="AI308" s="9" t="s">
        <v>160</v>
      </c>
      <c r="AJ308" s="46" t="s">
        <v>161</v>
      </c>
      <c r="AK308" s="39"/>
      <c r="AL308" s="39"/>
      <c r="AM308" s="39"/>
      <c r="AN308" s="39"/>
      <c r="AO308" s="39"/>
      <c r="AP308" s="26">
        <v>410000000</v>
      </c>
      <c r="AQ308" s="26">
        <v>409999998.69999999</v>
      </c>
      <c r="AR308" s="26">
        <v>1.3</v>
      </c>
      <c r="AS308" s="41">
        <v>0</v>
      </c>
      <c r="AT308" s="36"/>
      <c r="AU308" s="41">
        <v>409999998.69999999</v>
      </c>
      <c r="AV308" s="36"/>
      <c r="AW308" s="26">
        <v>0</v>
      </c>
      <c r="AX308" s="26">
        <v>409999998.69999999</v>
      </c>
      <c r="AY308" s="26">
        <v>0</v>
      </c>
      <c r="AZ308" s="26">
        <v>409999998.69999999</v>
      </c>
      <c r="BA308" s="26">
        <v>0</v>
      </c>
      <c r="BB308" s="26">
        <v>409999998.69999999</v>
      </c>
      <c r="BC308" s="26">
        <v>0</v>
      </c>
      <c r="BD308" s="26">
        <v>0</v>
      </c>
    </row>
    <row r="309" spans="1:56" s="25" customFormat="1" x14ac:dyDescent="0.25">
      <c r="A309" s="44" t="s">
        <v>27</v>
      </c>
      <c r="B309" s="39"/>
      <c r="C309" s="44" t="s">
        <v>33</v>
      </c>
      <c r="D309" s="39"/>
      <c r="E309" s="44" t="s">
        <v>35</v>
      </c>
      <c r="F309" s="39"/>
      <c r="G309" s="44" t="s">
        <v>37</v>
      </c>
      <c r="H309" s="39"/>
      <c r="I309" s="44" t="s">
        <v>38</v>
      </c>
      <c r="J309" s="39"/>
      <c r="K309" s="39"/>
      <c r="L309" s="44" t="s">
        <v>155</v>
      </c>
      <c r="M309" s="39"/>
      <c r="N309" s="39"/>
      <c r="O309" s="44"/>
      <c r="P309" s="39"/>
      <c r="Q309" s="44"/>
      <c r="R309" s="39"/>
      <c r="S309" s="45" t="s">
        <v>156</v>
      </c>
      <c r="T309" s="39"/>
      <c r="U309" s="39"/>
      <c r="V309" s="39"/>
      <c r="W309" s="39"/>
      <c r="X309" s="39"/>
      <c r="Y309" s="39"/>
      <c r="Z309" s="39"/>
      <c r="AA309" s="44" t="s">
        <v>48</v>
      </c>
      <c r="AB309" s="39"/>
      <c r="AC309" s="39"/>
      <c r="AD309" s="39"/>
      <c r="AE309" s="39"/>
      <c r="AF309" s="44" t="s">
        <v>30</v>
      </c>
      <c r="AG309" s="39"/>
      <c r="AH309" s="39"/>
      <c r="AI309" s="9" t="s">
        <v>160</v>
      </c>
      <c r="AJ309" s="46" t="s">
        <v>161</v>
      </c>
      <c r="AK309" s="39"/>
      <c r="AL309" s="39"/>
      <c r="AM309" s="39"/>
      <c r="AN309" s="39"/>
      <c r="AO309" s="39"/>
      <c r="AP309" s="26">
        <v>410000000</v>
      </c>
      <c r="AQ309" s="26">
        <v>409999998.69999999</v>
      </c>
      <c r="AR309" s="26">
        <v>1.3</v>
      </c>
      <c r="AS309" s="41">
        <v>0</v>
      </c>
      <c r="AT309" s="36"/>
      <c r="AU309" s="41">
        <v>409999998.69999999</v>
      </c>
      <c r="AV309" s="36"/>
      <c r="AW309" s="26">
        <v>0</v>
      </c>
      <c r="AX309" s="26">
        <v>409999998.69999999</v>
      </c>
      <c r="AY309" s="26">
        <v>0</v>
      </c>
      <c r="AZ309" s="26">
        <v>409999998.69999999</v>
      </c>
      <c r="BA309" s="26">
        <v>0</v>
      </c>
      <c r="BB309" s="26">
        <v>409999998.69999999</v>
      </c>
      <c r="BC309" s="26">
        <v>0</v>
      </c>
      <c r="BD309" s="26">
        <v>0</v>
      </c>
    </row>
    <row r="310" spans="1:56" s="25" customFormat="1" x14ac:dyDescent="0.25">
      <c r="A310" s="38" t="s">
        <v>27</v>
      </c>
      <c r="B310" s="39"/>
      <c r="C310" s="38" t="s">
        <v>33</v>
      </c>
      <c r="D310" s="39"/>
      <c r="E310" s="38" t="s">
        <v>35</v>
      </c>
      <c r="F310" s="39"/>
      <c r="G310" s="38" t="s">
        <v>37</v>
      </c>
      <c r="H310" s="39"/>
      <c r="I310" s="38" t="s">
        <v>38</v>
      </c>
      <c r="J310" s="39"/>
      <c r="K310" s="39"/>
      <c r="L310" s="38" t="s">
        <v>155</v>
      </c>
      <c r="M310" s="39"/>
      <c r="N310" s="39"/>
      <c r="O310" s="38" t="s">
        <v>41</v>
      </c>
      <c r="P310" s="39"/>
      <c r="Q310" s="38"/>
      <c r="R310" s="39"/>
      <c r="S310" s="40" t="s">
        <v>270</v>
      </c>
      <c r="T310" s="39"/>
      <c r="U310" s="39"/>
      <c r="V310" s="39"/>
      <c r="W310" s="39"/>
      <c r="X310" s="39"/>
      <c r="Y310" s="39"/>
      <c r="Z310" s="39"/>
      <c r="AA310" s="38" t="s">
        <v>48</v>
      </c>
      <c r="AB310" s="39"/>
      <c r="AC310" s="39"/>
      <c r="AD310" s="39"/>
      <c r="AE310" s="39"/>
      <c r="AF310" s="38" t="s">
        <v>30</v>
      </c>
      <c r="AG310" s="39"/>
      <c r="AH310" s="39"/>
      <c r="AI310" s="10" t="s">
        <v>160</v>
      </c>
      <c r="AJ310" s="42" t="s">
        <v>161</v>
      </c>
      <c r="AK310" s="39"/>
      <c r="AL310" s="39"/>
      <c r="AM310" s="39"/>
      <c r="AN310" s="39"/>
      <c r="AO310" s="39"/>
      <c r="AP310" s="24">
        <v>410000000</v>
      </c>
      <c r="AQ310" s="24">
        <v>409999998.69999999</v>
      </c>
      <c r="AR310" s="24">
        <v>1.3</v>
      </c>
      <c r="AS310" s="37">
        <v>0</v>
      </c>
      <c r="AT310" s="36"/>
      <c r="AU310" s="37">
        <v>409999998.69999999</v>
      </c>
      <c r="AV310" s="36"/>
      <c r="AW310" s="24">
        <v>0</v>
      </c>
      <c r="AX310" s="24">
        <v>409999998.69999999</v>
      </c>
      <c r="AY310" s="24">
        <v>0</v>
      </c>
      <c r="AZ310" s="24">
        <v>409999998.69999999</v>
      </c>
      <c r="BA310" s="24">
        <v>0</v>
      </c>
      <c r="BB310" s="24">
        <v>409999998.69999999</v>
      </c>
      <c r="BC310" s="24">
        <v>0</v>
      </c>
      <c r="BD310" s="24">
        <v>0</v>
      </c>
    </row>
    <row r="311" spans="1:56" s="25" customFormat="1" x14ac:dyDescent="0.25">
      <c r="A311" s="29" t="s">
        <v>11</v>
      </c>
      <c r="B311" s="29" t="s">
        <v>11</v>
      </c>
      <c r="C311" s="29" t="s">
        <v>11</v>
      </c>
      <c r="D311" s="29" t="s">
        <v>11</v>
      </c>
      <c r="E311" s="29" t="s">
        <v>11</v>
      </c>
      <c r="F311" s="29" t="s">
        <v>11</v>
      </c>
      <c r="G311" s="29" t="s">
        <v>11</v>
      </c>
      <c r="H311" s="29" t="s">
        <v>11</v>
      </c>
      <c r="I311" s="29" t="s">
        <v>11</v>
      </c>
      <c r="J311" s="50" t="s">
        <v>11</v>
      </c>
      <c r="K311" s="39"/>
      <c r="L311" s="50" t="s">
        <v>11</v>
      </c>
      <c r="M311" s="39"/>
      <c r="N311" s="29" t="s">
        <v>11</v>
      </c>
      <c r="O311" s="29" t="s">
        <v>11</v>
      </c>
      <c r="P311" s="29" t="s">
        <v>11</v>
      </c>
      <c r="Q311" s="29" t="s">
        <v>11</v>
      </c>
      <c r="R311" s="29" t="s">
        <v>11</v>
      </c>
      <c r="S311" s="29" t="s">
        <v>11</v>
      </c>
      <c r="T311" s="29" t="s">
        <v>11</v>
      </c>
      <c r="U311" s="29" t="s">
        <v>11</v>
      </c>
      <c r="V311" s="29" t="s">
        <v>11</v>
      </c>
      <c r="W311" s="29" t="s">
        <v>11</v>
      </c>
      <c r="X311" s="29" t="s">
        <v>11</v>
      </c>
      <c r="Y311" s="29" t="s">
        <v>11</v>
      </c>
      <c r="Z311" s="29" t="s">
        <v>11</v>
      </c>
      <c r="AA311" s="50" t="s">
        <v>11</v>
      </c>
      <c r="AB311" s="39"/>
      <c r="AC311" s="50" t="s">
        <v>11</v>
      </c>
      <c r="AD311" s="39"/>
      <c r="AE311" s="29" t="s">
        <v>11</v>
      </c>
      <c r="AF311" s="29" t="s">
        <v>11</v>
      </c>
      <c r="AG311" s="29" t="s">
        <v>11</v>
      </c>
      <c r="AH311" s="29" t="s">
        <v>11</v>
      </c>
      <c r="AI311" s="29" t="s">
        <v>11</v>
      </c>
      <c r="AJ311" s="29" t="s">
        <v>11</v>
      </c>
      <c r="AK311" s="29" t="s">
        <v>11</v>
      </c>
      <c r="AL311" s="29" t="s">
        <v>11</v>
      </c>
      <c r="AM311" s="50" t="s">
        <v>11</v>
      </c>
      <c r="AN311" s="39"/>
      <c r="AO311" s="39"/>
      <c r="AP311" s="27" t="s">
        <v>11</v>
      </c>
      <c r="AQ311" s="27" t="s">
        <v>11</v>
      </c>
      <c r="AR311" s="27" t="s">
        <v>11</v>
      </c>
      <c r="AS311" s="43" t="s">
        <v>11</v>
      </c>
      <c r="AT311" s="36"/>
      <c r="AU311" s="43" t="s">
        <v>11</v>
      </c>
      <c r="AV311" s="36"/>
      <c r="AW311" s="27" t="s">
        <v>11</v>
      </c>
      <c r="AX311" s="27" t="s">
        <v>11</v>
      </c>
      <c r="AY311" s="27" t="s">
        <v>11</v>
      </c>
      <c r="AZ311" s="27" t="s">
        <v>11</v>
      </c>
      <c r="BA311" s="27" t="s">
        <v>11</v>
      </c>
      <c r="BB311" s="27" t="s">
        <v>11</v>
      </c>
      <c r="BC311" s="27" t="s">
        <v>11</v>
      </c>
      <c r="BD311" s="27" t="s">
        <v>11</v>
      </c>
    </row>
    <row r="312" spans="1:56" s="25" customFormat="1" x14ac:dyDescent="0.25">
      <c r="A312" s="51" t="s">
        <v>13</v>
      </c>
      <c r="B312" s="48"/>
      <c r="C312" s="48"/>
      <c r="D312" s="48"/>
      <c r="E312" s="48"/>
      <c r="F312" s="48"/>
      <c r="G312" s="49"/>
      <c r="H312" s="52" t="s">
        <v>180</v>
      </c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9"/>
      <c r="AP312" s="27" t="s">
        <v>11</v>
      </c>
      <c r="AQ312" s="27" t="s">
        <v>11</v>
      </c>
      <c r="AR312" s="27" t="s">
        <v>11</v>
      </c>
      <c r="AS312" s="43" t="s">
        <v>11</v>
      </c>
      <c r="AT312" s="36"/>
      <c r="AU312" s="43" t="s">
        <v>11</v>
      </c>
      <c r="AV312" s="36"/>
      <c r="AW312" s="27" t="s">
        <v>11</v>
      </c>
      <c r="AX312" s="27" t="s">
        <v>11</v>
      </c>
      <c r="AY312" s="27" t="s">
        <v>11</v>
      </c>
      <c r="AZ312" s="27" t="s">
        <v>11</v>
      </c>
      <c r="BA312" s="27" t="s">
        <v>11</v>
      </c>
      <c r="BB312" s="27" t="s">
        <v>11</v>
      </c>
      <c r="BC312" s="27" t="s">
        <v>11</v>
      </c>
      <c r="BD312" s="27" t="s">
        <v>11</v>
      </c>
    </row>
    <row r="313" spans="1:56" s="25" customFormat="1" ht="27" x14ac:dyDescent="0.25">
      <c r="A313" s="47" t="s">
        <v>15</v>
      </c>
      <c r="B313" s="49"/>
      <c r="C313" s="53" t="s">
        <v>16</v>
      </c>
      <c r="D313" s="49"/>
      <c r="E313" s="47" t="s">
        <v>17</v>
      </c>
      <c r="F313" s="49"/>
      <c r="G313" s="47" t="s">
        <v>18</v>
      </c>
      <c r="H313" s="49"/>
      <c r="I313" s="47" t="s">
        <v>19</v>
      </c>
      <c r="J313" s="48"/>
      <c r="K313" s="49"/>
      <c r="L313" s="47" t="s">
        <v>20</v>
      </c>
      <c r="M313" s="48"/>
      <c r="N313" s="49"/>
      <c r="O313" s="47" t="s">
        <v>21</v>
      </c>
      <c r="P313" s="49"/>
      <c r="Q313" s="47" t="s">
        <v>22</v>
      </c>
      <c r="R313" s="49"/>
      <c r="S313" s="47" t="s">
        <v>23</v>
      </c>
      <c r="T313" s="48"/>
      <c r="U313" s="48"/>
      <c r="V313" s="48"/>
      <c r="W313" s="48"/>
      <c r="X313" s="48"/>
      <c r="Y313" s="48"/>
      <c r="Z313" s="49"/>
      <c r="AA313" s="47" t="s">
        <v>24</v>
      </c>
      <c r="AB313" s="48"/>
      <c r="AC313" s="48"/>
      <c r="AD313" s="48"/>
      <c r="AE313" s="49"/>
      <c r="AF313" s="47" t="s">
        <v>25</v>
      </c>
      <c r="AG313" s="48"/>
      <c r="AH313" s="49"/>
      <c r="AI313" s="28" t="s">
        <v>227</v>
      </c>
      <c r="AJ313" s="47" t="s">
        <v>26</v>
      </c>
      <c r="AK313" s="48"/>
      <c r="AL313" s="48"/>
      <c r="AM313" s="48"/>
      <c r="AN313" s="48"/>
      <c r="AO313" s="49"/>
      <c r="AP313" s="30" t="s">
        <v>198</v>
      </c>
      <c r="AQ313" s="30" t="s">
        <v>199</v>
      </c>
      <c r="AR313" s="30" t="s">
        <v>200</v>
      </c>
      <c r="AS313" s="54" t="s">
        <v>201</v>
      </c>
      <c r="AT313" s="55"/>
      <c r="AU313" s="54" t="s">
        <v>202</v>
      </c>
      <c r="AV313" s="55"/>
      <c r="AW313" s="30" t="s">
        <v>203</v>
      </c>
      <c r="AX313" s="30" t="s">
        <v>204</v>
      </c>
      <c r="AY313" s="30" t="s">
        <v>205</v>
      </c>
      <c r="AZ313" s="30" t="s">
        <v>206</v>
      </c>
      <c r="BA313" s="30" t="s">
        <v>207</v>
      </c>
      <c r="BB313" s="30" t="s">
        <v>208</v>
      </c>
      <c r="BC313" s="30" t="s">
        <v>209</v>
      </c>
      <c r="BD313" s="30" t="s">
        <v>300</v>
      </c>
    </row>
    <row r="314" spans="1:56" s="25" customFormat="1" x14ac:dyDescent="0.25">
      <c r="A314" s="44" t="s">
        <v>27</v>
      </c>
      <c r="B314" s="39"/>
      <c r="C314" s="44"/>
      <c r="D314" s="39"/>
      <c r="E314" s="44"/>
      <c r="F314" s="39"/>
      <c r="G314" s="44"/>
      <c r="H314" s="39"/>
      <c r="I314" s="44"/>
      <c r="J314" s="39"/>
      <c r="K314" s="39"/>
      <c r="L314" s="44"/>
      <c r="M314" s="39"/>
      <c r="N314" s="39"/>
      <c r="O314" s="44"/>
      <c r="P314" s="39"/>
      <c r="Q314" s="44"/>
      <c r="R314" s="39"/>
      <c r="S314" s="45" t="s">
        <v>28</v>
      </c>
      <c r="T314" s="39"/>
      <c r="U314" s="39"/>
      <c r="V314" s="39"/>
      <c r="W314" s="39"/>
      <c r="X314" s="39"/>
      <c r="Y314" s="39"/>
      <c r="Z314" s="39"/>
      <c r="AA314" s="44" t="s">
        <v>29</v>
      </c>
      <c r="AB314" s="39"/>
      <c r="AC314" s="39"/>
      <c r="AD314" s="39"/>
      <c r="AE314" s="39"/>
      <c r="AF314" s="44" t="s">
        <v>30</v>
      </c>
      <c r="AG314" s="39"/>
      <c r="AH314" s="39"/>
      <c r="AI314" s="9" t="s">
        <v>31</v>
      </c>
      <c r="AJ314" s="46" t="s">
        <v>32</v>
      </c>
      <c r="AK314" s="39"/>
      <c r="AL314" s="39"/>
      <c r="AM314" s="39"/>
      <c r="AN314" s="39"/>
      <c r="AO314" s="39"/>
      <c r="AP314" s="26">
        <v>440886850</v>
      </c>
      <c r="AQ314" s="26">
        <v>327456500</v>
      </c>
      <c r="AR314" s="26">
        <v>113430350</v>
      </c>
      <c r="AS314" s="41">
        <v>0</v>
      </c>
      <c r="AT314" s="36"/>
      <c r="AU314" s="41">
        <v>327456500</v>
      </c>
      <c r="AV314" s="36"/>
      <c r="AW314" s="26">
        <v>0</v>
      </c>
      <c r="AX314" s="26">
        <v>327456500</v>
      </c>
      <c r="AY314" s="26">
        <v>0</v>
      </c>
      <c r="AZ314" s="26">
        <v>327456500</v>
      </c>
      <c r="BA314" s="26">
        <v>0</v>
      </c>
      <c r="BB314" s="26">
        <v>327456500</v>
      </c>
      <c r="BC314" s="26">
        <v>0</v>
      </c>
      <c r="BD314" s="26">
        <v>0</v>
      </c>
    </row>
    <row r="315" spans="1:56" s="25" customFormat="1" x14ac:dyDescent="0.25">
      <c r="A315" s="44" t="s">
        <v>27</v>
      </c>
      <c r="B315" s="39"/>
      <c r="C315" s="44" t="s">
        <v>146</v>
      </c>
      <c r="D315" s="39"/>
      <c r="E315" s="44"/>
      <c r="F315" s="39"/>
      <c r="G315" s="44"/>
      <c r="H315" s="39"/>
      <c r="I315" s="44"/>
      <c r="J315" s="39"/>
      <c r="K315" s="39"/>
      <c r="L315" s="44"/>
      <c r="M315" s="39"/>
      <c r="N315" s="39"/>
      <c r="O315" s="44"/>
      <c r="P315" s="39"/>
      <c r="Q315" s="44"/>
      <c r="R315" s="39"/>
      <c r="S315" s="45" t="s">
        <v>147</v>
      </c>
      <c r="T315" s="39"/>
      <c r="U315" s="39"/>
      <c r="V315" s="39"/>
      <c r="W315" s="39"/>
      <c r="X315" s="39"/>
      <c r="Y315" s="39"/>
      <c r="Z315" s="39"/>
      <c r="AA315" s="44" t="s">
        <v>29</v>
      </c>
      <c r="AB315" s="39"/>
      <c r="AC315" s="39"/>
      <c r="AD315" s="39"/>
      <c r="AE315" s="39"/>
      <c r="AF315" s="44" t="s">
        <v>30</v>
      </c>
      <c r="AG315" s="39"/>
      <c r="AH315" s="39"/>
      <c r="AI315" s="9" t="s">
        <v>31</v>
      </c>
      <c r="AJ315" s="46" t="s">
        <v>32</v>
      </c>
      <c r="AK315" s="39"/>
      <c r="AL315" s="39"/>
      <c r="AM315" s="39"/>
      <c r="AN315" s="39"/>
      <c r="AO315" s="39"/>
      <c r="AP315" s="26">
        <v>440886850</v>
      </c>
      <c r="AQ315" s="26">
        <v>327456500</v>
      </c>
      <c r="AR315" s="26">
        <v>113430350</v>
      </c>
      <c r="AS315" s="41">
        <v>0</v>
      </c>
      <c r="AT315" s="36"/>
      <c r="AU315" s="41">
        <v>327456500</v>
      </c>
      <c r="AV315" s="36"/>
      <c r="AW315" s="26">
        <v>0</v>
      </c>
      <c r="AX315" s="26">
        <v>327456500</v>
      </c>
      <c r="AY315" s="26">
        <v>0</v>
      </c>
      <c r="AZ315" s="26">
        <v>327456500</v>
      </c>
      <c r="BA315" s="26">
        <v>0</v>
      </c>
      <c r="BB315" s="26">
        <v>327456500</v>
      </c>
      <c r="BC315" s="26">
        <v>0</v>
      </c>
      <c r="BD315" s="26">
        <v>0</v>
      </c>
    </row>
    <row r="316" spans="1:56" s="25" customFormat="1" x14ac:dyDescent="0.25">
      <c r="A316" s="44" t="s">
        <v>27</v>
      </c>
      <c r="B316" s="39"/>
      <c r="C316" s="44" t="s">
        <v>146</v>
      </c>
      <c r="D316" s="39"/>
      <c r="E316" s="44" t="s">
        <v>35</v>
      </c>
      <c r="F316" s="39"/>
      <c r="G316" s="44"/>
      <c r="H316" s="39"/>
      <c r="I316" s="44"/>
      <c r="J316" s="39"/>
      <c r="K316" s="39"/>
      <c r="L316" s="44"/>
      <c r="M316" s="39"/>
      <c r="N316" s="39"/>
      <c r="O316" s="44"/>
      <c r="P316" s="39"/>
      <c r="Q316" s="44"/>
      <c r="R316" s="39"/>
      <c r="S316" s="45" t="s">
        <v>36</v>
      </c>
      <c r="T316" s="39"/>
      <c r="U316" s="39"/>
      <c r="V316" s="39"/>
      <c r="W316" s="39"/>
      <c r="X316" s="39"/>
      <c r="Y316" s="39"/>
      <c r="Z316" s="39"/>
      <c r="AA316" s="44" t="s">
        <v>29</v>
      </c>
      <c r="AB316" s="39"/>
      <c r="AC316" s="39"/>
      <c r="AD316" s="39"/>
      <c r="AE316" s="39"/>
      <c r="AF316" s="44" t="s">
        <v>30</v>
      </c>
      <c r="AG316" s="39"/>
      <c r="AH316" s="39"/>
      <c r="AI316" s="9" t="s">
        <v>31</v>
      </c>
      <c r="AJ316" s="46" t="s">
        <v>32</v>
      </c>
      <c r="AK316" s="39"/>
      <c r="AL316" s="39"/>
      <c r="AM316" s="39"/>
      <c r="AN316" s="39"/>
      <c r="AO316" s="39"/>
      <c r="AP316" s="26">
        <v>440886850</v>
      </c>
      <c r="AQ316" s="26">
        <v>327456500</v>
      </c>
      <c r="AR316" s="26">
        <v>113430350</v>
      </c>
      <c r="AS316" s="41">
        <v>0</v>
      </c>
      <c r="AT316" s="36"/>
      <c r="AU316" s="41">
        <v>327456500</v>
      </c>
      <c r="AV316" s="36"/>
      <c r="AW316" s="26">
        <v>0</v>
      </c>
      <c r="AX316" s="26">
        <v>327456500</v>
      </c>
      <c r="AY316" s="26">
        <v>0</v>
      </c>
      <c r="AZ316" s="26">
        <v>327456500</v>
      </c>
      <c r="BA316" s="26">
        <v>0</v>
      </c>
      <c r="BB316" s="26">
        <v>327456500</v>
      </c>
      <c r="BC316" s="26">
        <v>0</v>
      </c>
      <c r="BD316" s="26">
        <v>0</v>
      </c>
    </row>
    <row r="317" spans="1:56" s="25" customFormat="1" x14ac:dyDescent="0.25">
      <c r="A317" s="44" t="s">
        <v>27</v>
      </c>
      <c r="B317" s="39"/>
      <c r="C317" s="44" t="s">
        <v>146</v>
      </c>
      <c r="D317" s="39"/>
      <c r="E317" s="44" t="s">
        <v>35</v>
      </c>
      <c r="F317" s="39"/>
      <c r="G317" s="44" t="s">
        <v>148</v>
      </c>
      <c r="H317" s="39"/>
      <c r="I317" s="44"/>
      <c r="J317" s="39"/>
      <c r="K317" s="39"/>
      <c r="L317" s="44"/>
      <c r="M317" s="39"/>
      <c r="N317" s="39"/>
      <c r="O317" s="44"/>
      <c r="P317" s="39"/>
      <c r="Q317" s="44"/>
      <c r="R317" s="39"/>
      <c r="S317" s="45" t="s">
        <v>265</v>
      </c>
      <c r="T317" s="39"/>
      <c r="U317" s="39"/>
      <c r="V317" s="39"/>
      <c r="W317" s="39"/>
      <c r="X317" s="39"/>
      <c r="Y317" s="39"/>
      <c r="Z317" s="39"/>
      <c r="AA317" s="44" t="s">
        <v>29</v>
      </c>
      <c r="AB317" s="39"/>
      <c r="AC317" s="39"/>
      <c r="AD317" s="39"/>
      <c r="AE317" s="39"/>
      <c r="AF317" s="44" t="s">
        <v>30</v>
      </c>
      <c r="AG317" s="39"/>
      <c r="AH317" s="39"/>
      <c r="AI317" s="9" t="s">
        <v>31</v>
      </c>
      <c r="AJ317" s="46" t="s">
        <v>32</v>
      </c>
      <c r="AK317" s="39"/>
      <c r="AL317" s="39"/>
      <c r="AM317" s="39"/>
      <c r="AN317" s="39"/>
      <c r="AO317" s="39"/>
      <c r="AP317" s="26">
        <v>440886850</v>
      </c>
      <c r="AQ317" s="26">
        <v>327456500</v>
      </c>
      <c r="AR317" s="26">
        <v>113430350</v>
      </c>
      <c r="AS317" s="41">
        <v>0</v>
      </c>
      <c r="AT317" s="36"/>
      <c r="AU317" s="41">
        <v>327456500</v>
      </c>
      <c r="AV317" s="36"/>
      <c r="AW317" s="26">
        <v>0</v>
      </c>
      <c r="AX317" s="26">
        <v>327456500</v>
      </c>
      <c r="AY317" s="26">
        <v>0</v>
      </c>
      <c r="AZ317" s="26">
        <v>327456500</v>
      </c>
      <c r="BA317" s="26">
        <v>0</v>
      </c>
      <c r="BB317" s="26">
        <v>327456500</v>
      </c>
      <c r="BC317" s="26">
        <v>0</v>
      </c>
      <c r="BD317" s="26">
        <v>0</v>
      </c>
    </row>
    <row r="318" spans="1:56" s="25" customFormat="1" x14ac:dyDescent="0.25">
      <c r="A318" s="44" t="s">
        <v>27</v>
      </c>
      <c r="B318" s="39"/>
      <c r="C318" s="44" t="s">
        <v>146</v>
      </c>
      <c r="D318" s="39"/>
      <c r="E318" s="44" t="s">
        <v>35</v>
      </c>
      <c r="F318" s="39"/>
      <c r="G318" s="44" t="s">
        <v>148</v>
      </c>
      <c r="H318" s="39"/>
      <c r="I318" s="44" t="s">
        <v>38</v>
      </c>
      <c r="J318" s="39"/>
      <c r="K318" s="39"/>
      <c r="L318" s="44"/>
      <c r="M318" s="39"/>
      <c r="N318" s="39"/>
      <c r="O318" s="44"/>
      <c r="P318" s="39"/>
      <c r="Q318" s="44"/>
      <c r="R318" s="39"/>
      <c r="S318" s="45" t="s">
        <v>265</v>
      </c>
      <c r="T318" s="39"/>
      <c r="U318" s="39"/>
      <c r="V318" s="39"/>
      <c r="W318" s="39"/>
      <c r="X318" s="39"/>
      <c r="Y318" s="39"/>
      <c r="Z318" s="39"/>
      <c r="AA318" s="44" t="s">
        <v>29</v>
      </c>
      <c r="AB318" s="39"/>
      <c r="AC318" s="39"/>
      <c r="AD318" s="39"/>
      <c r="AE318" s="39"/>
      <c r="AF318" s="44" t="s">
        <v>30</v>
      </c>
      <c r="AG318" s="39"/>
      <c r="AH318" s="39"/>
      <c r="AI318" s="9" t="s">
        <v>31</v>
      </c>
      <c r="AJ318" s="46" t="s">
        <v>32</v>
      </c>
      <c r="AK318" s="39"/>
      <c r="AL318" s="39"/>
      <c r="AM318" s="39"/>
      <c r="AN318" s="39"/>
      <c r="AO318" s="39"/>
      <c r="AP318" s="26">
        <v>440886850</v>
      </c>
      <c r="AQ318" s="26">
        <v>327456500</v>
      </c>
      <c r="AR318" s="26">
        <v>113430350</v>
      </c>
      <c r="AS318" s="41">
        <v>0</v>
      </c>
      <c r="AT318" s="36"/>
      <c r="AU318" s="41">
        <v>327456500</v>
      </c>
      <c r="AV318" s="36"/>
      <c r="AW318" s="26">
        <v>0</v>
      </c>
      <c r="AX318" s="26">
        <v>327456500</v>
      </c>
      <c r="AY318" s="26">
        <v>0</v>
      </c>
      <c r="AZ318" s="26">
        <v>327456500</v>
      </c>
      <c r="BA318" s="26">
        <v>0</v>
      </c>
      <c r="BB318" s="26">
        <v>327456500</v>
      </c>
      <c r="BC318" s="26">
        <v>0</v>
      </c>
      <c r="BD318" s="26">
        <v>0</v>
      </c>
    </row>
    <row r="319" spans="1:56" s="25" customFormat="1" x14ac:dyDescent="0.25">
      <c r="A319" s="44" t="s">
        <v>27</v>
      </c>
      <c r="B319" s="39"/>
      <c r="C319" s="44" t="s">
        <v>146</v>
      </c>
      <c r="D319" s="39"/>
      <c r="E319" s="44" t="s">
        <v>35</v>
      </c>
      <c r="F319" s="39"/>
      <c r="G319" s="44" t="s">
        <v>148</v>
      </c>
      <c r="H319" s="39"/>
      <c r="I319" s="44" t="s">
        <v>38</v>
      </c>
      <c r="J319" s="39"/>
      <c r="K319" s="39"/>
      <c r="L319" s="44" t="s">
        <v>181</v>
      </c>
      <c r="M319" s="39"/>
      <c r="N319" s="39"/>
      <c r="O319" s="44"/>
      <c r="P319" s="39"/>
      <c r="Q319" s="44"/>
      <c r="R319" s="39"/>
      <c r="S319" s="45" t="s">
        <v>182</v>
      </c>
      <c r="T319" s="39"/>
      <c r="U319" s="39"/>
      <c r="V319" s="39"/>
      <c r="W319" s="39"/>
      <c r="X319" s="39"/>
      <c r="Y319" s="39"/>
      <c r="Z319" s="39"/>
      <c r="AA319" s="44" t="s">
        <v>29</v>
      </c>
      <c r="AB319" s="39"/>
      <c r="AC319" s="39"/>
      <c r="AD319" s="39"/>
      <c r="AE319" s="39"/>
      <c r="AF319" s="44" t="s">
        <v>30</v>
      </c>
      <c r="AG319" s="39"/>
      <c r="AH319" s="39"/>
      <c r="AI319" s="9" t="s">
        <v>31</v>
      </c>
      <c r="AJ319" s="46" t="s">
        <v>32</v>
      </c>
      <c r="AK319" s="39"/>
      <c r="AL319" s="39"/>
      <c r="AM319" s="39"/>
      <c r="AN319" s="39"/>
      <c r="AO319" s="39"/>
      <c r="AP319" s="26">
        <v>440886850</v>
      </c>
      <c r="AQ319" s="26">
        <v>327456500</v>
      </c>
      <c r="AR319" s="26">
        <v>113430350</v>
      </c>
      <c r="AS319" s="41">
        <v>0</v>
      </c>
      <c r="AT319" s="36"/>
      <c r="AU319" s="41">
        <v>327456500</v>
      </c>
      <c r="AV319" s="36"/>
      <c r="AW319" s="26">
        <v>0</v>
      </c>
      <c r="AX319" s="26">
        <v>327456500</v>
      </c>
      <c r="AY319" s="26">
        <v>0</v>
      </c>
      <c r="AZ319" s="26">
        <v>327456500</v>
      </c>
      <c r="BA319" s="26">
        <v>0</v>
      </c>
      <c r="BB319" s="26">
        <v>327456500</v>
      </c>
      <c r="BC319" s="26">
        <v>0</v>
      </c>
      <c r="BD319" s="26">
        <v>0</v>
      </c>
    </row>
    <row r="320" spans="1:56" s="25" customFormat="1" x14ac:dyDescent="0.25">
      <c r="A320" s="38" t="s">
        <v>27</v>
      </c>
      <c r="B320" s="39"/>
      <c r="C320" s="38" t="s">
        <v>146</v>
      </c>
      <c r="D320" s="39"/>
      <c r="E320" s="38" t="s">
        <v>35</v>
      </c>
      <c r="F320" s="39"/>
      <c r="G320" s="38" t="s">
        <v>148</v>
      </c>
      <c r="H320" s="39"/>
      <c r="I320" s="38" t="s">
        <v>38</v>
      </c>
      <c r="J320" s="39"/>
      <c r="K320" s="39"/>
      <c r="L320" s="38" t="s">
        <v>181</v>
      </c>
      <c r="M320" s="39"/>
      <c r="N320" s="39"/>
      <c r="O320" s="38" t="s">
        <v>41</v>
      </c>
      <c r="P320" s="39"/>
      <c r="Q320" s="38"/>
      <c r="R320" s="39"/>
      <c r="S320" s="40" t="s">
        <v>283</v>
      </c>
      <c r="T320" s="39"/>
      <c r="U320" s="39"/>
      <c r="V320" s="39"/>
      <c r="W320" s="39"/>
      <c r="X320" s="39"/>
      <c r="Y320" s="39"/>
      <c r="Z320" s="39"/>
      <c r="AA320" s="38" t="s">
        <v>29</v>
      </c>
      <c r="AB320" s="39"/>
      <c r="AC320" s="39"/>
      <c r="AD320" s="39"/>
      <c r="AE320" s="39"/>
      <c r="AF320" s="38" t="s">
        <v>30</v>
      </c>
      <c r="AG320" s="39"/>
      <c r="AH320" s="39"/>
      <c r="AI320" s="10" t="s">
        <v>31</v>
      </c>
      <c r="AJ320" s="42" t="s">
        <v>32</v>
      </c>
      <c r="AK320" s="39"/>
      <c r="AL320" s="39"/>
      <c r="AM320" s="39"/>
      <c r="AN320" s="39"/>
      <c r="AO320" s="39"/>
      <c r="AP320" s="24">
        <v>440886850</v>
      </c>
      <c r="AQ320" s="24">
        <v>327456500</v>
      </c>
      <c r="AR320" s="24">
        <v>113430350</v>
      </c>
      <c r="AS320" s="37">
        <v>0</v>
      </c>
      <c r="AT320" s="36"/>
      <c r="AU320" s="37">
        <v>327456500</v>
      </c>
      <c r="AV320" s="36"/>
      <c r="AW320" s="24">
        <v>0</v>
      </c>
      <c r="AX320" s="24">
        <v>327456500</v>
      </c>
      <c r="AY320" s="24">
        <v>0</v>
      </c>
      <c r="AZ320" s="24">
        <v>327456500</v>
      </c>
      <c r="BA320" s="24">
        <v>0</v>
      </c>
      <c r="BB320" s="24">
        <v>327456500</v>
      </c>
      <c r="BC320" s="24">
        <v>0</v>
      </c>
      <c r="BD320" s="24">
        <v>0</v>
      </c>
    </row>
    <row r="321" spans="1:56" s="25" customFormat="1" x14ac:dyDescent="0.25">
      <c r="A321" s="29" t="s">
        <v>11</v>
      </c>
      <c r="B321" s="29" t="s">
        <v>11</v>
      </c>
      <c r="C321" s="29" t="s">
        <v>11</v>
      </c>
      <c r="D321" s="29" t="s">
        <v>11</v>
      </c>
      <c r="E321" s="29" t="s">
        <v>11</v>
      </c>
      <c r="F321" s="29" t="s">
        <v>11</v>
      </c>
      <c r="G321" s="29" t="s">
        <v>11</v>
      </c>
      <c r="H321" s="29" t="s">
        <v>11</v>
      </c>
      <c r="I321" s="29" t="s">
        <v>11</v>
      </c>
      <c r="J321" s="50" t="s">
        <v>11</v>
      </c>
      <c r="K321" s="39"/>
      <c r="L321" s="50" t="s">
        <v>11</v>
      </c>
      <c r="M321" s="39"/>
      <c r="N321" s="29" t="s">
        <v>11</v>
      </c>
      <c r="O321" s="29" t="s">
        <v>11</v>
      </c>
      <c r="P321" s="29" t="s">
        <v>11</v>
      </c>
      <c r="Q321" s="29" t="s">
        <v>11</v>
      </c>
      <c r="R321" s="29" t="s">
        <v>11</v>
      </c>
      <c r="S321" s="29" t="s">
        <v>11</v>
      </c>
      <c r="T321" s="29" t="s">
        <v>11</v>
      </c>
      <c r="U321" s="29" t="s">
        <v>11</v>
      </c>
      <c r="V321" s="29" t="s">
        <v>11</v>
      </c>
      <c r="W321" s="29" t="s">
        <v>11</v>
      </c>
      <c r="X321" s="29" t="s">
        <v>11</v>
      </c>
      <c r="Y321" s="29" t="s">
        <v>11</v>
      </c>
      <c r="Z321" s="29" t="s">
        <v>11</v>
      </c>
      <c r="AA321" s="50" t="s">
        <v>11</v>
      </c>
      <c r="AB321" s="39"/>
      <c r="AC321" s="50" t="s">
        <v>11</v>
      </c>
      <c r="AD321" s="39"/>
      <c r="AE321" s="29" t="s">
        <v>11</v>
      </c>
      <c r="AF321" s="29" t="s">
        <v>11</v>
      </c>
      <c r="AG321" s="29" t="s">
        <v>11</v>
      </c>
      <c r="AH321" s="29" t="s">
        <v>11</v>
      </c>
      <c r="AI321" s="29" t="s">
        <v>11</v>
      </c>
      <c r="AJ321" s="29" t="s">
        <v>11</v>
      </c>
      <c r="AK321" s="29" t="s">
        <v>11</v>
      </c>
      <c r="AL321" s="29" t="s">
        <v>11</v>
      </c>
      <c r="AM321" s="50" t="s">
        <v>11</v>
      </c>
      <c r="AN321" s="39"/>
      <c r="AO321" s="39"/>
      <c r="AP321" s="27" t="s">
        <v>11</v>
      </c>
      <c r="AQ321" s="27" t="s">
        <v>11</v>
      </c>
      <c r="AR321" s="27" t="s">
        <v>11</v>
      </c>
      <c r="AS321" s="43" t="s">
        <v>11</v>
      </c>
      <c r="AT321" s="36"/>
      <c r="AU321" s="43" t="s">
        <v>11</v>
      </c>
      <c r="AV321" s="36"/>
      <c r="AW321" s="27" t="s">
        <v>11</v>
      </c>
      <c r="AX321" s="27" t="s">
        <v>11</v>
      </c>
      <c r="AY321" s="27" t="s">
        <v>11</v>
      </c>
      <c r="AZ321" s="27" t="s">
        <v>11</v>
      </c>
      <c r="BA321" s="27" t="s">
        <v>11</v>
      </c>
      <c r="BB321" s="27" t="s">
        <v>11</v>
      </c>
      <c r="BC321" s="27" t="s">
        <v>11</v>
      </c>
      <c r="BD321" s="27" t="s">
        <v>11</v>
      </c>
    </row>
    <row r="322" spans="1:56" s="25" customFormat="1" x14ac:dyDescent="0.25">
      <c r="A322" s="51" t="s">
        <v>13</v>
      </c>
      <c r="B322" s="48"/>
      <c r="C322" s="48"/>
      <c r="D322" s="48"/>
      <c r="E322" s="48"/>
      <c r="F322" s="48"/>
      <c r="G322" s="49"/>
      <c r="H322" s="52" t="s">
        <v>284</v>
      </c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9"/>
      <c r="AP322" s="27" t="s">
        <v>11</v>
      </c>
      <c r="AQ322" s="27" t="s">
        <v>11</v>
      </c>
      <c r="AR322" s="27" t="s">
        <v>11</v>
      </c>
      <c r="AS322" s="43" t="s">
        <v>11</v>
      </c>
      <c r="AT322" s="36"/>
      <c r="AU322" s="43" t="s">
        <v>11</v>
      </c>
      <c r="AV322" s="36"/>
      <c r="AW322" s="27" t="s">
        <v>11</v>
      </c>
      <c r="AX322" s="27" t="s">
        <v>11</v>
      </c>
      <c r="AY322" s="27" t="s">
        <v>11</v>
      </c>
      <c r="AZ322" s="27" t="s">
        <v>11</v>
      </c>
      <c r="BA322" s="27" t="s">
        <v>11</v>
      </c>
      <c r="BB322" s="27" t="s">
        <v>11</v>
      </c>
      <c r="BC322" s="27" t="s">
        <v>11</v>
      </c>
      <c r="BD322" s="27" t="s">
        <v>11</v>
      </c>
    </row>
    <row r="323" spans="1:56" s="25" customFormat="1" ht="27" x14ac:dyDescent="0.25">
      <c r="A323" s="47" t="s">
        <v>15</v>
      </c>
      <c r="B323" s="49"/>
      <c r="C323" s="53" t="s">
        <v>16</v>
      </c>
      <c r="D323" s="49"/>
      <c r="E323" s="47" t="s">
        <v>17</v>
      </c>
      <c r="F323" s="49"/>
      <c r="G323" s="47" t="s">
        <v>18</v>
      </c>
      <c r="H323" s="49"/>
      <c r="I323" s="47" t="s">
        <v>19</v>
      </c>
      <c r="J323" s="48"/>
      <c r="K323" s="49"/>
      <c r="L323" s="47" t="s">
        <v>20</v>
      </c>
      <c r="M323" s="48"/>
      <c r="N323" s="49"/>
      <c r="O323" s="47" t="s">
        <v>21</v>
      </c>
      <c r="P323" s="49"/>
      <c r="Q323" s="47" t="s">
        <v>22</v>
      </c>
      <c r="R323" s="49"/>
      <c r="S323" s="47" t="s">
        <v>23</v>
      </c>
      <c r="T323" s="48"/>
      <c r="U323" s="48"/>
      <c r="V323" s="48"/>
      <c r="W323" s="48"/>
      <c r="X323" s="48"/>
      <c r="Y323" s="48"/>
      <c r="Z323" s="49"/>
      <c r="AA323" s="47" t="s">
        <v>24</v>
      </c>
      <c r="AB323" s="48"/>
      <c r="AC323" s="48"/>
      <c r="AD323" s="48"/>
      <c r="AE323" s="49"/>
      <c r="AF323" s="47" t="s">
        <v>25</v>
      </c>
      <c r="AG323" s="48"/>
      <c r="AH323" s="49"/>
      <c r="AI323" s="28" t="s">
        <v>227</v>
      </c>
      <c r="AJ323" s="47" t="s">
        <v>26</v>
      </c>
      <c r="AK323" s="48"/>
      <c r="AL323" s="48"/>
      <c r="AM323" s="48"/>
      <c r="AN323" s="48"/>
      <c r="AO323" s="49"/>
      <c r="AP323" s="30" t="s">
        <v>198</v>
      </c>
      <c r="AQ323" s="30" t="s">
        <v>199</v>
      </c>
      <c r="AR323" s="30" t="s">
        <v>200</v>
      </c>
      <c r="AS323" s="54" t="s">
        <v>201</v>
      </c>
      <c r="AT323" s="55"/>
      <c r="AU323" s="54" t="s">
        <v>202</v>
      </c>
      <c r="AV323" s="55"/>
      <c r="AW323" s="30" t="s">
        <v>203</v>
      </c>
      <c r="AX323" s="30" t="s">
        <v>204</v>
      </c>
      <c r="AY323" s="30" t="s">
        <v>205</v>
      </c>
      <c r="AZ323" s="30" t="s">
        <v>206</v>
      </c>
      <c r="BA323" s="30" t="s">
        <v>207</v>
      </c>
      <c r="BB323" s="30" t="s">
        <v>208</v>
      </c>
      <c r="BC323" s="30" t="s">
        <v>209</v>
      </c>
      <c r="BD323" s="30" t="s">
        <v>300</v>
      </c>
    </row>
    <row r="324" spans="1:56" s="25" customFormat="1" x14ac:dyDescent="0.25">
      <c r="A324" s="44" t="s">
        <v>27</v>
      </c>
      <c r="B324" s="39"/>
      <c r="C324" s="44"/>
      <c r="D324" s="39"/>
      <c r="E324" s="44"/>
      <c r="F324" s="39"/>
      <c r="G324" s="44"/>
      <c r="H324" s="39"/>
      <c r="I324" s="44"/>
      <c r="J324" s="39"/>
      <c r="K324" s="39"/>
      <c r="L324" s="44"/>
      <c r="M324" s="39"/>
      <c r="N324" s="39"/>
      <c r="O324" s="44"/>
      <c r="P324" s="39"/>
      <c r="Q324" s="44"/>
      <c r="R324" s="39"/>
      <c r="S324" s="45" t="s">
        <v>28</v>
      </c>
      <c r="T324" s="39"/>
      <c r="U324" s="39"/>
      <c r="V324" s="39"/>
      <c r="W324" s="39"/>
      <c r="X324" s="39"/>
      <c r="Y324" s="39"/>
      <c r="Z324" s="39"/>
      <c r="AA324" s="44" t="s">
        <v>48</v>
      </c>
      <c r="AB324" s="39"/>
      <c r="AC324" s="39"/>
      <c r="AD324" s="39"/>
      <c r="AE324" s="39"/>
      <c r="AF324" s="44" t="s">
        <v>30</v>
      </c>
      <c r="AG324" s="39"/>
      <c r="AH324" s="39"/>
      <c r="AI324" s="9" t="s">
        <v>160</v>
      </c>
      <c r="AJ324" s="46" t="s">
        <v>161</v>
      </c>
      <c r="AK324" s="39"/>
      <c r="AL324" s="39"/>
      <c r="AM324" s="39"/>
      <c r="AN324" s="39"/>
      <c r="AO324" s="39"/>
      <c r="AP324" s="26">
        <v>32237000</v>
      </c>
      <c r="AQ324" s="26">
        <v>32070000</v>
      </c>
      <c r="AR324" s="26">
        <v>167000</v>
      </c>
      <c r="AS324" s="41">
        <v>0</v>
      </c>
      <c r="AT324" s="36"/>
      <c r="AU324" s="41">
        <v>32070000</v>
      </c>
      <c r="AV324" s="36"/>
      <c r="AW324" s="26">
        <v>0</v>
      </c>
      <c r="AX324" s="26">
        <v>32070000</v>
      </c>
      <c r="AY324" s="26">
        <v>0</v>
      </c>
      <c r="AZ324" s="26">
        <v>32070000</v>
      </c>
      <c r="BA324" s="26">
        <v>0</v>
      </c>
      <c r="BB324" s="26">
        <v>32070000</v>
      </c>
      <c r="BC324" s="26">
        <v>0</v>
      </c>
      <c r="BD324" s="26">
        <v>0</v>
      </c>
    </row>
    <row r="325" spans="1:56" s="25" customFormat="1" x14ac:dyDescent="0.25">
      <c r="A325" s="44" t="s">
        <v>27</v>
      </c>
      <c r="B325" s="39"/>
      <c r="C325" s="44" t="s">
        <v>33</v>
      </c>
      <c r="D325" s="39"/>
      <c r="E325" s="44"/>
      <c r="F325" s="39"/>
      <c r="G325" s="44"/>
      <c r="H325" s="39"/>
      <c r="I325" s="44"/>
      <c r="J325" s="39"/>
      <c r="K325" s="39"/>
      <c r="L325" s="44"/>
      <c r="M325" s="39"/>
      <c r="N325" s="39"/>
      <c r="O325" s="44"/>
      <c r="P325" s="39"/>
      <c r="Q325" s="44"/>
      <c r="R325" s="39"/>
      <c r="S325" s="45" t="s">
        <v>34</v>
      </c>
      <c r="T325" s="39"/>
      <c r="U325" s="39"/>
      <c r="V325" s="39"/>
      <c r="W325" s="39"/>
      <c r="X325" s="39"/>
      <c r="Y325" s="39"/>
      <c r="Z325" s="39"/>
      <c r="AA325" s="44" t="s">
        <v>48</v>
      </c>
      <c r="AB325" s="39"/>
      <c r="AC325" s="39"/>
      <c r="AD325" s="39"/>
      <c r="AE325" s="39"/>
      <c r="AF325" s="44" t="s">
        <v>30</v>
      </c>
      <c r="AG325" s="39"/>
      <c r="AH325" s="39"/>
      <c r="AI325" s="9" t="s">
        <v>160</v>
      </c>
      <c r="AJ325" s="46" t="s">
        <v>161</v>
      </c>
      <c r="AK325" s="39"/>
      <c r="AL325" s="39"/>
      <c r="AM325" s="39"/>
      <c r="AN325" s="39"/>
      <c r="AO325" s="39"/>
      <c r="AP325" s="26">
        <v>32237000</v>
      </c>
      <c r="AQ325" s="26">
        <v>32070000</v>
      </c>
      <c r="AR325" s="26">
        <v>167000</v>
      </c>
      <c r="AS325" s="41">
        <v>0</v>
      </c>
      <c r="AT325" s="36"/>
      <c r="AU325" s="41">
        <v>32070000</v>
      </c>
      <c r="AV325" s="36"/>
      <c r="AW325" s="26">
        <v>0</v>
      </c>
      <c r="AX325" s="26">
        <v>32070000</v>
      </c>
      <c r="AY325" s="26">
        <v>0</v>
      </c>
      <c r="AZ325" s="26">
        <v>32070000</v>
      </c>
      <c r="BA325" s="26">
        <v>0</v>
      </c>
      <c r="BB325" s="26">
        <v>32070000</v>
      </c>
      <c r="BC325" s="26">
        <v>0</v>
      </c>
      <c r="BD325" s="26">
        <v>0</v>
      </c>
    </row>
    <row r="326" spans="1:56" s="25" customFormat="1" x14ac:dyDescent="0.25">
      <c r="A326" s="44" t="s">
        <v>27</v>
      </c>
      <c r="B326" s="39"/>
      <c r="C326" s="44" t="s">
        <v>33</v>
      </c>
      <c r="D326" s="39"/>
      <c r="E326" s="44" t="s">
        <v>35</v>
      </c>
      <c r="F326" s="39"/>
      <c r="G326" s="44"/>
      <c r="H326" s="39"/>
      <c r="I326" s="44"/>
      <c r="J326" s="39"/>
      <c r="K326" s="39"/>
      <c r="L326" s="44"/>
      <c r="M326" s="39"/>
      <c r="N326" s="39"/>
      <c r="O326" s="44"/>
      <c r="P326" s="39"/>
      <c r="Q326" s="44"/>
      <c r="R326" s="39"/>
      <c r="S326" s="45" t="s">
        <v>36</v>
      </c>
      <c r="T326" s="39"/>
      <c r="U326" s="39"/>
      <c r="V326" s="39"/>
      <c r="W326" s="39"/>
      <c r="X326" s="39"/>
      <c r="Y326" s="39"/>
      <c r="Z326" s="39"/>
      <c r="AA326" s="44" t="s">
        <v>48</v>
      </c>
      <c r="AB326" s="39"/>
      <c r="AC326" s="39"/>
      <c r="AD326" s="39"/>
      <c r="AE326" s="39"/>
      <c r="AF326" s="44" t="s">
        <v>30</v>
      </c>
      <c r="AG326" s="39"/>
      <c r="AH326" s="39"/>
      <c r="AI326" s="9" t="s">
        <v>160</v>
      </c>
      <c r="AJ326" s="46" t="s">
        <v>161</v>
      </c>
      <c r="AK326" s="39"/>
      <c r="AL326" s="39"/>
      <c r="AM326" s="39"/>
      <c r="AN326" s="39"/>
      <c r="AO326" s="39"/>
      <c r="AP326" s="26">
        <v>32237000</v>
      </c>
      <c r="AQ326" s="26">
        <v>32070000</v>
      </c>
      <c r="AR326" s="26">
        <v>167000</v>
      </c>
      <c r="AS326" s="41">
        <v>0</v>
      </c>
      <c r="AT326" s="36"/>
      <c r="AU326" s="41">
        <v>32070000</v>
      </c>
      <c r="AV326" s="36"/>
      <c r="AW326" s="26">
        <v>0</v>
      </c>
      <c r="AX326" s="26">
        <v>32070000</v>
      </c>
      <c r="AY326" s="26">
        <v>0</v>
      </c>
      <c r="AZ326" s="26">
        <v>32070000</v>
      </c>
      <c r="BA326" s="26">
        <v>0</v>
      </c>
      <c r="BB326" s="26">
        <v>32070000</v>
      </c>
      <c r="BC326" s="26">
        <v>0</v>
      </c>
      <c r="BD326" s="26">
        <v>0</v>
      </c>
    </row>
    <row r="327" spans="1:56" s="25" customFormat="1" x14ac:dyDescent="0.25">
      <c r="A327" s="44" t="s">
        <v>27</v>
      </c>
      <c r="B327" s="39"/>
      <c r="C327" s="44" t="s">
        <v>33</v>
      </c>
      <c r="D327" s="39"/>
      <c r="E327" s="44" t="s">
        <v>35</v>
      </c>
      <c r="F327" s="39"/>
      <c r="G327" s="44" t="s">
        <v>37</v>
      </c>
      <c r="H327" s="39"/>
      <c r="I327" s="44"/>
      <c r="J327" s="39"/>
      <c r="K327" s="39"/>
      <c r="L327" s="44"/>
      <c r="M327" s="39"/>
      <c r="N327" s="39"/>
      <c r="O327" s="44"/>
      <c r="P327" s="39"/>
      <c r="Q327" s="44"/>
      <c r="R327" s="39"/>
      <c r="S327" s="45" t="s">
        <v>241</v>
      </c>
      <c r="T327" s="39"/>
      <c r="U327" s="39"/>
      <c r="V327" s="39"/>
      <c r="W327" s="39"/>
      <c r="X327" s="39"/>
      <c r="Y327" s="39"/>
      <c r="Z327" s="39"/>
      <c r="AA327" s="44" t="s">
        <v>48</v>
      </c>
      <c r="AB327" s="39"/>
      <c r="AC327" s="39"/>
      <c r="AD327" s="39"/>
      <c r="AE327" s="39"/>
      <c r="AF327" s="44" t="s">
        <v>30</v>
      </c>
      <c r="AG327" s="39"/>
      <c r="AH327" s="39"/>
      <c r="AI327" s="9" t="s">
        <v>160</v>
      </c>
      <c r="AJ327" s="46" t="s">
        <v>161</v>
      </c>
      <c r="AK327" s="39"/>
      <c r="AL327" s="39"/>
      <c r="AM327" s="39"/>
      <c r="AN327" s="39"/>
      <c r="AO327" s="39"/>
      <c r="AP327" s="26">
        <v>32237000</v>
      </c>
      <c r="AQ327" s="26">
        <v>32070000</v>
      </c>
      <c r="AR327" s="26">
        <v>167000</v>
      </c>
      <c r="AS327" s="41">
        <v>0</v>
      </c>
      <c r="AT327" s="36"/>
      <c r="AU327" s="41">
        <v>32070000</v>
      </c>
      <c r="AV327" s="36"/>
      <c r="AW327" s="26">
        <v>0</v>
      </c>
      <c r="AX327" s="26">
        <v>32070000</v>
      </c>
      <c r="AY327" s="26">
        <v>0</v>
      </c>
      <c r="AZ327" s="26">
        <v>32070000</v>
      </c>
      <c r="BA327" s="26">
        <v>0</v>
      </c>
      <c r="BB327" s="26">
        <v>32070000</v>
      </c>
      <c r="BC327" s="26">
        <v>0</v>
      </c>
      <c r="BD327" s="26">
        <v>0</v>
      </c>
    </row>
    <row r="328" spans="1:56" s="25" customFormat="1" x14ac:dyDescent="0.25">
      <c r="A328" s="44" t="s">
        <v>27</v>
      </c>
      <c r="B328" s="39"/>
      <c r="C328" s="44" t="s">
        <v>33</v>
      </c>
      <c r="D328" s="39"/>
      <c r="E328" s="44" t="s">
        <v>35</v>
      </c>
      <c r="F328" s="39"/>
      <c r="G328" s="44" t="s">
        <v>37</v>
      </c>
      <c r="H328" s="39"/>
      <c r="I328" s="44" t="s">
        <v>38</v>
      </c>
      <c r="J328" s="39"/>
      <c r="K328" s="39"/>
      <c r="L328" s="44"/>
      <c r="M328" s="39"/>
      <c r="N328" s="39"/>
      <c r="O328" s="44"/>
      <c r="P328" s="39"/>
      <c r="Q328" s="44"/>
      <c r="R328" s="39"/>
      <c r="S328" s="45" t="s">
        <v>241</v>
      </c>
      <c r="T328" s="39"/>
      <c r="U328" s="39"/>
      <c r="V328" s="39"/>
      <c r="W328" s="39"/>
      <c r="X328" s="39"/>
      <c r="Y328" s="39"/>
      <c r="Z328" s="39"/>
      <c r="AA328" s="44" t="s">
        <v>48</v>
      </c>
      <c r="AB328" s="39"/>
      <c r="AC328" s="39"/>
      <c r="AD328" s="39"/>
      <c r="AE328" s="39"/>
      <c r="AF328" s="44" t="s">
        <v>30</v>
      </c>
      <c r="AG328" s="39"/>
      <c r="AH328" s="39"/>
      <c r="AI328" s="9" t="s">
        <v>160</v>
      </c>
      <c r="AJ328" s="46" t="s">
        <v>161</v>
      </c>
      <c r="AK328" s="39"/>
      <c r="AL328" s="39"/>
      <c r="AM328" s="39"/>
      <c r="AN328" s="39"/>
      <c r="AO328" s="39"/>
      <c r="AP328" s="26">
        <v>32237000</v>
      </c>
      <c r="AQ328" s="26">
        <v>32070000</v>
      </c>
      <c r="AR328" s="26">
        <v>167000</v>
      </c>
      <c r="AS328" s="41">
        <v>0</v>
      </c>
      <c r="AT328" s="36"/>
      <c r="AU328" s="41">
        <v>32070000</v>
      </c>
      <c r="AV328" s="36"/>
      <c r="AW328" s="26">
        <v>0</v>
      </c>
      <c r="AX328" s="26">
        <v>32070000</v>
      </c>
      <c r="AY328" s="26">
        <v>0</v>
      </c>
      <c r="AZ328" s="26">
        <v>32070000</v>
      </c>
      <c r="BA328" s="26">
        <v>0</v>
      </c>
      <c r="BB328" s="26">
        <v>32070000</v>
      </c>
      <c r="BC328" s="26">
        <v>0</v>
      </c>
      <c r="BD328" s="26">
        <v>0</v>
      </c>
    </row>
    <row r="329" spans="1:56" s="25" customFormat="1" x14ac:dyDescent="0.25">
      <c r="A329" s="44" t="s">
        <v>27</v>
      </c>
      <c r="B329" s="39"/>
      <c r="C329" s="44" t="s">
        <v>33</v>
      </c>
      <c r="D329" s="39"/>
      <c r="E329" s="44" t="s">
        <v>35</v>
      </c>
      <c r="F329" s="39"/>
      <c r="G329" s="44" t="s">
        <v>37</v>
      </c>
      <c r="H329" s="39"/>
      <c r="I329" s="44" t="s">
        <v>38</v>
      </c>
      <c r="J329" s="39"/>
      <c r="K329" s="39"/>
      <c r="L329" s="44" t="s">
        <v>143</v>
      </c>
      <c r="M329" s="39"/>
      <c r="N329" s="39"/>
      <c r="O329" s="44"/>
      <c r="P329" s="39"/>
      <c r="Q329" s="44"/>
      <c r="R329" s="39"/>
      <c r="S329" s="45" t="s">
        <v>144</v>
      </c>
      <c r="T329" s="39"/>
      <c r="U329" s="39"/>
      <c r="V329" s="39"/>
      <c r="W329" s="39"/>
      <c r="X329" s="39"/>
      <c r="Y329" s="39"/>
      <c r="Z329" s="39"/>
      <c r="AA329" s="44" t="s">
        <v>48</v>
      </c>
      <c r="AB329" s="39"/>
      <c r="AC329" s="39"/>
      <c r="AD329" s="39"/>
      <c r="AE329" s="39"/>
      <c r="AF329" s="44" t="s">
        <v>30</v>
      </c>
      <c r="AG329" s="39"/>
      <c r="AH329" s="39"/>
      <c r="AI329" s="9" t="s">
        <v>160</v>
      </c>
      <c r="AJ329" s="46" t="s">
        <v>161</v>
      </c>
      <c r="AK329" s="39"/>
      <c r="AL329" s="39"/>
      <c r="AM329" s="39"/>
      <c r="AN329" s="39"/>
      <c r="AO329" s="39"/>
      <c r="AP329" s="26">
        <v>32237000</v>
      </c>
      <c r="AQ329" s="26">
        <v>32070000</v>
      </c>
      <c r="AR329" s="26">
        <v>167000</v>
      </c>
      <c r="AS329" s="41">
        <v>0</v>
      </c>
      <c r="AT329" s="36"/>
      <c r="AU329" s="41">
        <v>32070000</v>
      </c>
      <c r="AV329" s="36"/>
      <c r="AW329" s="26">
        <v>0</v>
      </c>
      <c r="AX329" s="26">
        <v>32070000</v>
      </c>
      <c r="AY329" s="26">
        <v>0</v>
      </c>
      <c r="AZ329" s="26">
        <v>32070000</v>
      </c>
      <c r="BA329" s="26">
        <v>0</v>
      </c>
      <c r="BB329" s="26">
        <v>32070000</v>
      </c>
      <c r="BC329" s="26">
        <v>0</v>
      </c>
      <c r="BD329" s="26">
        <v>0</v>
      </c>
    </row>
    <row r="330" spans="1:56" s="25" customFormat="1" x14ac:dyDescent="0.25">
      <c r="A330" s="38" t="s">
        <v>27</v>
      </c>
      <c r="B330" s="39"/>
      <c r="C330" s="38" t="s">
        <v>33</v>
      </c>
      <c r="D330" s="39"/>
      <c r="E330" s="38" t="s">
        <v>35</v>
      </c>
      <c r="F330" s="39"/>
      <c r="G330" s="38" t="s">
        <v>37</v>
      </c>
      <c r="H330" s="39"/>
      <c r="I330" s="38" t="s">
        <v>38</v>
      </c>
      <c r="J330" s="39"/>
      <c r="K330" s="39"/>
      <c r="L330" s="38" t="s">
        <v>143</v>
      </c>
      <c r="M330" s="39"/>
      <c r="N330" s="39"/>
      <c r="O330" s="38" t="s">
        <v>41</v>
      </c>
      <c r="P330" s="39"/>
      <c r="Q330" s="38"/>
      <c r="R330" s="39"/>
      <c r="S330" s="40" t="s">
        <v>263</v>
      </c>
      <c r="T330" s="39"/>
      <c r="U330" s="39"/>
      <c r="V330" s="39"/>
      <c r="W330" s="39"/>
      <c r="X330" s="39"/>
      <c r="Y330" s="39"/>
      <c r="Z330" s="39"/>
      <c r="AA330" s="38" t="s">
        <v>48</v>
      </c>
      <c r="AB330" s="39"/>
      <c r="AC330" s="39"/>
      <c r="AD330" s="39"/>
      <c r="AE330" s="39"/>
      <c r="AF330" s="38" t="s">
        <v>30</v>
      </c>
      <c r="AG330" s="39"/>
      <c r="AH330" s="39"/>
      <c r="AI330" s="10" t="s">
        <v>160</v>
      </c>
      <c r="AJ330" s="42" t="s">
        <v>161</v>
      </c>
      <c r="AK330" s="39"/>
      <c r="AL330" s="39"/>
      <c r="AM330" s="39"/>
      <c r="AN330" s="39"/>
      <c r="AO330" s="39"/>
      <c r="AP330" s="24">
        <v>32237000</v>
      </c>
      <c r="AQ330" s="24">
        <v>32070000</v>
      </c>
      <c r="AR330" s="24">
        <v>167000</v>
      </c>
      <c r="AS330" s="37">
        <v>0</v>
      </c>
      <c r="AT330" s="36"/>
      <c r="AU330" s="37">
        <v>32070000</v>
      </c>
      <c r="AV330" s="36"/>
      <c r="AW330" s="24">
        <v>0</v>
      </c>
      <c r="AX330" s="24">
        <v>32070000</v>
      </c>
      <c r="AY330" s="24">
        <v>0</v>
      </c>
      <c r="AZ330" s="24">
        <v>32070000</v>
      </c>
      <c r="BA330" s="24">
        <v>0</v>
      </c>
      <c r="BB330" s="24">
        <v>32070000</v>
      </c>
      <c r="BC330" s="24">
        <v>0</v>
      </c>
      <c r="BD330" s="24">
        <v>0</v>
      </c>
    </row>
    <row r="331" spans="1:56" s="25" customFormat="1" x14ac:dyDescent="0.25">
      <c r="A331" s="29" t="s">
        <v>11</v>
      </c>
      <c r="B331" s="29" t="s">
        <v>11</v>
      </c>
      <c r="C331" s="29" t="s">
        <v>11</v>
      </c>
      <c r="D331" s="29" t="s">
        <v>11</v>
      </c>
      <c r="E331" s="29" t="s">
        <v>11</v>
      </c>
      <c r="F331" s="29" t="s">
        <v>11</v>
      </c>
      <c r="G331" s="29" t="s">
        <v>11</v>
      </c>
      <c r="H331" s="29" t="s">
        <v>11</v>
      </c>
      <c r="I331" s="29" t="s">
        <v>11</v>
      </c>
      <c r="J331" s="50" t="s">
        <v>11</v>
      </c>
      <c r="K331" s="39"/>
      <c r="L331" s="50" t="s">
        <v>11</v>
      </c>
      <c r="M331" s="39"/>
      <c r="N331" s="29" t="s">
        <v>11</v>
      </c>
      <c r="O331" s="29" t="s">
        <v>11</v>
      </c>
      <c r="P331" s="29" t="s">
        <v>11</v>
      </c>
      <c r="Q331" s="29" t="s">
        <v>11</v>
      </c>
      <c r="R331" s="29" t="s">
        <v>11</v>
      </c>
      <c r="S331" s="29" t="s">
        <v>11</v>
      </c>
      <c r="T331" s="29" t="s">
        <v>11</v>
      </c>
      <c r="U331" s="29" t="s">
        <v>11</v>
      </c>
      <c r="V331" s="29" t="s">
        <v>11</v>
      </c>
      <c r="W331" s="29" t="s">
        <v>11</v>
      </c>
      <c r="X331" s="29" t="s">
        <v>11</v>
      </c>
      <c r="Y331" s="29" t="s">
        <v>11</v>
      </c>
      <c r="Z331" s="29" t="s">
        <v>11</v>
      </c>
      <c r="AA331" s="50" t="s">
        <v>11</v>
      </c>
      <c r="AB331" s="39"/>
      <c r="AC331" s="50" t="s">
        <v>11</v>
      </c>
      <c r="AD331" s="39"/>
      <c r="AE331" s="29" t="s">
        <v>11</v>
      </c>
      <c r="AF331" s="29" t="s">
        <v>11</v>
      </c>
      <c r="AG331" s="29" t="s">
        <v>11</v>
      </c>
      <c r="AH331" s="29" t="s">
        <v>11</v>
      </c>
      <c r="AI331" s="29" t="s">
        <v>11</v>
      </c>
      <c r="AJ331" s="29" t="s">
        <v>11</v>
      </c>
      <c r="AK331" s="29" t="s">
        <v>11</v>
      </c>
      <c r="AL331" s="29" t="s">
        <v>11</v>
      </c>
      <c r="AM331" s="50" t="s">
        <v>11</v>
      </c>
      <c r="AN331" s="39"/>
      <c r="AO331" s="39"/>
      <c r="AP331" s="27" t="s">
        <v>11</v>
      </c>
      <c r="AQ331" s="27" t="s">
        <v>11</v>
      </c>
      <c r="AR331" s="27" t="s">
        <v>11</v>
      </c>
      <c r="AS331" s="43" t="s">
        <v>11</v>
      </c>
      <c r="AT331" s="36"/>
      <c r="AU331" s="43" t="s">
        <v>11</v>
      </c>
      <c r="AV331" s="36"/>
      <c r="AW331" s="27" t="s">
        <v>11</v>
      </c>
      <c r="AX331" s="27" t="s">
        <v>11</v>
      </c>
      <c r="AY331" s="27" t="s">
        <v>11</v>
      </c>
      <c r="AZ331" s="27" t="s">
        <v>11</v>
      </c>
      <c r="BA331" s="27" t="s">
        <v>11</v>
      </c>
      <c r="BB331" s="27" t="s">
        <v>11</v>
      </c>
      <c r="BC331" s="27" t="s">
        <v>11</v>
      </c>
      <c r="BD331" s="27" t="s">
        <v>11</v>
      </c>
    </row>
    <row r="332" spans="1:56" s="25" customFormat="1" x14ac:dyDescent="0.25">
      <c r="A332" s="51" t="s">
        <v>13</v>
      </c>
      <c r="B332" s="48"/>
      <c r="C332" s="48"/>
      <c r="D332" s="48"/>
      <c r="E332" s="48"/>
      <c r="F332" s="48"/>
      <c r="G332" s="49"/>
      <c r="H332" s="52" t="s">
        <v>285</v>
      </c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9"/>
      <c r="AP332" s="27" t="s">
        <v>11</v>
      </c>
      <c r="AQ332" s="27" t="s">
        <v>11</v>
      </c>
      <c r="AR332" s="27" t="s">
        <v>11</v>
      </c>
      <c r="AS332" s="43" t="s">
        <v>11</v>
      </c>
      <c r="AT332" s="36"/>
      <c r="AU332" s="43" t="s">
        <v>11</v>
      </c>
      <c r="AV332" s="36"/>
      <c r="AW332" s="27" t="s">
        <v>11</v>
      </c>
      <c r="AX332" s="27" t="s">
        <v>11</v>
      </c>
      <c r="AY332" s="27" t="s">
        <v>11</v>
      </c>
      <c r="AZ332" s="27" t="s">
        <v>11</v>
      </c>
      <c r="BA332" s="27" t="s">
        <v>11</v>
      </c>
      <c r="BB332" s="27" t="s">
        <v>11</v>
      </c>
      <c r="BC332" s="27" t="s">
        <v>11</v>
      </c>
      <c r="BD332" s="27" t="s">
        <v>11</v>
      </c>
    </row>
    <row r="333" spans="1:56" s="25" customFormat="1" ht="27" x14ac:dyDescent="0.25">
      <c r="A333" s="47" t="s">
        <v>15</v>
      </c>
      <c r="B333" s="49"/>
      <c r="C333" s="53" t="s">
        <v>16</v>
      </c>
      <c r="D333" s="49"/>
      <c r="E333" s="47" t="s">
        <v>17</v>
      </c>
      <c r="F333" s="49"/>
      <c r="G333" s="47" t="s">
        <v>18</v>
      </c>
      <c r="H333" s="49"/>
      <c r="I333" s="47" t="s">
        <v>19</v>
      </c>
      <c r="J333" s="48"/>
      <c r="K333" s="49"/>
      <c r="L333" s="47" t="s">
        <v>20</v>
      </c>
      <c r="M333" s="48"/>
      <c r="N333" s="49"/>
      <c r="O333" s="47" t="s">
        <v>21</v>
      </c>
      <c r="P333" s="49"/>
      <c r="Q333" s="47" t="s">
        <v>22</v>
      </c>
      <c r="R333" s="49"/>
      <c r="S333" s="47" t="s">
        <v>23</v>
      </c>
      <c r="T333" s="48"/>
      <c r="U333" s="48"/>
      <c r="V333" s="48"/>
      <c r="W333" s="48"/>
      <c r="X333" s="48"/>
      <c r="Y333" s="48"/>
      <c r="Z333" s="49"/>
      <c r="AA333" s="47" t="s">
        <v>24</v>
      </c>
      <c r="AB333" s="48"/>
      <c r="AC333" s="48"/>
      <c r="AD333" s="48"/>
      <c r="AE333" s="49"/>
      <c r="AF333" s="47" t="s">
        <v>25</v>
      </c>
      <c r="AG333" s="48"/>
      <c r="AH333" s="49"/>
      <c r="AI333" s="28" t="s">
        <v>227</v>
      </c>
      <c r="AJ333" s="47" t="s">
        <v>26</v>
      </c>
      <c r="AK333" s="48"/>
      <c r="AL333" s="48"/>
      <c r="AM333" s="48"/>
      <c r="AN333" s="48"/>
      <c r="AO333" s="49"/>
      <c r="AP333" s="30" t="s">
        <v>198</v>
      </c>
      <c r="AQ333" s="30" t="s">
        <v>199</v>
      </c>
      <c r="AR333" s="30" t="s">
        <v>200</v>
      </c>
      <c r="AS333" s="54" t="s">
        <v>201</v>
      </c>
      <c r="AT333" s="55"/>
      <c r="AU333" s="54" t="s">
        <v>202</v>
      </c>
      <c r="AV333" s="55"/>
      <c r="AW333" s="30" t="s">
        <v>203</v>
      </c>
      <c r="AX333" s="30" t="s">
        <v>204</v>
      </c>
      <c r="AY333" s="30" t="s">
        <v>205</v>
      </c>
      <c r="AZ333" s="30" t="s">
        <v>206</v>
      </c>
      <c r="BA333" s="30" t="s">
        <v>207</v>
      </c>
      <c r="BB333" s="30" t="s">
        <v>208</v>
      </c>
      <c r="BC333" s="30" t="s">
        <v>209</v>
      </c>
      <c r="BD333" s="30" t="s">
        <v>300</v>
      </c>
    </row>
    <row r="334" spans="1:56" s="25" customFormat="1" x14ac:dyDescent="0.25">
      <c r="A334" s="44" t="s">
        <v>27</v>
      </c>
      <c r="B334" s="39"/>
      <c r="C334" s="44"/>
      <c r="D334" s="39"/>
      <c r="E334" s="44"/>
      <c r="F334" s="39"/>
      <c r="G334" s="44"/>
      <c r="H334" s="39"/>
      <c r="I334" s="44"/>
      <c r="J334" s="39"/>
      <c r="K334" s="39"/>
      <c r="L334" s="44"/>
      <c r="M334" s="39"/>
      <c r="N334" s="39"/>
      <c r="O334" s="44"/>
      <c r="P334" s="39"/>
      <c r="Q334" s="44"/>
      <c r="R334" s="39"/>
      <c r="S334" s="45" t="s">
        <v>28</v>
      </c>
      <c r="T334" s="39"/>
      <c r="U334" s="39"/>
      <c r="V334" s="39"/>
      <c r="W334" s="39"/>
      <c r="X334" s="39"/>
      <c r="Y334" s="39"/>
      <c r="Z334" s="39"/>
      <c r="AA334" s="44" t="s">
        <v>48</v>
      </c>
      <c r="AB334" s="39"/>
      <c r="AC334" s="39"/>
      <c r="AD334" s="39"/>
      <c r="AE334" s="39"/>
      <c r="AF334" s="44" t="s">
        <v>30</v>
      </c>
      <c r="AG334" s="39"/>
      <c r="AH334" s="39"/>
      <c r="AI334" s="9" t="s">
        <v>160</v>
      </c>
      <c r="AJ334" s="46" t="s">
        <v>161</v>
      </c>
      <c r="AK334" s="39"/>
      <c r="AL334" s="39"/>
      <c r="AM334" s="39"/>
      <c r="AN334" s="39"/>
      <c r="AO334" s="39"/>
      <c r="AP334" s="26">
        <v>5792394057</v>
      </c>
      <c r="AQ334" s="26">
        <v>4748817206.29</v>
      </c>
      <c r="AR334" s="26">
        <v>1043576850.71</v>
      </c>
      <c r="AS334" s="41">
        <v>0</v>
      </c>
      <c r="AT334" s="36"/>
      <c r="AU334" s="41">
        <v>4748817206.29</v>
      </c>
      <c r="AV334" s="36"/>
      <c r="AW334" s="26">
        <v>0</v>
      </c>
      <c r="AX334" s="26">
        <v>4428065075.29</v>
      </c>
      <c r="AY334" s="26">
        <v>320752131</v>
      </c>
      <c r="AZ334" s="26">
        <v>4428065075.29</v>
      </c>
      <c r="BA334" s="26">
        <v>0</v>
      </c>
      <c r="BB334" s="26">
        <v>4428065075.29</v>
      </c>
      <c r="BC334" s="26">
        <v>0</v>
      </c>
      <c r="BD334" s="26">
        <v>40000</v>
      </c>
    </row>
    <row r="335" spans="1:56" s="25" customFormat="1" x14ac:dyDescent="0.25">
      <c r="A335" s="44" t="s">
        <v>27</v>
      </c>
      <c r="B335" s="39"/>
      <c r="C335" s="44" t="s">
        <v>33</v>
      </c>
      <c r="D335" s="39"/>
      <c r="E335" s="44"/>
      <c r="F335" s="39"/>
      <c r="G335" s="44"/>
      <c r="H335" s="39"/>
      <c r="I335" s="44"/>
      <c r="J335" s="39"/>
      <c r="K335" s="39"/>
      <c r="L335" s="44"/>
      <c r="M335" s="39"/>
      <c r="N335" s="39"/>
      <c r="O335" s="44"/>
      <c r="P335" s="39"/>
      <c r="Q335" s="44"/>
      <c r="R335" s="39"/>
      <c r="S335" s="45" t="s">
        <v>34</v>
      </c>
      <c r="T335" s="39"/>
      <c r="U335" s="39"/>
      <c r="V335" s="39"/>
      <c r="W335" s="39"/>
      <c r="X335" s="39"/>
      <c r="Y335" s="39"/>
      <c r="Z335" s="39"/>
      <c r="AA335" s="44" t="s">
        <v>48</v>
      </c>
      <c r="AB335" s="39"/>
      <c r="AC335" s="39"/>
      <c r="AD335" s="39"/>
      <c r="AE335" s="39"/>
      <c r="AF335" s="44" t="s">
        <v>30</v>
      </c>
      <c r="AG335" s="39"/>
      <c r="AH335" s="39"/>
      <c r="AI335" s="9" t="s">
        <v>160</v>
      </c>
      <c r="AJ335" s="46" t="s">
        <v>161</v>
      </c>
      <c r="AK335" s="39"/>
      <c r="AL335" s="39"/>
      <c r="AM335" s="39"/>
      <c r="AN335" s="39"/>
      <c r="AO335" s="39"/>
      <c r="AP335" s="26">
        <v>5792394057</v>
      </c>
      <c r="AQ335" s="26">
        <v>4748817206.29</v>
      </c>
      <c r="AR335" s="26">
        <v>1043576850.71</v>
      </c>
      <c r="AS335" s="41">
        <v>0</v>
      </c>
      <c r="AT335" s="36"/>
      <c r="AU335" s="41">
        <v>4748817206.29</v>
      </c>
      <c r="AV335" s="36"/>
      <c r="AW335" s="26">
        <v>0</v>
      </c>
      <c r="AX335" s="26">
        <v>4428065075.29</v>
      </c>
      <c r="AY335" s="26">
        <v>320752131</v>
      </c>
      <c r="AZ335" s="26">
        <v>4428065075.29</v>
      </c>
      <c r="BA335" s="26">
        <v>0</v>
      </c>
      <c r="BB335" s="26">
        <v>4428065075.29</v>
      </c>
      <c r="BC335" s="26">
        <v>0</v>
      </c>
      <c r="BD335" s="26">
        <v>40000</v>
      </c>
    </row>
    <row r="336" spans="1:56" s="25" customFormat="1" x14ac:dyDescent="0.25">
      <c r="A336" s="44" t="s">
        <v>27</v>
      </c>
      <c r="B336" s="39"/>
      <c r="C336" s="44" t="s">
        <v>33</v>
      </c>
      <c r="D336" s="39"/>
      <c r="E336" s="44" t="s">
        <v>35</v>
      </c>
      <c r="F336" s="39"/>
      <c r="G336" s="44"/>
      <c r="H336" s="39"/>
      <c r="I336" s="44"/>
      <c r="J336" s="39"/>
      <c r="K336" s="39"/>
      <c r="L336" s="44"/>
      <c r="M336" s="39"/>
      <c r="N336" s="39"/>
      <c r="O336" s="44"/>
      <c r="P336" s="39"/>
      <c r="Q336" s="44"/>
      <c r="R336" s="39"/>
      <c r="S336" s="45" t="s">
        <v>36</v>
      </c>
      <c r="T336" s="39"/>
      <c r="U336" s="39"/>
      <c r="V336" s="39"/>
      <c r="W336" s="39"/>
      <c r="X336" s="39"/>
      <c r="Y336" s="39"/>
      <c r="Z336" s="39"/>
      <c r="AA336" s="44" t="s">
        <v>48</v>
      </c>
      <c r="AB336" s="39"/>
      <c r="AC336" s="39"/>
      <c r="AD336" s="39"/>
      <c r="AE336" s="39"/>
      <c r="AF336" s="44" t="s">
        <v>30</v>
      </c>
      <c r="AG336" s="39"/>
      <c r="AH336" s="39"/>
      <c r="AI336" s="9" t="s">
        <v>160</v>
      </c>
      <c r="AJ336" s="46" t="s">
        <v>161</v>
      </c>
      <c r="AK336" s="39"/>
      <c r="AL336" s="39"/>
      <c r="AM336" s="39"/>
      <c r="AN336" s="39"/>
      <c r="AO336" s="39"/>
      <c r="AP336" s="26">
        <v>5792394057</v>
      </c>
      <c r="AQ336" s="26">
        <v>4748817206.29</v>
      </c>
      <c r="AR336" s="26">
        <v>1043576850.71</v>
      </c>
      <c r="AS336" s="41">
        <v>0</v>
      </c>
      <c r="AT336" s="36"/>
      <c r="AU336" s="41">
        <v>4748817206.29</v>
      </c>
      <c r="AV336" s="36"/>
      <c r="AW336" s="26">
        <v>0</v>
      </c>
      <c r="AX336" s="26">
        <v>4428065075.29</v>
      </c>
      <c r="AY336" s="26">
        <v>320752131</v>
      </c>
      <c r="AZ336" s="26">
        <v>4428065075.29</v>
      </c>
      <c r="BA336" s="26">
        <v>0</v>
      </c>
      <c r="BB336" s="26">
        <v>4428065075.29</v>
      </c>
      <c r="BC336" s="26">
        <v>0</v>
      </c>
      <c r="BD336" s="26">
        <v>40000</v>
      </c>
    </row>
    <row r="337" spans="1:56" s="25" customFormat="1" x14ac:dyDescent="0.25">
      <c r="A337" s="44" t="s">
        <v>27</v>
      </c>
      <c r="B337" s="39"/>
      <c r="C337" s="44" t="s">
        <v>33</v>
      </c>
      <c r="D337" s="39"/>
      <c r="E337" s="44" t="s">
        <v>35</v>
      </c>
      <c r="F337" s="39"/>
      <c r="G337" s="44" t="s">
        <v>37</v>
      </c>
      <c r="H337" s="39"/>
      <c r="I337" s="44"/>
      <c r="J337" s="39"/>
      <c r="K337" s="39"/>
      <c r="L337" s="44"/>
      <c r="M337" s="39"/>
      <c r="N337" s="39"/>
      <c r="O337" s="44"/>
      <c r="P337" s="39"/>
      <c r="Q337" s="44"/>
      <c r="R337" s="39"/>
      <c r="S337" s="45" t="s">
        <v>241</v>
      </c>
      <c r="T337" s="39"/>
      <c r="U337" s="39"/>
      <c r="V337" s="39"/>
      <c r="W337" s="39"/>
      <c r="X337" s="39"/>
      <c r="Y337" s="39"/>
      <c r="Z337" s="39"/>
      <c r="AA337" s="44" t="s">
        <v>48</v>
      </c>
      <c r="AB337" s="39"/>
      <c r="AC337" s="39"/>
      <c r="AD337" s="39"/>
      <c r="AE337" s="39"/>
      <c r="AF337" s="44" t="s">
        <v>30</v>
      </c>
      <c r="AG337" s="39"/>
      <c r="AH337" s="39"/>
      <c r="AI337" s="9" t="s">
        <v>160</v>
      </c>
      <c r="AJ337" s="46" t="s">
        <v>161</v>
      </c>
      <c r="AK337" s="39"/>
      <c r="AL337" s="39"/>
      <c r="AM337" s="39"/>
      <c r="AN337" s="39"/>
      <c r="AO337" s="39"/>
      <c r="AP337" s="26">
        <v>5792394057</v>
      </c>
      <c r="AQ337" s="26">
        <v>4748817206.29</v>
      </c>
      <c r="AR337" s="26">
        <v>1043576850.71</v>
      </c>
      <c r="AS337" s="41">
        <v>0</v>
      </c>
      <c r="AT337" s="36"/>
      <c r="AU337" s="41">
        <v>4748817206.29</v>
      </c>
      <c r="AV337" s="36"/>
      <c r="AW337" s="26">
        <v>0</v>
      </c>
      <c r="AX337" s="26">
        <v>4428065075.29</v>
      </c>
      <c r="AY337" s="26">
        <v>320752131</v>
      </c>
      <c r="AZ337" s="26">
        <v>4428065075.29</v>
      </c>
      <c r="BA337" s="26">
        <v>0</v>
      </c>
      <c r="BB337" s="26">
        <v>4428065075.29</v>
      </c>
      <c r="BC337" s="26">
        <v>0</v>
      </c>
      <c r="BD337" s="26">
        <v>40000</v>
      </c>
    </row>
    <row r="338" spans="1:56" s="25" customFormat="1" x14ac:dyDescent="0.25">
      <c r="A338" s="44" t="s">
        <v>27</v>
      </c>
      <c r="B338" s="39"/>
      <c r="C338" s="44" t="s">
        <v>33</v>
      </c>
      <c r="D338" s="39"/>
      <c r="E338" s="44" t="s">
        <v>35</v>
      </c>
      <c r="F338" s="39"/>
      <c r="G338" s="44" t="s">
        <v>37</v>
      </c>
      <c r="H338" s="39"/>
      <c r="I338" s="44" t="s">
        <v>38</v>
      </c>
      <c r="J338" s="39"/>
      <c r="K338" s="39"/>
      <c r="L338" s="44"/>
      <c r="M338" s="39"/>
      <c r="N338" s="39"/>
      <c r="O338" s="44"/>
      <c r="P338" s="39"/>
      <c r="Q338" s="44"/>
      <c r="R338" s="39"/>
      <c r="S338" s="45" t="s">
        <v>241</v>
      </c>
      <c r="T338" s="39"/>
      <c r="U338" s="39"/>
      <c r="V338" s="39"/>
      <c r="W338" s="39"/>
      <c r="X338" s="39"/>
      <c r="Y338" s="39"/>
      <c r="Z338" s="39"/>
      <c r="AA338" s="44" t="s">
        <v>48</v>
      </c>
      <c r="AB338" s="39"/>
      <c r="AC338" s="39"/>
      <c r="AD338" s="39"/>
      <c r="AE338" s="39"/>
      <c r="AF338" s="44" t="s">
        <v>30</v>
      </c>
      <c r="AG338" s="39"/>
      <c r="AH338" s="39"/>
      <c r="AI338" s="9" t="s">
        <v>160</v>
      </c>
      <c r="AJ338" s="46" t="s">
        <v>161</v>
      </c>
      <c r="AK338" s="39"/>
      <c r="AL338" s="39"/>
      <c r="AM338" s="39"/>
      <c r="AN338" s="39"/>
      <c r="AO338" s="39"/>
      <c r="AP338" s="26">
        <v>5792394057</v>
      </c>
      <c r="AQ338" s="26">
        <v>4748817206.29</v>
      </c>
      <c r="AR338" s="26">
        <v>1043576850.71</v>
      </c>
      <c r="AS338" s="41">
        <v>0</v>
      </c>
      <c r="AT338" s="36"/>
      <c r="AU338" s="41">
        <v>4748817206.29</v>
      </c>
      <c r="AV338" s="36"/>
      <c r="AW338" s="26">
        <v>0</v>
      </c>
      <c r="AX338" s="26">
        <v>4428065075.29</v>
      </c>
      <c r="AY338" s="26">
        <v>320752131</v>
      </c>
      <c r="AZ338" s="26">
        <v>4428065075.29</v>
      </c>
      <c r="BA338" s="26">
        <v>0</v>
      </c>
      <c r="BB338" s="26">
        <v>4428065075.29</v>
      </c>
      <c r="BC338" s="26">
        <v>0</v>
      </c>
      <c r="BD338" s="26">
        <v>40000</v>
      </c>
    </row>
    <row r="339" spans="1:56" s="25" customFormat="1" x14ac:dyDescent="0.25">
      <c r="A339" s="44" t="s">
        <v>27</v>
      </c>
      <c r="B339" s="39"/>
      <c r="C339" s="44" t="s">
        <v>33</v>
      </c>
      <c r="D339" s="39"/>
      <c r="E339" s="44" t="s">
        <v>35</v>
      </c>
      <c r="F339" s="39"/>
      <c r="G339" s="44" t="s">
        <v>37</v>
      </c>
      <c r="H339" s="39"/>
      <c r="I339" s="44" t="s">
        <v>38</v>
      </c>
      <c r="J339" s="39"/>
      <c r="K339" s="39"/>
      <c r="L339" s="44" t="s">
        <v>162</v>
      </c>
      <c r="M339" s="39"/>
      <c r="N339" s="39"/>
      <c r="O339" s="44"/>
      <c r="P339" s="39"/>
      <c r="Q339" s="44"/>
      <c r="R339" s="39"/>
      <c r="S339" s="45" t="s">
        <v>163</v>
      </c>
      <c r="T339" s="39"/>
      <c r="U339" s="39"/>
      <c r="V339" s="39"/>
      <c r="W339" s="39"/>
      <c r="X339" s="39"/>
      <c r="Y339" s="39"/>
      <c r="Z339" s="39"/>
      <c r="AA339" s="44" t="s">
        <v>48</v>
      </c>
      <c r="AB339" s="39"/>
      <c r="AC339" s="39"/>
      <c r="AD339" s="39"/>
      <c r="AE339" s="39"/>
      <c r="AF339" s="44" t="s">
        <v>30</v>
      </c>
      <c r="AG339" s="39"/>
      <c r="AH339" s="39"/>
      <c r="AI339" s="9" t="s">
        <v>160</v>
      </c>
      <c r="AJ339" s="46" t="s">
        <v>161</v>
      </c>
      <c r="AK339" s="39"/>
      <c r="AL339" s="39"/>
      <c r="AM339" s="39"/>
      <c r="AN339" s="39"/>
      <c r="AO339" s="39"/>
      <c r="AP339" s="26">
        <v>1211041526</v>
      </c>
      <c r="AQ339" s="26">
        <v>988672349.62</v>
      </c>
      <c r="AR339" s="26">
        <v>222369176.38</v>
      </c>
      <c r="AS339" s="41">
        <v>0</v>
      </c>
      <c r="AT339" s="36"/>
      <c r="AU339" s="41">
        <v>988672349.62</v>
      </c>
      <c r="AV339" s="36"/>
      <c r="AW339" s="26">
        <v>0</v>
      </c>
      <c r="AX339" s="26">
        <v>988672349.62</v>
      </c>
      <c r="AY339" s="26">
        <v>0</v>
      </c>
      <c r="AZ339" s="26">
        <v>988672349.62</v>
      </c>
      <c r="BA339" s="26">
        <v>0</v>
      </c>
      <c r="BB339" s="26">
        <v>988672349.62</v>
      </c>
      <c r="BC339" s="26">
        <v>0</v>
      </c>
      <c r="BD339" s="26">
        <v>0</v>
      </c>
    </row>
    <row r="340" spans="1:56" s="25" customFormat="1" x14ac:dyDescent="0.25">
      <c r="A340" s="44" t="s">
        <v>27</v>
      </c>
      <c r="B340" s="39"/>
      <c r="C340" s="44" t="s">
        <v>33</v>
      </c>
      <c r="D340" s="39"/>
      <c r="E340" s="44" t="s">
        <v>35</v>
      </c>
      <c r="F340" s="39"/>
      <c r="G340" s="44" t="s">
        <v>37</v>
      </c>
      <c r="H340" s="39"/>
      <c r="I340" s="44" t="s">
        <v>38</v>
      </c>
      <c r="J340" s="39"/>
      <c r="K340" s="39"/>
      <c r="L340" s="44" t="s">
        <v>164</v>
      </c>
      <c r="M340" s="39"/>
      <c r="N340" s="39"/>
      <c r="O340" s="44"/>
      <c r="P340" s="39"/>
      <c r="Q340" s="44"/>
      <c r="R340" s="39"/>
      <c r="S340" s="45" t="s">
        <v>165</v>
      </c>
      <c r="T340" s="39"/>
      <c r="U340" s="39"/>
      <c r="V340" s="39"/>
      <c r="W340" s="39"/>
      <c r="X340" s="39"/>
      <c r="Y340" s="39"/>
      <c r="Z340" s="39"/>
      <c r="AA340" s="44" t="s">
        <v>48</v>
      </c>
      <c r="AB340" s="39"/>
      <c r="AC340" s="39"/>
      <c r="AD340" s="39"/>
      <c r="AE340" s="39"/>
      <c r="AF340" s="44" t="s">
        <v>30</v>
      </c>
      <c r="AG340" s="39"/>
      <c r="AH340" s="39"/>
      <c r="AI340" s="9" t="s">
        <v>160</v>
      </c>
      <c r="AJ340" s="46" t="s">
        <v>161</v>
      </c>
      <c r="AK340" s="39"/>
      <c r="AL340" s="39"/>
      <c r="AM340" s="39"/>
      <c r="AN340" s="39"/>
      <c r="AO340" s="39"/>
      <c r="AP340" s="26">
        <v>1004845185</v>
      </c>
      <c r="AQ340" s="26">
        <v>859234112.03999996</v>
      </c>
      <c r="AR340" s="26">
        <v>145611072.96000001</v>
      </c>
      <c r="AS340" s="41">
        <v>0</v>
      </c>
      <c r="AT340" s="36"/>
      <c r="AU340" s="41">
        <v>859234112.03999996</v>
      </c>
      <c r="AV340" s="36"/>
      <c r="AW340" s="26">
        <v>0</v>
      </c>
      <c r="AX340" s="26">
        <v>795867385.03999996</v>
      </c>
      <c r="AY340" s="26">
        <v>63366727</v>
      </c>
      <c r="AZ340" s="26">
        <v>795867385.03999996</v>
      </c>
      <c r="BA340" s="26">
        <v>0</v>
      </c>
      <c r="BB340" s="26">
        <v>795867385.03999996</v>
      </c>
      <c r="BC340" s="26">
        <v>0</v>
      </c>
      <c r="BD340" s="26">
        <v>0</v>
      </c>
    </row>
    <row r="341" spans="1:56" s="25" customFormat="1" x14ac:dyDescent="0.25">
      <c r="A341" s="44" t="s">
        <v>27</v>
      </c>
      <c r="B341" s="39"/>
      <c r="C341" s="44" t="s">
        <v>33</v>
      </c>
      <c r="D341" s="39"/>
      <c r="E341" s="44" t="s">
        <v>35</v>
      </c>
      <c r="F341" s="39"/>
      <c r="G341" s="44" t="s">
        <v>37</v>
      </c>
      <c r="H341" s="39"/>
      <c r="I341" s="44" t="s">
        <v>38</v>
      </c>
      <c r="J341" s="39"/>
      <c r="K341" s="39"/>
      <c r="L341" s="44" t="s">
        <v>166</v>
      </c>
      <c r="M341" s="39"/>
      <c r="N341" s="39"/>
      <c r="O341" s="44"/>
      <c r="P341" s="39"/>
      <c r="Q341" s="44"/>
      <c r="R341" s="39"/>
      <c r="S341" s="45" t="s">
        <v>167</v>
      </c>
      <c r="T341" s="39"/>
      <c r="U341" s="39"/>
      <c r="V341" s="39"/>
      <c r="W341" s="39"/>
      <c r="X341" s="39"/>
      <c r="Y341" s="39"/>
      <c r="Z341" s="39"/>
      <c r="AA341" s="44" t="s">
        <v>48</v>
      </c>
      <c r="AB341" s="39"/>
      <c r="AC341" s="39"/>
      <c r="AD341" s="39"/>
      <c r="AE341" s="39"/>
      <c r="AF341" s="44" t="s">
        <v>30</v>
      </c>
      <c r="AG341" s="39"/>
      <c r="AH341" s="39"/>
      <c r="AI341" s="9" t="s">
        <v>160</v>
      </c>
      <c r="AJ341" s="46" t="s">
        <v>161</v>
      </c>
      <c r="AK341" s="39"/>
      <c r="AL341" s="39"/>
      <c r="AM341" s="39"/>
      <c r="AN341" s="39"/>
      <c r="AO341" s="39"/>
      <c r="AP341" s="26">
        <v>700000000</v>
      </c>
      <c r="AQ341" s="26">
        <v>436300763.14999998</v>
      </c>
      <c r="AR341" s="26">
        <v>263699236.84999999</v>
      </c>
      <c r="AS341" s="41">
        <v>0</v>
      </c>
      <c r="AT341" s="36"/>
      <c r="AU341" s="41">
        <v>436300763.14999998</v>
      </c>
      <c r="AV341" s="36"/>
      <c r="AW341" s="26">
        <v>0</v>
      </c>
      <c r="AX341" s="26">
        <v>301460620.14999998</v>
      </c>
      <c r="AY341" s="26">
        <v>134840143</v>
      </c>
      <c r="AZ341" s="26">
        <v>301460620.14999998</v>
      </c>
      <c r="BA341" s="26">
        <v>0</v>
      </c>
      <c r="BB341" s="26">
        <v>301460620.14999998</v>
      </c>
      <c r="BC341" s="26">
        <v>0</v>
      </c>
      <c r="BD341" s="26">
        <v>0</v>
      </c>
    </row>
    <row r="342" spans="1:56" s="25" customFormat="1" x14ac:dyDescent="0.25">
      <c r="A342" s="44" t="s">
        <v>27</v>
      </c>
      <c r="B342" s="39"/>
      <c r="C342" s="44" t="s">
        <v>33</v>
      </c>
      <c r="D342" s="39"/>
      <c r="E342" s="44" t="s">
        <v>35</v>
      </c>
      <c r="F342" s="39"/>
      <c r="G342" s="44" t="s">
        <v>37</v>
      </c>
      <c r="H342" s="39"/>
      <c r="I342" s="44" t="s">
        <v>38</v>
      </c>
      <c r="J342" s="39"/>
      <c r="K342" s="39"/>
      <c r="L342" s="44" t="s">
        <v>168</v>
      </c>
      <c r="M342" s="39"/>
      <c r="N342" s="39"/>
      <c r="O342" s="44"/>
      <c r="P342" s="39"/>
      <c r="Q342" s="44"/>
      <c r="R342" s="39"/>
      <c r="S342" s="45" t="s">
        <v>169</v>
      </c>
      <c r="T342" s="39"/>
      <c r="U342" s="39"/>
      <c r="V342" s="39"/>
      <c r="W342" s="39"/>
      <c r="X342" s="39"/>
      <c r="Y342" s="39"/>
      <c r="Z342" s="39"/>
      <c r="AA342" s="44" t="s">
        <v>48</v>
      </c>
      <c r="AB342" s="39"/>
      <c r="AC342" s="39"/>
      <c r="AD342" s="39"/>
      <c r="AE342" s="39"/>
      <c r="AF342" s="44" t="s">
        <v>30</v>
      </c>
      <c r="AG342" s="39"/>
      <c r="AH342" s="39"/>
      <c r="AI342" s="9" t="s">
        <v>160</v>
      </c>
      <c r="AJ342" s="46" t="s">
        <v>161</v>
      </c>
      <c r="AK342" s="39"/>
      <c r="AL342" s="39"/>
      <c r="AM342" s="39"/>
      <c r="AN342" s="39"/>
      <c r="AO342" s="39"/>
      <c r="AP342" s="26">
        <v>2876507346</v>
      </c>
      <c r="AQ342" s="26">
        <v>2464609981.48</v>
      </c>
      <c r="AR342" s="26">
        <v>411897364.51999998</v>
      </c>
      <c r="AS342" s="41">
        <v>0</v>
      </c>
      <c r="AT342" s="36"/>
      <c r="AU342" s="41">
        <v>2464609981.48</v>
      </c>
      <c r="AV342" s="36"/>
      <c r="AW342" s="26">
        <v>0</v>
      </c>
      <c r="AX342" s="26">
        <v>2342064720.48</v>
      </c>
      <c r="AY342" s="26">
        <v>122545261</v>
      </c>
      <c r="AZ342" s="26">
        <v>2342064720.48</v>
      </c>
      <c r="BA342" s="26">
        <v>0</v>
      </c>
      <c r="BB342" s="26">
        <v>2342064720.48</v>
      </c>
      <c r="BC342" s="26">
        <v>0</v>
      </c>
      <c r="BD342" s="26">
        <v>40000</v>
      </c>
    </row>
    <row r="343" spans="1:56" s="25" customFormat="1" x14ac:dyDescent="0.25">
      <c r="A343" s="38" t="s">
        <v>27</v>
      </c>
      <c r="B343" s="39"/>
      <c r="C343" s="38" t="s">
        <v>33</v>
      </c>
      <c r="D343" s="39"/>
      <c r="E343" s="38" t="s">
        <v>35</v>
      </c>
      <c r="F343" s="39"/>
      <c r="G343" s="38" t="s">
        <v>37</v>
      </c>
      <c r="H343" s="39"/>
      <c r="I343" s="38" t="s">
        <v>38</v>
      </c>
      <c r="J343" s="39"/>
      <c r="K343" s="39"/>
      <c r="L343" s="38" t="s">
        <v>162</v>
      </c>
      <c r="M343" s="39"/>
      <c r="N343" s="39"/>
      <c r="O343" s="38" t="s">
        <v>41</v>
      </c>
      <c r="P343" s="39"/>
      <c r="Q343" s="38"/>
      <c r="R343" s="39"/>
      <c r="S343" s="40" t="s">
        <v>273</v>
      </c>
      <c r="T343" s="39"/>
      <c r="U343" s="39"/>
      <c r="V343" s="39"/>
      <c r="W343" s="39"/>
      <c r="X343" s="39"/>
      <c r="Y343" s="39"/>
      <c r="Z343" s="39"/>
      <c r="AA343" s="38" t="s">
        <v>48</v>
      </c>
      <c r="AB343" s="39"/>
      <c r="AC343" s="39"/>
      <c r="AD343" s="39"/>
      <c r="AE343" s="39"/>
      <c r="AF343" s="38" t="s">
        <v>30</v>
      </c>
      <c r="AG343" s="39"/>
      <c r="AH343" s="39"/>
      <c r="AI343" s="10" t="s">
        <v>160</v>
      </c>
      <c r="AJ343" s="42" t="s">
        <v>161</v>
      </c>
      <c r="AK343" s="39"/>
      <c r="AL343" s="39"/>
      <c r="AM343" s="39"/>
      <c r="AN343" s="39"/>
      <c r="AO343" s="39"/>
      <c r="AP343" s="24">
        <v>1211041526</v>
      </c>
      <c r="AQ343" s="24">
        <v>988672349.62</v>
      </c>
      <c r="AR343" s="24">
        <v>222369176.38</v>
      </c>
      <c r="AS343" s="37">
        <v>0</v>
      </c>
      <c r="AT343" s="36"/>
      <c r="AU343" s="37">
        <v>988672349.62</v>
      </c>
      <c r="AV343" s="36"/>
      <c r="AW343" s="24">
        <v>0</v>
      </c>
      <c r="AX343" s="24">
        <v>988672349.62</v>
      </c>
      <c r="AY343" s="24">
        <v>0</v>
      </c>
      <c r="AZ343" s="24">
        <v>988672349.62</v>
      </c>
      <c r="BA343" s="24">
        <v>0</v>
      </c>
      <c r="BB343" s="24">
        <v>988672349.62</v>
      </c>
      <c r="BC343" s="24">
        <v>0</v>
      </c>
      <c r="BD343" s="24">
        <v>0</v>
      </c>
    </row>
    <row r="344" spans="1:56" s="25" customFormat="1" x14ac:dyDescent="0.25">
      <c r="A344" s="38" t="s">
        <v>27</v>
      </c>
      <c r="B344" s="39"/>
      <c r="C344" s="38" t="s">
        <v>33</v>
      </c>
      <c r="D344" s="39"/>
      <c r="E344" s="38" t="s">
        <v>35</v>
      </c>
      <c r="F344" s="39"/>
      <c r="G344" s="38" t="s">
        <v>37</v>
      </c>
      <c r="H344" s="39"/>
      <c r="I344" s="38" t="s">
        <v>38</v>
      </c>
      <c r="J344" s="39"/>
      <c r="K344" s="39"/>
      <c r="L344" s="38" t="s">
        <v>164</v>
      </c>
      <c r="M344" s="39"/>
      <c r="N344" s="39"/>
      <c r="O344" s="38" t="s">
        <v>41</v>
      </c>
      <c r="P344" s="39"/>
      <c r="Q344" s="38"/>
      <c r="R344" s="39"/>
      <c r="S344" s="40" t="s">
        <v>274</v>
      </c>
      <c r="T344" s="39"/>
      <c r="U344" s="39"/>
      <c r="V344" s="39"/>
      <c r="W344" s="39"/>
      <c r="X344" s="39"/>
      <c r="Y344" s="39"/>
      <c r="Z344" s="39"/>
      <c r="AA344" s="38" t="s">
        <v>48</v>
      </c>
      <c r="AB344" s="39"/>
      <c r="AC344" s="39"/>
      <c r="AD344" s="39"/>
      <c r="AE344" s="39"/>
      <c r="AF344" s="38" t="s">
        <v>30</v>
      </c>
      <c r="AG344" s="39"/>
      <c r="AH344" s="39"/>
      <c r="AI344" s="10" t="s">
        <v>160</v>
      </c>
      <c r="AJ344" s="42" t="s">
        <v>161</v>
      </c>
      <c r="AK344" s="39"/>
      <c r="AL344" s="39"/>
      <c r="AM344" s="39"/>
      <c r="AN344" s="39"/>
      <c r="AO344" s="39"/>
      <c r="AP344" s="24">
        <v>1004845185</v>
      </c>
      <c r="AQ344" s="24">
        <v>859234112.03999996</v>
      </c>
      <c r="AR344" s="24">
        <v>145611072.96000001</v>
      </c>
      <c r="AS344" s="37">
        <v>0</v>
      </c>
      <c r="AT344" s="36"/>
      <c r="AU344" s="37">
        <v>859234112.03999996</v>
      </c>
      <c r="AV344" s="36"/>
      <c r="AW344" s="24">
        <v>0</v>
      </c>
      <c r="AX344" s="24">
        <v>795867385.03999996</v>
      </c>
      <c r="AY344" s="24">
        <v>63366727</v>
      </c>
      <c r="AZ344" s="24">
        <v>795867385.03999996</v>
      </c>
      <c r="BA344" s="24">
        <v>0</v>
      </c>
      <c r="BB344" s="24">
        <v>795867385.03999996</v>
      </c>
      <c r="BC344" s="24">
        <v>0</v>
      </c>
      <c r="BD344" s="24">
        <v>0</v>
      </c>
    </row>
    <row r="345" spans="1:56" s="25" customFormat="1" x14ac:dyDescent="0.25">
      <c r="A345" s="38" t="s">
        <v>27</v>
      </c>
      <c r="B345" s="39"/>
      <c r="C345" s="38" t="s">
        <v>33</v>
      </c>
      <c r="D345" s="39"/>
      <c r="E345" s="38" t="s">
        <v>35</v>
      </c>
      <c r="F345" s="39"/>
      <c r="G345" s="38" t="s">
        <v>37</v>
      </c>
      <c r="H345" s="39"/>
      <c r="I345" s="38" t="s">
        <v>38</v>
      </c>
      <c r="J345" s="39"/>
      <c r="K345" s="39"/>
      <c r="L345" s="38" t="s">
        <v>166</v>
      </c>
      <c r="M345" s="39"/>
      <c r="N345" s="39"/>
      <c r="O345" s="38" t="s">
        <v>41</v>
      </c>
      <c r="P345" s="39"/>
      <c r="Q345" s="38"/>
      <c r="R345" s="39"/>
      <c r="S345" s="40" t="s">
        <v>275</v>
      </c>
      <c r="T345" s="39"/>
      <c r="U345" s="39"/>
      <c r="V345" s="39"/>
      <c r="W345" s="39"/>
      <c r="X345" s="39"/>
      <c r="Y345" s="39"/>
      <c r="Z345" s="39"/>
      <c r="AA345" s="38" t="s">
        <v>48</v>
      </c>
      <c r="AB345" s="39"/>
      <c r="AC345" s="39"/>
      <c r="AD345" s="39"/>
      <c r="AE345" s="39"/>
      <c r="AF345" s="38" t="s">
        <v>30</v>
      </c>
      <c r="AG345" s="39"/>
      <c r="AH345" s="39"/>
      <c r="AI345" s="10" t="s">
        <v>160</v>
      </c>
      <c r="AJ345" s="42" t="s">
        <v>161</v>
      </c>
      <c r="AK345" s="39"/>
      <c r="AL345" s="39"/>
      <c r="AM345" s="39"/>
      <c r="AN345" s="39"/>
      <c r="AO345" s="39"/>
      <c r="AP345" s="24">
        <v>700000000</v>
      </c>
      <c r="AQ345" s="24">
        <v>436300763.14999998</v>
      </c>
      <c r="AR345" s="24">
        <v>263699236.84999999</v>
      </c>
      <c r="AS345" s="37">
        <v>0</v>
      </c>
      <c r="AT345" s="36"/>
      <c r="AU345" s="37">
        <v>436300763.14999998</v>
      </c>
      <c r="AV345" s="36"/>
      <c r="AW345" s="24">
        <v>0</v>
      </c>
      <c r="AX345" s="24">
        <v>301460620.14999998</v>
      </c>
      <c r="AY345" s="24">
        <v>134840143</v>
      </c>
      <c r="AZ345" s="24">
        <v>301460620.14999998</v>
      </c>
      <c r="BA345" s="24">
        <v>0</v>
      </c>
      <c r="BB345" s="24">
        <v>301460620.14999998</v>
      </c>
      <c r="BC345" s="24">
        <v>0</v>
      </c>
      <c r="BD345" s="24">
        <v>0</v>
      </c>
    </row>
    <row r="346" spans="1:56" s="25" customFormat="1" x14ac:dyDescent="0.25">
      <c r="A346" s="38" t="s">
        <v>27</v>
      </c>
      <c r="B346" s="39"/>
      <c r="C346" s="38" t="s">
        <v>33</v>
      </c>
      <c r="D346" s="39"/>
      <c r="E346" s="38" t="s">
        <v>35</v>
      </c>
      <c r="F346" s="39"/>
      <c r="G346" s="38" t="s">
        <v>37</v>
      </c>
      <c r="H346" s="39"/>
      <c r="I346" s="38" t="s">
        <v>38</v>
      </c>
      <c r="J346" s="39"/>
      <c r="K346" s="39"/>
      <c r="L346" s="38" t="s">
        <v>168</v>
      </c>
      <c r="M346" s="39"/>
      <c r="N346" s="39"/>
      <c r="O346" s="38" t="s">
        <v>41</v>
      </c>
      <c r="P346" s="39"/>
      <c r="Q346" s="38"/>
      <c r="R346" s="39"/>
      <c r="S346" s="40" t="s">
        <v>276</v>
      </c>
      <c r="T346" s="39"/>
      <c r="U346" s="39"/>
      <c r="V346" s="39"/>
      <c r="W346" s="39"/>
      <c r="X346" s="39"/>
      <c r="Y346" s="39"/>
      <c r="Z346" s="39"/>
      <c r="AA346" s="38" t="s">
        <v>48</v>
      </c>
      <c r="AB346" s="39"/>
      <c r="AC346" s="39"/>
      <c r="AD346" s="39"/>
      <c r="AE346" s="39"/>
      <c r="AF346" s="38" t="s">
        <v>30</v>
      </c>
      <c r="AG346" s="39"/>
      <c r="AH346" s="39"/>
      <c r="AI346" s="10" t="s">
        <v>160</v>
      </c>
      <c r="AJ346" s="42" t="s">
        <v>161</v>
      </c>
      <c r="AK346" s="39"/>
      <c r="AL346" s="39"/>
      <c r="AM346" s="39"/>
      <c r="AN346" s="39"/>
      <c r="AO346" s="39"/>
      <c r="AP346" s="24">
        <v>2876507346</v>
      </c>
      <c r="AQ346" s="24">
        <v>2464609981.48</v>
      </c>
      <c r="AR346" s="24">
        <v>411897364.51999998</v>
      </c>
      <c r="AS346" s="37">
        <v>0</v>
      </c>
      <c r="AT346" s="36"/>
      <c r="AU346" s="37">
        <v>2464609981.48</v>
      </c>
      <c r="AV346" s="36"/>
      <c r="AW346" s="24">
        <v>0</v>
      </c>
      <c r="AX346" s="24">
        <v>2342064720.48</v>
      </c>
      <c r="AY346" s="24">
        <v>122545261</v>
      </c>
      <c r="AZ346" s="24">
        <v>2342064720.48</v>
      </c>
      <c r="BA346" s="24">
        <v>0</v>
      </c>
      <c r="BB346" s="24">
        <v>2342064720.48</v>
      </c>
      <c r="BC346" s="24">
        <v>0</v>
      </c>
      <c r="BD346" s="24">
        <v>40000</v>
      </c>
    </row>
    <row r="347" spans="1:56" s="15" customFormat="1" x14ac:dyDescent="0.25">
      <c r="A347" s="14"/>
      <c r="C347" s="14"/>
      <c r="E347" s="14"/>
      <c r="G347" s="14"/>
      <c r="I347" s="14"/>
      <c r="L347" s="14"/>
      <c r="O347" s="14"/>
      <c r="Q347" s="14"/>
      <c r="S347" s="16"/>
      <c r="X347" s="34" t="s">
        <v>302</v>
      </c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17">
        <f>+AP28+AP29+AP175</f>
        <v>49424263000</v>
      </c>
      <c r="AQ347" s="18">
        <f>+AQ28+AQ29+AQ175</f>
        <v>47190236458.43</v>
      </c>
      <c r="AR347" s="18">
        <f>+AR28+AR29+AR175</f>
        <v>2234026541.5700002</v>
      </c>
      <c r="AS347" s="37">
        <f>+AS28+AS29+AS175</f>
        <v>0</v>
      </c>
      <c r="AT347" s="36"/>
      <c r="AU347" s="35">
        <f>+AU28+AU29+AU175</f>
        <v>47190236458.43</v>
      </c>
      <c r="AV347" s="36"/>
      <c r="AW347" s="18">
        <f t="shared" ref="AW347:BD347" si="0">+AW28+AW29+AW175</f>
        <v>0</v>
      </c>
      <c r="AX347" s="18">
        <f t="shared" si="0"/>
        <v>47138994774.230003</v>
      </c>
      <c r="AY347" s="18">
        <f t="shared" si="0"/>
        <v>51241684.200000003</v>
      </c>
      <c r="AZ347" s="18">
        <f t="shared" si="0"/>
        <v>47138994774.230003</v>
      </c>
      <c r="BA347" s="18">
        <f t="shared" si="0"/>
        <v>0</v>
      </c>
      <c r="BB347" s="18">
        <f t="shared" si="0"/>
        <v>47138994774.230003</v>
      </c>
      <c r="BC347" s="18">
        <f t="shared" si="0"/>
        <v>0</v>
      </c>
      <c r="BD347" s="18">
        <f t="shared" si="0"/>
        <v>118067663.31999999</v>
      </c>
    </row>
    <row r="348" spans="1:56" x14ac:dyDescent="0.25">
      <c r="X348" s="34" t="s">
        <v>292</v>
      </c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17">
        <f t="shared" ref="AP348:AR349" si="1">+AP30</f>
        <v>120000000</v>
      </c>
      <c r="AQ348" s="18">
        <f t="shared" si="1"/>
        <v>120000000</v>
      </c>
      <c r="AR348" s="18">
        <f t="shared" si="1"/>
        <v>0</v>
      </c>
      <c r="AS348" s="33"/>
      <c r="AT348" s="33"/>
      <c r="AU348" s="35">
        <v>120000000</v>
      </c>
      <c r="AV348" s="36"/>
      <c r="AW348" s="18">
        <f>+AW30</f>
        <v>0</v>
      </c>
      <c r="AX348" s="13">
        <f t="shared" ref="AX348:BA348" si="2">+AX30</f>
        <v>120000000</v>
      </c>
      <c r="AY348" s="13">
        <f t="shared" si="2"/>
        <v>0</v>
      </c>
      <c r="AZ348" s="13">
        <f t="shared" si="2"/>
        <v>120000000</v>
      </c>
      <c r="BA348" s="13">
        <f t="shared" si="2"/>
        <v>0</v>
      </c>
      <c r="BB348" s="18">
        <f t="shared" ref="BB348:BD349" si="3">+BB30</f>
        <v>120000000</v>
      </c>
      <c r="BC348" s="18">
        <f t="shared" si="3"/>
        <v>0</v>
      </c>
      <c r="BD348" s="18">
        <f t="shared" si="3"/>
        <v>0</v>
      </c>
    </row>
    <row r="349" spans="1:56" x14ac:dyDescent="0.25">
      <c r="X349" s="34" t="s">
        <v>293</v>
      </c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17">
        <f t="shared" si="1"/>
        <v>308500000</v>
      </c>
      <c r="AQ349" s="18">
        <f t="shared" si="1"/>
        <v>300300000</v>
      </c>
      <c r="AR349" s="18">
        <f t="shared" si="1"/>
        <v>8200000</v>
      </c>
      <c r="AS349" s="33"/>
      <c r="AT349" s="33"/>
      <c r="AU349" s="35">
        <v>208204000</v>
      </c>
      <c r="AV349" s="36"/>
      <c r="AW349" s="18">
        <f>+AW31</f>
        <v>0</v>
      </c>
      <c r="AX349" s="18">
        <f>+AX31</f>
        <v>300300000</v>
      </c>
      <c r="AY349" s="18">
        <f>+AY31</f>
        <v>0</v>
      </c>
      <c r="AZ349" s="18">
        <f>+AZ31</f>
        <v>300300000</v>
      </c>
      <c r="BA349" s="18">
        <f>+BA31</f>
        <v>0</v>
      </c>
      <c r="BB349" s="18">
        <f t="shared" si="3"/>
        <v>300300000</v>
      </c>
      <c r="BC349" s="18">
        <f t="shared" si="3"/>
        <v>0</v>
      </c>
      <c r="BD349" s="18">
        <f t="shared" si="3"/>
        <v>0</v>
      </c>
    </row>
    <row r="350" spans="1:56" x14ac:dyDescent="0.25">
      <c r="AA350" s="12" t="s">
        <v>296</v>
      </c>
      <c r="AP350" s="17">
        <f>+AP21+AP156+AP192+AP214+AP227+AP256+AP270+AP289</f>
        <v>21002806126</v>
      </c>
      <c r="AQ350" s="18">
        <f>+AQ21+AQ156+AQ192+AQ214+AQ227+AQ256+AQ270+AQ289</f>
        <v>20050186645.080002</v>
      </c>
      <c r="AR350" s="18">
        <f>+AR21+AR156+AR192+AR214+AR227+AR256+AR270+AR289</f>
        <v>952619480.92000008</v>
      </c>
      <c r="AS350" s="33"/>
      <c r="AT350" s="33"/>
      <c r="AU350" s="35">
        <f>+AU21+AU156+AU192+AU214+AU227+AU256+AU270+AU289</f>
        <v>20050186645.080002</v>
      </c>
      <c r="AV350" s="36"/>
      <c r="AW350" s="18">
        <f t="shared" ref="AW350:BD350" si="4">+AW21+AW156+AW192+AW214+AW227+AW256+AW270+AW289</f>
        <v>0</v>
      </c>
      <c r="AX350" s="18">
        <f t="shared" si="4"/>
        <v>19611984948.080002</v>
      </c>
      <c r="AY350" s="18">
        <f t="shared" si="4"/>
        <v>438201697</v>
      </c>
      <c r="AZ350" s="18">
        <f t="shared" si="4"/>
        <v>19308290149.080002</v>
      </c>
      <c r="BA350" s="18">
        <f t="shared" si="4"/>
        <v>303694799</v>
      </c>
      <c r="BB350" s="18">
        <f t="shared" si="4"/>
        <v>19308290149.080002</v>
      </c>
      <c r="BC350" s="18">
        <f t="shared" si="4"/>
        <v>0</v>
      </c>
      <c r="BD350" s="18">
        <f t="shared" si="4"/>
        <v>26833977.75</v>
      </c>
    </row>
    <row r="351" spans="1:56" x14ac:dyDescent="0.25">
      <c r="AA351" s="12" t="s">
        <v>297</v>
      </c>
      <c r="AP351" s="17">
        <f>+AP277</f>
        <v>6437616639</v>
      </c>
      <c r="AQ351" s="18">
        <f>+AQ277</f>
        <v>6437616639</v>
      </c>
      <c r="AR351" s="18">
        <f>+AR277</f>
        <v>0</v>
      </c>
      <c r="AS351" s="33"/>
      <c r="AT351" s="33"/>
      <c r="AU351" s="35">
        <f>+AU277</f>
        <v>6437616639</v>
      </c>
      <c r="AV351" s="36">
        <f t="shared" ref="AV351" si="5">+AV277</f>
        <v>0</v>
      </c>
      <c r="AW351" s="18">
        <f t="shared" ref="AW351:BD351" si="6">+AW277</f>
        <v>0</v>
      </c>
      <c r="AX351" s="18">
        <f t="shared" si="6"/>
        <v>6437616639</v>
      </c>
      <c r="AY351" s="18">
        <f t="shared" si="6"/>
        <v>0</v>
      </c>
      <c r="AZ351" s="18">
        <f t="shared" si="6"/>
        <v>6437616639</v>
      </c>
      <c r="BA351" s="18">
        <f t="shared" si="6"/>
        <v>0</v>
      </c>
      <c r="BB351" s="18">
        <f t="shared" si="6"/>
        <v>6437616639</v>
      </c>
      <c r="BC351" s="18">
        <f t="shared" si="6"/>
        <v>0</v>
      </c>
      <c r="BD351" s="18">
        <f t="shared" si="6"/>
        <v>0</v>
      </c>
    </row>
    <row r="352" spans="1:56" s="20" customFormat="1" x14ac:dyDescent="0.25">
      <c r="AA352" s="20" t="s">
        <v>303</v>
      </c>
      <c r="AP352" s="21">
        <f>+AP320+AP207+AP171+AP170+AP169</f>
        <v>1987583148</v>
      </c>
      <c r="AQ352" s="21">
        <f>+AQ320+AQ207+AQ171+AQ170+AQ169</f>
        <v>1441616180.2</v>
      </c>
      <c r="AR352" s="21">
        <f>+AR320+AR207+AR171+AR170+AR169</f>
        <v>545966967.79999995</v>
      </c>
      <c r="AS352" s="22"/>
      <c r="AT352" s="22"/>
      <c r="AU352" s="35">
        <f>+AU320+AU207+AU171+AU170+AU169</f>
        <v>1441616180.2</v>
      </c>
      <c r="AV352" s="36"/>
      <c r="AW352" s="21">
        <f t="shared" ref="AW352:BD352" si="7">+AW320+AW207+AW171+AW170+AW169</f>
        <v>0</v>
      </c>
      <c r="AX352" s="21">
        <f t="shared" si="7"/>
        <v>1423616297.2</v>
      </c>
      <c r="AY352" s="21">
        <f t="shared" si="7"/>
        <v>17999883</v>
      </c>
      <c r="AZ352" s="21">
        <f t="shared" si="7"/>
        <v>1423616297.2</v>
      </c>
      <c r="BA352" s="21">
        <f t="shared" si="7"/>
        <v>0</v>
      </c>
      <c r="BB352" s="21">
        <f t="shared" si="7"/>
        <v>1423616297.2</v>
      </c>
      <c r="BC352" s="21">
        <f t="shared" si="7"/>
        <v>0</v>
      </c>
      <c r="BD352" s="21">
        <f t="shared" si="7"/>
        <v>0</v>
      </c>
    </row>
    <row r="353" spans="27:56" x14ac:dyDescent="0.25">
      <c r="AA353" s="12" t="s">
        <v>294</v>
      </c>
      <c r="AP353" s="17">
        <f>+AP346+AP345+AP344+AP343+AP330+AP310+AP300</f>
        <v>8301000000</v>
      </c>
      <c r="AQ353" s="18">
        <f>+AQ346+AQ345+AQ344+AQ343+AQ330+AQ310+AQ300</f>
        <v>6978005204.9899998</v>
      </c>
      <c r="AR353" s="18">
        <f>+AR346+AR345+AR344+AR343+AR330+AR310+AR300</f>
        <v>1322994795.01</v>
      </c>
      <c r="AS353" s="33"/>
      <c r="AT353" s="33"/>
      <c r="AU353" s="35">
        <f>+AU346+AU345+AU344+AU343+AU330+AU310+AU300</f>
        <v>6978005204.9899998</v>
      </c>
      <c r="AV353" s="36"/>
      <c r="AW353" s="18">
        <f t="shared" ref="AW353:BC353" si="8">+AW346+AW345+AW344+AW343+AW330+AW310+AW300</f>
        <v>0</v>
      </c>
      <c r="AX353" s="18">
        <f t="shared" si="8"/>
        <v>6657253073.9899998</v>
      </c>
      <c r="AY353" s="18">
        <f t="shared" si="8"/>
        <v>320752131</v>
      </c>
      <c r="AZ353" s="18">
        <f t="shared" si="8"/>
        <v>6657253073.9899998</v>
      </c>
      <c r="BA353" s="18">
        <f t="shared" si="8"/>
        <v>0</v>
      </c>
      <c r="BB353" s="18">
        <f t="shared" si="8"/>
        <v>6657253073.9899998</v>
      </c>
      <c r="BC353" s="18">
        <f t="shared" si="8"/>
        <v>0</v>
      </c>
      <c r="BD353" s="18">
        <f>+BD334+BD324+BD304+BD284</f>
        <v>40000</v>
      </c>
    </row>
    <row r="354" spans="27:56" x14ac:dyDescent="0.25">
      <c r="AA354" s="12" t="s">
        <v>295</v>
      </c>
      <c r="AP354" s="13">
        <f>+AP353+AP352+AP351+AP350+AP349+AP348+AP347</f>
        <v>87581768913</v>
      </c>
      <c r="AQ354" s="21">
        <f>+AQ353+AQ352+AQ351+AQ350+AQ349+AQ348+AQ347</f>
        <v>82517961127.700012</v>
      </c>
      <c r="AR354" s="21">
        <f>+AR353+AR352+AR351+AR350+AR349+AR348+AR347</f>
        <v>5063807785.3000002</v>
      </c>
      <c r="AS354" s="41"/>
      <c r="AT354" s="36"/>
      <c r="AU354" s="35">
        <f>+AU353+AU352+AU351+AU350+AU349+AU348+AU347</f>
        <v>82425865127.700012</v>
      </c>
      <c r="AV354" s="36"/>
      <c r="AW354" s="21">
        <f t="shared" ref="AW354:BD354" si="9">+AW353+AW352+AW351+AW350+AW349+AW348+AW347</f>
        <v>0</v>
      </c>
      <c r="AX354" s="21">
        <f t="shared" si="9"/>
        <v>81689765732.5</v>
      </c>
      <c r="AY354" s="21">
        <f t="shared" si="9"/>
        <v>828195395.20000005</v>
      </c>
      <c r="AZ354" s="21">
        <f t="shared" si="9"/>
        <v>81386070933.5</v>
      </c>
      <c r="BA354" s="21">
        <f t="shared" si="9"/>
        <v>303694799</v>
      </c>
      <c r="BB354" s="21">
        <f t="shared" si="9"/>
        <v>81386070933.5</v>
      </c>
      <c r="BC354" s="21">
        <f t="shared" si="9"/>
        <v>0</v>
      </c>
      <c r="BD354" s="21">
        <f t="shared" si="9"/>
        <v>144941641.06999999</v>
      </c>
    </row>
    <row r="355" spans="27:56" x14ac:dyDescent="0.25">
      <c r="AP355" s="23"/>
      <c r="AQ355" s="18"/>
    </row>
    <row r="356" spans="27:56" x14ac:dyDescent="0.25">
      <c r="AP356" s="13"/>
      <c r="AQ356" s="18"/>
    </row>
  </sheetData>
  <mergeCells count="4477"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S129:AT129"/>
    <mergeCell ref="AU129:AV129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S126:AT126"/>
    <mergeCell ref="AU126:AV126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J331:K331"/>
    <mergeCell ref="L331:M331"/>
    <mergeCell ref="AA331:AB331"/>
    <mergeCell ref="AC331:AD331"/>
    <mergeCell ref="AM331:AO331"/>
    <mergeCell ref="AM321:AO321"/>
    <mergeCell ref="J247:K247"/>
    <mergeCell ref="L247:M247"/>
    <mergeCell ref="AA247:AB247"/>
    <mergeCell ref="AC247:AD247"/>
    <mergeCell ref="AM247:AO247"/>
    <mergeCell ref="AF246:AH246"/>
    <mergeCell ref="AJ246:AO246"/>
    <mergeCell ref="AA244:AE244"/>
    <mergeCell ref="AF244:AH244"/>
    <mergeCell ref="AJ244:AO244"/>
    <mergeCell ref="L237:N237"/>
    <mergeCell ref="O237:P237"/>
    <mergeCell ref="A334:B334"/>
    <mergeCell ref="AS347:AT347"/>
    <mergeCell ref="AU347:AV347"/>
    <mergeCell ref="AU351:AV351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335:B335"/>
    <mergeCell ref="C335:D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E314:F314"/>
    <mergeCell ref="A332:G332"/>
    <mergeCell ref="H332:AO332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A330:B330"/>
    <mergeCell ref="C330:D330"/>
    <mergeCell ref="E330:F330"/>
    <mergeCell ref="G330:H330"/>
    <mergeCell ref="I329:K329"/>
    <mergeCell ref="J311:K311"/>
    <mergeCell ref="L311:M311"/>
    <mergeCell ref="AA311:AB311"/>
    <mergeCell ref="AC311:AD311"/>
    <mergeCell ref="AM311:AO311"/>
    <mergeCell ref="L305:N305"/>
    <mergeCell ref="O305:P305"/>
    <mergeCell ref="Q305:R305"/>
    <mergeCell ref="S305:Z305"/>
    <mergeCell ref="AF306:AH306"/>
    <mergeCell ref="AJ306:AO306"/>
    <mergeCell ref="O303:P303"/>
    <mergeCell ref="Q303:R303"/>
    <mergeCell ref="S303:Z303"/>
    <mergeCell ref="AA303:AE303"/>
    <mergeCell ref="AF303:AH303"/>
    <mergeCell ref="AJ303:AO303"/>
    <mergeCell ref="AF304:AH304"/>
    <mergeCell ref="E285:F285"/>
    <mergeCell ref="AJ293:AO293"/>
    <mergeCell ref="AF290:AH290"/>
    <mergeCell ref="AJ290:AO290"/>
    <mergeCell ref="AF287:AH287"/>
    <mergeCell ref="AJ287:AO287"/>
    <mergeCell ref="A302:G302"/>
    <mergeCell ref="H302:AO302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J301:K301"/>
    <mergeCell ref="L301:M301"/>
    <mergeCell ref="AA301:AB301"/>
    <mergeCell ref="AC301:AD301"/>
    <mergeCell ref="AM301:AO301"/>
    <mergeCell ref="Q292:R292"/>
    <mergeCell ref="C298:D298"/>
    <mergeCell ref="C295:D295"/>
    <mergeCell ref="E295:F295"/>
    <mergeCell ref="G295:H295"/>
    <mergeCell ref="I295:K295"/>
    <mergeCell ref="E292:F292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A272:B272"/>
    <mergeCell ref="C272:D272"/>
    <mergeCell ref="E272:F272"/>
    <mergeCell ref="G272:H272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I272:K272"/>
    <mergeCell ref="L272:N272"/>
    <mergeCell ref="O272:P272"/>
    <mergeCell ref="Q272:R272"/>
    <mergeCell ref="S272:Z272"/>
    <mergeCell ref="AJ272:AO272"/>
    <mergeCell ref="A248:G248"/>
    <mergeCell ref="H248:AO248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O254:P254"/>
    <mergeCell ref="Q254:R254"/>
    <mergeCell ref="S254:Z254"/>
    <mergeCell ref="C260:D260"/>
    <mergeCell ref="E260:F260"/>
    <mergeCell ref="G260:H260"/>
    <mergeCell ref="I260:K260"/>
    <mergeCell ref="L260:N260"/>
    <mergeCell ref="AA254:AE254"/>
    <mergeCell ref="S260:Z260"/>
    <mergeCell ref="AA260:AE260"/>
    <mergeCell ref="O260:P260"/>
    <mergeCell ref="Q260:R260"/>
    <mergeCell ref="E262:F262"/>
    <mergeCell ref="G262:H262"/>
    <mergeCell ref="I262:K262"/>
    <mergeCell ref="A261:B261"/>
    <mergeCell ref="C261:D261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J208:K208"/>
    <mergeCell ref="L208:M208"/>
    <mergeCell ref="AC208:AD208"/>
    <mergeCell ref="AJ243:AO243"/>
    <mergeCell ref="AF237:AH237"/>
    <mergeCell ref="AJ237:AO237"/>
    <mergeCell ref="L240:N240"/>
    <mergeCell ref="AJ241:AO241"/>
    <mergeCell ref="AA195:AE195"/>
    <mergeCell ref="AF195:AH195"/>
    <mergeCell ref="AJ195:AO195"/>
    <mergeCell ref="AJ194:AO194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A193:B193"/>
    <mergeCell ref="AJ184:AO184"/>
    <mergeCell ref="AF193:AH193"/>
    <mergeCell ref="A192:B192"/>
    <mergeCell ref="C192:D192"/>
    <mergeCell ref="A186:B186"/>
    <mergeCell ref="C186:D186"/>
    <mergeCell ref="AJ193:AO193"/>
    <mergeCell ref="C187:D187"/>
    <mergeCell ref="E187:F187"/>
    <mergeCell ref="G187:H187"/>
    <mergeCell ref="I187:K187"/>
    <mergeCell ref="L187:N187"/>
    <mergeCell ref="O187:P187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J172:K172"/>
    <mergeCell ref="L172:M172"/>
    <mergeCell ref="AA172:AB172"/>
    <mergeCell ref="AC172:AD172"/>
    <mergeCell ref="AM172:AO172"/>
    <mergeCell ref="A173:G173"/>
    <mergeCell ref="H173:AO173"/>
    <mergeCell ref="AF329:AH329"/>
    <mergeCell ref="AJ329:AO329"/>
    <mergeCell ref="AS329:AT329"/>
    <mergeCell ref="AJ318:AO318"/>
    <mergeCell ref="AS323:AT323"/>
    <mergeCell ref="O326:P326"/>
    <mergeCell ref="Q326:R326"/>
    <mergeCell ref="AS326:AT326"/>
    <mergeCell ref="AU323:AV323"/>
    <mergeCell ref="AU320:AV320"/>
    <mergeCell ref="AS321:AT321"/>
    <mergeCell ref="AU321:AV321"/>
    <mergeCell ref="AS331:AT331"/>
    <mergeCell ref="AU331:AV331"/>
    <mergeCell ref="AS332:AT332"/>
    <mergeCell ref="AU332:AV332"/>
    <mergeCell ref="O329:P329"/>
    <mergeCell ref="Q329:R329"/>
    <mergeCell ref="S329:Z329"/>
    <mergeCell ref="AA329:AE329"/>
    <mergeCell ref="AU329:AV329"/>
    <mergeCell ref="S318:Z318"/>
    <mergeCell ref="AJ324:AO324"/>
    <mergeCell ref="AS324:AT324"/>
    <mergeCell ref="AU324:AV324"/>
    <mergeCell ref="AU326:AV326"/>
    <mergeCell ref="AF325:AH325"/>
    <mergeCell ref="AJ325:AO325"/>
    <mergeCell ref="AS325:AT325"/>
    <mergeCell ref="AS322:AT322"/>
    <mergeCell ref="AU322:AV322"/>
    <mergeCell ref="AU325:AV325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S278:AT278"/>
    <mergeCell ref="AU278:AV278"/>
    <mergeCell ref="S292:Z292"/>
    <mergeCell ref="AA292:AE292"/>
    <mergeCell ref="AJ298:AO298"/>
    <mergeCell ref="A325:B325"/>
    <mergeCell ref="C325:D325"/>
    <mergeCell ref="E325:F325"/>
    <mergeCell ref="G325:H325"/>
    <mergeCell ref="I325:K325"/>
    <mergeCell ref="A324:B324"/>
    <mergeCell ref="C324:D324"/>
    <mergeCell ref="AU327:AV327"/>
    <mergeCell ref="AS328:AT328"/>
    <mergeCell ref="AU328:AV328"/>
    <mergeCell ref="A329:B329"/>
    <mergeCell ref="C329:D329"/>
    <mergeCell ref="E329:F329"/>
    <mergeCell ref="G329:H329"/>
    <mergeCell ref="L329:N329"/>
    <mergeCell ref="AS327:AT327"/>
    <mergeCell ref="E297:F297"/>
    <mergeCell ref="AJ297:AO297"/>
    <mergeCell ref="I286:K286"/>
    <mergeCell ref="S326:Z326"/>
    <mergeCell ref="AA326:AE326"/>
    <mergeCell ref="AF326:AH326"/>
    <mergeCell ref="AJ326:AO326"/>
    <mergeCell ref="L325:N325"/>
    <mergeCell ref="O325:P325"/>
    <mergeCell ref="G326:H326"/>
    <mergeCell ref="I326:K326"/>
    <mergeCell ref="L326:N326"/>
    <mergeCell ref="Q325:R325"/>
    <mergeCell ref="S325:Z325"/>
    <mergeCell ref="AA325:AE325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O292:P292"/>
    <mergeCell ref="G314:H314"/>
    <mergeCell ref="J321:K321"/>
    <mergeCell ref="AF314:AH314"/>
    <mergeCell ref="AJ314:AO314"/>
    <mergeCell ref="AA323:AE323"/>
    <mergeCell ref="AF323:AH323"/>
    <mergeCell ref="AA318:AE318"/>
    <mergeCell ref="AF271:AH271"/>
    <mergeCell ref="AJ271:AO271"/>
    <mergeCell ref="AF268:AH268"/>
    <mergeCell ref="AJ268:AO268"/>
    <mergeCell ref="I289:K289"/>
    <mergeCell ref="L286:N286"/>
    <mergeCell ref="O286:P286"/>
    <mergeCell ref="AF283:AH283"/>
    <mergeCell ref="AJ283:AO283"/>
    <mergeCell ref="S278:Z278"/>
    <mergeCell ref="AA278:AE278"/>
    <mergeCell ref="Q289:R289"/>
    <mergeCell ref="Q277:R277"/>
    <mergeCell ref="S277:Z277"/>
    <mergeCell ref="AA277:AE277"/>
    <mergeCell ref="AF277:AH277"/>
    <mergeCell ref="AJ273:AO273"/>
    <mergeCell ref="AF278:AH278"/>
    <mergeCell ref="AJ278:AO278"/>
    <mergeCell ref="I275:K275"/>
    <mergeCell ref="L275:N275"/>
    <mergeCell ref="O275:P275"/>
    <mergeCell ref="Q275:R275"/>
    <mergeCell ref="S275:Z275"/>
    <mergeCell ref="AM280:AO280"/>
    <mergeCell ref="H281:AO281"/>
    <mergeCell ref="Q286:R286"/>
    <mergeCell ref="G269:H269"/>
    <mergeCell ref="I269:K269"/>
    <mergeCell ref="L269:N269"/>
    <mergeCell ref="O269:P269"/>
    <mergeCell ref="Q269:R269"/>
    <mergeCell ref="Q214:R214"/>
    <mergeCell ref="S214:Z214"/>
    <mergeCell ref="AA214:AE214"/>
    <mergeCell ref="AF214:AH214"/>
    <mergeCell ref="AF241:AH241"/>
    <mergeCell ref="L234:N234"/>
    <mergeCell ref="O234:P234"/>
    <mergeCell ref="Q234:R234"/>
    <mergeCell ref="S234:Z234"/>
    <mergeCell ref="AA234:AE234"/>
    <mergeCell ref="AF231:AH231"/>
    <mergeCell ref="L228:N228"/>
    <mergeCell ref="O228:P228"/>
    <mergeCell ref="Q228:R228"/>
    <mergeCell ref="S228:Z228"/>
    <mergeCell ref="AA228:AE228"/>
    <mergeCell ref="AF225:AH225"/>
    <mergeCell ref="Q237:R237"/>
    <mergeCell ref="S237:Z237"/>
    <mergeCell ref="AA237:AE237"/>
    <mergeCell ref="L222:N222"/>
    <mergeCell ref="O222:P222"/>
    <mergeCell ref="Q222:R222"/>
    <mergeCell ref="S222:Z222"/>
    <mergeCell ref="AA222:AE222"/>
    <mergeCell ref="AF216:AH216"/>
    <mergeCell ref="Q217:R217"/>
    <mergeCell ref="S217:Z217"/>
    <mergeCell ref="AA217:AE217"/>
    <mergeCell ref="AF217:AH217"/>
    <mergeCell ref="G241:H241"/>
    <mergeCell ref="A240:B240"/>
    <mergeCell ref="C240:D240"/>
    <mergeCell ref="AA241:AE24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L257:N257"/>
    <mergeCell ref="O257:P257"/>
    <mergeCell ref="Q255:R255"/>
    <mergeCell ref="S255:Z255"/>
    <mergeCell ref="AA255:AE255"/>
    <mergeCell ref="AF255:AH255"/>
    <mergeCell ref="I243:K243"/>
    <mergeCell ref="L243:N243"/>
    <mergeCell ref="O243:P243"/>
    <mergeCell ref="G244:H244"/>
    <mergeCell ref="I244:K244"/>
    <mergeCell ref="L244:N244"/>
    <mergeCell ref="O244:P244"/>
    <mergeCell ref="Q244:R244"/>
    <mergeCell ref="S244:Z244"/>
    <mergeCell ref="AF243:AH243"/>
    <mergeCell ref="O251:P251"/>
    <mergeCell ref="Q251:R251"/>
    <mergeCell ref="S251:Z251"/>
    <mergeCell ref="AA251:AE251"/>
    <mergeCell ref="A251:B251"/>
    <mergeCell ref="C251:D251"/>
    <mergeCell ref="E251:F251"/>
    <mergeCell ref="G251:H251"/>
    <mergeCell ref="I251:K251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L195:N195"/>
    <mergeCell ref="O195:P195"/>
    <mergeCell ref="A171:B171"/>
    <mergeCell ref="C171:D171"/>
    <mergeCell ref="A234:B234"/>
    <mergeCell ref="C234:D234"/>
    <mergeCell ref="E234:F234"/>
    <mergeCell ref="G234:H234"/>
    <mergeCell ref="I234:K234"/>
    <mergeCell ref="O231:P231"/>
    <mergeCell ref="Q231:R231"/>
    <mergeCell ref="S231:Z231"/>
    <mergeCell ref="AA231:AE231"/>
    <mergeCell ref="A231:B231"/>
    <mergeCell ref="C231:D231"/>
    <mergeCell ref="E231:F231"/>
    <mergeCell ref="G231:H231"/>
    <mergeCell ref="I231:K231"/>
    <mergeCell ref="AJ214:AO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F211:AH211"/>
    <mergeCell ref="AJ211:AO211"/>
    <mergeCell ref="A214:B214"/>
    <mergeCell ref="C214:D214"/>
    <mergeCell ref="E214:F214"/>
    <mergeCell ref="G214:H214"/>
    <mergeCell ref="I214:K214"/>
    <mergeCell ref="L214:N214"/>
    <mergeCell ref="O214:P214"/>
    <mergeCell ref="L211:N211"/>
    <mergeCell ref="O211:P211"/>
    <mergeCell ref="Q211:R211"/>
    <mergeCell ref="S211:Z211"/>
    <mergeCell ref="AA211:AE211"/>
    <mergeCell ref="A211:B211"/>
    <mergeCell ref="C211:D211"/>
    <mergeCell ref="E211:F211"/>
    <mergeCell ref="G211:H211"/>
    <mergeCell ref="I211:K211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AF167:AH167"/>
    <mergeCell ref="AJ167:AO167"/>
    <mergeCell ref="A170:B170"/>
    <mergeCell ref="C170:D170"/>
    <mergeCell ref="E170:F170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L194:N194"/>
    <mergeCell ref="O194:P194"/>
    <mergeCell ref="Q194:R194"/>
    <mergeCell ref="S194:Z194"/>
    <mergeCell ref="AA194:AE194"/>
    <mergeCell ref="A194:B194"/>
    <mergeCell ref="C194:D194"/>
    <mergeCell ref="E194:F194"/>
    <mergeCell ref="G194:H194"/>
    <mergeCell ref="AS319:AT319"/>
    <mergeCell ref="AU319:AV319"/>
    <mergeCell ref="L319:N319"/>
    <mergeCell ref="O319:P319"/>
    <mergeCell ref="Q319:R319"/>
    <mergeCell ref="S319:Z319"/>
    <mergeCell ref="AA319:AE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0:AO320"/>
    <mergeCell ref="AS320:AT320"/>
    <mergeCell ref="AS316:AT316"/>
    <mergeCell ref="AU316:AV316"/>
    <mergeCell ref="AS317:AT317"/>
    <mergeCell ref="A317:B317"/>
    <mergeCell ref="A319:B319"/>
    <mergeCell ref="C319:D319"/>
    <mergeCell ref="AU317:AV317"/>
    <mergeCell ref="AS318:AT318"/>
    <mergeCell ref="AU318:AV318"/>
    <mergeCell ref="A318:B318"/>
    <mergeCell ref="C318:D318"/>
    <mergeCell ref="E318:F318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L314:N314"/>
    <mergeCell ref="O314:P314"/>
    <mergeCell ref="Q314:R314"/>
    <mergeCell ref="S314:Z314"/>
    <mergeCell ref="AA314:AE314"/>
    <mergeCell ref="A314:B314"/>
    <mergeCell ref="C314:D314"/>
    <mergeCell ref="AS314:AT314"/>
    <mergeCell ref="AS315:AT315"/>
    <mergeCell ref="AU315:AV315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3:AV313"/>
    <mergeCell ref="A312:G312"/>
    <mergeCell ref="H312:AO312"/>
    <mergeCell ref="AS311:AT311"/>
    <mergeCell ref="AU311:AV311"/>
    <mergeCell ref="O306:P306"/>
    <mergeCell ref="Q306:R306"/>
    <mergeCell ref="S306:Z306"/>
    <mergeCell ref="A307:B307"/>
    <mergeCell ref="C307:D307"/>
    <mergeCell ref="E307:F307"/>
    <mergeCell ref="G307:H307"/>
    <mergeCell ref="AS309:AT309"/>
    <mergeCell ref="AU309:AV309"/>
    <mergeCell ref="AS308:AT308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E298:F298"/>
    <mergeCell ref="G298:H298"/>
    <mergeCell ref="S298:Z298"/>
    <mergeCell ref="AA298:AE298"/>
    <mergeCell ref="AF298:AH298"/>
    <mergeCell ref="A298:B298"/>
    <mergeCell ref="AU296:AV296"/>
    <mergeCell ref="AS297:AT297"/>
    <mergeCell ref="AU297:AV297"/>
    <mergeCell ref="A297:B297"/>
    <mergeCell ref="C297:D297"/>
    <mergeCell ref="AF297:AH297"/>
    <mergeCell ref="AS299:AT299"/>
    <mergeCell ref="AU299:AV299"/>
    <mergeCell ref="AS300:AT300"/>
    <mergeCell ref="AU300:AV300"/>
    <mergeCell ref="S297:Z297"/>
    <mergeCell ref="AA297:AE297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295:N295"/>
    <mergeCell ref="O295:P295"/>
    <mergeCell ref="Q295:R295"/>
    <mergeCell ref="S295:Z295"/>
    <mergeCell ref="AA295:AE295"/>
    <mergeCell ref="A295:B295"/>
    <mergeCell ref="A300:B300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S294:AT294"/>
    <mergeCell ref="AU294:AV294"/>
    <mergeCell ref="AF292:AH292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292:B292"/>
    <mergeCell ref="C292:D292"/>
    <mergeCell ref="L292:N292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L289:N289"/>
    <mergeCell ref="O289:P289"/>
    <mergeCell ref="C289:D289"/>
    <mergeCell ref="AU285:AV285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S288:AT288"/>
    <mergeCell ref="AU288:AV288"/>
    <mergeCell ref="AF286:AH286"/>
    <mergeCell ref="AJ286:AO286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285:B285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L283:N283"/>
    <mergeCell ref="O283:P283"/>
    <mergeCell ref="Q283:R283"/>
    <mergeCell ref="S283:Z283"/>
    <mergeCell ref="AA283:AE283"/>
    <mergeCell ref="A283:B283"/>
    <mergeCell ref="C283:D283"/>
    <mergeCell ref="E283:F283"/>
    <mergeCell ref="G283:H283"/>
    <mergeCell ref="I283:K283"/>
    <mergeCell ref="AS284:AT284"/>
    <mergeCell ref="AU284:AV284"/>
    <mergeCell ref="AS283:AT283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AS280:AT280"/>
    <mergeCell ref="AU280:AV280"/>
    <mergeCell ref="J280:K280"/>
    <mergeCell ref="L280:M280"/>
    <mergeCell ref="AA280:AB280"/>
    <mergeCell ref="AC280:AD280"/>
    <mergeCell ref="A281:G281"/>
    <mergeCell ref="AS274:AT274"/>
    <mergeCell ref="AU274:AV274"/>
    <mergeCell ref="AS279:AT279"/>
    <mergeCell ref="AU279:AV279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S275:AT275"/>
    <mergeCell ref="AU275:AV275"/>
    <mergeCell ref="AU276:AV276"/>
    <mergeCell ref="AS271:AT271"/>
    <mergeCell ref="AU271:AV271"/>
    <mergeCell ref="AS272:AT272"/>
    <mergeCell ref="AU272:AV272"/>
    <mergeCell ref="L271:N271"/>
    <mergeCell ref="O271:P271"/>
    <mergeCell ref="Q271:R271"/>
    <mergeCell ref="S271:Z271"/>
    <mergeCell ref="AA271:AE271"/>
    <mergeCell ref="A271:B271"/>
    <mergeCell ref="C271:D271"/>
    <mergeCell ref="E271:F271"/>
    <mergeCell ref="G271:H271"/>
    <mergeCell ref="I271:K271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S270:AT270"/>
    <mergeCell ref="AU270:AV270"/>
    <mergeCell ref="AA272:AE272"/>
    <mergeCell ref="AF272:AH272"/>
    <mergeCell ref="AF269:AH269"/>
    <mergeCell ref="AJ269:AO269"/>
    <mergeCell ref="L268:N268"/>
    <mergeCell ref="O268:P268"/>
    <mergeCell ref="Q268:R268"/>
    <mergeCell ref="S268:Z268"/>
    <mergeCell ref="AA268:AE268"/>
    <mergeCell ref="A268:B268"/>
    <mergeCell ref="C268:D268"/>
    <mergeCell ref="E268:F268"/>
    <mergeCell ref="G268:H268"/>
    <mergeCell ref="I268:K268"/>
    <mergeCell ref="AS267:AT267"/>
    <mergeCell ref="AU267:AV267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8:AT268"/>
    <mergeCell ref="AU268:AV268"/>
    <mergeCell ref="AS266:AT266"/>
    <mergeCell ref="AU266:AV266"/>
    <mergeCell ref="C267:D267"/>
    <mergeCell ref="A265:G265"/>
    <mergeCell ref="H265:AO265"/>
    <mergeCell ref="AF260:AH260"/>
    <mergeCell ref="AJ260:AO260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J264:K264"/>
    <mergeCell ref="L264:M264"/>
    <mergeCell ref="AJ261:AO261"/>
    <mergeCell ref="A262:B262"/>
    <mergeCell ref="C262:D262"/>
    <mergeCell ref="AS256:AT256"/>
    <mergeCell ref="AU256:AV256"/>
    <mergeCell ref="AF254:AH254"/>
    <mergeCell ref="AJ254:AO254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AA264:AB264"/>
    <mergeCell ref="AC264:AD264"/>
    <mergeCell ref="AM264:AO264"/>
    <mergeCell ref="AF257:AH257"/>
    <mergeCell ref="AJ257:AO257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U257:AV257"/>
    <mergeCell ref="AS255:AT255"/>
    <mergeCell ref="AS243:AT243"/>
    <mergeCell ref="AU244:AV244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S242:AT242"/>
    <mergeCell ref="AU242:AV242"/>
    <mergeCell ref="A243:B243"/>
    <mergeCell ref="C243:D243"/>
    <mergeCell ref="E243:F243"/>
    <mergeCell ref="G243:H243"/>
    <mergeCell ref="A244:B244"/>
    <mergeCell ref="C244:D244"/>
    <mergeCell ref="E244:F244"/>
    <mergeCell ref="Q243:R243"/>
    <mergeCell ref="S243:Z243"/>
    <mergeCell ref="AA243:AE243"/>
    <mergeCell ref="AU243:AV243"/>
    <mergeCell ref="A241:B241"/>
    <mergeCell ref="C241:D241"/>
    <mergeCell ref="E241:F241"/>
    <mergeCell ref="A254:B254"/>
    <mergeCell ref="C254:D254"/>
    <mergeCell ref="E254:F254"/>
    <mergeCell ref="G254:H254"/>
    <mergeCell ref="A253:B253"/>
    <mergeCell ref="C253:D253"/>
    <mergeCell ref="E253:F253"/>
    <mergeCell ref="G253:H253"/>
    <mergeCell ref="I253:K253"/>
    <mergeCell ref="AS244:AT244"/>
    <mergeCell ref="AF249:AH249"/>
    <mergeCell ref="AF250:AH250"/>
    <mergeCell ref="AJ250:AO250"/>
    <mergeCell ref="S250:Z250"/>
    <mergeCell ref="AA250:AE250"/>
    <mergeCell ref="A246:B246"/>
    <mergeCell ref="C246:D246"/>
    <mergeCell ref="L253:N253"/>
    <mergeCell ref="O253:P253"/>
    <mergeCell ref="Q253:R253"/>
    <mergeCell ref="I254:K254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S245:AT245"/>
    <mergeCell ref="AJ255:AO255"/>
    <mergeCell ref="L254:N254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S239:Z239"/>
    <mergeCell ref="AA239:AE239"/>
    <mergeCell ref="AF239:AH239"/>
    <mergeCell ref="AJ239:AO239"/>
    <mergeCell ref="AS239:AT239"/>
    <mergeCell ref="AU239:AV239"/>
    <mergeCell ref="AS240:AT240"/>
    <mergeCell ref="AU240:AV240"/>
    <mergeCell ref="O240:P240"/>
    <mergeCell ref="Q240:R240"/>
    <mergeCell ref="S240:Z240"/>
    <mergeCell ref="AA240:AE240"/>
    <mergeCell ref="E240:F240"/>
    <mergeCell ref="G240:H240"/>
    <mergeCell ref="I240:K240"/>
    <mergeCell ref="AF240:AH240"/>
    <mergeCell ref="AJ240:AO240"/>
    <mergeCell ref="I241:K241"/>
    <mergeCell ref="L241:N241"/>
    <mergeCell ref="O241:P241"/>
    <mergeCell ref="Q241:R241"/>
    <mergeCell ref="S241:Z241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A237:B237"/>
    <mergeCell ref="C237:D237"/>
    <mergeCell ref="E237:F237"/>
    <mergeCell ref="G237:H237"/>
    <mergeCell ref="I237:K237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S236:AT236"/>
    <mergeCell ref="AU236:AV236"/>
    <mergeCell ref="AF234:AH234"/>
    <mergeCell ref="AJ234:AO234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S233:AT233"/>
    <mergeCell ref="AU233:AV233"/>
    <mergeCell ref="AJ231:AO231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L231:N231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F228:AH228"/>
    <mergeCell ref="AJ228:AO228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228:B228"/>
    <mergeCell ref="C228:D228"/>
    <mergeCell ref="E228:F228"/>
    <mergeCell ref="G228:H228"/>
    <mergeCell ref="I228:K228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7:AT227"/>
    <mergeCell ref="AU227:AV227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F222:AH222"/>
    <mergeCell ref="AJ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222:B222"/>
    <mergeCell ref="C222:D222"/>
    <mergeCell ref="E222:F222"/>
    <mergeCell ref="G222:H222"/>
    <mergeCell ref="I222:K222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S221:AT221"/>
    <mergeCell ref="AU221:AV221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S217:AT217"/>
    <mergeCell ref="AU217:AV217"/>
    <mergeCell ref="AS218:AT218"/>
    <mergeCell ref="AU218:AV218"/>
    <mergeCell ref="J218:K218"/>
    <mergeCell ref="L218:M218"/>
    <mergeCell ref="AA218:AB218"/>
    <mergeCell ref="AC218:AD218"/>
    <mergeCell ref="AM218:AO218"/>
    <mergeCell ref="A219:G219"/>
    <mergeCell ref="H219:AO219"/>
    <mergeCell ref="AJ217:AO217"/>
    <mergeCell ref="AJ216:AO216"/>
    <mergeCell ref="AS216:AT216"/>
    <mergeCell ref="AU216:AV216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217:B217"/>
    <mergeCell ref="C217:D217"/>
    <mergeCell ref="E217:F217"/>
    <mergeCell ref="G217:H217"/>
    <mergeCell ref="I217:K217"/>
    <mergeCell ref="L217:N217"/>
    <mergeCell ref="O217:P217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S213:AT213"/>
    <mergeCell ref="AU213:AV213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J203:AO203"/>
    <mergeCell ref="AF210:AH210"/>
    <mergeCell ref="AJ210:AO210"/>
    <mergeCell ref="AJ204:AO204"/>
    <mergeCell ref="AJ206:AO206"/>
    <mergeCell ref="A203:B203"/>
    <mergeCell ref="C203:D203"/>
    <mergeCell ref="E203:F203"/>
    <mergeCell ref="G203:H203"/>
    <mergeCell ref="I203:K203"/>
    <mergeCell ref="S204:Z204"/>
    <mergeCell ref="AA204:AE204"/>
    <mergeCell ref="AJ205:AO205"/>
    <mergeCell ref="A209:G209"/>
    <mergeCell ref="H209:AO209"/>
    <mergeCell ref="AF206:AH206"/>
    <mergeCell ref="AA203:AE203"/>
    <mergeCell ref="AF203:AH203"/>
    <mergeCell ref="AM208:AO208"/>
    <mergeCell ref="A207:B207"/>
    <mergeCell ref="C207:D207"/>
    <mergeCell ref="E207:F207"/>
    <mergeCell ref="AS210:AT210"/>
    <mergeCell ref="AU210:AV210"/>
    <mergeCell ref="AS208:AT208"/>
    <mergeCell ref="AU208:AV208"/>
    <mergeCell ref="AS204:AT204"/>
    <mergeCell ref="AU204:AV204"/>
    <mergeCell ref="AU205:AV205"/>
    <mergeCell ref="A200:B200"/>
    <mergeCell ref="C200:D200"/>
    <mergeCell ref="E200:F200"/>
    <mergeCell ref="G200:H200"/>
    <mergeCell ref="I200:K200"/>
    <mergeCell ref="A201:B201"/>
    <mergeCell ref="C201:D201"/>
    <mergeCell ref="A202:B202"/>
    <mergeCell ref="C202:D202"/>
    <mergeCell ref="AS206:AT206"/>
    <mergeCell ref="AU206:AV206"/>
    <mergeCell ref="AS207:AT207"/>
    <mergeCell ref="AU207:AV207"/>
    <mergeCell ref="AS203:AT203"/>
    <mergeCell ref="AU203:AV203"/>
    <mergeCell ref="A206:B206"/>
    <mergeCell ref="C206:D206"/>
    <mergeCell ref="E206:F206"/>
    <mergeCell ref="G206:H206"/>
    <mergeCell ref="I206:K206"/>
    <mergeCell ref="AS202:AT202"/>
    <mergeCell ref="Q204:R204"/>
    <mergeCell ref="Q205:R205"/>
    <mergeCell ref="S205:Z205"/>
    <mergeCell ref="AA208:AB208"/>
    <mergeCell ref="AU194:AV194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S195:AT195"/>
    <mergeCell ref="AU195:AV195"/>
    <mergeCell ref="AF196:AH196"/>
    <mergeCell ref="AJ196:AO196"/>
    <mergeCell ref="AS196:AT196"/>
    <mergeCell ref="AU196:AV196"/>
    <mergeCell ref="AS197:AT197"/>
    <mergeCell ref="AU197:AV197"/>
    <mergeCell ref="O196:P196"/>
    <mergeCell ref="Q196:R196"/>
    <mergeCell ref="S196:Z196"/>
    <mergeCell ref="AA196:AE196"/>
    <mergeCell ref="Q195:R195"/>
    <mergeCell ref="S195:Z195"/>
    <mergeCell ref="AS194:AT194"/>
    <mergeCell ref="I194:K194"/>
    <mergeCell ref="A195:B195"/>
    <mergeCell ref="C195:D195"/>
    <mergeCell ref="E195:F195"/>
    <mergeCell ref="AU193:AV193"/>
    <mergeCell ref="AF189:AH189"/>
    <mergeCell ref="AJ189:AO189"/>
    <mergeCell ref="AS189:AT189"/>
    <mergeCell ref="AU189:AV189"/>
    <mergeCell ref="AA184:AE184"/>
    <mergeCell ref="A184:B184"/>
    <mergeCell ref="C184:D184"/>
    <mergeCell ref="E184:F184"/>
    <mergeCell ref="S191:Z191"/>
    <mergeCell ref="AA191:AE191"/>
    <mergeCell ref="AF191:AH191"/>
    <mergeCell ref="AJ191:AO191"/>
    <mergeCell ref="S189:Z189"/>
    <mergeCell ref="AA189:AE189"/>
    <mergeCell ref="L189:N189"/>
    <mergeCell ref="O189:P189"/>
    <mergeCell ref="Q189:R189"/>
    <mergeCell ref="A190:B190"/>
    <mergeCell ref="C190:D190"/>
    <mergeCell ref="E190:F190"/>
    <mergeCell ref="G190:H190"/>
    <mergeCell ref="O190:P190"/>
    <mergeCell ref="Q190:R190"/>
    <mergeCell ref="S190:Z190"/>
    <mergeCell ref="AA190:AE190"/>
    <mergeCell ref="G189:H189"/>
    <mergeCell ref="I189:K189"/>
    <mergeCell ref="AU192:AV192"/>
    <mergeCell ref="AS191:AT191"/>
    <mergeCell ref="AU191:AV191"/>
    <mergeCell ref="AU190:AV190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G184:H184"/>
    <mergeCell ref="I184:K184"/>
    <mergeCell ref="AS185:AT185"/>
    <mergeCell ref="AU185:AV185"/>
    <mergeCell ref="AF184:AH184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A181:AE181"/>
    <mergeCell ref="A181:B181"/>
    <mergeCell ref="C181:D181"/>
    <mergeCell ref="E181:F181"/>
    <mergeCell ref="G181:H181"/>
    <mergeCell ref="I181:K181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Q181:R181"/>
    <mergeCell ref="S181:Z181"/>
    <mergeCell ref="AF181:AH181"/>
    <mergeCell ref="AJ181:AO181"/>
    <mergeCell ref="AS181:AT181"/>
    <mergeCell ref="AU181:AV181"/>
    <mergeCell ref="AF178:AH178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S179:AT179"/>
    <mergeCell ref="AU179:AV179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AF175:AH175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A175:AE175"/>
    <mergeCell ref="A175:B175"/>
    <mergeCell ref="C175:D175"/>
    <mergeCell ref="E175:F175"/>
    <mergeCell ref="G175:H175"/>
    <mergeCell ref="I175:K175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S165:AT165"/>
    <mergeCell ref="AU165:AV165"/>
    <mergeCell ref="AS171:AT171"/>
    <mergeCell ref="AU171:AV171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S167:Z167"/>
    <mergeCell ref="AA167:AE167"/>
    <mergeCell ref="AU169:AV169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A168:AE168"/>
    <mergeCell ref="AF168:AH168"/>
    <mergeCell ref="E164:F164"/>
    <mergeCell ref="G164:H164"/>
    <mergeCell ref="AS163:AT163"/>
    <mergeCell ref="AU163:AV163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164:B164"/>
    <mergeCell ref="C164:D164"/>
    <mergeCell ref="AS166:AT166"/>
    <mergeCell ref="AU166:AV166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161:AH161"/>
    <mergeCell ref="AJ161:AO161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L161:N161"/>
    <mergeCell ref="O161:P161"/>
    <mergeCell ref="Q161:R161"/>
    <mergeCell ref="S161:Z161"/>
    <mergeCell ref="AA161:AE161"/>
    <mergeCell ref="A161:B161"/>
    <mergeCell ref="C161:D161"/>
    <mergeCell ref="E161:F161"/>
    <mergeCell ref="G161:H161"/>
    <mergeCell ref="I161:K161"/>
    <mergeCell ref="AS162:AT162"/>
    <mergeCell ref="AU162:AV162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60:AT160"/>
    <mergeCell ref="AU160:AV160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S157:AT157"/>
    <mergeCell ref="AU157:AV157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S154:AT154"/>
    <mergeCell ref="AU154:AV154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S151:AT151"/>
    <mergeCell ref="AU151:AV151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U148:AV148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U145:AV145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S142:AT142"/>
    <mergeCell ref="AU142:AV142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S139:AT139"/>
    <mergeCell ref="AU139:AV139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U136:AV136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S124:AT124"/>
    <mergeCell ref="AU124:AV124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S130:AT130"/>
    <mergeCell ref="AU130:AV130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7:B17"/>
    <mergeCell ref="C17:D17"/>
    <mergeCell ref="E17:F17"/>
    <mergeCell ref="G17:H17"/>
    <mergeCell ref="I17:K17"/>
    <mergeCell ref="L17:N17"/>
    <mergeCell ref="A2:J6"/>
    <mergeCell ref="M3:AA5"/>
    <mergeCell ref="AD3:AM3"/>
    <mergeCell ref="AO3:AS3"/>
    <mergeCell ref="AD5:AM7"/>
    <mergeCell ref="AO5:AS7"/>
    <mergeCell ref="AU16:AV16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F338:AH338"/>
    <mergeCell ref="AJ338:AO338"/>
    <mergeCell ref="AS338:AT338"/>
    <mergeCell ref="AU338:AV338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U336:AV336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AU341:AV341"/>
    <mergeCell ref="L342:N342"/>
    <mergeCell ref="O342:P342"/>
    <mergeCell ref="Q342:R342"/>
    <mergeCell ref="S342:Z342"/>
    <mergeCell ref="AA342:AE342"/>
    <mergeCell ref="AF342:AH342"/>
    <mergeCell ref="AJ342:AO342"/>
    <mergeCell ref="AS342:AT342"/>
    <mergeCell ref="AU342:AV342"/>
    <mergeCell ref="AJ333:AO333"/>
    <mergeCell ref="AS333:AT333"/>
    <mergeCell ref="AU333:AV333"/>
    <mergeCell ref="A342:B342"/>
    <mergeCell ref="C342:D342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AS339:AT339"/>
    <mergeCell ref="AU339:AV339"/>
    <mergeCell ref="A340:B340"/>
    <mergeCell ref="C340:D340"/>
    <mergeCell ref="E340:F340"/>
    <mergeCell ref="O327:P327"/>
    <mergeCell ref="A328:B328"/>
    <mergeCell ref="G328:H328"/>
    <mergeCell ref="I328:K328"/>
    <mergeCell ref="L328:N328"/>
    <mergeCell ref="O328:P328"/>
    <mergeCell ref="Q257:R257"/>
    <mergeCell ref="S257:Z257"/>
    <mergeCell ref="AA257:AE257"/>
    <mergeCell ref="Q262:R262"/>
    <mergeCell ref="AS258:AT258"/>
    <mergeCell ref="AU258:AV258"/>
    <mergeCell ref="L259:N259"/>
    <mergeCell ref="O259:P259"/>
    <mergeCell ref="Q259:R259"/>
    <mergeCell ref="S259:Z259"/>
    <mergeCell ref="AA259:AE259"/>
    <mergeCell ref="AF259:AH259"/>
    <mergeCell ref="AJ259:AO259"/>
    <mergeCell ref="AS259:AT259"/>
    <mergeCell ref="AU259:AV259"/>
    <mergeCell ref="AS260:AT260"/>
    <mergeCell ref="S262:Z262"/>
    <mergeCell ref="A304:B304"/>
    <mergeCell ref="C304:D304"/>
    <mergeCell ref="E304:F304"/>
    <mergeCell ref="G304:H304"/>
    <mergeCell ref="I304:K304"/>
    <mergeCell ref="AU260:AV260"/>
    <mergeCell ref="AS261:AT261"/>
    <mergeCell ref="AU261:AV261"/>
    <mergeCell ref="AS263:AT263"/>
    <mergeCell ref="C286:D286"/>
    <mergeCell ref="G305:H305"/>
    <mergeCell ref="G342:H342"/>
    <mergeCell ref="I342:K342"/>
    <mergeCell ref="A309:B309"/>
    <mergeCell ref="A341:B341"/>
    <mergeCell ref="C341:D341"/>
    <mergeCell ref="E341:F341"/>
    <mergeCell ref="G341:H341"/>
    <mergeCell ref="I341:K341"/>
    <mergeCell ref="L341:N341"/>
    <mergeCell ref="G340:H340"/>
    <mergeCell ref="G309:H309"/>
    <mergeCell ref="I305:K305"/>
    <mergeCell ref="C309:D309"/>
    <mergeCell ref="E309:F309"/>
    <mergeCell ref="A327:B327"/>
    <mergeCell ref="C327:D327"/>
    <mergeCell ref="E327:F327"/>
    <mergeCell ref="G327:H327"/>
    <mergeCell ref="I327:K327"/>
    <mergeCell ref="L327:N327"/>
    <mergeCell ref="E342:F342"/>
    <mergeCell ref="I340:K340"/>
    <mergeCell ref="L340:N340"/>
    <mergeCell ref="I314:K314"/>
    <mergeCell ref="A323:B323"/>
    <mergeCell ref="C323:D323"/>
    <mergeCell ref="E323:F323"/>
    <mergeCell ref="G323:H323"/>
    <mergeCell ref="I323:K323"/>
    <mergeCell ref="L323:N323"/>
    <mergeCell ref="AU255:AV255"/>
    <mergeCell ref="AS257:AT257"/>
    <mergeCell ref="A257:B257"/>
    <mergeCell ref="C257:D257"/>
    <mergeCell ref="E257:F257"/>
    <mergeCell ref="G257:H257"/>
    <mergeCell ref="I257:K257"/>
    <mergeCell ref="AA276:AE276"/>
    <mergeCell ref="L276:N276"/>
    <mergeCell ref="O276:P276"/>
    <mergeCell ref="G277:H277"/>
    <mergeCell ref="I277:K277"/>
    <mergeCell ref="L285:N285"/>
    <mergeCell ref="O285:P285"/>
    <mergeCell ref="Q285:R285"/>
    <mergeCell ref="S285:Z285"/>
    <mergeCell ref="AA285:AE285"/>
    <mergeCell ref="A259:B259"/>
    <mergeCell ref="A267:B267"/>
    <mergeCell ref="G276:H276"/>
    <mergeCell ref="I276:K276"/>
    <mergeCell ref="Q276:R276"/>
    <mergeCell ref="S276:Z276"/>
    <mergeCell ref="AU263:AV263"/>
    <mergeCell ref="AS264:AT264"/>
    <mergeCell ref="AU264:AV264"/>
    <mergeCell ref="AF262:AH262"/>
    <mergeCell ref="AJ262:AO262"/>
    <mergeCell ref="AS262:AT262"/>
    <mergeCell ref="AU262:AV262"/>
    <mergeCell ref="L262:N262"/>
    <mergeCell ref="O262:P262"/>
    <mergeCell ref="Q201:R201"/>
    <mergeCell ref="S201:Z201"/>
    <mergeCell ref="C193:D193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U249:AV249"/>
    <mergeCell ref="AS302:AT302"/>
    <mergeCell ref="AU302:AV302"/>
    <mergeCell ref="AJ249:AO249"/>
    <mergeCell ref="AS249:AT249"/>
    <mergeCell ref="S253:Z253"/>
    <mergeCell ref="AA253:AE253"/>
    <mergeCell ref="AF253:AH253"/>
    <mergeCell ref="AJ253:AO253"/>
    <mergeCell ref="AS253:AT253"/>
    <mergeCell ref="AU253:AV253"/>
    <mergeCell ref="AF251:AH251"/>
    <mergeCell ref="AJ251:AO251"/>
    <mergeCell ref="AS251:AT251"/>
    <mergeCell ref="AU251:AV251"/>
    <mergeCell ref="Q187:R187"/>
    <mergeCell ref="S187:Z187"/>
    <mergeCell ref="AA187:AE187"/>
    <mergeCell ref="S193:Z193"/>
    <mergeCell ref="AA193:AE193"/>
    <mergeCell ref="Q199:R199"/>
    <mergeCell ref="S199:Z199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198:B198"/>
    <mergeCell ref="C198:D198"/>
    <mergeCell ref="E198:F198"/>
    <mergeCell ref="G198:H198"/>
    <mergeCell ref="I198:K198"/>
    <mergeCell ref="L198:N198"/>
    <mergeCell ref="O198:P198"/>
    <mergeCell ref="AS190:AT190"/>
    <mergeCell ref="Q198:R198"/>
    <mergeCell ref="S198:Z198"/>
    <mergeCell ref="L190:N190"/>
    <mergeCell ref="E193:F193"/>
    <mergeCell ref="I190:K190"/>
    <mergeCell ref="AS193:AT193"/>
    <mergeCell ref="E189:F189"/>
    <mergeCell ref="G195:H195"/>
    <mergeCell ref="I195:K195"/>
    <mergeCell ref="AU198:AV198"/>
    <mergeCell ref="I199:K199"/>
    <mergeCell ref="L199:N199"/>
    <mergeCell ref="A303:B303"/>
    <mergeCell ref="C303:D303"/>
    <mergeCell ref="E303:F303"/>
    <mergeCell ref="G303:H303"/>
    <mergeCell ref="I303:K303"/>
    <mergeCell ref="L303:N303"/>
    <mergeCell ref="AA245:AE245"/>
    <mergeCell ref="S245:Z245"/>
    <mergeCell ref="Q245:R245"/>
    <mergeCell ref="O245:P245"/>
    <mergeCell ref="L245:N245"/>
    <mergeCell ref="AF245:AH245"/>
    <mergeCell ref="AS250:AT250"/>
    <mergeCell ref="AU250:AV250"/>
    <mergeCell ref="AS252:AT252"/>
    <mergeCell ref="AU252:AV252"/>
    <mergeCell ref="AS303:AT303"/>
    <mergeCell ref="L251:N251"/>
    <mergeCell ref="AU303:AV303"/>
    <mergeCell ref="L206:N206"/>
    <mergeCell ref="O206:P206"/>
    <mergeCell ref="Q206:R206"/>
    <mergeCell ref="S206:Z206"/>
    <mergeCell ref="AA206:AE206"/>
    <mergeCell ref="AS246:AT246"/>
    <mergeCell ref="AU246:AV246"/>
    <mergeCell ref="AS201:AT201"/>
    <mergeCell ref="AU201:AV201"/>
    <mergeCell ref="G199:H199"/>
    <mergeCell ref="AS304:AT304"/>
    <mergeCell ref="AU304:AV304"/>
    <mergeCell ref="A306:B306"/>
    <mergeCell ref="C306:D306"/>
    <mergeCell ref="E306:F306"/>
    <mergeCell ref="AJ308:AO308"/>
    <mergeCell ref="I309:K309"/>
    <mergeCell ref="L309:N309"/>
    <mergeCell ref="O309:P309"/>
    <mergeCell ref="Q309:R309"/>
    <mergeCell ref="S309:Z309"/>
    <mergeCell ref="AA309:AE309"/>
    <mergeCell ref="G306:H306"/>
    <mergeCell ref="I306:K306"/>
    <mergeCell ref="L306:N306"/>
    <mergeCell ref="Q304:R304"/>
    <mergeCell ref="S304:Z304"/>
    <mergeCell ref="AA304:AE304"/>
    <mergeCell ref="AJ304:AO304"/>
    <mergeCell ref="AJ307:AO307"/>
    <mergeCell ref="AS306:AT306"/>
    <mergeCell ref="AU306:AV306"/>
    <mergeCell ref="AF309:AH309"/>
    <mergeCell ref="AJ309:AO309"/>
    <mergeCell ref="AS305:AT305"/>
    <mergeCell ref="AU308:AV308"/>
    <mergeCell ref="AU305:AV305"/>
    <mergeCell ref="O307:P307"/>
    <mergeCell ref="Q307:R307"/>
    <mergeCell ref="S307:Z307"/>
    <mergeCell ref="AA307:AE307"/>
    <mergeCell ref="AF307:AH307"/>
    <mergeCell ref="A249:B249"/>
    <mergeCell ref="C249:D249"/>
    <mergeCell ref="G245:H245"/>
    <mergeCell ref="A275:B275"/>
    <mergeCell ref="C275:D275"/>
    <mergeCell ref="A277:B277"/>
    <mergeCell ref="C277:D277"/>
    <mergeCell ref="A276:B276"/>
    <mergeCell ref="C276:D276"/>
    <mergeCell ref="I245:K245"/>
    <mergeCell ref="AA262:AE262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260:B260"/>
    <mergeCell ref="A269:B269"/>
    <mergeCell ref="C269:D269"/>
    <mergeCell ref="E269:F269"/>
    <mergeCell ref="G275:H275"/>
    <mergeCell ref="A252:B252"/>
    <mergeCell ref="C252:D252"/>
    <mergeCell ref="C259:D259"/>
    <mergeCell ref="E259:F259"/>
    <mergeCell ref="G259:H259"/>
    <mergeCell ref="I259:K259"/>
    <mergeCell ref="S269:Z269"/>
    <mergeCell ref="AA269:AE269"/>
    <mergeCell ref="AU202:AV202"/>
    <mergeCell ref="AF200:AH200"/>
    <mergeCell ref="AJ200:AO200"/>
    <mergeCell ref="AS200:AT200"/>
    <mergeCell ref="AU200:AV200"/>
    <mergeCell ref="AS248:AT248"/>
    <mergeCell ref="AU248:AV248"/>
    <mergeCell ref="E201:F201"/>
    <mergeCell ref="G201:H201"/>
    <mergeCell ref="I201:K201"/>
    <mergeCell ref="G292:H292"/>
    <mergeCell ref="I292:K292"/>
    <mergeCell ref="E289:F289"/>
    <mergeCell ref="G289:H289"/>
    <mergeCell ref="E275:F275"/>
    <mergeCell ref="AA275:AE275"/>
    <mergeCell ref="AF275:AH275"/>
    <mergeCell ref="AJ275:AO275"/>
    <mergeCell ref="AS276:AT276"/>
    <mergeCell ref="E277:F277"/>
    <mergeCell ref="E276:F276"/>
    <mergeCell ref="L277:N277"/>
    <mergeCell ref="O277:P277"/>
    <mergeCell ref="AF276:AH276"/>
    <mergeCell ref="AJ276:AO276"/>
    <mergeCell ref="AJ285:AO285"/>
    <mergeCell ref="AA201:AE201"/>
    <mergeCell ref="AF201:AH201"/>
    <mergeCell ref="AF204:AH204"/>
    <mergeCell ref="G285:H285"/>
    <mergeCell ref="I285:K285"/>
    <mergeCell ref="AU245:AV245"/>
    <mergeCell ref="I196:K196"/>
    <mergeCell ref="L196:N196"/>
    <mergeCell ref="AA205:AE205"/>
    <mergeCell ref="O199:P199"/>
    <mergeCell ref="AS199:AT199"/>
    <mergeCell ref="AU199:AV199"/>
    <mergeCell ref="AS247:AT247"/>
    <mergeCell ref="AU247:AV247"/>
    <mergeCell ref="AS209:AT209"/>
    <mergeCell ref="AU209:AV209"/>
    <mergeCell ref="AS211:AT211"/>
    <mergeCell ref="AU211:AV211"/>
    <mergeCell ref="AS214:AT214"/>
    <mergeCell ref="AU214:AV214"/>
    <mergeCell ref="AS215:AT215"/>
    <mergeCell ref="AU215:AV215"/>
    <mergeCell ref="L200:N200"/>
    <mergeCell ref="O200:P200"/>
    <mergeCell ref="Q200:R200"/>
    <mergeCell ref="S200:Z200"/>
    <mergeCell ref="AA199:AE199"/>
    <mergeCell ref="AF199:AH199"/>
    <mergeCell ref="AJ199:AO199"/>
    <mergeCell ref="AS205:AT205"/>
    <mergeCell ref="AJ201:AO201"/>
    <mergeCell ref="I205:K205"/>
    <mergeCell ref="L205:N205"/>
    <mergeCell ref="O205:P205"/>
    <mergeCell ref="AJ245:AO245"/>
    <mergeCell ref="L201:N201"/>
    <mergeCell ref="O201:P201"/>
    <mergeCell ref="AF205:AH205"/>
    <mergeCell ref="AJ168:AO168"/>
    <mergeCell ref="AS168:AT168"/>
    <mergeCell ref="AU168:AV168"/>
    <mergeCell ref="AU170:AV170"/>
    <mergeCell ref="AA200:AE200"/>
    <mergeCell ref="AF198:AH198"/>
    <mergeCell ref="AJ198:AO198"/>
    <mergeCell ref="AS198:AT198"/>
    <mergeCell ref="L192:N192"/>
    <mergeCell ref="O192:P192"/>
    <mergeCell ref="Q192:R192"/>
    <mergeCell ref="S192:Z192"/>
    <mergeCell ref="AA192:AE192"/>
    <mergeCell ref="AF192:AH192"/>
    <mergeCell ref="AJ192:AO192"/>
    <mergeCell ref="AS192:AT192"/>
    <mergeCell ref="L193:N193"/>
    <mergeCell ref="O193:P193"/>
    <mergeCell ref="AF194:AH194"/>
    <mergeCell ref="AS172:AT172"/>
    <mergeCell ref="AU172:AV172"/>
    <mergeCell ref="AF190:AH190"/>
    <mergeCell ref="AJ190:AO190"/>
    <mergeCell ref="AA198:AE198"/>
    <mergeCell ref="AJ186:AO186"/>
    <mergeCell ref="AS186:AT186"/>
    <mergeCell ref="AU186:AV186"/>
    <mergeCell ref="AU188:AV188"/>
    <mergeCell ref="AF187:AH187"/>
    <mergeCell ref="AJ187:AO187"/>
    <mergeCell ref="AS187:AT187"/>
    <mergeCell ref="AU187:AV187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A170:AE170"/>
    <mergeCell ref="AF170:AH170"/>
    <mergeCell ref="AJ170:AO170"/>
    <mergeCell ref="AF285:AH285"/>
    <mergeCell ref="AS170:AT170"/>
    <mergeCell ref="A204:B204"/>
    <mergeCell ref="C204:D204"/>
    <mergeCell ref="E204:F204"/>
    <mergeCell ref="G204:H204"/>
    <mergeCell ref="I204:K204"/>
    <mergeCell ref="L204:N204"/>
    <mergeCell ref="O204:P204"/>
    <mergeCell ref="A196:B196"/>
    <mergeCell ref="C196:D196"/>
    <mergeCell ref="E196:F196"/>
    <mergeCell ref="G196:H196"/>
    <mergeCell ref="A205:B205"/>
    <mergeCell ref="C205:D205"/>
    <mergeCell ref="E205:F205"/>
    <mergeCell ref="G170:H170"/>
    <mergeCell ref="I170:K170"/>
    <mergeCell ref="L170:N170"/>
    <mergeCell ref="O170:P170"/>
    <mergeCell ref="Q170:R170"/>
    <mergeCell ref="S170:Z170"/>
    <mergeCell ref="A199:B199"/>
    <mergeCell ref="C199:D199"/>
    <mergeCell ref="E199:F199"/>
    <mergeCell ref="E245:F245"/>
    <mergeCell ref="C245:D245"/>
    <mergeCell ref="A245:B245"/>
    <mergeCell ref="L175:N175"/>
    <mergeCell ref="O175:P175"/>
    <mergeCell ref="Q175:R175"/>
    <mergeCell ref="S175:Z175"/>
    <mergeCell ref="L181:N181"/>
    <mergeCell ref="O181:P181"/>
    <mergeCell ref="L203:N203"/>
    <mergeCell ref="O203:P203"/>
    <mergeCell ref="Q203:R203"/>
    <mergeCell ref="S203:Z203"/>
    <mergeCell ref="G193:H193"/>
    <mergeCell ref="I193:K193"/>
    <mergeCell ref="E192:F192"/>
    <mergeCell ref="G192:H192"/>
    <mergeCell ref="I192:K192"/>
    <mergeCell ref="Q193:R193"/>
    <mergeCell ref="A189:B189"/>
    <mergeCell ref="C189:D189"/>
    <mergeCell ref="A187:B187"/>
    <mergeCell ref="G205:H205"/>
    <mergeCell ref="C328:D328"/>
    <mergeCell ref="E328:F328"/>
    <mergeCell ref="Q327:R327"/>
    <mergeCell ref="G297:H297"/>
    <mergeCell ref="I297:K297"/>
    <mergeCell ref="L297:N297"/>
    <mergeCell ref="E286:F286"/>
    <mergeCell ref="G286:H286"/>
    <mergeCell ref="AF293:AH293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305:B305"/>
    <mergeCell ref="C305:D305"/>
    <mergeCell ref="E305:F305"/>
    <mergeCell ref="AA305:AE305"/>
    <mergeCell ref="I307:K307"/>
    <mergeCell ref="L307:N307"/>
    <mergeCell ref="A326:B326"/>
    <mergeCell ref="AA306:AE306"/>
    <mergeCell ref="L304:N304"/>
    <mergeCell ref="O304:P304"/>
    <mergeCell ref="A289:B289"/>
    <mergeCell ref="A286:B286"/>
    <mergeCell ref="AF318:AH318"/>
    <mergeCell ref="E319:F319"/>
    <mergeCell ref="G319:H319"/>
    <mergeCell ref="I319:K319"/>
    <mergeCell ref="Q318:R318"/>
    <mergeCell ref="O318:P318"/>
    <mergeCell ref="G318:H318"/>
    <mergeCell ref="I318:K318"/>
    <mergeCell ref="L318:N318"/>
    <mergeCell ref="C326:D326"/>
    <mergeCell ref="E326:F326"/>
    <mergeCell ref="L321:M321"/>
    <mergeCell ref="AA321:AB321"/>
    <mergeCell ref="AC321:AD321"/>
    <mergeCell ref="O323:P323"/>
    <mergeCell ref="Q323:R323"/>
    <mergeCell ref="S323:Z323"/>
    <mergeCell ref="A322:G322"/>
    <mergeCell ref="H322:AO322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AS345:AT345"/>
    <mergeCell ref="A343:B343"/>
    <mergeCell ref="C343:D343"/>
    <mergeCell ref="E343:F343"/>
    <mergeCell ref="G343:H343"/>
    <mergeCell ref="I343:K343"/>
    <mergeCell ref="L343:N343"/>
    <mergeCell ref="AF344:AH344"/>
    <mergeCell ref="AJ344:AO344"/>
    <mergeCell ref="AS344:AT344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S344:Z344"/>
    <mergeCell ref="Q328:R328"/>
    <mergeCell ref="S328:Z328"/>
    <mergeCell ref="AS285:AT285"/>
    <mergeCell ref="AS290:AT290"/>
    <mergeCell ref="AS293:AT293"/>
    <mergeCell ref="C285:D285"/>
    <mergeCell ref="AS281:AT281"/>
    <mergeCell ref="AF295:AH295"/>
    <mergeCell ref="AJ295:AO295"/>
    <mergeCell ref="AS295:AT295"/>
    <mergeCell ref="I298:K298"/>
    <mergeCell ref="L298:N298"/>
    <mergeCell ref="O298:P298"/>
    <mergeCell ref="Q298:R298"/>
    <mergeCell ref="AS296:AT296"/>
    <mergeCell ref="S286:Z286"/>
    <mergeCell ref="AA286:AE286"/>
    <mergeCell ref="S289:Z289"/>
    <mergeCell ref="AA289:AE289"/>
    <mergeCell ref="AA328:AE328"/>
    <mergeCell ref="AF328:AH328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F319:AH319"/>
    <mergeCell ref="AU301:AV301"/>
    <mergeCell ref="AU345:AV345"/>
    <mergeCell ref="AS330:AT330"/>
    <mergeCell ref="AU330:AV330"/>
    <mergeCell ref="O341:P341"/>
    <mergeCell ref="Q341:R341"/>
    <mergeCell ref="S341:Z341"/>
    <mergeCell ref="AA341:AE341"/>
    <mergeCell ref="AF341:AH341"/>
    <mergeCell ref="AJ341:AO341"/>
    <mergeCell ref="AS341:AT341"/>
    <mergeCell ref="AJ277:AO277"/>
    <mergeCell ref="AS277:AT277"/>
    <mergeCell ref="AU277:AV277"/>
    <mergeCell ref="S327:Z327"/>
    <mergeCell ref="AA327:AE327"/>
    <mergeCell ref="AF327:AH327"/>
    <mergeCell ref="AJ327:AO327"/>
    <mergeCell ref="AJ328:AO328"/>
    <mergeCell ref="AJ317:AO317"/>
    <mergeCell ref="AJ319:AO319"/>
    <mergeCell ref="AJ323:AO323"/>
    <mergeCell ref="AS310:AT310"/>
    <mergeCell ref="AU310:AV310"/>
    <mergeCell ref="AS307:AT307"/>
    <mergeCell ref="AU307:AV307"/>
    <mergeCell ref="AU343:AV343"/>
    <mergeCell ref="O297:P297"/>
    <mergeCell ref="Q297:R297"/>
    <mergeCell ref="AF305:AH305"/>
    <mergeCell ref="AJ305:AO305"/>
    <mergeCell ref="AS301:AT301"/>
    <mergeCell ref="AS351:AT351"/>
    <mergeCell ref="X348:AO348"/>
    <mergeCell ref="X349:AO349"/>
    <mergeCell ref="AS348:AT348"/>
    <mergeCell ref="AS349:AT349"/>
    <mergeCell ref="AS350:AT350"/>
    <mergeCell ref="AS353:AT353"/>
    <mergeCell ref="AU348:AV348"/>
    <mergeCell ref="AU349:AV349"/>
    <mergeCell ref="AU350:AV350"/>
    <mergeCell ref="AU353:AV353"/>
    <mergeCell ref="AU354:AV354"/>
    <mergeCell ref="AS346:AT346"/>
    <mergeCell ref="O343:P343"/>
    <mergeCell ref="Q343:R343"/>
    <mergeCell ref="S343:Z343"/>
    <mergeCell ref="AU346:AV346"/>
    <mergeCell ref="AA344:AE344"/>
    <mergeCell ref="X347:AO347"/>
    <mergeCell ref="AU344:AV344"/>
    <mergeCell ref="AS354:AT354"/>
    <mergeCell ref="AA343:AE343"/>
    <mergeCell ref="AF343:AH343"/>
    <mergeCell ref="AJ343:AO343"/>
    <mergeCell ref="AS343:AT343"/>
    <mergeCell ref="AU352:AV352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4"/>
  <sheetViews>
    <sheetView showGridLines="0" tabSelected="1" zoomScaleNormal="100" workbookViewId="0">
      <pane xSplit="1" ySplit="2" topLeftCell="B153" activePane="bottomRight" state="frozen"/>
      <selection pane="topRight" activeCell="D1" sqref="D1"/>
      <selection pane="bottomLeft" activeCell="A5" sqref="A5"/>
      <selection pane="bottomRight" sqref="A1:T1"/>
    </sheetView>
  </sheetViews>
  <sheetFormatPr baseColWidth="10" defaultRowHeight="15" x14ac:dyDescent="0.25"/>
  <cols>
    <col min="1" max="1" width="12.28515625" customWidth="1"/>
    <col min="2" max="2" width="39.7109375" customWidth="1"/>
    <col min="3" max="3" width="7.7109375" customWidth="1"/>
    <col min="4" max="4" width="6.5703125" customWidth="1"/>
    <col min="5" max="5" width="5.5703125" customWidth="1"/>
    <col min="6" max="6" width="24.140625" customWidth="1"/>
    <col min="7" max="8" width="15.140625" bestFit="1" customWidth="1"/>
    <col min="9" max="9" width="14.140625" bestFit="1" customWidth="1"/>
    <col min="10" max="10" width="16.85546875" bestFit="1" customWidth="1"/>
    <col min="11" max="13" width="15.140625" bestFit="1" customWidth="1"/>
    <col min="14" max="14" width="15" bestFit="1" customWidth="1"/>
    <col min="15" max="15" width="15.28515625" bestFit="1" customWidth="1"/>
    <col min="16" max="16" width="17.42578125" customWidth="1"/>
    <col min="17" max="17" width="15.140625" bestFit="1" customWidth="1"/>
    <col min="18" max="18" width="17" customWidth="1"/>
    <col min="19" max="19" width="15.140625" bestFit="1" customWidth="1"/>
    <col min="20" max="20" width="9.85546875" style="84" customWidth="1"/>
    <col min="21" max="28" width="3.140625" customWidth="1"/>
    <col min="29" max="39" width="10.85546875" customWidth="1"/>
    <col min="40" max="40" width="0.5703125" customWidth="1"/>
  </cols>
  <sheetData>
    <row r="1" spans="1:20" s="32" customFormat="1" ht="23.25" x14ac:dyDescent="0.25">
      <c r="A1" s="76" t="s">
        <v>312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8"/>
    </row>
    <row r="2" spans="1:20" s="86" customFormat="1" ht="45" x14ac:dyDescent="0.25">
      <c r="A2" s="85" t="s">
        <v>197</v>
      </c>
      <c r="B2" s="85" t="s">
        <v>23</v>
      </c>
      <c r="C2" s="85" t="s">
        <v>24</v>
      </c>
      <c r="D2" s="85" t="s">
        <v>25</v>
      </c>
      <c r="E2" s="85" t="s">
        <v>26</v>
      </c>
      <c r="F2" s="85" t="s">
        <v>183</v>
      </c>
      <c r="G2" s="85" t="s">
        <v>184</v>
      </c>
      <c r="H2" s="85" t="s">
        <v>185</v>
      </c>
      <c r="I2" s="85" t="s">
        <v>186</v>
      </c>
      <c r="J2" s="85" t="s">
        <v>187</v>
      </c>
      <c r="K2" s="85" t="s">
        <v>188</v>
      </c>
      <c r="L2" s="85" t="s">
        <v>189</v>
      </c>
      <c r="M2" s="85" t="s">
        <v>190</v>
      </c>
      <c r="N2" s="85" t="s">
        <v>191</v>
      </c>
      <c r="O2" s="85" t="s">
        <v>192</v>
      </c>
      <c r="P2" s="85" t="s">
        <v>193</v>
      </c>
      <c r="Q2" s="85" t="s">
        <v>194</v>
      </c>
      <c r="R2" s="85" t="s">
        <v>195</v>
      </c>
      <c r="S2" s="85" t="s">
        <v>196</v>
      </c>
      <c r="T2" s="85" t="s">
        <v>216</v>
      </c>
    </row>
    <row r="3" spans="1:20" s="79" customFormat="1" ht="30" x14ac:dyDescent="0.25">
      <c r="A3" s="80" t="str">
        <f>CONCATENATE('Ejecucion Dicie 2021 DEP.Afecta'!A30," ",'Ejecucion Dicie 2021 DEP.Afecta'!C30," ",'Ejecucion Dicie 2021 DEP.Afecta'!E30," ",'Ejecucion Dicie 2021 DEP.Afecta'!G30," ",'Ejecucion Dicie 2021 DEP.Afecta'!I30," ",'Ejecucion Dicie 2021 DEP.Afecta'!L30)</f>
        <v xml:space="preserve">A     </v>
      </c>
      <c r="B3" s="80" t="str">
        <f>+'Ejecucion Dicie 2021 DEP.Afecta'!S30</f>
        <v xml:space="preserve">FUNCIONAMIENTO </v>
      </c>
      <c r="C3" s="80" t="str">
        <f>+'Ejecucion Dicie 2021 DEP.Afecta'!AA28</f>
        <v>Nación</v>
      </c>
      <c r="D3" s="80" t="str">
        <f>+'Ejecucion Dicie 2021 DEP.Afecta'!AF28</f>
        <v>CSF</v>
      </c>
      <c r="E3" s="80" t="str">
        <f>+'Ejecucion Dicie 2021 DEP.Afecta'!AI28</f>
        <v>10</v>
      </c>
      <c r="F3" s="80" t="str">
        <f>+'Ejecucion Dicie 2021 DEP.Afecta'!AJ28</f>
        <v>RECURSOS CORRIENTES</v>
      </c>
      <c r="G3" s="81">
        <f>+'Ejecucion Dicie 2021 DEP.Afecta'!AP28+'Ejecucion Dicie 2021 DEP.Afecta'!AP175</f>
        <v>49354778632</v>
      </c>
      <c r="H3" s="81">
        <f>+'Ejecucion Dicie 2021 DEP.Afecta'!$AQ$28+'Ejecucion Dicie 2021 DEP.Afecta'!$AQ$175</f>
        <v>47120752090.43</v>
      </c>
      <c r="I3" s="81">
        <f>+'Ejecucion Dicie 2021 DEP.Afecta'!$AR$28+'Ejecucion Dicie 2021 DEP.Afecta'!$AR$175</f>
        <v>2234026541.5700002</v>
      </c>
      <c r="J3" s="81">
        <f>+'Ejecucion Dicie 2021 DEP.Afecta'!$AS$28+'Ejecucion Dicie 2021 DEP.Afecta'!$AS$175</f>
        <v>0</v>
      </c>
      <c r="K3" s="81">
        <f>+'Ejecucion Dicie 2021 DEP.Afecta'!$AU$28+'Ejecucion Dicie 2021 DEP.Afecta'!$AU$175</f>
        <v>47120752090.43</v>
      </c>
      <c r="L3" s="81">
        <f>+'Ejecucion Dicie 2021 DEP.Afecta'!$AW$28+'Ejecucion Dicie 2021 DEP.Afecta'!$AW$175</f>
        <v>0</v>
      </c>
      <c r="M3" s="81">
        <f>+'Ejecucion Dicie 2021 DEP.Afecta'!$AX$28+'Ejecucion Dicie 2021 DEP.Afecta'!$AX$175</f>
        <v>47069510406.230003</v>
      </c>
      <c r="N3" s="81">
        <f>+'Ejecucion Dicie 2021 DEP.Afecta'!$AY$28+'Ejecucion Dicie 2021 DEP.Afecta'!$AY$175</f>
        <v>51241684.200000003</v>
      </c>
      <c r="O3" s="81">
        <f>+'Ejecucion Dicie 2021 DEP.Afecta'!$AZ$28+'Ejecucion Dicie 2021 DEP.Afecta'!$AZ$175</f>
        <v>47069510406.230003</v>
      </c>
      <c r="P3" s="81">
        <f>+'Ejecucion Dicie 2021 DEP.Afecta'!$BA$28+'Ejecucion Dicie 2021 DEP.Afecta'!$BA$175</f>
        <v>0</v>
      </c>
      <c r="Q3" s="81">
        <f>+'Ejecucion Dicie 2021 DEP.Afecta'!$BB$28+'Ejecucion Dicie 2021 DEP.Afecta'!$BB$175</f>
        <v>47069510406.230003</v>
      </c>
      <c r="R3" s="81">
        <f>+'Ejecucion Dicie 2021 DEP.Afecta'!$BC$28+'Ejecucion Dicie 2021 DEP.Afecta'!$BC$175</f>
        <v>0</v>
      </c>
      <c r="S3" s="81">
        <f>+'Ejecucion Dicie 2021 DEP.Afecta'!$BD$28+'Ejecucion Dicie 2021 DEP.Afecta'!$BD$175</f>
        <v>118067663.31999999</v>
      </c>
      <c r="T3" s="87">
        <f>+(K3/G3)*100</f>
        <v>95.473535484319783</v>
      </c>
    </row>
    <row r="4" spans="1:20" s="79" customFormat="1" ht="30" x14ac:dyDescent="0.25">
      <c r="A4" s="80" t="str">
        <f>CONCATENATE('Ejecucion Dicie 2021 DEP.Afecta'!A28," ",'Ejecucion Dicie 2021 DEP.Afecta'!C28," ",'Ejecucion Dicie 2021 DEP.Afecta'!E28," ",'Ejecucion Dicie 2021 DEP.Afecta'!G28," ",'Ejecucion Dicie 2021 DEP.Afecta'!I28," ",'Ejecucion Dicie 2021 DEP.Afecta'!L28)</f>
        <v xml:space="preserve">A     </v>
      </c>
      <c r="B4" s="80" t="str">
        <f>+'Ejecucion Dicie 2021 DEP.Afecta'!S28</f>
        <v xml:space="preserve">FUNCIONAMIENTO </v>
      </c>
      <c r="C4" s="80" t="str">
        <f>+'Ejecucion Dicie 2021 DEP.Afecta'!AA28</f>
        <v>Nación</v>
      </c>
      <c r="D4" s="80" t="str">
        <f>+'Ejecucion Dicie 2021 DEP.Afecta'!AF29</f>
        <v>SSF</v>
      </c>
      <c r="E4" s="80" t="str">
        <f>+'Ejecucion Dicie 2021 DEP.Afecta'!AI29</f>
        <v>10</v>
      </c>
      <c r="F4" s="80" t="str">
        <f>+'Ejecucion Dicie 2021 DEP.Afecta'!AJ29</f>
        <v>RECURSOS CORRIENTES</v>
      </c>
      <c r="G4" s="81">
        <f>+'Ejecucion Dicie 2021 DEP.Afecta'!AP29</f>
        <v>69484368</v>
      </c>
      <c r="H4" s="81">
        <f>+'Ejecucion Dicie 2021 DEP.Afecta'!$AQ$29</f>
        <v>69484368</v>
      </c>
      <c r="I4" s="81">
        <f>+'Ejecucion Dicie 2021 DEP.Afecta'!$AR$29</f>
        <v>0</v>
      </c>
      <c r="J4" s="81">
        <f>+'Ejecucion Dicie 2021 DEP.Afecta'!$AS$29</f>
        <v>0</v>
      </c>
      <c r="K4" s="81">
        <f>+'Ejecucion Dicie 2021 DEP.Afecta'!$AU$29</f>
        <v>69484368</v>
      </c>
      <c r="L4" s="81">
        <f>+'Ejecucion Dicie 2021 DEP.Afecta'!$AW$29</f>
        <v>0</v>
      </c>
      <c r="M4" s="81">
        <f>+'Ejecucion Dicie 2021 DEP.Afecta'!$AX$29</f>
        <v>69484368</v>
      </c>
      <c r="N4" s="81">
        <f>+'Ejecucion Dicie 2021 DEP.Afecta'!$AY$29</f>
        <v>0</v>
      </c>
      <c r="O4" s="81">
        <f>+'Ejecucion Dicie 2021 DEP.Afecta'!$AZ$29</f>
        <v>69484368</v>
      </c>
      <c r="P4" s="81">
        <f>+'Ejecucion Dicie 2021 DEP.Afecta'!$BA$29</f>
        <v>0</v>
      </c>
      <c r="Q4" s="81">
        <f>+'Ejecucion Dicie 2021 DEP.Afecta'!$BB$29</f>
        <v>69484368</v>
      </c>
      <c r="R4" s="81">
        <f>+'Ejecucion Dicie 2021 DEP.Afecta'!$BC$29</f>
        <v>0</v>
      </c>
      <c r="S4" s="81">
        <f>+'Ejecucion Dicie 2021 DEP.Afecta'!$BD$29</f>
        <v>0</v>
      </c>
      <c r="T4" s="87">
        <f t="shared" ref="T4:T67" si="0">+(K4/G4)*100</f>
        <v>100</v>
      </c>
    </row>
    <row r="5" spans="1:20" s="79" customFormat="1" ht="30" x14ac:dyDescent="0.25">
      <c r="A5" s="80" t="str">
        <f>CONCATENATE('Ejecucion Dicie 2021 DEP.Afecta'!A29," ",'Ejecucion Dicie 2021 DEP.Afecta'!C29," ",'Ejecucion Dicie 2021 DEP.Afecta'!E29," ",'Ejecucion Dicie 2021 DEP.Afecta'!G29," ",'Ejecucion Dicie 2021 DEP.Afecta'!I29," ",'Ejecucion Dicie 2021 DEP.Afecta'!L29)</f>
        <v xml:space="preserve">A     </v>
      </c>
      <c r="B5" s="80" t="str">
        <f>+'Ejecucion Dicie 2021 DEP.Afecta'!S29</f>
        <v xml:space="preserve">FUNCIONAMIENTO </v>
      </c>
      <c r="C5" s="80" t="str">
        <f>+'Ejecucion Dicie 2021 DEP.Afecta'!AA30</f>
        <v>Nación</v>
      </c>
      <c r="D5" s="80" t="str">
        <f>+'Ejecucion Dicie 2021 DEP.Afecta'!AF30</f>
        <v>SSF</v>
      </c>
      <c r="E5" s="80" t="str">
        <f>+'Ejecucion Dicie 2021 DEP.Afecta'!AI30</f>
        <v>11</v>
      </c>
      <c r="F5" s="80" t="str">
        <f>+'Ejecucion Dicie 2021 DEP.Afecta'!AJ30</f>
        <v>OTROS RECURSOS DEL TESORO</v>
      </c>
      <c r="G5" s="81">
        <f>+'Ejecucion Dicie 2021 DEP.Afecta'!$AP$30</f>
        <v>120000000</v>
      </c>
      <c r="H5" s="81">
        <f>+'Ejecucion Dicie 2021 DEP.Afecta'!$AQ$30</f>
        <v>120000000</v>
      </c>
      <c r="I5" s="81">
        <f>+'Ejecucion Dicie 2021 DEP.Afecta'!$AR$30</f>
        <v>0</v>
      </c>
      <c r="J5" s="81">
        <f>+'Ejecucion Dicie 2021 DEP.Afecta'!$AS$30</f>
        <v>0</v>
      </c>
      <c r="K5" s="81">
        <f>+'Ejecucion Dicie 2021 DEP.Afecta'!$AU$30</f>
        <v>120000000</v>
      </c>
      <c r="L5" s="81">
        <f>+'Ejecucion Dicie 2021 DEP.Afecta'!$AW$30</f>
        <v>0</v>
      </c>
      <c r="M5" s="81">
        <f>+'Ejecucion Dicie 2021 DEP.Afecta'!$AX$30</f>
        <v>120000000</v>
      </c>
      <c r="N5" s="81">
        <f>+'Ejecucion Dicie 2021 DEP.Afecta'!$BD$30</f>
        <v>0</v>
      </c>
      <c r="O5" s="81">
        <f>+'Ejecucion Dicie 2021 DEP.Afecta'!$AZ$30</f>
        <v>120000000</v>
      </c>
      <c r="P5" s="81">
        <f>+'Ejecucion Dicie 2021 DEP.Afecta'!$BA$30</f>
        <v>0</v>
      </c>
      <c r="Q5" s="81">
        <f>+'Ejecucion Dicie 2021 DEP.Afecta'!$BB$30</f>
        <v>120000000</v>
      </c>
      <c r="R5" s="81">
        <f>+'Ejecucion Dicie 2021 DEP.Afecta'!$BC$30</f>
        <v>0</v>
      </c>
      <c r="S5" s="81">
        <f>+'Ejecucion Dicie 2021 DEP.Afecta'!$BD$30</f>
        <v>0</v>
      </c>
      <c r="T5" s="87">
        <f t="shared" si="0"/>
        <v>100</v>
      </c>
    </row>
    <row r="6" spans="1:20" s="79" customFormat="1" ht="30" x14ac:dyDescent="0.25">
      <c r="A6" s="80" t="str">
        <f>CONCATENATE('Ejecucion Dicie 2021 DEP.Afecta'!A31," ",'Ejecucion Dicie 2021 DEP.Afecta'!C31," ",'Ejecucion Dicie 2021 DEP.Afecta'!E31," ",'Ejecucion Dicie 2021 DEP.Afecta'!G31," ",'Ejecucion Dicie 2021 DEP.Afecta'!I31," ",'Ejecucion Dicie 2021 DEP.Afecta'!L31)</f>
        <v xml:space="preserve">A     </v>
      </c>
      <c r="B6" s="80" t="str">
        <f>+'Ejecucion Dicie 2021 DEP.Afecta'!S31</f>
        <v xml:space="preserve">FUNCIONAMIENTO </v>
      </c>
      <c r="C6" s="80" t="str">
        <f>+'Ejecucion Dicie 2021 DEP.Afecta'!AA31</f>
        <v>Propios</v>
      </c>
      <c r="D6" s="80" t="str">
        <f>+'Ejecucion Dicie 2021 DEP.Afecta'!AF31</f>
        <v>CSF</v>
      </c>
      <c r="E6" s="80" t="str">
        <f>+'Ejecucion Dicie 2021 DEP.Afecta'!AI31</f>
        <v>21</v>
      </c>
      <c r="F6" s="80" t="str">
        <f>+'Ejecucion Dicie 2021 DEP.Afecta'!AJ31</f>
        <v>OTROS RECURSOS DE TESORERIA</v>
      </c>
      <c r="G6" s="81">
        <f>+'Ejecucion Dicie 2021 DEP.Afecta'!$AP$31</f>
        <v>308500000</v>
      </c>
      <c r="H6" s="81">
        <f>+'Ejecucion Dicie 2021 DEP.Afecta'!$AQ$31</f>
        <v>300300000</v>
      </c>
      <c r="I6" s="81">
        <f>+'Ejecucion Dicie 2021 DEP.Afecta'!$AR$31</f>
        <v>8200000</v>
      </c>
      <c r="J6" s="81">
        <f>+'Ejecucion Dicie 2021 DEP.Afecta'!$AS$31</f>
        <v>0</v>
      </c>
      <c r="K6" s="81">
        <f>+'Ejecucion Dicie 2021 DEP.Afecta'!$AU$31</f>
        <v>300300000</v>
      </c>
      <c r="L6" s="81">
        <f>+'Ejecucion Dicie 2021 DEP.Afecta'!$AW$31</f>
        <v>0</v>
      </c>
      <c r="M6" s="81">
        <f>+'Ejecucion Dicie 2021 DEP.Afecta'!$AX$31</f>
        <v>300300000</v>
      </c>
      <c r="N6" s="81">
        <f>+'Ejecucion Dicie 2021 DEP.Afecta'!$AY$31</f>
        <v>0</v>
      </c>
      <c r="O6" s="81">
        <f>+'Ejecucion Dicie 2021 DEP.Afecta'!$AZ$31</f>
        <v>300300000</v>
      </c>
      <c r="P6" s="81">
        <f>+'Ejecucion Dicie 2021 DEP.Afecta'!$BA$31</f>
        <v>0</v>
      </c>
      <c r="Q6" s="81">
        <f>+'Ejecucion Dicie 2021 DEP.Afecta'!$BB$31</f>
        <v>300300000</v>
      </c>
      <c r="R6" s="81">
        <f>+'Ejecucion Dicie 2021 DEP.Afecta'!$BC$31</f>
        <v>0</v>
      </c>
      <c r="S6" s="81">
        <f>+'Ejecucion Dicie 2021 DEP.Afecta'!$BD$31</f>
        <v>0</v>
      </c>
      <c r="T6" s="87">
        <f t="shared" si="0"/>
        <v>97.341977309562395</v>
      </c>
    </row>
    <row r="7" spans="1:20" s="79" customFormat="1" ht="30" x14ac:dyDescent="0.25">
      <c r="A7" s="80" t="str">
        <f>CONCATENATE('Ejecucion Dicie 2021 DEP.Afecta'!A32," ",'Ejecucion Dicie 2021 DEP.Afecta'!C32," ",'Ejecucion Dicie 2021 DEP.Afecta'!E32," ",'Ejecucion Dicie 2021 DEP.Afecta'!G32," ",'Ejecucion Dicie 2021 DEP.Afecta'!I32," ",'Ejecucion Dicie 2021 DEP.Afecta'!L32)</f>
        <v xml:space="preserve">A 01    </v>
      </c>
      <c r="B7" s="80" t="str">
        <f>+'Ejecucion Dicie 2021 DEP.Afecta'!S32</f>
        <v>GASTOS DE PERSONAL</v>
      </c>
      <c r="C7" s="80" t="str">
        <f>+'Ejecucion Dicie 2021 DEP.Afecta'!AA32</f>
        <v>Nación</v>
      </c>
      <c r="D7" s="80" t="str">
        <f>+'Ejecucion Dicie 2021 DEP.Afecta'!AF32</f>
        <v>CSF</v>
      </c>
      <c r="E7" s="80" t="str">
        <f>+'Ejecucion Dicie 2021 DEP.Afecta'!AI33</f>
        <v>10</v>
      </c>
      <c r="F7" s="80" t="str">
        <f>+'Ejecucion Dicie 2021 DEP.Afecta'!AJ32</f>
        <v>RECURSOS CORRIENTES</v>
      </c>
      <c r="G7" s="81">
        <f>+'Ejecucion Dicie 2021 DEP.Afecta'!$AP$32</f>
        <v>29860000000</v>
      </c>
      <c r="H7" s="81">
        <f>+'Ejecucion Dicie 2021 DEP.Afecta'!$AQ$32</f>
        <v>29300309446</v>
      </c>
      <c r="I7" s="81">
        <f>+'Ejecucion Dicie 2021 DEP.Afecta'!$AR$32</f>
        <v>559690554</v>
      </c>
      <c r="J7" s="81">
        <f>+'Ejecucion Dicie 2021 DEP.Afecta'!$AS$32</f>
        <v>0</v>
      </c>
      <c r="K7" s="81">
        <f>+'Ejecucion Dicie 2021 DEP.Afecta'!$AU$32</f>
        <v>29300309446</v>
      </c>
      <c r="L7" s="81">
        <f>+'Ejecucion Dicie 2021 DEP.Afecta'!$AW$32</f>
        <v>0</v>
      </c>
      <c r="M7" s="81">
        <f>+'Ejecucion Dicie 2021 DEP.Afecta'!$AX$32</f>
        <v>29252813858</v>
      </c>
      <c r="N7" s="81">
        <f>+'Ejecucion Dicie 2021 DEP.Afecta'!$AY$32</f>
        <v>47495588</v>
      </c>
      <c r="O7" s="81">
        <f>+'Ejecucion Dicie 2021 DEP.Afecta'!$AZ$32</f>
        <v>29252813858</v>
      </c>
      <c r="P7" s="81">
        <f>+'Ejecucion Dicie 2021 DEP.Afecta'!$BA$32</f>
        <v>0</v>
      </c>
      <c r="Q7" s="81">
        <f>+'Ejecucion Dicie 2021 DEP.Afecta'!$BB$32</f>
        <v>29252813858</v>
      </c>
      <c r="R7" s="81">
        <f>+'Ejecucion Dicie 2021 DEP.Afecta'!$BC$32</f>
        <v>0</v>
      </c>
      <c r="S7" s="81">
        <f>+'Ejecucion Dicie 2021 DEP.Afecta'!$BD$32</f>
        <v>20623328</v>
      </c>
      <c r="T7" s="87">
        <f t="shared" si="0"/>
        <v>98.125617702612189</v>
      </c>
    </row>
    <row r="8" spans="1:20" s="79" customFormat="1" ht="30" x14ac:dyDescent="0.25">
      <c r="A8" s="80" t="str">
        <f>CONCATENATE('Ejecucion Dicie 2021 DEP.Afecta'!A33," ",'Ejecucion Dicie 2021 DEP.Afecta'!C33," ",'Ejecucion Dicie 2021 DEP.Afecta'!E33," ",'Ejecucion Dicie 2021 DEP.Afecta'!G33," ",'Ejecucion Dicie 2021 DEP.Afecta'!I33," ",'Ejecucion Dicie 2021 DEP.Afecta'!L33)</f>
        <v xml:space="preserve">A 01 01   </v>
      </c>
      <c r="B8" s="80" t="str">
        <f>+'Ejecucion Dicie 2021 DEP.Afecta'!S33</f>
        <v>PLANTA DE PERSONAL PERMANENTE</v>
      </c>
      <c r="C8" s="80" t="str">
        <f>+'Ejecucion Dicie 2021 DEP.Afecta'!AA33</f>
        <v>Nación</v>
      </c>
      <c r="D8" s="80" t="str">
        <f>+'Ejecucion Dicie 2021 DEP.Afecta'!AF33</f>
        <v>CSF</v>
      </c>
      <c r="E8" s="80" t="str">
        <f>+'Ejecucion Dicie 2021 DEP.Afecta'!AI34</f>
        <v>10</v>
      </c>
      <c r="F8" s="80" t="str">
        <f>+'Ejecucion Dicie 2021 DEP.Afecta'!AJ33</f>
        <v>RECURSOS CORRIENTES</v>
      </c>
      <c r="G8" s="81">
        <f>+'Ejecucion Dicie 2021 DEP.Afecta'!$AP$33</f>
        <v>29860000000</v>
      </c>
      <c r="H8" s="81">
        <f>+'Ejecucion Dicie 2021 DEP.Afecta'!$AQ$33</f>
        <v>29300309446</v>
      </c>
      <c r="I8" s="81">
        <f>+'Ejecucion Dicie 2021 DEP.Afecta'!$AR$33</f>
        <v>559690554</v>
      </c>
      <c r="J8" s="81">
        <f>+'Ejecucion Dicie 2021 DEP.Afecta'!$AS$33</f>
        <v>0</v>
      </c>
      <c r="K8" s="81">
        <f>+'Ejecucion Dicie 2021 DEP.Afecta'!$AU$33</f>
        <v>29300309446</v>
      </c>
      <c r="L8" s="81">
        <f>+'Ejecucion Dicie 2021 DEP.Afecta'!$AW$33</f>
        <v>0</v>
      </c>
      <c r="M8" s="81">
        <f>+'Ejecucion Dicie 2021 DEP.Afecta'!$AX$33</f>
        <v>29252813858</v>
      </c>
      <c r="N8" s="81">
        <f>+'Ejecucion Dicie 2021 DEP.Afecta'!$AY$33</f>
        <v>47495588</v>
      </c>
      <c r="O8" s="81">
        <f>+'Ejecucion Dicie 2021 DEP.Afecta'!$AZ$33</f>
        <v>29252813858</v>
      </c>
      <c r="P8" s="81">
        <f>+'Ejecucion Dicie 2021 DEP.Afecta'!$BA$33</f>
        <v>0</v>
      </c>
      <c r="Q8" s="81">
        <f>+'Ejecucion Dicie 2021 DEP.Afecta'!$BB$33</f>
        <v>29252813858</v>
      </c>
      <c r="R8" s="81">
        <f>+'Ejecucion Dicie 2021 DEP.Afecta'!$BC$33</f>
        <v>0</v>
      </c>
      <c r="S8" s="81">
        <f>+'Ejecucion Dicie 2021 DEP.Afecta'!$BD$33</f>
        <v>20623328</v>
      </c>
      <c r="T8" s="87">
        <f t="shared" si="0"/>
        <v>98.125617702612189</v>
      </c>
    </row>
    <row r="9" spans="1:20" s="79" customFormat="1" ht="30" x14ac:dyDescent="0.25">
      <c r="A9" s="80" t="str">
        <f>CONCATENATE('Ejecucion Dicie 2021 DEP.Afecta'!A34," ",'Ejecucion Dicie 2021 DEP.Afecta'!C34," ",'Ejecucion Dicie 2021 DEP.Afecta'!E34," ",'Ejecucion Dicie 2021 DEP.Afecta'!G34," ",'Ejecucion Dicie 2021 DEP.Afecta'!I34," ",'Ejecucion Dicie 2021 DEP.Afecta'!L34)</f>
        <v xml:space="preserve">A 01 01 01  </v>
      </c>
      <c r="B9" s="80" t="str">
        <f>+'Ejecucion Dicie 2021 DEP.Afecta'!S34</f>
        <v>SALARIO</v>
      </c>
      <c r="C9" s="80" t="str">
        <f>+'Ejecucion Dicie 2021 DEP.Afecta'!AA34</f>
        <v>Nación</v>
      </c>
      <c r="D9" s="80" t="str">
        <f>+'Ejecucion Dicie 2021 DEP.Afecta'!AF34</f>
        <v>CSF</v>
      </c>
      <c r="E9" s="80" t="str">
        <f>+'Ejecucion Dicie 2021 DEP.Afecta'!AI34</f>
        <v>10</v>
      </c>
      <c r="F9" s="80" t="str">
        <f>+'Ejecucion Dicie 2021 DEP.Afecta'!AJ34</f>
        <v>RECURSOS CORRIENTES</v>
      </c>
      <c r="G9" s="81">
        <f>+'Ejecucion Dicie 2021 DEP.Afecta'!$AP$34</f>
        <v>20348150986</v>
      </c>
      <c r="H9" s="81">
        <f>+'Ejecucion Dicie 2021 DEP.Afecta'!$AQ$34</f>
        <v>19872125066</v>
      </c>
      <c r="I9" s="81">
        <f>+'Ejecucion Dicie 2021 DEP.Afecta'!$AR$34</f>
        <v>476025920</v>
      </c>
      <c r="J9" s="81">
        <f>+'Ejecucion Dicie 2021 DEP.Afecta'!$AS$34</f>
        <v>0</v>
      </c>
      <c r="K9" s="81">
        <f>+'Ejecucion Dicie 2021 DEP.Afecta'!$AU$34</f>
        <v>19872125066</v>
      </c>
      <c r="L9" s="81">
        <f>+'Ejecucion Dicie 2021 DEP.Afecta'!$AW$34</f>
        <v>0</v>
      </c>
      <c r="M9" s="81">
        <f>+'Ejecucion Dicie 2021 DEP.Afecta'!$AX$34</f>
        <v>19872125066</v>
      </c>
      <c r="N9" s="81">
        <f>+'Ejecucion Dicie 2021 DEP.Afecta'!$AY$34</f>
        <v>0</v>
      </c>
      <c r="O9" s="81">
        <f>+'Ejecucion Dicie 2021 DEP.Afecta'!$AZ$34</f>
        <v>19872125066</v>
      </c>
      <c r="P9" s="81">
        <f>+'Ejecucion Dicie 2021 DEP.Afecta'!$BA$34</f>
        <v>0</v>
      </c>
      <c r="Q9" s="81">
        <f>+'Ejecucion Dicie 2021 DEP.Afecta'!$BB$34</f>
        <v>19872125066</v>
      </c>
      <c r="R9" s="81">
        <f>+'Ejecucion Dicie 2021 DEP.Afecta'!$BC$34</f>
        <v>0</v>
      </c>
      <c r="S9" s="81">
        <f>+'Ejecucion Dicie 2021 DEP.Afecta'!$BD$34</f>
        <v>13770347</v>
      </c>
      <c r="T9" s="87">
        <f t="shared" si="0"/>
        <v>97.660593729978146</v>
      </c>
    </row>
    <row r="10" spans="1:20" s="79" customFormat="1" ht="30" x14ac:dyDescent="0.25">
      <c r="A10" s="82" t="str">
        <f>CONCATENATE('Ejecucion Dicie 2021 DEP.Afecta'!A35," ",'Ejecucion Dicie 2021 DEP.Afecta'!C35," ",'Ejecucion Dicie 2021 DEP.Afecta'!E35," ",'Ejecucion Dicie 2021 DEP.Afecta'!G35," ",'Ejecucion Dicie 2021 DEP.Afecta'!I35," ",'Ejecucion Dicie 2021 DEP.Afecta'!L35)</f>
        <v xml:space="preserve">A 01 01 01 001 </v>
      </c>
      <c r="B10" s="82" t="str">
        <f>+'Ejecucion Dicie 2021 DEP.Afecta'!S35</f>
        <v>FACTORES SALARIALES COMUNES</v>
      </c>
      <c r="C10" s="82" t="str">
        <f>+'Ejecucion Dicie 2021 DEP.Afecta'!AA35</f>
        <v>Nación</v>
      </c>
      <c r="D10" s="82" t="str">
        <f>+'Ejecucion Dicie 2021 DEP.Afecta'!AF35</f>
        <v>CSF</v>
      </c>
      <c r="E10" s="82" t="str">
        <f>+'Ejecucion Dicie 2021 DEP.Afecta'!AI36</f>
        <v>10</v>
      </c>
      <c r="F10" s="82" t="str">
        <f>+'Ejecucion Dicie 2021 DEP.Afecta'!AJ36</f>
        <v>RECURSOS CORRIENTES</v>
      </c>
      <c r="G10" s="83">
        <f>+'Ejecucion Dicie 2021 DEP.Afecta'!$AP$35</f>
        <v>19276120473</v>
      </c>
      <c r="H10" s="83">
        <f>+'Ejecucion Dicie 2021 DEP.Afecta'!$AQ$35</f>
        <v>19015649121</v>
      </c>
      <c r="I10" s="83">
        <f>+'Ejecucion Dicie 2021 DEP.Afecta'!$AR$35</f>
        <v>260471352</v>
      </c>
      <c r="J10" s="83">
        <f>+'Ejecucion Dicie 2021 DEP.Afecta'!$AS$35</f>
        <v>0</v>
      </c>
      <c r="K10" s="83">
        <f>+'Ejecucion Dicie 2021 DEP.Afecta'!$AU$35</f>
        <v>19015649121</v>
      </c>
      <c r="L10" s="83">
        <f>+'Ejecucion Dicie 2021 DEP.Afecta'!$AW$35</f>
        <v>0</v>
      </c>
      <c r="M10" s="83">
        <f>+'Ejecucion Dicie 2021 DEP.Afecta'!$AX$35</f>
        <v>19015649121</v>
      </c>
      <c r="N10" s="83">
        <f>+'Ejecucion Dicie 2021 DEP.Afecta'!$AY$35</f>
        <v>0</v>
      </c>
      <c r="O10" s="83">
        <f>+'Ejecucion Dicie 2021 DEP.Afecta'!$AZ$35</f>
        <v>19015649121</v>
      </c>
      <c r="P10" s="83">
        <f>+'Ejecucion Dicie 2021 DEP.Afecta'!$BA$35</f>
        <v>0</v>
      </c>
      <c r="Q10" s="83">
        <f>+'Ejecucion Dicie 2021 DEP.Afecta'!$BB$35</f>
        <v>19015649121</v>
      </c>
      <c r="R10" s="83">
        <f>+'Ejecucion Dicie 2021 DEP.Afecta'!$BC$35</f>
        <v>0</v>
      </c>
      <c r="S10" s="83">
        <f>+'Ejecucion Dicie 2021 DEP.Afecta'!$BD$35</f>
        <v>13770347</v>
      </c>
      <c r="T10" s="87">
        <f t="shared" si="0"/>
        <v>98.648735608574128</v>
      </c>
    </row>
    <row r="11" spans="1:20" s="79" customFormat="1" ht="30" x14ac:dyDescent="0.25">
      <c r="A11" s="82" t="str">
        <f>CONCATENATE('Ejecucion Dicie 2021 DEP.Afecta'!A36," ",'Ejecucion Dicie 2021 DEP.Afecta'!C36," ",'Ejecucion Dicie 2021 DEP.Afecta'!E36," ",'Ejecucion Dicie 2021 DEP.Afecta'!G36," ",'Ejecucion Dicie 2021 DEP.Afecta'!I36," ",'Ejecucion Dicie 2021 DEP.Afecta'!L36)</f>
        <v>A 01 01 01 001 001</v>
      </c>
      <c r="B11" s="82" t="str">
        <f>+'Ejecucion Dicie 2021 DEP.Afecta'!S36</f>
        <v>SUELDO BÁSICO</v>
      </c>
      <c r="C11" s="82" t="str">
        <f>+'Ejecucion Dicie 2021 DEP.Afecta'!AA36</f>
        <v>Nación</v>
      </c>
      <c r="D11" s="82" t="str">
        <f>+'Ejecucion Dicie 2021 DEP.Afecta'!AF36</f>
        <v>CSF</v>
      </c>
      <c r="E11" s="82" t="str">
        <f>+'Ejecucion Dicie 2021 DEP.Afecta'!AI37</f>
        <v>10</v>
      </c>
      <c r="F11" s="82" t="str">
        <f>+'Ejecucion Dicie 2021 DEP.Afecta'!AJ37</f>
        <v>RECURSOS CORRIENTES</v>
      </c>
      <c r="G11" s="83">
        <f>+'Ejecucion Dicie 2021 DEP.Afecta'!$AP$36</f>
        <v>13510374570</v>
      </c>
      <c r="H11" s="83">
        <f>+'Ejecucion Dicie 2021 DEP.Afecta'!$AQ$36</f>
        <v>13408265035</v>
      </c>
      <c r="I11" s="83">
        <f>+'Ejecucion Dicie 2021 DEP.Afecta'!$AR$36</f>
        <v>102109535</v>
      </c>
      <c r="J11" s="83">
        <f>+'Ejecucion Dicie 2021 DEP.Afecta'!$AS$36</f>
        <v>0</v>
      </c>
      <c r="K11" s="83">
        <f>+'Ejecucion Dicie 2021 DEP.Afecta'!$AU$36</f>
        <v>13408265035</v>
      </c>
      <c r="L11" s="83">
        <f>+'Ejecucion Dicie 2021 DEP.Afecta'!$AW$36</f>
        <v>0</v>
      </c>
      <c r="M11" s="83">
        <f>+'Ejecucion Dicie 2021 DEP.Afecta'!$AX$36</f>
        <v>13408265035</v>
      </c>
      <c r="N11" s="83">
        <f>+'Ejecucion Dicie 2021 DEP.Afecta'!$AY$36</f>
        <v>0</v>
      </c>
      <c r="O11" s="83">
        <f>+'Ejecucion Dicie 2021 DEP.Afecta'!$AZ$36</f>
        <v>13408265035</v>
      </c>
      <c r="P11" s="83">
        <f>+'Ejecucion Dicie 2021 DEP.Afecta'!$BA$36</f>
        <v>0</v>
      </c>
      <c r="Q11" s="83">
        <f>+'Ejecucion Dicie 2021 DEP.Afecta'!$BB$36</f>
        <v>13408265035</v>
      </c>
      <c r="R11" s="83">
        <f>+'Ejecucion Dicie 2021 DEP.Afecta'!$BC$36</f>
        <v>0</v>
      </c>
      <c r="S11" s="83">
        <f>+'Ejecucion Dicie 2021 DEP.Afecta'!$BD$36</f>
        <v>7876821</v>
      </c>
      <c r="T11" s="87">
        <f t="shared" si="0"/>
        <v>99.244213885625825</v>
      </c>
    </row>
    <row r="12" spans="1:20" s="79" customFormat="1" ht="30" x14ac:dyDescent="0.25">
      <c r="A12" s="82" t="str">
        <f>CONCATENATE('Ejecucion Dicie 2021 DEP.Afecta'!A37," ",'Ejecucion Dicie 2021 DEP.Afecta'!C37," ",'Ejecucion Dicie 2021 DEP.Afecta'!E37," ",'Ejecucion Dicie 2021 DEP.Afecta'!G37," ",'Ejecucion Dicie 2021 DEP.Afecta'!I37," ",'Ejecucion Dicie 2021 DEP.Afecta'!L37)</f>
        <v>A 01 01 01 001 003</v>
      </c>
      <c r="B12" s="82" t="str">
        <f>+'Ejecucion Dicie 2021 DEP.Afecta'!S37</f>
        <v>PRIMA TÉCNICA SALARIAL</v>
      </c>
      <c r="C12" s="82" t="str">
        <f>+'Ejecucion Dicie 2021 DEP.Afecta'!AA37</f>
        <v>Nación</v>
      </c>
      <c r="D12" s="82" t="str">
        <f>+'Ejecucion Dicie 2021 DEP.Afecta'!AF37</f>
        <v>CSF</v>
      </c>
      <c r="E12" s="82" t="str">
        <f>+'Ejecucion Dicie 2021 DEP.Afecta'!AI38</f>
        <v>10</v>
      </c>
      <c r="F12" s="82" t="str">
        <f>+'Ejecucion Dicie 2021 DEP.Afecta'!AJ38</f>
        <v>RECURSOS CORRIENTES</v>
      </c>
      <c r="G12" s="83">
        <f>+'Ejecucion Dicie 2021 DEP.Afecta'!$AP$37</f>
        <v>88595716</v>
      </c>
      <c r="H12" s="83">
        <f>+'Ejecucion Dicie 2021 DEP.Afecta'!$AQ$37</f>
        <v>84290283</v>
      </c>
      <c r="I12" s="83">
        <f>+'Ejecucion Dicie 2021 DEP.Afecta'!$AR$37</f>
        <v>4305433</v>
      </c>
      <c r="J12" s="83">
        <f>+'Ejecucion Dicie 2021 DEP.Afecta'!$AS$37</f>
        <v>0</v>
      </c>
      <c r="K12" s="83">
        <f>+'Ejecucion Dicie 2021 DEP.Afecta'!$AU$37</f>
        <v>84290283</v>
      </c>
      <c r="L12" s="83">
        <f>+'Ejecucion Dicie 2021 DEP.Afecta'!$AW$37</f>
        <v>0</v>
      </c>
      <c r="M12" s="83">
        <f>+'Ejecucion Dicie 2021 DEP.Afecta'!$AX$37</f>
        <v>84290283</v>
      </c>
      <c r="N12" s="83">
        <f>+'Ejecucion Dicie 2021 DEP.Afecta'!$AY$37</f>
        <v>0</v>
      </c>
      <c r="O12" s="83">
        <f>+'Ejecucion Dicie 2021 DEP.Afecta'!$AZ$37</f>
        <v>84290283</v>
      </c>
      <c r="P12" s="83">
        <f>+'Ejecucion Dicie 2021 DEP.Afecta'!$BA$37</f>
        <v>0</v>
      </c>
      <c r="Q12" s="83">
        <f>+'Ejecucion Dicie 2021 DEP.Afecta'!$BB$37</f>
        <v>84290283</v>
      </c>
      <c r="R12" s="83">
        <f>+'Ejecucion Dicie 2021 DEP.Afecta'!$BC$37</f>
        <v>0</v>
      </c>
      <c r="S12" s="83">
        <f>+'Ejecucion Dicie 2021 DEP.Afecta'!$BD$37</f>
        <v>111185</v>
      </c>
      <c r="T12" s="87">
        <f t="shared" si="0"/>
        <v>95.140359834103037</v>
      </c>
    </row>
    <row r="13" spans="1:20" s="79" customFormat="1" ht="30" x14ac:dyDescent="0.25">
      <c r="A13" s="82" t="str">
        <f>CONCATENATE('Ejecucion Dicie 2021 DEP.Afecta'!A38," ",'Ejecucion Dicie 2021 DEP.Afecta'!C38," ",'Ejecucion Dicie 2021 DEP.Afecta'!E38," ",'Ejecucion Dicie 2021 DEP.Afecta'!G38," ",'Ejecucion Dicie 2021 DEP.Afecta'!I38," ",'Ejecucion Dicie 2021 DEP.Afecta'!L38)</f>
        <v>A 01 01 01 001 004</v>
      </c>
      <c r="B13" s="82" t="str">
        <f>+'Ejecucion Dicie 2021 DEP.Afecta'!S38</f>
        <v>SUBSIDIO DE ALIMENTACIÓN</v>
      </c>
      <c r="C13" s="82" t="str">
        <f>+'Ejecucion Dicie 2021 DEP.Afecta'!AA38</f>
        <v>Nación</v>
      </c>
      <c r="D13" s="82" t="str">
        <f>+'Ejecucion Dicie 2021 DEP.Afecta'!AF38</f>
        <v>CSF</v>
      </c>
      <c r="E13" s="82" t="str">
        <f>+'Ejecucion Dicie 2021 DEP.Afecta'!AI39</f>
        <v>10</v>
      </c>
      <c r="F13" s="82" t="str">
        <f>+'Ejecucion Dicie 2021 DEP.Afecta'!AJ39</f>
        <v>RECURSOS CORRIENTES</v>
      </c>
      <c r="G13" s="83">
        <f>+'Ejecucion Dicie 2021 DEP.Afecta'!$AP$38</f>
        <v>167723793</v>
      </c>
      <c r="H13" s="83">
        <f>+'Ejecucion Dicie 2021 DEP.Afecta'!$AQ$38</f>
        <v>160649421</v>
      </c>
      <c r="I13" s="83">
        <f>+'Ejecucion Dicie 2021 DEP.Afecta'!$AR$38</f>
        <v>7074372</v>
      </c>
      <c r="J13" s="83">
        <f>+'Ejecucion Dicie 2021 DEP.Afecta'!$AS$38</f>
        <v>0</v>
      </c>
      <c r="K13" s="83">
        <f>+'Ejecucion Dicie 2021 DEP.Afecta'!$AU$38</f>
        <v>160649421</v>
      </c>
      <c r="L13" s="83">
        <f>+'Ejecucion Dicie 2021 DEP.Afecta'!$AW$38</f>
        <v>0</v>
      </c>
      <c r="M13" s="83">
        <f>+'Ejecucion Dicie 2021 DEP.Afecta'!$AX$38</f>
        <v>160649421</v>
      </c>
      <c r="N13" s="83">
        <f>+'Ejecucion Dicie 2021 DEP.Afecta'!$AY$38</f>
        <v>0</v>
      </c>
      <c r="O13" s="83">
        <f>+'Ejecucion Dicie 2021 DEP.Afecta'!$AZ$38</f>
        <v>160649421</v>
      </c>
      <c r="P13" s="83">
        <f>+'Ejecucion Dicie 2021 DEP.Afecta'!$BA$38</f>
        <v>0</v>
      </c>
      <c r="Q13" s="83">
        <f>+'Ejecucion Dicie 2021 DEP.Afecta'!$BB$38</f>
        <v>160649421</v>
      </c>
      <c r="R13" s="83">
        <f>+'Ejecucion Dicie 2021 DEP.Afecta'!$BC$38</f>
        <v>0</v>
      </c>
      <c r="S13" s="83">
        <f>+'Ejecucion Dicie 2021 DEP.Afecta'!$BD$38</f>
        <v>0</v>
      </c>
      <c r="T13" s="87">
        <f t="shared" si="0"/>
        <v>95.782129730395496</v>
      </c>
    </row>
    <row r="14" spans="1:20" s="79" customFormat="1" ht="30" x14ac:dyDescent="0.25">
      <c r="A14" s="82" t="str">
        <f>CONCATENATE('Ejecucion Dicie 2021 DEP.Afecta'!A39," ",'Ejecucion Dicie 2021 DEP.Afecta'!C39," ",'Ejecucion Dicie 2021 DEP.Afecta'!E39," ",'Ejecucion Dicie 2021 DEP.Afecta'!G39," ",'Ejecucion Dicie 2021 DEP.Afecta'!I39," ",'Ejecucion Dicie 2021 DEP.Afecta'!L39)</f>
        <v>A 01 01 01 001 005</v>
      </c>
      <c r="B14" s="82" t="str">
        <f>+'Ejecucion Dicie 2021 DEP.Afecta'!S39</f>
        <v>AUXILIO DE TRANSPORTE</v>
      </c>
      <c r="C14" s="82" t="str">
        <f>+'Ejecucion Dicie 2021 DEP.Afecta'!AA39</f>
        <v>Nación</v>
      </c>
      <c r="D14" s="82" t="str">
        <f>+'Ejecucion Dicie 2021 DEP.Afecta'!AF39</f>
        <v>CSF</v>
      </c>
      <c r="E14" s="82" t="str">
        <f>+'Ejecucion Dicie 2021 DEP.Afecta'!AI40</f>
        <v>10</v>
      </c>
      <c r="F14" s="82" t="str">
        <f>+'Ejecucion Dicie 2021 DEP.Afecta'!AJ40</f>
        <v>RECURSOS CORRIENTES</v>
      </c>
      <c r="G14" s="83">
        <f>+'Ejecucion Dicie 2021 DEP.Afecta'!$AP$39</f>
        <v>105919770</v>
      </c>
      <c r="H14" s="83">
        <f>+'Ejecucion Dicie 2021 DEP.Afecta'!$AQ$39</f>
        <v>98817701</v>
      </c>
      <c r="I14" s="83">
        <f>+'Ejecucion Dicie 2021 DEP.Afecta'!$AR$39</f>
        <v>7102069</v>
      </c>
      <c r="J14" s="83">
        <f>+'Ejecucion Dicie 2021 DEP.Afecta'!$AS$39</f>
        <v>0</v>
      </c>
      <c r="K14" s="83">
        <f>+'Ejecucion Dicie 2021 DEP.Afecta'!$AU$39</f>
        <v>98817701</v>
      </c>
      <c r="L14" s="83">
        <f>+'Ejecucion Dicie 2021 DEP.Afecta'!$AW$39</f>
        <v>0</v>
      </c>
      <c r="M14" s="83">
        <f>+'Ejecucion Dicie 2021 DEP.Afecta'!$AX$39</f>
        <v>98817701</v>
      </c>
      <c r="N14" s="83">
        <f>+'Ejecucion Dicie 2021 DEP.Afecta'!$AY$39</f>
        <v>0</v>
      </c>
      <c r="O14" s="83">
        <f>+'Ejecucion Dicie 2021 DEP.Afecta'!$AZ$39</f>
        <v>98817701</v>
      </c>
      <c r="P14" s="83">
        <f>+'Ejecucion Dicie 2021 DEP.Afecta'!$BA$39</f>
        <v>0</v>
      </c>
      <c r="Q14" s="83">
        <f>+'Ejecucion Dicie 2021 DEP.Afecta'!$BB$39</f>
        <v>98817701</v>
      </c>
      <c r="R14" s="83">
        <f>+'Ejecucion Dicie 2021 DEP.Afecta'!$BC$39</f>
        <v>0</v>
      </c>
      <c r="S14" s="83">
        <f>+'Ejecucion Dicie 2021 DEP.Afecta'!$BD$39</f>
        <v>1046797</v>
      </c>
      <c r="T14" s="87">
        <f t="shared" si="0"/>
        <v>93.294859873657202</v>
      </c>
    </row>
    <row r="15" spans="1:20" s="79" customFormat="1" ht="30" x14ac:dyDescent="0.25">
      <c r="A15" s="82" t="str">
        <f>CONCATENATE('Ejecucion Dicie 2021 DEP.Afecta'!A40," ",'Ejecucion Dicie 2021 DEP.Afecta'!C40," ",'Ejecucion Dicie 2021 DEP.Afecta'!E40," ",'Ejecucion Dicie 2021 DEP.Afecta'!G40," ",'Ejecucion Dicie 2021 DEP.Afecta'!I40," ",'Ejecucion Dicie 2021 DEP.Afecta'!L40)</f>
        <v>A 01 01 01 001 006</v>
      </c>
      <c r="B15" s="82" t="str">
        <f>+'Ejecucion Dicie 2021 DEP.Afecta'!S40</f>
        <v>PRIMA DE SERVICIO</v>
      </c>
      <c r="C15" s="82" t="str">
        <f>+'Ejecucion Dicie 2021 DEP.Afecta'!AA40</f>
        <v>Nación</v>
      </c>
      <c r="D15" s="82" t="str">
        <f>+'Ejecucion Dicie 2021 DEP.Afecta'!AF40</f>
        <v>CSF</v>
      </c>
      <c r="E15" s="82" t="str">
        <f>+'Ejecucion Dicie 2021 DEP.Afecta'!AI41</f>
        <v>10</v>
      </c>
      <c r="F15" s="82" t="str">
        <f>+'Ejecucion Dicie 2021 DEP.Afecta'!AJ41</f>
        <v>RECURSOS CORRIENTES</v>
      </c>
      <c r="G15" s="83">
        <f>+'Ejecucion Dicie 2021 DEP.Afecta'!$AP$40</f>
        <v>641970579</v>
      </c>
      <c r="H15" s="83">
        <f>+'Ejecucion Dicie 2021 DEP.Afecta'!$AQ$40</f>
        <v>623018596</v>
      </c>
      <c r="I15" s="83">
        <f>+'Ejecucion Dicie 2021 DEP.Afecta'!$AR$40</f>
        <v>18951983</v>
      </c>
      <c r="J15" s="83">
        <f>+'Ejecucion Dicie 2021 DEP.Afecta'!$AS$40</f>
        <v>0</v>
      </c>
      <c r="K15" s="83">
        <f>+'Ejecucion Dicie 2021 DEP.Afecta'!$AU$40</f>
        <v>623018596</v>
      </c>
      <c r="L15" s="83">
        <f>+'Ejecucion Dicie 2021 DEP.Afecta'!$AW$40</f>
        <v>0</v>
      </c>
      <c r="M15" s="83">
        <f>+'Ejecucion Dicie 2021 DEP.Afecta'!$AX$40</f>
        <v>623018596</v>
      </c>
      <c r="N15" s="83">
        <f>+'Ejecucion Dicie 2021 DEP.Afecta'!$AY$40</f>
        <v>0</v>
      </c>
      <c r="O15" s="83">
        <f>+'Ejecucion Dicie 2021 DEP.Afecta'!$AZ$40</f>
        <v>623018596</v>
      </c>
      <c r="P15" s="83">
        <f>+'Ejecucion Dicie 2021 DEP.Afecta'!$BA$40</f>
        <v>0</v>
      </c>
      <c r="Q15" s="83">
        <f>+'Ejecucion Dicie 2021 DEP.Afecta'!$BB$40</f>
        <v>623018596</v>
      </c>
      <c r="R15" s="83">
        <f>+'Ejecucion Dicie 2021 DEP.Afecta'!$BC$40</f>
        <v>0</v>
      </c>
      <c r="S15" s="83">
        <f>+'Ejecucion Dicie 2021 DEP.Afecta'!$BD$40</f>
        <v>906798</v>
      </c>
      <c r="T15" s="87">
        <f t="shared" si="0"/>
        <v>97.047842437028564</v>
      </c>
    </row>
    <row r="16" spans="1:20" s="79" customFormat="1" ht="30" x14ac:dyDescent="0.25">
      <c r="A16" s="82" t="str">
        <f>CONCATENATE('Ejecucion Dicie 2021 DEP.Afecta'!A41," ",'Ejecucion Dicie 2021 DEP.Afecta'!C41," ",'Ejecucion Dicie 2021 DEP.Afecta'!E41," ",'Ejecucion Dicie 2021 DEP.Afecta'!G41," ",'Ejecucion Dicie 2021 DEP.Afecta'!I41," ",'Ejecucion Dicie 2021 DEP.Afecta'!L41)</f>
        <v>A 01 01 01 001 007</v>
      </c>
      <c r="B16" s="82" t="str">
        <f>+'Ejecucion Dicie 2021 DEP.Afecta'!S41</f>
        <v>BONIFICACIÓN POR SERVICIOS PRESTADOS</v>
      </c>
      <c r="C16" s="82" t="str">
        <f>+'Ejecucion Dicie 2021 DEP.Afecta'!AA41</f>
        <v>Nación</v>
      </c>
      <c r="D16" s="82" t="str">
        <f>+'Ejecucion Dicie 2021 DEP.Afecta'!AF41</f>
        <v>CSF</v>
      </c>
      <c r="E16" s="82" t="str">
        <f>+'Ejecucion Dicie 2021 DEP.Afecta'!AI42</f>
        <v>10</v>
      </c>
      <c r="F16" s="82" t="str">
        <f>+'Ejecucion Dicie 2021 DEP.Afecta'!AJ42</f>
        <v>RECURSOS CORRIENTES</v>
      </c>
      <c r="G16" s="83">
        <f>+'Ejecucion Dicie 2021 DEP.Afecta'!$AP$41</f>
        <v>479204009</v>
      </c>
      <c r="H16" s="83">
        <f>+'Ejecucion Dicie 2021 DEP.Afecta'!$AQ$41</f>
        <v>463397210</v>
      </c>
      <c r="I16" s="83">
        <f>+'Ejecucion Dicie 2021 DEP.Afecta'!$AR$41</f>
        <v>15806799</v>
      </c>
      <c r="J16" s="83">
        <f>+'Ejecucion Dicie 2021 DEP.Afecta'!$AS$41</f>
        <v>0</v>
      </c>
      <c r="K16" s="83">
        <f>+'Ejecucion Dicie 2021 DEP.Afecta'!$AU$41</f>
        <v>463397210</v>
      </c>
      <c r="L16" s="83">
        <f>+'Ejecucion Dicie 2021 DEP.Afecta'!$AW$41</f>
        <v>0</v>
      </c>
      <c r="M16" s="83">
        <f>+'Ejecucion Dicie 2021 DEP.Afecta'!$AX$41</f>
        <v>463397210</v>
      </c>
      <c r="N16" s="83">
        <f>+'Ejecucion Dicie 2021 DEP.Afecta'!$AY$41</f>
        <v>0</v>
      </c>
      <c r="O16" s="83">
        <f>+'Ejecucion Dicie 2021 DEP.Afecta'!$AZ$41</f>
        <v>463397210</v>
      </c>
      <c r="P16" s="83">
        <f>+'Ejecucion Dicie 2021 DEP.Afecta'!$BA$41</f>
        <v>0</v>
      </c>
      <c r="Q16" s="83">
        <f>+'Ejecucion Dicie 2021 DEP.Afecta'!$BB$41</f>
        <v>463397210</v>
      </c>
      <c r="R16" s="83">
        <f>+'Ejecucion Dicie 2021 DEP.Afecta'!$BC$41</f>
        <v>0</v>
      </c>
      <c r="S16" s="83">
        <f>+'Ejecucion Dicie 2021 DEP.Afecta'!$BD$41</f>
        <v>588647</v>
      </c>
      <c r="T16" s="87">
        <f t="shared" si="0"/>
        <v>96.701446836184545</v>
      </c>
    </row>
    <row r="17" spans="1:20" s="79" customFormat="1" ht="30" x14ac:dyDescent="0.25">
      <c r="A17" s="82" t="str">
        <f>CONCATENATE('Ejecucion Dicie 2021 DEP.Afecta'!A42," ",'Ejecucion Dicie 2021 DEP.Afecta'!C42," ",'Ejecucion Dicie 2021 DEP.Afecta'!E42," ",'Ejecucion Dicie 2021 DEP.Afecta'!G42," ",'Ejecucion Dicie 2021 DEP.Afecta'!I42," ",'Ejecucion Dicie 2021 DEP.Afecta'!L42)</f>
        <v>A 01 01 01 001 008</v>
      </c>
      <c r="B17" s="82" t="str">
        <f>+'Ejecucion Dicie 2021 DEP.Afecta'!S42</f>
        <v>HORAS EXTRAS, DOMINICALES, FESTIVOS Y RECARGOS</v>
      </c>
      <c r="C17" s="82" t="str">
        <f>+'Ejecucion Dicie 2021 DEP.Afecta'!AA42</f>
        <v>Nación</v>
      </c>
      <c r="D17" s="82" t="str">
        <f>+'Ejecucion Dicie 2021 DEP.Afecta'!AF42</f>
        <v>CSF</v>
      </c>
      <c r="E17" s="82" t="str">
        <f>+'Ejecucion Dicie 2021 DEP.Afecta'!AI43</f>
        <v>10</v>
      </c>
      <c r="F17" s="82" t="str">
        <f>+'Ejecucion Dicie 2021 DEP.Afecta'!AJ43</f>
        <v>RECURSOS CORRIENTES</v>
      </c>
      <c r="G17" s="83">
        <f>+'Ejecucion Dicie 2021 DEP.Afecta'!$AP$42</f>
        <v>2370852682</v>
      </c>
      <c r="H17" s="83">
        <f>+'Ejecucion Dicie 2021 DEP.Afecta'!$AQ$42</f>
        <v>2330870979</v>
      </c>
      <c r="I17" s="83">
        <f>+'Ejecucion Dicie 2021 DEP.Afecta'!$AR$42</f>
        <v>39981703</v>
      </c>
      <c r="J17" s="83">
        <f>+'Ejecucion Dicie 2021 DEP.Afecta'!$AS$42</f>
        <v>0</v>
      </c>
      <c r="K17" s="83">
        <f>+'Ejecucion Dicie 2021 DEP.Afecta'!$AU$42</f>
        <v>2330870979</v>
      </c>
      <c r="L17" s="83">
        <f>+'Ejecucion Dicie 2021 DEP.Afecta'!$AW$42</f>
        <v>0</v>
      </c>
      <c r="M17" s="83">
        <f>+'Ejecucion Dicie 2021 DEP.Afecta'!$AX$42</f>
        <v>2330870979</v>
      </c>
      <c r="N17" s="83">
        <f>+'Ejecucion Dicie 2021 DEP.Afecta'!$AY$42</f>
        <v>0</v>
      </c>
      <c r="O17" s="83">
        <f>+'Ejecucion Dicie 2021 DEP.Afecta'!$AZ$42</f>
        <v>2330870979</v>
      </c>
      <c r="P17" s="83">
        <f>+'Ejecucion Dicie 2021 DEP.Afecta'!$BA$42</f>
        <v>0</v>
      </c>
      <c r="Q17" s="83">
        <f>+'Ejecucion Dicie 2021 DEP.Afecta'!$BB$42</f>
        <v>2330870979</v>
      </c>
      <c r="R17" s="83">
        <f>+'Ejecucion Dicie 2021 DEP.Afecta'!$BC$42</f>
        <v>0</v>
      </c>
      <c r="S17" s="83">
        <f>+'Ejecucion Dicie 2021 DEP.Afecta'!$BD$42</f>
        <v>1883018</v>
      </c>
      <c r="T17" s="87">
        <f t="shared" si="0"/>
        <v>98.313615042235682</v>
      </c>
    </row>
    <row r="18" spans="1:20" s="79" customFormat="1" ht="30" x14ac:dyDescent="0.25">
      <c r="A18" s="82" t="str">
        <f>CONCATENATE('Ejecucion Dicie 2021 DEP.Afecta'!A43," ",'Ejecucion Dicie 2021 DEP.Afecta'!C43," ",'Ejecucion Dicie 2021 DEP.Afecta'!E43," ",'Ejecucion Dicie 2021 DEP.Afecta'!G43," ",'Ejecucion Dicie 2021 DEP.Afecta'!I43," ",'Ejecucion Dicie 2021 DEP.Afecta'!L43)</f>
        <v>A 01 01 01 001 009</v>
      </c>
      <c r="B18" s="82" t="str">
        <f>+'Ejecucion Dicie 2021 DEP.Afecta'!S43</f>
        <v>PRIMA DE NAVIDAD</v>
      </c>
      <c r="C18" s="82" t="str">
        <f>+'Ejecucion Dicie 2021 DEP.Afecta'!AA43</f>
        <v>Nación</v>
      </c>
      <c r="D18" s="82" t="str">
        <f>+'Ejecucion Dicie 2021 DEP.Afecta'!AF43</f>
        <v>CSF</v>
      </c>
      <c r="E18" s="82" t="str">
        <f>+'Ejecucion Dicie 2021 DEP.Afecta'!AI44</f>
        <v>10</v>
      </c>
      <c r="F18" s="82" t="str">
        <f>+'Ejecucion Dicie 2021 DEP.Afecta'!AJ44</f>
        <v>RECURSOS CORRIENTES</v>
      </c>
      <c r="G18" s="83">
        <f>+'Ejecucion Dicie 2021 DEP.Afecta'!$AP$43</f>
        <v>1016796474</v>
      </c>
      <c r="H18" s="83">
        <f>+'Ejecucion Dicie 2021 DEP.Afecta'!$AQ$43</f>
        <v>992031348</v>
      </c>
      <c r="I18" s="83">
        <f>+'Ejecucion Dicie 2021 DEP.Afecta'!$AR$43</f>
        <v>24765126</v>
      </c>
      <c r="J18" s="83">
        <f>+'Ejecucion Dicie 2021 DEP.Afecta'!$AS$43</f>
        <v>0</v>
      </c>
      <c r="K18" s="83">
        <f>+'Ejecucion Dicie 2021 DEP.Afecta'!$AU$43</f>
        <v>992031348</v>
      </c>
      <c r="L18" s="83">
        <f>+'Ejecucion Dicie 2021 DEP.Afecta'!$AW$43</f>
        <v>0</v>
      </c>
      <c r="M18" s="83">
        <f>+'Ejecucion Dicie 2021 DEP.Afecta'!$AX$43</f>
        <v>992031348</v>
      </c>
      <c r="N18" s="83">
        <f>+'Ejecucion Dicie 2021 DEP.Afecta'!$AY$43</f>
        <v>0</v>
      </c>
      <c r="O18" s="83">
        <f>+'Ejecucion Dicie 2021 DEP.Afecta'!$AZ$43</f>
        <v>992031348</v>
      </c>
      <c r="P18" s="83">
        <f>+'Ejecucion Dicie 2021 DEP.Afecta'!$BA$43</f>
        <v>0</v>
      </c>
      <c r="Q18" s="83">
        <f>+'Ejecucion Dicie 2021 DEP.Afecta'!$BB$43</f>
        <v>992031348</v>
      </c>
      <c r="R18" s="83">
        <f>+'Ejecucion Dicie 2021 DEP.Afecta'!$BC$43</f>
        <v>0</v>
      </c>
      <c r="S18" s="83">
        <f>+'Ejecucion Dicie 2021 DEP.Afecta'!$BD$43</f>
        <v>696363</v>
      </c>
      <c r="T18" s="87">
        <f t="shared" si="0"/>
        <v>97.564396943414266</v>
      </c>
    </row>
    <row r="19" spans="1:20" s="79" customFormat="1" ht="30" x14ac:dyDescent="0.25">
      <c r="A19" s="82" t="str">
        <f>CONCATENATE('Ejecucion Dicie 2021 DEP.Afecta'!A44," ",'Ejecucion Dicie 2021 DEP.Afecta'!C44," ",'Ejecucion Dicie 2021 DEP.Afecta'!E44," ",'Ejecucion Dicie 2021 DEP.Afecta'!G44," ",'Ejecucion Dicie 2021 DEP.Afecta'!I44," ",'Ejecucion Dicie 2021 DEP.Afecta'!L44)</f>
        <v>A 01 01 01 001 010</v>
      </c>
      <c r="B19" s="82" t="str">
        <f>+'Ejecucion Dicie 2021 DEP.Afecta'!S44</f>
        <v>PRIMA DE VACACIONES</v>
      </c>
      <c r="C19" s="82" t="str">
        <f>+'Ejecucion Dicie 2021 DEP.Afecta'!AA44</f>
        <v>Nación</v>
      </c>
      <c r="D19" s="82" t="str">
        <f>+'Ejecucion Dicie 2021 DEP.Afecta'!AF44</f>
        <v>CSF</v>
      </c>
      <c r="E19" s="82" t="str">
        <f>+'Ejecucion Dicie 2021 DEP.Afecta'!AI45</f>
        <v>10</v>
      </c>
      <c r="F19" s="82" t="str">
        <f>+'Ejecucion Dicie 2021 DEP.Afecta'!AJ45</f>
        <v>RECURSOS CORRIENTES</v>
      </c>
      <c r="G19" s="83">
        <f>+'Ejecucion Dicie 2021 DEP.Afecta'!$AP$44</f>
        <v>811099227</v>
      </c>
      <c r="H19" s="83">
        <f>+'Ejecucion Dicie 2021 DEP.Afecta'!$AQ$44</f>
        <v>771370234</v>
      </c>
      <c r="I19" s="83">
        <f>+'Ejecucion Dicie 2021 DEP.Afecta'!$AR$44</f>
        <v>39728993</v>
      </c>
      <c r="J19" s="83">
        <f>+'Ejecucion Dicie 2021 DEP.Afecta'!$AS$44</f>
        <v>0</v>
      </c>
      <c r="K19" s="83">
        <f>+'Ejecucion Dicie 2021 DEP.Afecta'!$AU$44</f>
        <v>771370234</v>
      </c>
      <c r="L19" s="83">
        <f>+'Ejecucion Dicie 2021 DEP.Afecta'!$AW$44</f>
        <v>0</v>
      </c>
      <c r="M19" s="83">
        <f>+'Ejecucion Dicie 2021 DEP.Afecta'!$AX$44</f>
        <v>771370234</v>
      </c>
      <c r="N19" s="83">
        <f>+'Ejecucion Dicie 2021 DEP.Afecta'!$AY$44</f>
        <v>0</v>
      </c>
      <c r="O19" s="83">
        <f>+'Ejecucion Dicie 2021 DEP.Afecta'!$AZ$44</f>
        <v>771370234</v>
      </c>
      <c r="P19" s="83">
        <f>+'Ejecucion Dicie 2021 DEP.Afecta'!$BA$44</f>
        <v>0</v>
      </c>
      <c r="Q19" s="83">
        <f>+'Ejecucion Dicie 2021 DEP.Afecta'!$BB$44</f>
        <v>771370234</v>
      </c>
      <c r="R19" s="83">
        <f>+'Ejecucion Dicie 2021 DEP.Afecta'!$BC$44</f>
        <v>0</v>
      </c>
      <c r="S19" s="83">
        <f>+'Ejecucion Dicie 2021 DEP.Afecta'!$BD$44</f>
        <v>660718</v>
      </c>
      <c r="T19" s="87">
        <f t="shared" si="0"/>
        <v>95.101833206407434</v>
      </c>
    </row>
    <row r="20" spans="1:20" s="79" customFormat="1" ht="30" x14ac:dyDescent="0.25">
      <c r="A20" s="82" t="str">
        <f>CONCATENATE('Ejecucion Dicie 2021 DEP.Afecta'!A45," ",'Ejecucion Dicie 2021 DEP.Afecta'!C45," ",'Ejecucion Dicie 2021 DEP.Afecta'!E45," ",'Ejecucion Dicie 2021 DEP.Afecta'!G45," ",'Ejecucion Dicie 2021 DEP.Afecta'!I45," ",'Ejecucion Dicie 2021 DEP.Afecta'!L45)</f>
        <v>A 01 01 01 001 012</v>
      </c>
      <c r="B20" s="82" t="str">
        <f>+'Ejecucion Dicie 2021 DEP.Afecta'!S45</f>
        <v xml:space="preserve">AUXILIO DE CONECTIVIDAD DIGITAL </v>
      </c>
      <c r="C20" s="82" t="str">
        <f>+'Ejecucion Dicie 2021 DEP.Afecta'!AA45</f>
        <v>Nación</v>
      </c>
      <c r="D20" s="82" t="str">
        <f>+'Ejecucion Dicie 2021 DEP.Afecta'!AF45</f>
        <v>CSF</v>
      </c>
      <c r="E20" s="82" t="str">
        <f>+'Ejecucion Dicie 2021 DEP.Afecta'!AI45</f>
        <v>10</v>
      </c>
      <c r="F20" s="82" t="str">
        <f>+'Ejecucion Dicie 2021 DEP.Afecta'!AJ45</f>
        <v>RECURSOS CORRIENTES</v>
      </c>
      <c r="G20" s="83">
        <f>+'Ejecucion Dicie 2021 DEP.Afecta'!$AP$45</f>
        <v>83583653</v>
      </c>
      <c r="H20" s="83">
        <f>+'Ejecucion Dicie 2021 DEP.Afecta'!$AQ$45</f>
        <v>82938314</v>
      </c>
      <c r="I20" s="83">
        <f>+'Ejecucion Dicie 2021 DEP.Afecta'!$AR$45</f>
        <v>645339</v>
      </c>
      <c r="J20" s="83">
        <f>+'Ejecucion Dicie 2021 DEP.Afecta'!$AS$45</f>
        <v>0</v>
      </c>
      <c r="K20" s="83">
        <f>+'Ejecucion Dicie 2021 DEP.Afecta'!$AU$45</f>
        <v>82938314</v>
      </c>
      <c r="L20" s="83">
        <f>+'Ejecucion Dicie 2021 DEP.Afecta'!$AW$45</f>
        <v>0</v>
      </c>
      <c r="M20" s="83">
        <f>+'Ejecucion Dicie 2021 DEP.Afecta'!$AX$45</f>
        <v>82938314</v>
      </c>
      <c r="N20" s="83">
        <f>+'Ejecucion Dicie 2021 DEP.Afecta'!$AY$45</f>
        <v>0</v>
      </c>
      <c r="O20" s="83">
        <f>+'Ejecucion Dicie 2021 DEP.Afecta'!$AZ$45</f>
        <v>82938314</v>
      </c>
      <c r="P20" s="83">
        <f>+'Ejecucion Dicie 2021 DEP.Afecta'!$BA$45</f>
        <v>0</v>
      </c>
      <c r="Q20" s="83">
        <f>+'Ejecucion Dicie 2021 DEP.Afecta'!$BB$45</f>
        <v>82938314</v>
      </c>
      <c r="R20" s="83">
        <f>+'Ejecucion Dicie 2021 DEP.Afecta'!$BC$45</f>
        <v>0</v>
      </c>
      <c r="S20" s="83">
        <f>+'Ejecucion Dicie 2021 DEP.Afecta'!$BD$45</f>
        <v>0</v>
      </c>
      <c r="T20" s="87">
        <f t="shared" si="0"/>
        <v>99.227912424454573</v>
      </c>
    </row>
    <row r="21" spans="1:20" s="79" customFormat="1" ht="30" x14ac:dyDescent="0.25">
      <c r="A21" s="80" t="str">
        <f>CONCATENATE('Ejecucion Dicie 2021 DEP.Afecta'!A46," ",'Ejecucion Dicie 2021 DEP.Afecta'!C46," ",'Ejecucion Dicie 2021 DEP.Afecta'!E46," ",'Ejecucion Dicie 2021 DEP.Afecta'!G46," ",'Ejecucion Dicie 2021 DEP.Afecta'!I46," ",'Ejecucion Dicie 2021 DEP.Afecta'!L46)</f>
        <v xml:space="preserve">A 01 01 01 002 </v>
      </c>
      <c r="B21" s="80" t="str">
        <f>+'Ejecucion Dicie 2021 DEP.Afecta'!S46</f>
        <v>FACTORES SALARIALES ESPECIALES</v>
      </c>
      <c r="C21" s="80" t="str">
        <f>+'Ejecucion Dicie 2021 DEP.Afecta'!AA46</f>
        <v>Nación</v>
      </c>
      <c r="D21" s="80" t="str">
        <f>+'Ejecucion Dicie 2021 DEP.Afecta'!AF46</f>
        <v>CSF</v>
      </c>
      <c r="E21" s="80" t="str">
        <f>+'Ejecucion Dicie 2021 DEP.Afecta'!AI46</f>
        <v>10</v>
      </c>
      <c r="F21" s="80" t="str">
        <f>+'Ejecucion Dicie 2021 DEP.Afecta'!AJ46</f>
        <v>RECURSOS CORRIENTES</v>
      </c>
      <c r="G21" s="81">
        <f>+'Ejecucion Dicie 2021 DEP.Afecta'!$AP$46</f>
        <v>1072030513</v>
      </c>
      <c r="H21" s="81">
        <f>+'Ejecucion Dicie 2021 DEP.Afecta'!$AQ$46</f>
        <v>856475945</v>
      </c>
      <c r="I21" s="81">
        <f>+'Ejecucion Dicie 2021 DEP.Afecta'!$AR$46</f>
        <v>215554568</v>
      </c>
      <c r="J21" s="81">
        <f>+'Ejecucion Dicie 2021 DEP.Afecta'!$AS$46</f>
        <v>0</v>
      </c>
      <c r="K21" s="81">
        <f>+'Ejecucion Dicie 2021 DEP.Afecta'!$AU$46</f>
        <v>856475945</v>
      </c>
      <c r="L21" s="81">
        <f>+'Ejecucion Dicie 2021 DEP.Afecta'!$AW$46</f>
        <v>0</v>
      </c>
      <c r="M21" s="81">
        <f>+'Ejecucion Dicie 2021 DEP.Afecta'!$AX$46</f>
        <v>856475945</v>
      </c>
      <c r="N21" s="81">
        <f>+'Ejecucion Dicie 2021 DEP.Afecta'!$AY$46</f>
        <v>0</v>
      </c>
      <c r="O21" s="81">
        <f>+'Ejecucion Dicie 2021 DEP.Afecta'!$AZ$46</f>
        <v>856475945</v>
      </c>
      <c r="P21" s="81">
        <f>+'Ejecucion Dicie 2021 DEP.Afecta'!$BA$46</f>
        <v>0</v>
      </c>
      <c r="Q21" s="81">
        <f>+'Ejecucion Dicie 2021 DEP.Afecta'!$BB$46</f>
        <v>856475945</v>
      </c>
      <c r="R21" s="81">
        <f>+'Ejecucion Dicie 2021 DEP.Afecta'!$BC$46</f>
        <v>0</v>
      </c>
      <c r="S21" s="81">
        <f>+'Ejecucion Dicie 2021 DEP.Afecta'!$BD$46</f>
        <v>0</v>
      </c>
      <c r="T21" s="88">
        <f t="shared" si="0"/>
        <v>79.892870082887285</v>
      </c>
    </row>
    <row r="22" spans="1:20" s="79" customFormat="1" ht="30" x14ac:dyDescent="0.25">
      <c r="A22" s="82" t="str">
        <f>CONCATENATE('Ejecucion Dicie 2021 DEP.Afecta'!A47," ",'Ejecucion Dicie 2021 DEP.Afecta'!C47," ",'Ejecucion Dicie 2021 DEP.Afecta'!E47," ",'Ejecucion Dicie 2021 DEP.Afecta'!G47," ",'Ejecucion Dicie 2021 DEP.Afecta'!I47," ",'Ejecucion Dicie 2021 DEP.Afecta'!L47)</f>
        <v>A 01 01 01 002 003</v>
      </c>
      <c r="B22" s="82" t="str">
        <f>+'Ejecucion Dicie 2021 DEP.Afecta'!S47</f>
        <v>PRIMA ESPECIAL DE SERVICIOS</v>
      </c>
      <c r="C22" s="82" t="str">
        <f>+'Ejecucion Dicie 2021 DEP.Afecta'!AA47</f>
        <v>Nación</v>
      </c>
      <c r="D22" s="82" t="str">
        <f>+'Ejecucion Dicie 2021 DEP.Afecta'!AF47</f>
        <v>CSF</v>
      </c>
      <c r="E22" s="82" t="str">
        <f>+'Ejecucion Dicie 2021 DEP.Afecta'!AI47</f>
        <v>10</v>
      </c>
      <c r="F22" s="82" t="str">
        <f>+'Ejecucion Dicie 2021 DEP.Afecta'!AJ47</f>
        <v>RECURSOS CORRIENTES</v>
      </c>
      <c r="G22" s="83">
        <f>+'Ejecucion Dicie 2021 DEP.Afecta'!$AP$47</f>
        <v>458266339</v>
      </c>
      <c r="H22" s="83">
        <f>+'Ejecucion Dicie 2021 DEP.Afecta'!$AQ$47</f>
        <v>432360036</v>
      </c>
      <c r="I22" s="83">
        <f>+'Ejecucion Dicie 2021 DEP.Afecta'!$AR$47</f>
        <v>25906303</v>
      </c>
      <c r="J22" s="83">
        <f>+'Ejecucion Dicie 2021 DEP.Afecta'!$AS$47</f>
        <v>0</v>
      </c>
      <c r="K22" s="83">
        <f>+'Ejecucion Dicie 2021 DEP.Afecta'!$AU$47</f>
        <v>432360036</v>
      </c>
      <c r="L22" s="83">
        <f>+'Ejecucion Dicie 2021 DEP.Afecta'!$AW$47</f>
        <v>0</v>
      </c>
      <c r="M22" s="83">
        <f>+'Ejecucion Dicie 2021 DEP.Afecta'!$AX$47</f>
        <v>432360036</v>
      </c>
      <c r="N22" s="83">
        <f>+'Ejecucion Dicie 2021 DEP.Afecta'!$AY$47</f>
        <v>0</v>
      </c>
      <c r="O22" s="83">
        <f>+'Ejecucion Dicie 2021 DEP.Afecta'!$AZ$47</f>
        <v>432360036</v>
      </c>
      <c r="P22" s="83">
        <f>+'Ejecucion Dicie 2021 DEP.Afecta'!$BA$47</f>
        <v>0</v>
      </c>
      <c r="Q22" s="83">
        <f>+'Ejecucion Dicie 2021 DEP.Afecta'!$BB$47</f>
        <v>432360036</v>
      </c>
      <c r="R22" s="83">
        <f>+'Ejecucion Dicie 2021 DEP.Afecta'!$BC$47</f>
        <v>0</v>
      </c>
      <c r="S22" s="83">
        <f>+'Ejecucion Dicie 2021 DEP.Afecta'!$BD$47</f>
        <v>0</v>
      </c>
      <c r="T22" s="87">
        <f t="shared" si="0"/>
        <v>94.346889396997582</v>
      </c>
    </row>
    <row r="23" spans="1:20" s="79" customFormat="1" ht="30" x14ac:dyDescent="0.25">
      <c r="A23" s="82" t="str">
        <f>CONCATENATE('Ejecucion Dicie 2021 DEP.Afecta'!A48," ",'Ejecucion Dicie 2021 DEP.Afecta'!C48," ",'Ejecucion Dicie 2021 DEP.Afecta'!E48," ",'Ejecucion Dicie 2021 DEP.Afecta'!G48," ",'Ejecucion Dicie 2021 DEP.Afecta'!I48," ",'Ejecucion Dicie 2021 DEP.Afecta'!L48)</f>
        <v>A 01 01 01 002 004</v>
      </c>
      <c r="B23" s="82" t="str">
        <f>+'Ejecucion Dicie 2021 DEP.Afecta'!S48</f>
        <v>PRIMA SEMESTRAL</v>
      </c>
      <c r="C23" s="82" t="str">
        <f>+'Ejecucion Dicie 2021 DEP.Afecta'!AA48</f>
        <v>Nación</v>
      </c>
      <c r="D23" s="82" t="str">
        <f>+'Ejecucion Dicie 2021 DEP.Afecta'!AF48</f>
        <v>CSF</v>
      </c>
      <c r="E23" s="82" t="str">
        <f>+'Ejecucion Dicie 2021 DEP.Afecta'!AI48</f>
        <v>10</v>
      </c>
      <c r="F23" s="82" t="str">
        <f>+'Ejecucion Dicie 2021 DEP.Afecta'!AJ48</f>
        <v>RECURSOS CORRIENTES</v>
      </c>
      <c r="G23" s="83">
        <f>+'Ejecucion Dicie 2021 DEP.Afecta'!$AP$48</f>
        <v>613764174</v>
      </c>
      <c r="H23" s="83">
        <f>+'Ejecucion Dicie 2021 DEP.Afecta'!$AQ$48</f>
        <v>424115909</v>
      </c>
      <c r="I23" s="83">
        <f>+'Ejecucion Dicie 2021 DEP.Afecta'!$AR$48</f>
        <v>189648265</v>
      </c>
      <c r="J23" s="83">
        <f>+'Ejecucion Dicie 2021 DEP.Afecta'!$AS$48</f>
        <v>0</v>
      </c>
      <c r="K23" s="83">
        <f>+'Ejecucion Dicie 2021 DEP.Afecta'!$AU$48</f>
        <v>424115909</v>
      </c>
      <c r="L23" s="83">
        <f>+'Ejecucion Dicie 2021 DEP.Afecta'!$AW$48</f>
        <v>0</v>
      </c>
      <c r="M23" s="83">
        <f>+'Ejecucion Dicie 2021 DEP.Afecta'!$AX$48</f>
        <v>424115909</v>
      </c>
      <c r="N23" s="83">
        <f>+'Ejecucion Dicie 2021 DEP.Afecta'!$BD$48</f>
        <v>0</v>
      </c>
      <c r="O23" s="83">
        <f>+'Ejecucion Dicie 2021 DEP.Afecta'!$AZ$48</f>
        <v>424115909</v>
      </c>
      <c r="P23" s="83">
        <f>+'Ejecucion Dicie 2021 DEP.Afecta'!$BA$48</f>
        <v>0</v>
      </c>
      <c r="Q23" s="83">
        <f>+'Ejecucion Dicie 2021 DEP.Afecta'!$BB$48</f>
        <v>424115909</v>
      </c>
      <c r="R23" s="83">
        <f>+'Ejecucion Dicie 2021 DEP.Afecta'!$BC$48</f>
        <v>0</v>
      </c>
      <c r="S23" s="83">
        <f>+'Ejecucion Dicie 2021 DEP.Afecta'!$BD$48</f>
        <v>0</v>
      </c>
      <c r="T23" s="87">
        <f t="shared" si="0"/>
        <v>69.100792611593519</v>
      </c>
    </row>
    <row r="24" spans="1:20" s="79" customFormat="1" ht="30" x14ac:dyDescent="0.25">
      <c r="A24" s="80" t="str">
        <f>CONCATENATE('Ejecucion Dicie 2021 DEP.Afecta'!A49," ",'Ejecucion Dicie 2021 DEP.Afecta'!C49," ",'Ejecucion Dicie 2021 DEP.Afecta'!E49," ",'Ejecucion Dicie 2021 DEP.Afecta'!G49," ",'Ejecucion Dicie 2021 DEP.Afecta'!I49," ",'Ejecucion Dicie 2021 DEP.Afecta'!L49)</f>
        <v xml:space="preserve">A 01 01 02  </v>
      </c>
      <c r="B24" s="80" t="str">
        <f>+'Ejecucion Dicie 2021 DEP.Afecta'!S49</f>
        <v>CONTRIBUCIONES INHERENTES A LA NÓMINA</v>
      </c>
      <c r="C24" s="80" t="str">
        <f>+'Ejecucion Dicie 2021 DEP.Afecta'!AA49</f>
        <v>Nación</v>
      </c>
      <c r="D24" s="80" t="str">
        <f>+'Ejecucion Dicie 2021 DEP.Afecta'!AF49</f>
        <v>CSF</v>
      </c>
      <c r="E24" s="80" t="str">
        <f>+'Ejecucion Dicie 2021 DEP.Afecta'!AI50</f>
        <v>10</v>
      </c>
      <c r="F24" s="80" t="str">
        <f>+'Ejecucion Dicie 2021 DEP.Afecta'!AJ50</f>
        <v>RECURSOS CORRIENTES</v>
      </c>
      <c r="G24" s="81">
        <f>+'Ejecucion Dicie 2021 DEP.Afecta'!$AP$49</f>
        <v>7425846562</v>
      </c>
      <c r="H24" s="81">
        <f>+'Ejecucion Dicie 2021 DEP.Afecta'!$AQ$49</f>
        <v>7415456414</v>
      </c>
      <c r="I24" s="81">
        <f>+'Ejecucion Dicie 2021 DEP.Afecta'!$AR$49</f>
        <v>10390148</v>
      </c>
      <c r="J24" s="81">
        <f>+'Ejecucion Dicie 2021 DEP.Afecta'!$AS$49</f>
        <v>0</v>
      </c>
      <c r="K24" s="81">
        <f>+'Ejecucion Dicie 2021 DEP.Afecta'!$AU$49</f>
        <v>7415456414</v>
      </c>
      <c r="L24" s="81">
        <f>+'Ejecucion Dicie 2021 DEP.Afecta'!$AW$49</f>
        <v>0</v>
      </c>
      <c r="M24" s="81">
        <f>+'Ejecucion Dicie 2021 DEP.Afecta'!$AX$49</f>
        <v>7367960826</v>
      </c>
      <c r="N24" s="81">
        <f>+'Ejecucion Dicie 2021 DEP.Afecta'!$AY$49</f>
        <v>47495588</v>
      </c>
      <c r="O24" s="81">
        <f>+'Ejecucion Dicie 2021 DEP.Afecta'!$AZ$49</f>
        <v>7367960826</v>
      </c>
      <c r="P24" s="81">
        <f>+'Ejecucion Dicie 2021 DEP.Afecta'!$BA$49</f>
        <v>0</v>
      </c>
      <c r="Q24" s="81">
        <f>+'Ejecucion Dicie 2021 DEP.Afecta'!$BB$49</f>
        <v>7367960826</v>
      </c>
      <c r="R24" s="81">
        <f>+'Ejecucion Dicie 2021 DEP.Afecta'!$BC$49</f>
        <v>0</v>
      </c>
      <c r="S24" s="81">
        <f>+'Ejecucion Dicie 2021 DEP.Afecta'!$BD$49</f>
        <v>1704300</v>
      </c>
      <c r="T24" s="88">
        <f t="shared" si="0"/>
        <v>99.860081299643738</v>
      </c>
    </row>
    <row r="25" spans="1:20" s="79" customFormat="1" ht="30" x14ac:dyDescent="0.25">
      <c r="A25" s="82" t="str">
        <f>CONCATENATE('Ejecucion Dicie 2021 DEP.Afecta'!A50," ",'Ejecucion Dicie 2021 DEP.Afecta'!C50," ",'Ejecucion Dicie 2021 DEP.Afecta'!E50," ",'Ejecucion Dicie 2021 DEP.Afecta'!G50," ",'Ejecucion Dicie 2021 DEP.Afecta'!I50," ",'Ejecucion Dicie 2021 DEP.Afecta'!L50)</f>
        <v xml:space="preserve">A 01 01 02 001 </v>
      </c>
      <c r="B25" s="82" t="str">
        <f>+'Ejecucion Dicie 2021 DEP.Afecta'!S50</f>
        <v>APORTES A LA SEGURIDAD SOCIAL EN PENSIONES</v>
      </c>
      <c r="C25" s="82" t="str">
        <f>+'Ejecucion Dicie 2021 DEP.Afecta'!AA50</f>
        <v>Nación</v>
      </c>
      <c r="D25" s="82" t="str">
        <f>+'Ejecucion Dicie 2021 DEP.Afecta'!AF50</f>
        <v>CSF</v>
      </c>
      <c r="E25" s="82" t="str">
        <f>+'Ejecucion Dicie 2021 DEP.Afecta'!AI51</f>
        <v>10</v>
      </c>
      <c r="F25" s="82" t="str">
        <f>+'Ejecucion Dicie 2021 DEP.Afecta'!AJ51</f>
        <v>RECURSOS CORRIENTES</v>
      </c>
      <c r="G25" s="83">
        <f>+'Ejecucion Dicie 2021 DEP.Afecta'!$AP$50</f>
        <v>2072130200.6400001</v>
      </c>
      <c r="H25" s="83">
        <f>+'Ejecucion Dicie 2021 DEP.Afecta'!$AQ$50</f>
        <v>2071247900</v>
      </c>
      <c r="I25" s="83">
        <f>+'Ejecucion Dicie 2021 DEP.Afecta'!$AR$50</f>
        <v>882300.64</v>
      </c>
      <c r="J25" s="83">
        <f>+'Ejecucion Dicie 2021 DEP.Afecta'!$AS$50</f>
        <v>0</v>
      </c>
      <c r="K25" s="83">
        <f>+'Ejecucion Dicie 2021 DEP.Afecta'!$AU$50</f>
        <v>2071247900</v>
      </c>
      <c r="L25" s="83">
        <f>+'Ejecucion Dicie 2021 DEP.Afecta'!$AW$50</f>
        <v>0</v>
      </c>
      <c r="M25" s="83">
        <f>+'Ejecucion Dicie 2021 DEP.Afecta'!$AX$50</f>
        <v>2071247900</v>
      </c>
      <c r="N25" s="83">
        <f>+'Ejecucion Dicie 2021 DEP.Afecta'!$BD$50</f>
        <v>1315600</v>
      </c>
      <c r="O25" s="83">
        <f>+'Ejecucion Dicie 2021 DEP.Afecta'!$AZ$50</f>
        <v>2071247900</v>
      </c>
      <c r="P25" s="83">
        <f>+'Ejecucion Dicie 2021 DEP.Afecta'!$BA$50</f>
        <v>0</v>
      </c>
      <c r="Q25" s="83">
        <f>+'Ejecucion Dicie 2021 DEP.Afecta'!$BB$50</f>
        <v>2071247900</v>
      </c>
      <c r="R25" s="83">
        <f>+'Ejecucion Dicie 2021 DEP.Afecta'!$BC$50</f>
        <v>0</v>
      </c>
      <c r="S25" s="83">
        <f>+'Ejecucion Dicie 2021 DEP.Afecta'!$BD$50</f>
        <v>1315600</v>
      </c>
      <c r="T25" s="87">
        <f t="shared" si="0"/>
        <v>99.957420598390598</v>
      </c>
    </row>
    <row r="26" spans="1:20" s="79" customFormat="1" ht="30" x14ac:dyDescent="0.25">
      <c r="A26" s="82" t="str">
        <f>CONCATENATE('Ejecucion Dicie 2021 DEP.Afecta'!A51," ",'Ejecucion Dicie 2021 DEP.Afecta'!C51," ",'Ejecucion Dicie 2021 DEP.Afecta'!E51," ",'Ejecucion Dicie 2021 DEP.Afecta'!G51," ",'Ejecucion Dicie 2021 DEP.Afecta'!I51," ",'Ejecucion Dicie 2021 DEP.Afecta'!L51)</f>
        <v xml:space="preserve">A 01 01 02 002 </v>
      </c>
      <c r="B26" s="82" t="str">
        <f>+'Ejecucion Dicie 2021 DEP.Afecta'!S51</f>
        <v>APORTES A LA SEGURIDAD SOCIAL EN SALUD</v>
      </c>
      <c r="C26" s="82" t="str">
        <f>+'Ejecucion Dicie 2021 DEP.Afecta'!AA51</f>
        <v>Nación</v>
      </c>
      <c r="D26" s="82" t="str">
        <f>+'Ejecucion Dicie 2021 DEP.Afecta'!AF51</f>
        <v>CSF</v>
      </c>
      <c r="E26" s="82" t="str">
        <f>+'Ejecucion Dicie 2021 DEP.Afecta'!AI52</f>
        <v>10</v>
      </c>
      <c r="F26" s="82" t="str">
        <f>+'Ejecucion Dicie 2021 DEP.Afecta'!AJ52</f>
        <v>RECURSOS CORRIENTES</v>
      </c>
      <c r="G26" s="83">
        <f>+'Ejecucion Dicie 2021 DEP.Afecta'!$AP$51</f>
        <v>1467723000.72</v>
      </c>
      <c r="H26" s="83">
        <f>+'Ejecucion Dicie 2021 DEP.Afecta'!$AQ$51</f>
        <v>1467723000</v>
      </c>
      <c r="I26" s="83">
        <f>+'Ejecucion Dicie 2021 DEP.Afecta'!$AR$51</f>
        <v>0.72</v>
      </c>
      <c r="J26" s="83">
        <f>+'Ejecucion Dicie 2021 DEP.Afecta'!$AS$51</f>
        <v>0</v>
      </c>
      <c r="K26" s="83">
        <f>+'Ejecucion Dicie 2021 DEP.Afecta'!$AU$51</f>
        <v>1467723000</v>
      </c>
      <c r="L26" s="83">
        <f>+'Ejecucion Dicie 2021 DEP.Afecta'!$AW$51</f>
        <v>0</v>
      </c>
      <c r="M26" s="83">
        <f>+'Ejecucion Dicie 2021 DEP.Afecta'!$AX$51</f>
        <v>1467723000</v>
      </c>
      <c r="N26" s="83">
        <f>+'Ejecucion Dicie 2021 DEP.Afecta'!$AY$51</f>
        <v>0</v>
      </c>
      <c r="O26" s="83">
        <f>+'Ejecucion Dicie 2021 DEP.Afecta'!$AZ$51</f>
        <v>1467723000</v>
      </c>
      <c r="P26" s="83">
        <f>+'Ejecucion Dicie 2021 DEP.Afecta'!$BA$51</f>
        <v>0</v>
      </c>
      <c r="Q26" s="83">
        <f>+'Ejecucion Dicie 2021 DEP.Afecta'!$BB$51</f>
        <v>1467723000</v>
      </c>
      <c r="R26" s="83">
        <f>+'Ejecucion Dicie 2021 DEP.Afecta'!$BC$51</f>
        <v>0</v>
      </c>
      <c r="S26" s="83">
        <f>+'Ejecucion Dicie 2021 DEP.Afecta'!$BD$51</f>
        <v>388700</v>
      </c>
      <c r="T26" s="87">
        <f t="shared" si="0"/>
        <v>99.999999950944414</v>
      </c>
    </row>
    <row r="27" spans="1:20" s="79" customFormat="1" ht="30" x14ac:dyDescent="0.25">
      <c r="A27" s="82" t="str">
        <f>CONCATENATE('Ejecucion Dicie 2021 DEP.Afecta'!A52," ",'Ejecucion Dicie 2021 DEP.Afecta'!C52," ",'Ejecucion Dicie 2021 DEP.Afecta'!E52," ",'Ejecucion Dicie 2021 DEP.Afecta'!G52," ",'Ejecucion Dicie 2021 DEP.Afecta'!I52," ",'Ejecucion Dicie 2021 DEP.Afecta'!L52)</f>
        <v xml:space="preserve">A 01 01 02 003 </v>
      </c>
      <c r="B27" s="82" t="str">
        <f>+'Ejecucion Dicie 2021 DEP.Afecta'!S52</f>
        <v xml:space="preserve">AUXILIO DE CESANTÍAS </v>
      </c>
      <c r="C27" s="82" t="str">
        <f>+'Ejecucion Dicie 2021 DEP.Afecta'!AA52</f>
        <v>Nación</v>
      </c>
      <c r="D27" s="82" t="str">
        <f>+'Ejecucion Dicie 2021 DEP.Afecta'!AF52</f>
        <v>CSF</v>
      </c>
      <c r="E27" s="82" t="str">
        <f>+'Ejecucion Dicie 2021 DEP.Afecta'!AI53</f>
        <v>10</v>
      </c>
      <c r="F27" s="82" t="str">
        <f>+'Ejecucion Dicie 2021 DEP.Afecta'!AJ53</f>
        <v>RECURSOS CORRIENTES</v>
      </c>
      <c r="G27" s="83">
        <f>+'Ejecucion Dicie 2021 DEP.Afecta'!$AP$52</f>
        <v>1747704163.01</v>
      </c>
      <c r="H27" s="83">
        <f>+'Ejecucion Dicie 2021 DEP.Afecta'!$AQ$52</f>
        <v>1742979914</v>
      </c>
      <c r="I27" s="83">
        <f>+'Ejecucion Dicie 2021 DEP.Afecta'!$AR$52</f>
        <v>4724249.01</v>
      </c>
      <c r="J27" s="83">
        <f>+'Ejecucion Dicie 2021 DEP.Afecta'!$AS$52</f>
        <v>0</v>
      </c>
      <c r="K27" s="83">
        <f>+'Ejecucion Dicie 2021 DEP.Afecta'!$AU$52</f>
        <v>1742979914</v>
      </c>
      <c r="L27" s="83">
        <f>+'Ejecucion Dicie 2021 DEP.Afecta'!$AW$52</f>
        <v>0</v>
      </c>
      <c r="M27" s="83">
        <f>+'Ejecucion Dicie 2021 DEP.Afecta'!$AX$52</f>
        <v>1695484326</v>
      </c>
      <c r="N27" s="83">
        <f>+'Ejecucion Dicie 2021 DEP.Afecta'!$AY$52</f>
        <v>47495588</v>
      </c>
      <c r="O27" s="83">
        <f>+'Ejecucion Dicie 2021 DEP.Afecta'!$AZ$52</f>
        <v>1695484326</v>
      </c>
      <c r="P27" s="83">
        <f>+'Ejecucion Dicie 2021 DEP.Afecta'!$BA$52</f>
        <v>0</v>
      </c>
      <c r="Q27" s="83">
        <f>+'Ejecucion Dicie 2021 DEP.Afecta'!$BB$52</f>
        <v>1695484326</v>
      </c>
      <c r="R27" s="83">
        <f>+'Ejecucion Dicie 2021 DEP.Afecta'!$BC$52</f>
        <v>0</v>
      </c>
      <c r="S27" s="83">
        <f>+'Ejecucion Dicie 2021 DEP.Afecta'!$BD$52</f>
        <v>0</v>
      </c>
      <c r="T27" s="87">
        <f t="shared" si="0"/>
        <v>99.729688289929825</v>
      </c>
    </row>
    <row r="28" spans="1:20" s="79" customFormat="1" ht="30" x14ac:dyDescent="0.25">
      <c r="A28" s="82" t="str">
        <f>CONCATENATE('Ejecucion Dicie 2021 DEP.Afecta'!A53," ",'Ejecucion Dicie 2021 DEP.Afecta'!C53," ",'Ejecucion Dicie 2021 DEP.Afecta'!E53," ",'Ejecucion Dicie 2021 DEP.Afecta'!G53," ",'Ejecucion Dicie 2021 DEP.Afecta'!I53," ",'Ejecucion Dicie 2021 DEP.Afecta'!L53)</f>
        <v xml:space="preserve">A 01 01 02 004 </v>
      </c>
      <c r="B28" s="82" t="str">
        <f>+'Ejecucion Dicie 2021 DEP.Afecta'!S53</f>
        <v>APORTES A CAJAS DE COMPENSACIÓN FAMILIAR</v>
      </c>
      <c r="C28" s="82" t="str">
        <f>+'Ejecucion Dicie 2021 DEP.Afecta'!AA53</f>
        <v>Nación</v>
      </c>
      <c r="D28" s="82" t="str">
        <f>+'Ejecucion Dicie 2021 DEP.Afecta'!AF53</f>
        <v>CSF</v>
      </c>
      <c r="E28" s="82" t="str">
        <f>+'Ejecucion Dicie 2021 DEP.Afecta'!AI54</f>
        <v>10</v>
      </c>
      <c r="F28" s="82" t="str">
        <f>+'Ejecucion Dicie 2021 DEP.Afecta'!AJ54</f>
        <v>RECURSOS CORRIENTES</v>
      </c>
      <c r="G28" s="83">
        <f>+'Ejecucion Dicie 2021 DEP.Afecta'!$AP$53</f>
        <v>767182400.13999999</v>
      </c>
      <c r="H28" s="83">
        <f>+'Ejecucion Dicie 2021 DEP.Afecta'!$AQ$53</f>
        <v>767182400</v>
      </c>
      <c r="I28" s="83">
        <f>+'Ejecucion Dicie 2021 DEP.Afecta'!$AR$53</f>
        <v>0.14000000000000001</v>
      </c>
      <c r="J28" s="83">
        <f>+'Ejecucion Dicie 2021 DEP.Afecta'!$AS$53</f>
        <v>0</v>
      </c>
      <c r="K28" s="83">
        <f>+'Ejecucion Dicie 2021 DEP.Afecta'!$AU$53</f>
        <v>767182400</v>
      </c>
      <c r="L28" s="83">
        <f>+'Ejecucion Dicie 2021 DEP.Afecta'!$AW$53</f>
        <v>0</v>
      </c>
      <c r="M28" s="83">
        <f>+'Ejecucion Dicie 2021 DEP.Afecta'!$AX$53</f>
        <v>767182400</v>
      </c>
      <c r="N28" s="83">
        <f>+'Ejecucion Dicie 2021 DEP.Afecta'!$AY$53</f>
        <v>0</v>
      </c>
      <c r="O28" s="83">
        <f>+'Ejecucion Dicie 2021 DEP.Afecta'!$AZ$53</f>
        <v>767182400</v>
      </c>
      <c r="P28" s="83">
        <f>+'Ejecucion Dicie 2021 DEP.Afecta'!$BA$53</f>
        <v>0</v>
      </c>
      <c r="Q28" s="83">
        <f>+'Ejecucion Dicie 2021 DEP.Afecta'!$BB$53</f>
        <v>767182400</v>
      </c>
      <c r="R28" s="83">
        <f>+'Ejecucion Dicie 2021 DEP.Afecta'!$BC$53</f>
        <v>0</v>
      </c>
      <c r="S28" s="83">
        <f>+'Ejecucion Dicie 2021 DEP.Afecta'!$BD$53</f>
        <v>0</v>
      </c>
      <c r="T28" s="87">
        <f t="shared" si="0"/>
        <v>99.999999981751415</v>
      </c>
    </row>
    <row r="29" spans="1:20" s="79" customFormat="1" ht="30" x14ac:dyDescent="0.25">
      <c r="A29" s="82" t="str">
        <f>CONCATENATE('Ejecucion Dicie 2021 DEP.Afecta'!A54," ",'Ejecucion Dicie 2021 DEP.Afecta'!C54," ",'Ejecucion Dicie 2021 DEP.Afecta'!E54," ",'Ejecucion Dicie 2021 DEP.Afecta'!G54," ",'Ejecucion Dicie 2021 DEP.Afecta'!I54," ",'Ejecucion Dicie 2021 DEP.Afecta'!L54)</f>
        <v xml:space="preserve">A 01 01 02 005 </v>
      </c>
      <c r="B29" s="82" t="str">
        <f>+'Ejecucion Dicie 2021 DEP.Afecta'!S54</f>
        <v>APORTES GENERALES AL SISTEMA DE RIESGOS LABORALES</v>
      </c>
      <c r="C29" s="82" t="str">
        <f>+'Ejecucion Dicie 2021 DEP.Afecta'!AA54</f>
        <v>Nación</v>
      </c>
      <c r="D29" s="82" t="str">
        <f>+'Ejecucion Dicie 2021 DEP.Afecta'!AF54</f>
        <v>CSF</v>
      </c>
      <c r="E29" s="82" t="str">
        <f>+'Ejecucion Dicie 2021 DEP.Afecta'!AI55</f>
        <v>10</v>
      </c>
      <c r="F29" s="82" t="str">
        <f>+'Ejecucion Dicie 2021 DEP.Afecta'!AJ55</f>
        <v>RECURSOS CORRIENTES</v>
      </c>
      <c r="G29" s="83">
        <f>+'Ejecucion Dicie 2021 DEP.Afecta'!$AP$54</f>
        <v>407954000.55000001</v>
      </c>
      <c r="H29" s="83">
        <f>+'Ejecucion Dicie 2021 DEP.Afecta'!$AQ$54</f>
        <v>407954000</v>
      </c>
      <c r="I29" s="83">
        <f>+'Ejecucion Dicie 2021 DEP.Afecta'!$AR$54</f>
        <v>0.55000000000000004</v>
      </c>
      <c r="J29" s="83">
        <f>+'Ejecucion Dicie 2021 DEP.Afecta'!$AS$54</f>
        <v>0</v>
      </c>
      <c r="K29" s="83">
        <f>+'Ejecucion Dicie 2021 DEP.Afecta'!$AU$54</f>
        <v>407954000</v>
      </c>
      <c r="L29" s="83">
        <f>+'Ejecucion Dicie 2021 DEP.Afecta'!$AW$54</f>
        <v>0</v>
      </c>
      <c r="M29" s="83">
        <f>+'Ejecucion Dicie 2021 DEP.Afecta'!$AX$54</f>
        <v>407954000</v>
      </c>
      <c r="N29" s="83">
        <f>+'Ejecucion Dicie 2021 DEP.Afecta'!$AY$54</f>
        <v>0</v>
      </c>
      <c r="O29" s="83">
        <f>+'Ejecucion Dicie 2021 DEP.Afecta'!$AZ$54</f>
        <v>407954000</v>
      </c>
      <c r="P29" s="83">
        <f>+'Ejecucion Dicie 2021 DEP.Afecta'!$BA$54</f>
        <v>0</v>
      </c>
      <c r="Q29" s="83">
        <f>+'Ejecucion Dicie 2021 DEP.Afecta'!$BB$54</f>
        <v>407954000</v>
      </c>
      <c r="R29" s="83">
        <f>+'Ejecucion Dicie 2021 DEP.Afecta'!$BC$54</f>
        <v>0</v>
      </c>
      <c r="S29" s="83">
        <f>+'Ejecucion Dicie 2021 DEP.Afecta'!$BD$54</f>
        <v>0</v>
      </c>
      <c r="T29" s="87">
        <f t="shared" si="0"/>
        <v>99.999999865180882</v>
      </c>
    </row>
    <row r="30" spans="1:20" s="79" customFormat="1" ht="30" x14ac:dyDescent="0.25">
      <c r="A30" s="82" t="str">
        <f>CONCATENATE('Ejecucion Dicie 2021 DEP.Afecta'!A55," ",'Ejecucion Dicie 2021 DEP.Afecta'!C55," ",'Ejecucion Dicie 2021 DEP.Afecta'!E55," ",'Ejecucion Dicie 2021 DEP.Afecta'!G55," ",'Ejecucion Dicie 2021 DEP.Afecta'!I55," ",'Ejecucion Dicie 2021 DEP.Afecta'!L55)</f>
        <v xml:space="preserve">A 01 01 02 006 </v>
      </c>
      <c r="B30" s="82" t="str">
        <f>+'Ejecucion Dicie 2021 DEP.Afecta'!S55</f>
        <v>APORTES AL ICBF</v>
      </c>
      <c r="C30" s="82" t="str">
        <f>+'Ejecucion Dicie 2021 DEP.Afecta'!AA55</f>
        <v>Nación</v>
      </c>
      <c r="D30" s="82" t="str">
        <f>+'Ejecucion Dicie 2021 DEP.Afecta'!AF55</f>
        <v>CSF</v>
      </c>
      <c r="E30" s="82" t="str">
        <f>+'Ejecucion Dicie 2021 DEP.Afecta'!AI56</f>
        <v>10</v>
      </c>
      <c r="F30" s="82" t="str">
        <f>+'Ejecucion Dicie 2021 DEP.Afecta'!AJ56</f>
        <v>RECURSOS CORRIENTES</v>
      </c>
      <c r="G30" s="83">
        <f>+'Ejecucion Dicie 2021 DEP.Afecta'!$AP$55</f>
        <v>577978405.86000001</v>
      </c>
      <c r="H30" s="83">
        <f>+'Ejecucion Dicie 2021 DEP.Afecta'!$AQ$55</f>
        <v>574963000</v>
      </c>
      <c r="I30" s="83">
        <f>+'Ejecucion Dicie 2021 DEP.Afecta'!$AR$55</f>
        <v>3015405.86</v>
      </c>
      <c r="J30" s="83">
        <f>+'Ejecucion Dicie 2021 DEP.Afecta'!$AS$55</f>
        <v>0</v>
      </c>
      <c r="K30" s="83">
        <f>+'Ejecucion Dicie 2021 DEP.Afecta'!$AU$55</f>
        <v>574963000</v>
      </c>
      <c r="L30" s="83">
        <f>+'Ejecucion Dicie 2021 DEP.Afecta'!$AW$55</f>
        <v>0</v>
      </c>
      <c r="M30" s="83">
        <f>+'Ejecucion Dicie 2021 DEP.Afecta'!$AX$55</f>
        <v>574963000</v>
      </c>
      <c r="N30" s="83">
        <f>+'Ejecucion Dicie 2021 DEP.Afecta'!$AY$55</f>
        <v>0</v>
      </c>
      <c r="O30" s="83">
        <f>+'Ejecucion Dicie 2021 DEP.Afecta'!$AZ$55</f>
        <v>574963000</v>
      </c>
      <c r="P30" s="83">
        <f>+'Ejecucion Dicie 2021 DEP.Afecta'!$BA$55</f>
        <v>0</v>
      </c>
      <c r="Q30" s="83">
        <f>+'Ejecucion Dicie 2021 DEP.Afecta'!$BB$55</f>
        <v>574963000</v>
      </c>
      <c r="R30" s="83">
        <f>+'Ejecucion Dicie 2021 DEP.Afecta'!$BC$55</f>
        <v>0</v>
      </c>
      <c r="S30" s="83">
        <f>+'Ejecucion Dicie 2021 DEP.Afecta'!$BD$55</f>
        <v>0</v>
      </c>
      <c r="T30" s="87">
        <f t="shared" si="0"/>
        <v>99.478283993064892</v>
      </c>
    </row>
    <row r="31" spans="1:20" s="79" customFormat="1" ht="30" x14ac:dyDescent="0.25">
      <c r="A31" s="82" t="str">
        <f>CONCATENATE('Ejecucion Dicie 2021 DEP.Afecta'!A56," ",'Ejecucion Dicie 2021 DEP.Afecta'!C56," ",'Ejecucion Dicie 2021 DEP.Afecta'!E56," ",'Ejecucion Dicie 2021 DEP.Afecta'!G56," ",'Ejecucion Dicie 2021 DEP.Afecta'!I56," ",'Ejecucion Dicie 2021 DEP.Afecta'!L56)</f>
        <v xml:space="preserve">A 01 01 02 007 </v>
      </c>
      <c r="B31" s="82" t="str">
        <f>+'Ejecucion Dicie 2021 DEP.Afecta'!S56</f>
        <v>APORTES AL SENA</v>
      </c>
      <c r="C31" s="82" t="str">
        <f>+'Ejecucion Dicie 2021 DEP.Afecta'!AA56</f>
        <v>Nación</v>
      </c>
      <c r="D31" s="82" t="str">
        <f>+'Ejecucion Dicie 2021 DEP.Afecta'!AF56</f>
        <v>CSF</v>
      </c>
      <c r="E31" s="82" t="str">
        <f>+'Ejecucion Dicie 2021 DEP.Afecta'!AI56</f>
        <v>10</v>
      </c>
      <c r="F31" s="82" t="str">
        <f>+'Ejecucion Dicie 2021 DEP.Afecta'!AJ56</f>
        <v>RECURSOS CORRIENTES</v>
      </c>
      <c r="G31" s="83">
        <f>+'Ejecucion Dicie 2021 DEP.Afecta'!$AP$56</f>
        <v>385174391.07999998</v>
      </c>
      <c r="H31" s="83">
        <f>+'Ejecucion Dicie 2021 DEP.Afecta'!$AQ$56</f>
        <v>383406200</v>
      </c>
      <c r="I31" s="83">
        <f>+'Ejecucion Dicie 2021 DEP.Afecta'!$AR$56</f>
        <v>1768191.08</v>
      </c>
      <c r="J31" s="83">
        <f>+'Ejecucion Dicie 2021 DEP.Afecta'!$AS$56</f>
        <v>0</v>
      </c>
      <c r="K31" s="83">
        <f>+'Ejecucion Dicie 2021 DEP.Afecta'!$AU$56</f>
        <v>383406200</v>
      </c>
      <c r="L31" s="83">
        <f>+'Ejecucion Dicie 2021 DEP.Afecta'!$AW$56</f>
        <v>0</v>
      </c>
      <c r="M31" s="83">
        <f>+'Ejecucion Dicie 2021 DEP.Afecta'!$AX$56</f>
        <v>383406200</v>
      </c>
      <c r="N31" s="83">
        <f>+'Ejecucion Dicie 2021 DEP.Afecta'!$AY$56</f>
        <v>0</v>
      </c>
      <c r="O31" s="83">
        <f>+'Ejecucion Dicie 2021 DEP.Afecta'!$AZ$56</f>
        <v>383406200</v>
      </c>
      <c r="P31" s="83">
        <f>+'Ejecucion Dicie 2021 DEP.Afecta'!$BA$56</f>
        <v>0</v>
      </c>
      <c r="Q31" s="83">
        <f>+'Ejecucion Dicie 2021 DEP.Afecta'!$BB$56</f>
        <v>383406200</v>
      </c>
      <c r="R31" s="83">
        <f>+'Ejecucion Dicie 2021 DEP.Afecta'!$BC$56</f>
        <v>0</v>
      </c>
      <c r="S31" s="83">
        <f>+'Ejecucion Dicie 2021 DEP.Afecta'!$BD$56</f>
        <v>0</v>
      </c>
      <c r="T31" s="87">
        <f t="shared" si="0"/>
        <v>99.540937528312284</v>
      </c>
    </row>
    <row r="32" spans="1:20" s="79" customFormat="1" ht="30" x14ac:dyDescent="0.25">
      <c r="A32" s="80" t="str">
        <f>CONCATENATE('Ejecucion Dicie 2021 DEP.Afecta'!A57," ",'Ejecucion Dicie 2021 DEP.Afecta'!C57," ",'Ejecucion Dicie 2021 DEP.Afecta'!E57," ",'Ejecucion Dicie 2021 DEP.Afecta'!G57," ",'Ejecucion Dicie 2021 DEP.Afecta'!I57," ",'Ejecucion Dicie 2021 DEP.Afecta'!L57)</f>
        <v xml:space="preserve">A 01 01 03  </v>
      </c>
      <c r="B32" s="80" t="str">
        <f>+'Ejecucion Dicie 2021 DEP.Afecta'!S57</f>
        <v>REMUNERACIONES NO CONSTITUTIVAS DE FACTOR SALARIAL</v>
      </c>
      <c r="C32" s="80" t="str">
        <f>+'Ejecucion Dicie 2021 DEP.Afecta'!AA57</f>
        <v>Nación</v>
      </c>
      <c r="D32" s="80" t="str">
        <f>+'Ejecucion Dicie 2021 DEP.Afecta'!AF57</f>
        <v>CSF</v>
      </c>
      <c r="E32" s="80" t="str">
        <f>+'Ejecucion Dicie 2021 DEP.Afecta'!AI57</f>
        <v>10</v>
      </c>
      <c r="F32" s="80" t="str">
        <f>+'Ejecucion Dicie 2021 DEP.Afecta'!AJ57</f>
        <v>RECURSOS CORRIENTES</v>
      </c>
      <c r="G32" s="81">
        <f>+'Ejecucion Dicie 2021 DEP.Afecta'!$AP$57</f>
        <v>2086002452</v>
      </c>
      <c r="H32" s="81">
        <f>+'Ejecucion Dicie 2021 DEP.Afecta'!$AQ$57</f>
        <v>2012727966</v>
      </c>
      <c r="I32" s="81">
        <f>+'Ejecucion Dicie 2021 DEP.Afecta'!$AR$57</f>
        <v>73274486</v>
      </c>
      <c r="J32" s="81">
        <f>+'Ejecucion Dicie 2021 DEP.Afecta'!$AS$57</f>
        <v>0</v>
      </c>
      <c r="K32" s="81">
        <f>+'Ejecucion Dicie 2021 DEP.Afecta'!$AU$57</f>
        <v>2012727966</v>
      </c>
      <c r="L32" s="81">
        <f>+'Ejecucion Dicie 2021 DEP.Afecta'!$AW$57</f>
        <v>0</v>
      </c>
      <c r="M32" s="81">
        <f>+'Ejecucion Dicie 2021 DEP.Afecta'!$AX$57</f>
        <v>2012727966</v>
      </c>
      <c r="N32" s="81">
        <f>+'Ejecucion Dicie 2021 DEP.Afecta'!$AY$57</f>
        <v>0</v>
      </c>
      <c r="O32" s="81">
        <f>+'Ejecucion Dicie 2021 DEP.Afecta'!$AZ$57</f>
        <v>2012727966</v>
      </c>
      <c r="P32" s="81">
        <f>+'Ejecucion Dicie 2021 DEP.Afecta'!$BA$57</f>
        <v>0</v>
      </c>
      <c r="Q32" s="81">
        <f>+'Ejecucion Dicie 2021 DEP.Afecta'!$BB$57</f>
        <v>2012727966</v>
      </c>
      <c r="R32" s="81">
        <f>+'Ejecucion Dicie 2021 DEP.Afecta'!$BC$57</f>
        <v>0</v>
      </c>
      <c r="S32" s="81">
        <f>+'Ejecucion Dicie 2021 DEP.Afecta'!$BD$57</f>
        <v>5148681</v>
      </c>
      <c r="T32" s="87">
        <f t="shared" si="0"/>
        <v>96.487325030239219</v>
      </c>
    </row>
    <row r="33" spans="1:20" s="79" customFormat="1" ht="30" x14ac:dyDescent="0.25">
      <c r="A33" s="80" t="str">
        <f>CONCATENATE('Ejecucion Dicie 2021 DEP.Afecta'!A58," ",'Ejecucion Dicie 2021 DEP.Afecta'!C58," ",'Ejecucion Dicie 2021 DEP.Afecta'!E58," ",'Ejecucion Dicie 2021 DEP.Afecta'!G58," ",'Ejecucion Dicie 2021 DEP.Afecta'!I58," ",'Ejecucion Dicie 2021 DEP.Afecta'!L58)</f>
        <v xml:space="preserve">A 01 01 03 001 </v>
      </c>
      <c r="B33" s="80" t="str">
        <f>+'Ejecucion Dicie 2021 DEP.Afecta'!S58</f>
        <v>PRESTACIONES SOCIALES SEGÚN DEFINICIÓN LEGAL</v>
      </c>
      <c r="C33" s="80" t="str">
        <f>+'Ejecucion Dicie 2021 DEP.Afecta'!AA58</f>
        <v>Nación</v>
      </c>
      <c r="D33" s="80" t="str">
        <f>+'Ejecucion Dicie 2021 DEP.Afecta'!AF58</f>
        <v>CSF</v>
      </c>
      <c r="E33" s="80" t="str">
        <f>+'Ejecucion Dicie 2021 DEP.Afecta'!AI59</f>
        <v>10</v>
      </c>
      <c r="F33" s="80" t="str">
        <f>+'Ejecucion Dicie 2021 DEP.Afecta'!AJ59</f>
        <v>RECURSOS CORRIENTES</v>
      </c>
      <c r="G33" s="81">
        <f>+'Ejecucion Dicie 2021 DEP.Afecta'!$AP$58</f>
        <v>964203644.47000003</v>
      </c>
      <c r="H33" s="81">
        <f>+'Ejecucion Dicie 2021 DEP.Afecta'!$AQ$58</f>
        <v>905863488</v>
      </c>
      <c r="I33" s="81">
        <f>+'Ejecucion Dicie 2021 DEP.Afecta'!$AR$58</f>
        <v>58340156.469999999</v>
      </c>
      <c r="J33" s="81">
        <f>+'Ejecucion Dicie 2021 DEP.Afecta'!$AS$58</f>
        <v>0</v>
      </c>
      <c r="K33" s="81">
        <f>+'Ejecucion Dicie 2021 DEP.Afecta'!$AU$58</f>
        <v>905863488</v>
      </c>
      <c r="L33" s="81">
        <f>+'Ejecucion Dicie 2021 DEP.Afecta'!$AW$58</f>
        <v>0</v>
      </c>
      <c r="M33" s="81">
        <f>+'Ejecucion Dicie 2021 DEP.Afecta'!$AX$58</f>
        <v>905863488</v>
      </c>
      <c r="N33" s="81">
        <f>+'Ejecucion Dicie 2021 DEP.Afecta'!$AY$58</f>
        <v>0</v>
      </c>
      <c r="O33" s="81">
        <f>+'Ejecucion Dicie 2021 DEP.Afecta'!$AZ$58</f>
        <v>905863488</v>
      </c>
      <c r="P33" s="81">
        <f>+'Ejecucion Dicie 2021 DEP.Afecta'!$BA$58</f>
        <v>0</v>
      </c>
      <c r="Q33" s="81">
        <f>+'Ejecucion Dicie 2021 DEP.Afecta'!$BB$58</f>
        <v>905863488</v>
      </c>
      <c r="R33" s="81">
        <f>+'Ejecucion Dicie 2021 DEP.Afecta'!$BC$58</f>
        <v>0</v>
      </c>
      <c r="S33" s="81">
        <f>+'Ejecucion Dicie 2021 DEP.Afecta'!$BD$58</f>
        <v>1534272</v>
      </c>
      <c r="T33" s="87">
        <f t="shared" si="0"/>
        <v>93.949394735790676</v>
      </c>
    </row>
    <row r="34" spans="1:20" s="79" customFormat="1" ht="30" x14ac:dyDescent="0.25">
      <c r="A34" s="82" t="str">
        <f>CONCATENATE('Ejecucion Dicie 2021 DEP.Afecta'!A59," ",'Ejecucion Dicie 2021 DEP.Afecta'!C59," ",'Ejecucion Dicie 2021 DEP.Afecta'!E59," ",'Ejecucion Dicie 2021 DEP.Afecta'!G59," ",'Ejecucion Dicie 2021 DEP.Afecta'!I59," ",'Ejecucion Dicie 2021 DEP.Afecta'!L59)</f>
        <v>A 01 01 03 001 001</v>
      </c>
      <c r="B34" s="82" t="str">
        <f>+'Ejecucion Dicie 2021 DEP.Afecta'!S59</f>
        <v>VACACIONES</v>
      </c>
      <c r="C34" s="82" t="str">
        <f>+'Ejecucion Dicie 2021 DEP.Afecta'!AA59</f>
        <v>Nación</v>
      </c>
      <c r="D34" s="82" t="str">
        <f>+'Ejecucion Dicie 2021 DEP.Afecta'!AF59</f>
        <v>CSF</v>
      </c>
      <c r="E34" s="82" t="str">
        <f>+'Ejecucion Dicie 2021 DEP.Afecta'!AI60</f>
        <v>10</v>
      </c>
      <c r="F34" s="82" t="str">
        <f>+'Ejecucion Dicie 2021 DEP.Afecta'!AJ60</f>
        <v>RECURSOS CORRIENTES</v>
      </c>
      <c r="G34" s="83">
        <f>+'Ejecucion Dicie 2021 DEP.Afecta'!$AP$59</f>
        <v>791674118.41999996</v>
      </c>
      <c r="H34" s="83">
        <f>+'Ejecucion Dicie 2021 DEP.Afecta'!$AQ$59</f>
        <v>789647448</v>
      </c>
      <c r="I34" s="83">
        <f>+'Ejecucion Dicie 2021 DEP.Afecta'!$AR$59</f>
        <v>2026670.42</v>
      </c>
      <c r="J34" s="83">
        <f>+'Ejecucion Dicie 2021 DEP.Afecta'!$AS$59</f>
        <v>0</v>
      </c>
      <c r="K34" s="83">
        <f>+'Ejecucion Dicie 2021 DEP.Afecta'!$AU$59</f>
        <v>789647448</v>
      </c>
      <c r="L34" s="83">
        <f>+'Ejecucion Dicie 2021 DEP.Afecta'!$AW$59</f>
        <v>0</v>
      </c>
      <c r="M34" s="83">
        <f>+'Ejecucion Dicie 2021 DEP.Afecta'!$AX$59</f>
        <v>789647448</v>
      </c>
      <c r="N34" s="83">
        <f>+'Ejecucion Dicie 2021 DEP.Afecta'!$AY$59</f>
        <v>0</v>
      </c>
      <c r="O34" s="83">
        <f>+'Ejecucion Dicie 2021 DEP.Afecta'!$AZ$59</f>
        <v>789647448</v>
      </c>
      <c r="P34" s="83">
        <f>+'Ejecucion Dicie 2021 DEP.Afecta'!$BA$59</f>
        <v>0</v>
      </c>
      <c r="Q34" s="83">
        <f>+'Ejecucion Dicie 2021 DEP.Afecta'!$BB$59</f>
        <v>789647448</v>
      </c>
      <c r="R34" s="83">
        <f>+'Ejecucion Dicie 2021 DEP.Afecta'!$BC$59</f>
        <v>0</v>
      </c>
      <c r="S34" s="83">
        <f>+'Ejecucion Dicie 2021 DEP.Afecta'!$BD$59</f>
        <v>0</v>
      </c>
      <c r="T34" s="87">
        <f t="shared" si="0"/>
        <v>99.744001935538222</v>
      </c>
    </row>
    <row r="35" spans="1:20" s="79" customFormat="1" ht="30" x14ac:dyDescent="0.25">
      <c r="A35" s="82" t="str">
        <f>CONCATENATE('Ejecucion Dicie 2021 DEP.Afecta'!A60," ",'Ejecucion Dicie 2021 DEP.Afecta'!C60," ",'Ejecucion Dicie 2021 DEP.Afecta'!E60," ",'Ejecucion Dicie 2021 DEP.Afecta'!G60," ",'Ejecucion Dicie 2021 DEP.Afecta'!I60," ",'Ejecucion Dicie 2021 DEP.Afecta'!L60)</f>
        <v>A 01 01 03 001 002</v>
      </c>
      <c r="B35" s="82" t="str">
        <f>+'Ejecucion Dicie 2021 DEP.Afecta'!S60</f>
        <v>INDEMNIZACIÓN POR VACACIONES</v>
      </c>
      <c r="C35" s="82" t="str">
        <f>+'Ejecucion Dicie 2021 DEP.Afecta'!AA60</f>
        <v>Nación</v>
      </c>
      <c r="D35" s="82" t="str">
        <f>+'Ejecucion Dicie 2021 DEP.Afecta'!AF60</f>
        <v>CSF</v>
      </c>
      <c r="E35" s="82" t="str">
        <f>+'Ejecucion Dicie 2021 DEP.Afecta'!AI61</f>
        <v>10</v>
      </c>
      <c r="F35" s="82" t="str">
        <f>+'Ejecucion Dicie 2021 DEP.Afecta'!AJ61</f>
        <v>RECURSOS CORRIENTES</v>
      </c>
      <c r="G35" s="83">
        <f>+'Ejecucion Dicie 2021 DEP.Afecta'!$AP$60</f>
        <v>93542548.849999994</v>
      </c>
      <c r="H35" s="83">
        <f>+'Ejecucion Dicie 2021 DEP.Afecta'!$AQ$60</f>
        <v>42668827</v>
      </c>
      <c r="I35" s="83">
        <f>+'Ejecucion Dicie 2021 DEP.Afecta'!$AR$60</f>
        <v>50873721.850000001</v>
      </c>
      <c r="J35" s="83">
        <f>+'Ejecucion Dicie 2021 DEP.Afecta'!$AS$60</f>
        <v>0</v>
      </c>
      <c r="K35" s="83">
        <f>+'Ejecucion Dicie 2021 DEP.Afecta'!$AU$60</f>
        <v>42668827</v>
      </c>
      <c r="L35" s="83">
        <f>+'Ejecucion Dicie 2021 DEP.Afecta'!$AW$60</f>
        <v>0</v>
      </c>
      <c r="M35" s="83">
        <f>+'Ejecucion Dicie 2021 DEP.Afecta'!$AX$60</f>
        <v>42668827</v>
      </c>
      <c r="N35" s="83">
        <f>+'Ejecucion Dicie 2021 DEP.Afecta'!$AY$60</f>
        <v>0</v>
      </c>
      <c r="O35" s="83">
        <f>+'Ejecucion Dicie 2021 DEP.Afecta'!$AZ$60</f>
        <v>42668827</v>
      </c>
      <c r="P35" s="83">
        <f>+'Ejecucion Dicie 2021 DEP.Afecta'!$BA$60</f>
        <v>0</v>
      </c>
      <c r="Q35" s="83">
        <f>+'Ejecucion Dicie 2021 DEP.Afecta'!$BB$60</f>
        <v>42668827</v>
      </c>
      <c r="R35" s="83">
        <f>+'Ejecucion Dicie 2021 DEP.Afecta'!$BC$60</f>
        <v>0</v>
      </c>
      <c r="S35" s="83">
        <f>+'Ejecucion Dicie 2021 DEP.Afecta'!$BD$60</f>
        <v>1455649</v>
      </c>
      <c r="T35" s="87">
        <f t="shared" si="0"/>
        <v>45.614351463120308</v>
      </c>
    </row>
    <row r="36" spans="1:20" s="79" customFormat="1" ht="30" x14ac:dyDescent="0.25">
      <c r="A36" s="82" t="str">
        <f>CONCATENATE('Ejecucion Dicie 2021 DEP.Afecta'!A61," ",'Ejecucion Dicie 2021 DEP.Afecta'!C61," ",'Ejecucion Dicie 2021 DEP.Afecta'!E61," ",'Ejecucion Dicie 2021 DEP.Afecta'!G61," ",'Ejecucion Dicie 2021 DEP.Afecta'!I61," ",'Ejecucion Dicie 2021 DEP.Afecta'!L61)</f>
        <v>A 01 01 03 001 003</v>
      </c>
      <c r="B36" s="82" t="str">
        <f>+'Ejecucion Dicie 2021 DEP.Afecta'!S61</f>
        <v>BONIFICACIÓN ESPECIAL DE RECREACIÓN</v>
      </c>
      <c r="C36" s="82" t="str">
        <f>+'Ejecucion Dicie 2021 DEP.Afecta'!AA61</f>
        <v>Nación</v>
      </c>
      <c r="D36" s="82" t="str">
        <f>+'Ejecucion Dicie 2021 DEP.Afecta'!AF61</f>
        <v>CSF</v>
      </c>
      <c r="E36" s="82" t="str">
        <f>+'Ejecucion Dicie 2021 DEP.Afecta'!AI62</f>
        <v>10</v>
      </c>
      <c r="F36" s="82" t="str">
        <f>+'Ejecucion Dicie 2021 DEP.Afecta'!AJ62</f>
        <v>RECURSOS CORRIENTES</v>
      </c>
      <c r="G36" s="83">
        <f>+'Ejecucion Dicie 2021 DEP.Afecta'!$AP$61</f>
        <v>78986977.200000003</v>
      </c>
      <c r="H36" s="83">
        <f>+'Ejecucion Dicie 2021 DEP.Afecta'!$AQ$61</f>
        <v>73547213</v>
      </c>
      <c r="I36" s="83">
        <f>+'Ejecucion Dicie 2021 DEP.Afecta'!$AR$61</f>
        <v>5439764.2000000002</v>
      </c>
      <c r="J36" s="83">
        <f>+'Ejecucion Dicie 2021 DEP.Afecta'!$AS$61</f>
        <v>0</v>
      </c>
      <c r="K36" s="83">
        <f>+'Ejecucion Dicie 2021 DEP.Afecta'!$AU$61</f>
        <v>73547213</v>
      </c>
      <c r="L36" s="83">
        <f>+'Ejecucion Dicie 2021 DEP.Afecta'!$AW$61</f>
        <v>0</v>
      </c>
      <c r="M36" s="83">
        <f>+'Ejecucion Dicie 2021 DEP.Afecta'!$AX$61</f>
        <v>73547213</v>
      </c>
      <c r="N36" s="83">
        <f>+'Ejecucion Dicie 2021 DEP.Afecta'!$AY$61</f>
        <v>0</v>
      </c>
      <c r="O36" s="83">
        <f>+'Ejecucion Dicie 2021 DEP.Afecta'!$AZ$61</f>
        <v>73547213</v>
      </c>
      <c r="P36" s="83">
        <f>+'Ejecucion Dicie 2021 DEP.Afecta'!$BA$61</f>
        <v>0</v>
      </c>
      <c r="Q36" s="83">
        <f>+'Ejecucion Dicie 2021 DEP.Afecta'!$BB$61</f>
        <v>73547213</v>
      </c>
      <c r="R36" s="83">
        <f>+'Ejecucion Dicie 2021 DEP.Afecta'!$BC$61</f>
        <v>0</v>
      </c>
      <c r="S36" s="83">
        <f>+'Ejecucion Dicie 2021 DEP.Afecta'!$BD$61</f>
        <v>78623</v>
      </c>
      <c r="T36" s="87">
        <f t="shared" si="0"/>
        <v>93.113087254591122</v>
      </c>
    </row>
    <row r="37" spans="1:20" s="79" customFormat="1" ht="30" x14ac:dyDescent="0.25">
      <c r="A37" s="82" t="str">
        <f>CONCATENATE('Ejecucion Dicie 2021 DEP.Afecta'!A62," ",'Ejecucion Dicie 2021 DEP.Afecta'!C62," ",'Ejecucion Dicie 2021 DEP.Afecta'!E62," ",'Ejecucion Dicie 2021 DEP.Afecta'!G62," ",'Ejecucion Dicie 2021 DEP.Afecta'!I62," ",'Ejecucion Dicie 2021 DEP.Afecta'!L62)</f>
        <v xml:space="preserve">A 01 01 03 002 </v>
      </c>
      <c r="B37" s="82" t="str">
        <f>+'Ejecucion Dicie 2021 DEP.Afecta'!S62</f>
        <v>PRIMA TÉCNICA NO SALARIAL</v>
      </c>
      <c r="C37" s="82" t="str">
        <f>+'Ejecucion Dicie 2021 DEP.Afecta'!AA62</f>
        <v>Nación</v>
      </c>
      <c r="D37" s="82" t="str">
        <f>+'Ejecucion Dicie 2021 DEP.Afecta'!AF62</f>
        <v>CSF</v>
      </c>
      <c r="E37" s="82" t="str">
        <f>+'Ejecucion Dicie 2021 DEP.Afecta'!AI63</f>
        <v>10</v>
      </c>
      <c r="F37" s="82" t="str">
        <f>+'Ejecucion Dicie 2021 DEP.Afecta'!AJ63</f>
        <v>RECURSOS CORRIENTES</v>
      </c>
      <c r="G37" s="83">
        <f>+'Ejecucion Dicie 2021 DEP.Afecta'!$AP$62</f>
        <v>541210150.71000004</v>
      </c>
      <c r="H37" s="83">
        <f>+'Ejecucion Dicie 2021 DEP.Afecta'!$AQ$62</f>
        <v>533405052</v>
      </c>
      <c r="I37" s="83">
        <f>+'Ejecucion Dicie 2021 DEP.Afecta'!$AR$62</f>
        <v>7805098.71</v>
      </c>
      <c r="J37" s="83">
        <f>+'Ejecucion Dicie 2021 DEP.Afecta'!$AS$62</f>
        <v>0</v>
      </c>
      <c r="K37" s="83">
        <f>+'Ejecucion Dicie 2021 DEP.Afecta'!$AU$62</f>
        <v>533405052</v>
      </c>
      <c r="L37" s="83">
        <f>+'Ejecucion Dicie 2021 DEP.Afecta'!$AW$62</f>
        <v>0</v>
      </c>
      <c r="M37" s="83">
        <f>+'Ejecucion Dicie 2021 DEP.Afecta'!$AX$62</f>
        <v>533405052</v>
      </c>
      <c r="N37" s="83">
        <f>+'Ejecucion Dicie 2021 DEP.Afecta'!$AY$62</f>
        <v>0</v>
      </c>
      <c r="O37" s="83">
        <f>+'Ejecucion Dicie 2021 DEP.Afecta'!$AZ$62</f>
        <v>533405052</v>
      </c>
      <c r="P37" s="83">
        <f>+'Ejecucion Dicie 2021 DEP.Afecta'!$BA$62</f>
        <v>0</v>
      </c>
      <c r="Q37" s="83">
        <f>+'Ejecucion Dicie 2021 DEP.Afecta'!$BB$62</f>
        <v>533405052</v>
      </c>
      <c r="R37" s="83">
        <f>+'Ejecucion Dicie 2021 DEP.Afecta'!$BC$62</f>
        <v>0</v>
      </c>
      <c r="S37" s="83">
        <f>+'Ejecucion Dicie 2021 DEP.Afecta'!$BD$62</f>
        <v>0</v>
      </c>
      <c r="T37" s="87">
        <f t="shared" si="0"/>
        <v>98.557843251875326</v>
      </c>
    </row>
    <row r="38" spans="1:20" s="79" customFormat="1" ht="30" x14ac:dyDescent="0.25">
      <c r="A38" s="82" t="str">
        <f>CONCATENATE('Ejecucion Dicie 2021 DEP.Afecta'!A63," ",'Ejecucion Dicie 2021 DEP.Afecta'!C63," ",'Ejecucion Dicie 2021 DEP.Afecta'!E63," ",'Ejecucion Dicie 2021 DEP.Afecta'!G63," ",'Ejecucion Dicie 2021 DEP.Afecta'!I63," ",'Ejecucion Dicie 2021 DEP.Afecta'!L63)</f>
        <v xml:space="preserve">A 01 01 03 016 </v>
      </c>
      <c r="B38" s="82" t="str">
        <f>+'Ejecucion Dicie 2021 DEP.Afecta'!S63</f>
        <v>PRIMA DE COORDINACIÓN</v>
      </c>
      <c r="C38" s="82" t="str">
        <f>+'Ejecucion Dicie 2021 DEP.Afecta'!AA63</f>
        <v>Nación</v>
      </c>
      <c r="D38" s="82" t="str">
        <f>+'Ejecucion Dicie 2021 DEP.Afecta'!AF63</f>
        <v>CSF</v>
      </c>
      <c r="E38" s="82" t="str">
        <f>+'Ejecucion Dicie 2021 DEP.Afecta'!AI64</f>
        <v>10</v>
      </c>
      <c r="F38" s="82" t="str">
        <f>+'Ejecucion Dicie 2021 DEP.Afecta'!AJ64</f>
        <v>RECURSOS CORRIENTES</v>
      </c>
      <c r="G38" s="83">
        <f>+'Ejecucion Dicie 2021 DEP.Afecta'!$AP$63</f>
        <v>426465162.50999999</v>
      </c>
      <c r="H38" s="83">
        <f>+'Ejecucion Dicie 2021 DEP.Afecta'!$AQ$63</f>
        <v>419411132</v>
      </c>
      <c r="I38" s="83">
        <f>+'Ejecucion Dicie 2021 DEP.Afecta'!$AR$63</f>
        <v>7054030.5099999998</v>
      </c>
      <c r="J38" s="83">
        <f>+'Ejecucion Dicie 2021 DEP.Afecta'!$AS$63</f>
        <v>0</v>
      </c>
      <c r="K38" s="83">
        <f>+'Ejecucion Dicie 2021 DEP.Afecta'!$AU$63</f>
        <v>419411132</v>
      </c>
      <c r="L38" s="83">
        <f>+'Ejecucion Dicie 2021 DEP.Afecta'!$AW$63</f>
        <v>0</v>
      </c>
      <c r="M38" s="83">
        <f>+'Ejecucion Dicie 2021 DEP.Afecta'!$AX$63</f>
        <v>419411132</v>
      </c>
      <c r="N38" s="83">
        <f>+'Ejecucion Dicie 2021 DEP.Afecta'!$AY$63</f>
        <v>0</v>
      </c>
      <c r="O38" s="83">
        <f>+'Ejecucion Dicie 2021 DEP.Afecta'!$AZ$63</f>
        <v>419411132</v>
      </c>
      <c r="P38" s="83">
        <f>+'Ejecucion Dicie 2021 DEP.Afecta'!$BA$63</f>
        <v>0</v>
      </c>
      <c r="Q38" s="83">
        <f>+'Ejecucion Dicie 2021 DEP.Afecta'!$BB$63</f>
        <v>419411132</v>
      </c>
      <c r="R38" s="83">
        <f>+'Ejecucion Dicie 2021 DEP.Afecta'!$BC$63</f>
        <v>0</v>
      </c>
      <c r="S38" s="83">
        <f>+'Ejecucion Dicie 2021 DEP.Afecta'!$BD$63</f>
        <v>3614409</v>
      </c>
      <c r="T38" s="87">
        <f t="shared" si="0"/>
        <v>98.345930422901873</v>
      </c>
    </row>
    <row r="39" spans="1:20" s="79" customFormat="1" ht="30" x14ac:dyDescent="0.25">
      <c r="A39" s="82" t="str">
        <f>CONCATENATE('Ejecucion Dicie 2021 DEP.Afecta'!A64," ",'Ejecucion Dicie 2021 DEP.Afecta'!C64," ",'Ejecucion Dicie 2021 DEP.Afecta'!E64," ",'Ejecucion Dicie 2021 DEP.Afecta'!G64," ",'Ejecucion Dicie 2021 DEP.Afecta'!I64," ",'Ejecucion Dicie 2021 DEP.Afecta'!L64)</f>
        <v xml:space="preserve">A 01 01 03 030 </v>
      </c>
      <c r="B39" s="82" t="str">
        <f>+'Ejecucion Dicie 2021 DEP.Afecta'!S64</f>
        <v>BONIFICACIÓN DE DIRECCIÓN</v>
      </c>
      <c r="C39" s="82" t="str">
        <f>+'Ejecucion Dicie 2021 DEP.Afecta'!AA64</f>
        <v>Nación</v>
      </c>
      <c r="D39" s="82" t="str">
        <f>+'Ejecucion Dicie 2021 DEP.Afecta'!AF64</f>
        <v>CSF</v>
      </c>
      <c r="E39" s="82" t="str">
        <f>+'Ejecucion Dicie 2021 DEP.Afecta'!AI65</f>
        <v>10</v>
      </c>
      <c r="F39" s="82" t="str">
        <f>+'Ejecucion Dicie 2021 DEP.Afecta'!AJ65</f>
        <v>RECURSOS CORRIENTES</v>
      </c>
      <c r="G39" s="83">
        <f>+'Ejecucion Dicie 2021 DEP.Afecta'!$AP$64</f>
        <v>65645329.700000003</v>
      </c>
      <c r="H39" s="83">
        <f>+'Ejecucion Dicie 2021 DEP.Afecta'!$AQ$64</f>
        <v>65586936</v>
      </c>
      <c r="I39" s="83">
        <f>+'Ejecucion Dicie 2021 DEP.Afecta'!$AR$64</f>
        <v>58393.7</v>
      </c>
      <c r="J39" s="83">
        <f>+'Ejecucion Dicie 2021 DEP.Afecta'!$AS$64</f>
        <v>0</v>
      </c>
      <c r="K39" s="83">
        <f>+'Ejecucion Dicie 2021 DEP.Afecta'!$AU$64</f>
        <v>65586936</v>
      </c>
      <c r="L39" s="83">
        <f>+'Ejecucion Dicie 2021 DEP.Afecta'!$AW$64</f>
        <v>0</v>
      </c>
      <c r="M39" s="83">
        <f>+'Ejecucion Dicie 2021 DEP.Afecta'!$AX$64</f>
        <v>65586936</v>
      </c>
      <c r="N39" s="83">
        <f>+'Ejecucion Dicie 2021 DEP.Afecta'!$AY$64</f>
        <v>0</v>
      </c>
      <c r="O39" s="83">
        <f>+'Ejecucion Dicie 2021 DEP.Afecta'!$AZ$64</f>
        <v>65586936</v>
      </c>
      <c r="P39" s="83">
        <f>+'Ejecucion Dicie 2021 DEP.Afecta'!$BA$64</f>
        <v>0</v>
      </c>
      <c r="Q39" s="83">
        <f>+'Ejecucion Dicie 2021 DEP.Afecta'!$BB$64</f>
        <v>65586936</v>
      </c>
      <c r="R39" s="83">
        <f>+'Ejecucion Dicie 2021 DEP.Afecta'!$BC$64</f>
        <v>0</v>
      </c>
      <c r="S39" s="83">
        <f>+'Ejecucion Dicie 2021 DEP.Afecta'!$BD$64</f>
        <v>0</v>
      </c>
      <c r="T39" s="87">
        <f t="shared" si="0"/>
        <v>99.911046680294149</v>
      </c>
    </row>
    <row r="40" spans="1:20" s="79" customFormat="1" ht="30" x14ac:dyDescent="0.25">
      <c r="A40" s="82" t="str">
        <f>CONCATENATE('Ejecucion Dicie 2021 DEP.Afecta'!A65," ",'Ejecucion Dicie 2021 DEP.Afecta'!C65," ",'Ejecucion Dicie 2021 DEP.Afecta'!E65," ",'Ejecucion Dicie 2021 DEP.Afecta'!G65," ",'Ejecucion Dicie 2021 DEP.Afecta'!I65," ",'Ejecucion Dicie 2021 DEP.Afecta'!L65)</f>
        <v xml:space="preserve">A 01 01 03 038 </v>
      </c>
      <c r="B40" s="82" t="str">
        <f>+'Ejecucion Dicie 2021 DEP.Afecta'!S65</f>
        <v>QUINQUENIOS</v>
      </c>
      <c r="C40" s="82" t="str">
        <f>+'Ejecucion Dicie 2021 DEP.Afecta'!AA65</f>
        <v>Nación</v>
      </c>
      <c r="D40" s="82" t="str">
        <f>+'Ejecucion Dicie 2021 DEP.Afecta'!AF65</f>
        <v>CSF</v>
      </c>
      <c r="E40" s="82" t="str">
        <f>+'Ejecucion Dicie 2021 DEP.Afecta'!AI66</f>
        <v>10</v>
      </c>
      <c r="F40" s="82" t="str">
        <f>+'Ejecucion Dicie 2021 DEP.Afecta'!AJ66</f>
        <v>RECURSOS CORRIENTES</v>
      </c>
      <c r="G40" s="83">
        <f>+'Ejecucion Dicie 2021 DEP.Afecta'!$AP$65</f>
        <v>88478164.609999999</v>
      </c>
      <c r="H40" s="83">
        <f>+'Ejecucion Dicie 2021 DEP.Afecta'!$AQ$65</f>
        <v>88461358</v>
      </c>
      <c r="I40" s="83">
        <f>+'Ejecucion Dicie 2021 DEP.Afecta'!$AR$65</f>
        <v>16806.61</v>
      </c>
      <c r="J40" s="83">
        <f>+'Ejecucion Dicie 2021 DEP.Afecta'!$AS$65</f>
        <v>0</v>
      </c>
      <c r="K40" s="83">
        <f>+'Ejecucion Dicie 2021 DEP.Afecta'!$AU$65</f>
        <v>88461358</v>
      </c>
      <c r="L40" s="83">
        <f>+'Ejecucion Dicie 2021 DEP.Afecta'!$AW$65</f>
        <v>0</v>
      </c>
      <c r="M40" s="83">
        <f>+'Ejecucion Dicie 2021 DEP.Afecta'!$AX$65</f>
        <v>88461358</v>
      </c>
      <c r="N40" s="83">
        <f>+'Ejecucion Dicie 2021 DEP.Afecta'!$AY$65</f>
        <v>0</v>
      </c>
      <c r="O40" s="83">
        <f>+'Ejecucion Dicie 2021 DEP.Afecta'!$AZ$65</f>
        <v>88461358</v>
      </c>
      <c r="P40" s="83">
        <f>+'Ejecucion Dicie 2021 DEP.Afecta'!$BA$65</f>
        <v>0</v>
      </c>
      <c r="Q40" s="83">
        <f>+'Ejecucion Dicie 2021 DEP.Afecta'!$BB$65</f>
        <v>88461358</v>
      </c>
      <c r="R40" s="83">
        <f>+'Ejecucion Dicie 2021 DEP.Afecta'!$BC$65</f>
        <v>0</v>
      </c>
      <c r="S40" s="83">
        <f>+'Ejecucion Dicie 2021 DEP.Afecta'!$BD$65</f>
        <v>0</v>
      </c>
      <c r="T40" s="87">
        <f t="shared" si="0"/>
        <v>99.981004793584859</v>
      </c>
    </row>
    <row r="41" spans="1:20" s="79" customFormat="1" ht="30" x14ac:dyDescent="0.25">
      <c r="A41" s="82" t="str">
        <f>CONCATENATE('Ejecucion Dicie 2021 DEP.Afecta'!A66," ",'Ejecucion Dicie 2021 DEP.Afecta'!C66," ",'Ejecucion Dicie 2021 DEP.Afecta'!E66," ",'Ejecucion Dicie 2021 DEP.Afecta'!G66," ",'Ejecucion Dicie 2021 DEP.Afecta'!I66," ",'Ejecucion Dicie 2021 DEP.Afecta'!L66)</f>
        <v>A 01 01 03 038 001</v>
      </c>
      <c r="B41" s="82" t="str">
        <f>+'Ejecucion Dicie 2021 DEP.Afecta'!S66</f>
        <v>BENEFICIOS A LOS EMPLEADOS A CORTO PLAZO</v>
      </c>
      <c r="C41" s="82" t="str">
        <f>+'Ejecucion Dicie 2021 DEP.Afecta'!AA67</f>
        <v>Nación</v>
      </c>
      <c r="D41" s="82" t="str">
        <f>+'Ejecucion Dicie 2021 DEP.Afecta'!AF66</f>
        <v>CSF</v>
      </c>
      <c r="E41" s="82" t="str">
        <f>+'Ejecucion Dicie 2021 DEP.Afecta'!AI67</f>
        <v>10</v>
      </c>
      <c r="F41" s="82" t="str">
        <f>+'Ejecucion Dicie 2021 DEP.Afecta'!AJ67</f>
        <v>RECURSOS CORRIENTES</v>
      </c>
      <c r="G41" s="83">
        <f>+'Ejecucion Dicie 2021 DEP.Afecta'!$AP$66</f>
        <v>88478164.609999999</v>
      </c>
      <c r="H41" s="83">
        <f>+'Ejecucion Dicie 2021 DEP.Afecta'!$AQ$66</f>
        <v>88461358</v>
      </c>
      <c r="I41" s="83">
        <f>+'Ejecucion Dicie 2021 DEP.Afecta'!$AR$66</f>
        <v>16806.61</v>
      </c>
      <c r="J41" s="83">
        <f>+'Ejecucion Dicie 2021 DEP.Afecta'!$AS$66</f>
        <v>0</v>
      </c>
      <c r="K41" s="83">
        <f>+'Ejecucion Dicie 2021 DEP.Afecta'!$AU$66</f>
        <v>88461358</v>
      </c>
      <c r="L41" s="83">
        <f>+'Ejecucion Dicie 2021 DEP.Afecta'!$AW$66</f>
        <v>0</v>
      </c>
      <c r="M41" s="83">
        <f>+'Ejecucion Dicie 2021 DEP.Afecta'!$AX$66</f>
        <v>88461358</v>
      </c>
      <c r="N41" s="83">
        <f>+'Ejecucion Dicie 2021 DEP.Afecta'!$AY$66</f>
        <v>0</v>
      </c>
      <c r="O41" s="83">
        <f>+'Ejecucion Dicie 2021 DEP.Afecta'!$AZ$66</f>
        <v>88461358</v>
      </c>
      <c r="P41" s="83">
        <f>+'Ejecucion Dicie 2021 DEP.Afecta'!$BA$66</f>
        <v>0</v>
      </c>
      <c r="Q41" s="83">
        <f>+'Ejecucion Dicie 2021 DEP.Afecta'!$BB$66</f>
        <v>88461358</v>
      </c>
      <c r="R41" s="83">
        <f>+'Ejecucion Dicie 2021 DEP.Afecta'!$BC$66</f>
        <v>0</v>
      </c>
      <c r="S41" s="83">
        <f>+'Ejecucion Dicie 2021 DEP.Afecta'!$BD$66</f>
        <v>0</v>
      </c>
      <c r="T41" s="87">
        <f t="shared" si="0"/>
        <v>99.981004793584859</v>
      </c>
    </row>
    <row r="42" spans="1:20" s="79" customFormat="1" ht="30" x14ac:dyDescent="0.25">
      <c r="A42" s="80" t="str">
        <f>CONCATENATE('Ejecucion Dicie 2021 DEP.Afecta'!A67," ",'Ejecucion Dicie 2021 DEP.Afecta'!C67," ",'Ejecucion Dicie 2021 DEP.Afecta'!E67," ",'Ejecucion Dicie 2021 DEP.Afecta'!G67," ",'Ejecucion Dicie 2021 DEP.Afecta'!I67," ",'Ejecucion Dicie 2021 DEP.Afecta'!L67)</f>
        <v xml:space="preserve">A 02    </v>
      </c>
      <c r="B42" s="80" t="str">
        <f>+'Ejecucion Dicie 2021 DEP.Afecta'!S67</f>
        <v>ADQUISICIÓN DE BIENES  Y SERVICIOS</v>
      </c>
      <c r="C42" s="80" t="str">
        <f>+'Ejecucion Dicie 2021 DEP.Afecta'!AA66</f>
        <v>Nación</v>
      </c>
      <c r="D42" s="80" t="str">
        <f>+'Ejecucion Dicie 2021 DEP.Afecta'!AF66</f>
        <v>CSF</v>
      </c>
      <c r="E42" s="80" t="str">
        <f>+'Ejecucion Dicie 2021 DEP.Afecta'!AI66</f>
        <v>10</v>
      </c>
      <c r="F42" s="80" t="str">
        <f>+'Ejecucion Dicie 2021 DEP.Afecta'!AJ66</f>
        <v>RECURSOS CORRIENTES</v>
      </c>
      <c r="G42" s="81">
        <f>+'Ejecucion Dicie 2021 DEP.Afecta'!$AP$67+'Ejecucion Dicie 2021 DEP.Afecta'!$AP$175</f>
        <v>18807400000</v>
      </c>
      <c r="H42" s="81">
        <f>+'Ejecucion Dicie 2021 DEP.Afecta'!$AQ$67+'Ejecucion Dicie 2021 DEP.Afecta'!$AQ$175</f>
        <v>17638080658.889999</v>
      </c>
      <c r="I42" s="81">
        <f>+'Ejecucion Dicie 2021 DEP.Afecta'!$AR$67+'Ejecucion Dicie 2021 DEP.Afecta'!$AR$175</f>
        <v>1169319341.1100001</v>
      </c>
      <c r="J42" s="81">
        <f>+'Ejecucion Dicie 2021 DEP.Afecta'!$AS$67+'Ejecucion Dicie 2021 DEP.Afecta'!$AS$175</f>
        <v>0</v>
      </c>
      <c r="K42" s="81">
        <f>+'Ejecucion Dicie 2021 DEP.Afecta'!$AU$67+'Ejecucion Dicie 2021 DEP.Afecta'!$AU$175</f>
        <v>17638080658.889999</v>
      </c>
      <c r="L42" s="81">
        <f>+'Ejecucion Dicie 2021 DEP.Afecta'!$AW$67+'Ejecucion Dicie 2021 DEP.Afecta'!$AW$175</f>
        <v>0</v>
      </c>
      <c r="M42" s="81">
        <f>+'Ejecucion Dicie 2021 DEP.Afecta'!$AX$67+'Ejecucion Dicie 2021 DEP.Afecta'!$AX$175</f>
        <v>17634334562.690002</v>
      </c>
      <c r="N42" s="81">
        <f>+'Ejecucion Dicie 2021 DEP.Afecta'!$AY$67+'Ejecucion Dicie 2021 DEP.Afecta'!$AY$175</f>
        <v>3746096.2</v>
      </c>
      <c r="O42" s="81">
        <f>+'Ejecucion Dicie 2021 DEP.Afecta'!$AZ$67+'Ejecucion Dicie 2021 DEP.Afecta'!$AZ$175</f>
        <v>17634334562.690002</v>
      </c>
      <c r="P42" s="81">
        <f>+'Ejecucion Dicie 2021 DEP.Afecta'!$BA$67+'Ejecucion Dicie 2021 DEP.Afecta'!$BA$175</f>
        <v>0</v>
      </c>
      <c r="Q42" s="81">
        <f>+'Ejecucion Dicie 2021 DEP.Afecta'!$BB$67+'Ejecucion Dicie 2021 DEP.Afecta'!$BB$175</f>
        <v>17634334562.690002</v>
      </c>
      <c r="R42" s="81">
        <f>+'Ejecucion Dicie 2021 DEP.Afecta'!$BC$67+'Ejecucion Dicie 2021 DEP.Afecta'!$BC$175</f>
        <v>0</v>
      </c>
      <c r="S42" s="81">
        <f>+'Ejecucion Dicie 2021 DEP.Afecta'!$BD$67+'Ejecucion Dicie 2021 DEP.Afecta'!$BD$175</f>
        <v>3081613.32</v>
      </c>
      <c r="T42" s="87">
        <f>+(K42/G42)*100</f>
        <v>93.782663520156959</v>
      </c>
    </row>
    <row r="43" spans="1:20" s="79" customFormat="1" ht="30" x14ac:dyDescent="0.25">
      <c r="A43" s="80" t="str">
        <f>CONCATENATE('Ejecucion Dicie 2021 DEP.Afecta'!A68," ",'Ejecucion Dicie 2021 DEP.Afecta'!C68," ",'Ejecucion Dicie 2021 DEP.Afecta'!E68," ",'Ejecucion Dicie 2021 DEP.Afecta'!G68," ",'Ejecucion Dicie 2021 DEP.Afecta'!I68," ",'Ejecucion Dicie 2021 DEP.Afecta'!L68)</f>
        <v xml:space="preserve">A 02    </v>
      </c>
      <c r="B43" s="80" t="str">
        <f>+'Ejecucion Dicie 2021 DEP.Afecta'!S68</f>
        <v>ADQUISICIÓN DE BIENES  Y SERVICIOS</v>
      </c>
      <c r="C43" s="80" t="str">
        <f>+'Ejecucion Dicie 2021 DEP.Afecta'!AA68</f>
        <v>Propios</v>
      </c>
      <c r="D43" s="80" t="str">
        <f>+'Ejecucion Dicie 2021 DEP.Afecta'!AF68</f>
        <v>CSF</v>
      </c>
      <c r="E43" s="80" t="str">
        <f>+'Ejecucion Dicie 2021 DEP.Afecta'!AI68</f>
        <v>21</v>
      </c>
      <c r="F43" s="80" t="str">
        <f>+'Ejecucion Dicie 2021 DEP.Afecta'!AJ68</f>
        <v>OTROS RECURSOS DE TESORERIA</v>
      </c>
      <c r="G43" s="81">
        <f>+'Ejecucion Dicie 2021 DEP.Afecta'!$AP$68</f>
        <v>208204000</v>
      </c>
      <c r="H43" s="81">
        <f>+'Ejecucion Dicie 2021 DEP.Afecta'!$AQ$68</f>
        <v>200004000</v>
      </c>
      <c r="I43" s="81">
        <f>+'Ejecucion Dicie 2021 DEP.Afecta'!$AR$68</f>
        <v>8200000</v>
      </c>
      <c r="J43" s="81">
        <f>+'Ejecucion Dicie 2021 DEP.Afecta'!$AS$68</f>
        <v>0</v>
      </c>
      <c r="K43" s="81">
        <f>+'Ejecucion Dicie 2021 DEP.Afecta'!$AU$68</f>
        <v>200004000</v>
      </c>
      <c r="L43" s="81">
        <f>+'Ejecucion Dicie 2021 DEP.Afecta'!$AW$68</f>
        <v>0</v>
      </c>
      <c r="M43" s="81">
        <f>+'Ejecucion Dicie 2021 DEP.Afecta'!$AX$68</f>
        <v>200004000</v>
      </c>
      <c r="N43" s="81">
        <f>+'Ejecucion Dicie 2021 DEP.Afecta'!$AY$68</f>
        <v>0</v>
      </c>
      <c r="O43" s="81">
        <f>+'Ejecucion Dicie 2021 DEP.Afecta'!$AZ$68</f>
        <v>200004000</v>
      </c>
      <c r="P43" s="81">
        <f>+'Ejecucion Dicie 2021 DEP.Afecta'!$BA$68</f>
        <v>0</v>
      </c>
      <c r="Q43" s="81">
        <f>+'Ejecucion Dicie 2021 DEP.Afecta'!$BB$68</f>
        <v>200004000</v>
      </c>
      <c r="R43" s="81">
        <f>+'Ejecucion Dicie 2021 DEP.Afecta'!$BC$68</f>
        <v>0</v>
      </c>
      <c r="S43" s="81">
        <f>+'Ejecucion Dicie 2021 DEP.Afecta'!$BD$68</f>
        <v>0</v>
      </c>
      <c r="T43" s="87">
        <f t="shared" si="0"/>
        <v>96.06155501335229</v>
      </c>
    </row>
    <row r="44" spans="1:20" s="79" customFormat="1" ht="30" x14ac:dyDescent="0.25">
      <c r="A44" s="80" t="str">
        <f>CONCATENATE('Ejecucion Dicie 2021 DEP.Afecta'!A69," ",'Ejecucion Dicie 2021 DEP.Afecta'!C69," ",'Ejecucion Dicie 2021 DEP.Afecta'!E69," ",'Ejecucion Dicie 2021 DEP.Afecta'!G69," ",'Ejecucion Dicie 2021 DEP.Afecta'!I69," ",'Ejecucion Dicie 2021 DEP.Afecta'!L69)</f>
        <v xml:space="preserve">A 02 01   </v>
      </c>
      <c r="B44" s="80" t="str">
        <f>+'Ejecucion Dicie 2021 DEP.Afecta'!S69</f>
        <v>ADQUISICIÓN DE ACTIVOS NO FINANCIEROS</v>
      </c>
      <c r="C44" s="80" t="str">
        <f>+'Ejecucion Dicie 2021 DEP.Afecta'!AA69</f>
        <v>Nación</v>
      </c>
      <c r="D44" s="80" t="str">
        <f>+'Ejecucion Dicie 2021 DEP.Afecta'!AF69</f>
        <v>CSF</v>
      </c>
      <c r="E44" s="80" t="str">
        <f>+'Ejecucion Dicie 2021 DEP.Afecta'!AI69</f>
        <v>10</v>
      </c>
      <c r="F44" s="80" t="str">
        <f>+'Ejecucion Dicie 2021 DEP.Afecta'!AJ69</f>
        <v>RECURSOS CORRIENTES</v>
      </c>
      <c r="G44" s="81">
        <f>+'Ejecucion Dicie 2021 DEP.Afecta'!$AP$69</f>
        <v>87400000</v>
      </c>
      <c r="H44" s="81">
        <f>+'Ejecucion Dicie 2021 DEP.Afecta'!$AQ$69</f>
        <v>35613479.979999997</v>
      </c>
      <c r="I44" s="81">
        <f>+'Ejecucion Dicie 2021 DEP.Afecta'!$AR$69</f>
        <v>51786520.020000003</v>
      </c>
      <c r="J44" s="81">
        <f>+'Ejecucion Dicie 2021 DEP.Afecta'!$AS$69</f>
        <v>0</v>
      </c>
      <c r="K44" s="81">
        <f>+'Ejecucion Dicie 2021 DEP.Afecta'!$AU$69</f>
        <v>35613479.979999997</v>
      </c>
      <c r="L44" s="81">
        <f>+'Ejecucion Dicie 2021 DEP.Afecta'!$AW$69</f>
        <v>0</v>
      </c>
      <c r="M44" s="81">
        <f>+'Ejecucion Dicie 2021 DEP.Afecta'!$AX$69</f>
        <v>35613479.979999997</v>
      </c>
      <c r="N44" s="81">
        <f>+'Ejecucion Dicie 2021 DEP.Afecta'!$AY$69</f>
        <v>0</v>
      </c>
      <c r="O44" s="81">
        <f>+'Ejecucion Dicie 2021 DEP.Afecta'!$AZ$69</f>
        <v>35613479.979999997</v>
      </c>
      <c r="P44" s="81">
        <f>+'Ejecucion Dicie 2021 DEP.Afecta'!$BA$69</f>
        <v>0</v>
      </c>
      <c r="Q44" s="81">
        <f>+'Ejecucion Dicie 2021 DEP.Afecta'!$BB$69</f>
        <v>35613479.979999997</v>
      </c>
      <c r="R44" s="81">
        <f>+'Ejecucion Dicie 2021 DEP.Afecta'!$BC$69</f>
        <v>0</v>
      </c>
      <c r="S44" s="81">
        <f>+'Ejecucion Dicie 2021 DEP.Afecta'!$BD$69</f>
        <v>0</v>
      </c>
      <c r="T44" s="87">
        <f t="shared" si="0"/>
        <v>40.747688764302055</v>
      </c>
    </row>
    <row r="45" spans="1:20" s="79" customFormat="1" ht="30" x14ac:dyDescent="0.25">
      <c r="A45" s="80" t="str">
        <f>CONCATENATE('Ejecucion Dicie 2021 DEP.Afecta'!A70," ",'Ejecucion Dicie 2021 DEP.Afecta'!C70," ",'Ejecucion Dicie 2021 DEP.Afecta'!E70," ",'Ejecucion Dicie 2021 DEP.Afecta'!G70," ",'Ejecucion Dicie 2021 DEP.Afecta'!I70," ",'Ejecucion Dicie 2021 DEP.Afecta'!L70)</f>
        <v xml:space="preserve">A 02 01 01  </v>
      </c>
      <c r="B45" s="80" t="str">
        <f>+'Ejecucion Dicie 2021 DEP.Afecta'!S70</f>
        <v>ACTIVOS FIJOS</v>
      </c>
      <c r="C45" s="80" t="str">
        <f>+'Ejecucion Dicie 2021 DEP.Afecta'!AA70</f>
        <v>Nación</v>
      </c>
      <c r="D45" s="80" t="str">
        <f>+'Ejecucion Dicie 2021 DEP.Afecta'!AF70</f>
        <v>CSF</v>
      </c>
      <c r="E45" s="80" t="str">
        <f>+'Ejecucion Dicie 2021 DEP.Afecta'!AI70</f>
        <v>10</v>
      </c>
      <c r="F45" s="80" t="str">
        <f>+'Ejecucion Dicie 2021 DEP.Afecta'!AJ70</f>
        <v>RECURSOS CORRIENTES</v>
      </c>
      <c r="G45" s="81">
        <f>+'Ejecucion Dicie 2021 DEP.Afecta'!$AP$70</f>
        <v>87400000</v>
      </c>
      <c r="H45" s="81">
        <f>+'Ejecucion Dicie 2021 DEP.Afecta'!$AQ$70</f>
        <v>35613479.979999997</v>
      </c>
      <c r="I45" s="81">
        <f>+'Ejecucion Dicie 2021 DEP.Afecta'!$AR$70</f>
        <v>51786520.020000003</v>
      </c>
      <c r="J45" s="81">
        <f>+'Ejecucion Dicie 2021 DEP.Afecta'!$AS$70</f>
        <v>0</v>
      </c>
      <c r="K45" s="81">
        <f>+'Ejecucion Dicie 2021 DEP.Afecta'!$AU$70</f>
        <v>35613479.979999997</v>
      </c>
      <c r="L45" s="81">
        <f>+'Ejecucion Dicie 2021 DEP.Afecta'!$AW$70</f>
        <v>0</v>
      </c>
      <c r="M45" s="81">
        <f>+'Ejecucion Dicie 2021 DEP.Afecta'!$AX$70</f>
        <v>35613479.979999997</v>
      </c>
      <c r="N45" s="81">
        <f>+'Ejecucion Dicie 2021 DEP.Afecta'!$AY$70</f>
        <v>0</v>
      </c>
      <c r="O45" s="81">
        <f>+'Ejecucion Dicie 2021 DEP.Afecta'!$AZ$70</f>
        <v>35613479.979999997</v>
      </c>
      <c r="P45" s="81">
        <f>+'Ejecucion Dicie 2021 DEP.Afecta'!$BA$70</f>
        <v>0</v>
      </c>
      <c r="Q45" s="81">
        <f>+'Ejecucion Dicie 2021 DEP.Afecta'!$BB$70</f>
        <v>35613479.979999997</v>
      </c>
      <c r="R45" s="81">
        <f>+'Ejecucion Dicie 2021 DEP.Afecta'!$BC$70</f>
        <v>0</v>
      </c>
      <c r="S45" s="81">
        <f>+'Ejecucion Dicie 2021 DEP.Afecta'!$BD$70</f>
        <v>0</v>
      </c>
      <c r="T45" s="87">
        <f t="shared" si="0"/>
        <v>40.747688764302055</v>
      </c>
    </row>
    <row r="46" spans="1:20" s="79" customFormat="1" ht="30" x14ac:dyDescent="0.25">
      <c r="A46" s="80" t="str">
        <f>CONCATENATE('Ejecucion Dicie 2021 DEP.Afecta'!A71," ",'Ejecucion Dicie 2021 DEP.Afecta'!C71," ",'Ejecucion Dicie 2021 DEP.Afecta'!E71," ",'Ejecucion Dicie 2021 DEP.Afecta'!G71," ",'Ejecucion Dicie 2021 DEP.Afecta'!I71," ",'Ejecucion Dicie 2021 DEP.Afecta'!L71)</f>
        <v xml:space="preserve">A 02 01 01 003 </v>
      </c>
      <c r="B46" s="80" t="str">
        <f>+'Ejecucion Dicie 2021 DEP.Afecta'!S71</f>
        <v>ACTIVOS FIJOS NO CLASIFICADOS COMO MAQUINARIA Y EQUIPO</v>
      </c>
      <c r="C46" s="80" t="str">
        <f>+'Ejecucion Dicie 2021 DEP.Afecta'!AA71</f>
        <v>Nación</v>
      </c>
      <c r="D46" s="80" t="str">
        <f>+'Ejecucion Dicie 2021 DEP.Afecta'!AF71</f>
        <v>CSF</v>
      </c>
      <c r="E46" s="80" t="str">
        <f>+'Ejecucion Dicie 2021 DEP.Afecta'!AI71</f>
        <v>10</v>
      </c>
      <c r="F46" s="80" t="str">
        <f>+'Ejecucion Dicie 2021 DEP.Afecta'!AJ71</f>
        <v>RECURSOS CORRIENTES</v>
      </c>
      <c r="G46" s="81">
        <f>+'Ejecucion Dicie 2021 DEP.Afecta'!$AP$71</f>
        <v>40400000</v>
      </c>
      <c r="H46" s="81">
        <f>+'Ejecucion Dicie 2021 DEP.Afecta'!$AQ$71</f>
        <v>0</v>
      </c>
      <c r="I46" s="81">
        <f>+'Ejecucion Dicie 2021 DEP.Afecta'!$AR$71</f>
        <v>40400000</v>
      </c>
      <c r="J46" s="81">
        <f>+'Ejecucion Dicie 2021 DEP.Afecta'!$AS$71</f>
        <v>0</v>
      </c>
      <c r="K46" s="81">
        <f>+'Ejecucion Dicie 2021 DEP.Afecta'!$AU$71</f>
        <v>0</v>
      </c>
      <c r="L46" s="81">
        <f>+'Ejecucion Dicie 2021 DEP.Afecta'!$AW$71</f>
        <v>0</v>
      </c>
      <c r="M46" s="81">
        <f>+'Ejecucion Dicie 2021 DEP.Afecta'!$AX$71</f>
        <v>0</v>
      </c>
      <c r="N46" s="81">
        <f>+'Ejecucion Dicie 2021 DEP.Afecta'!$AY$71</f>
        <v>0</v>
      </c>
      <c r="O46" s="81">
        <f>+'Ejecucion Dicie 2021 DEP.Afecta'!$AZ$71</f>
        <v>0</v>
      </c>
      <c r="P46" s="81">
        <f>+'Ejecucion Dicie 2021 DEP.Afecta'!$BA$71</f>
        <v>0</v>
      </c>
      <c r="Q46" s="81">
        <f>+'Ejecucion Dicie 2021 DEP.Afecta'!$BB$71</f>
        <v>0</v>
      </c>
      <c r="R46" s="81">
        <f>+'Ejecucion Dicie 2021 DEP.Afecta'!$BC$71</f>
        <v>0</v>
      </c>
      <c r="S46" s="81">
        <f>+'Ejecucion Dicie 2021 DEP.Afecta'!$BD$71</f>
        <v>0</v>
      </c>
      <c r="T46" s="88">
        <f t="shared" si="0"/>
        <v>0</v>
      </c>
    </row>
    <row r="47" spans="1:20" s="79" customFormat="1" ht="30" x14ac:dyDescent="0.25">
      <c r="A47" s="82" t="str">
        <f>CONCATENATE('Ejecucion Dicie 2021 DEP.Afecta'!A72," ",'Ejecucion Dicie 2021 DEP.Afecta'!C72," ",'Ejecucion Dicie 2021 DEP.Afecta'!E72," ",'Ejecucion Dicie 2021 DEP.Afecta'!G72," ",'Ejecucion Dicie 2021 DEP.Afecta'!I72," ",'Ejecucion Dicie 2021 DEP.Afecta'!L72)</f>
        <v>A 02 01 01 003 008</v>
      </c>
      <c r="B47" s="82" t="str">
        <f>+'Ejecucion Dicie 2021 DEP.Afecta'!S72</f>
        <v>MUEBLES, INSTRUMENTOS MUSICALES, ARTÍCULOS DE DEPORTE Y ANTIGÜEDADES</v>
      </c>
      <c r="C47" s="82" t="str">
        <f>+'Ejecucion Dicie 2021 DEP.Afecta'!AA72</f>
        <v>Nación</v>
      </c>
      <c r="D47" s="82" t="str">
        <f>+'Ejecucion Dicie 2021 DEP.Afecta'!AF72</f>
        <v>CSF</v>
      </c>
      <c r="E47" s="82" t="str">
        <f>+'Ejecucion Dicie 2021 DEP.Afecta'!AI72</f>
        <v>10</v>
      </c>
      <c r="F47" s="82" t="str">
        <f>+'Ejecucion Dicie 2021 DEP.Afecta'!AJ72</f>
        <v>RECURSOS CORRIENTES</v>
      </c>
      <c r="G47" s="83">
        <f>+'Ejecucion Dicie 2021 DEP.Afecta'!$AP$72</f>
        <v>40400000</v>
      </c>
      <c r="H47" s="83">
        <f>+'Ejecucion Dicie 2021 DEP.Afecta'!$AQ$72</f>
        <v>0</v>
      </c>
      <c r="I47" s="83">
        <f>+'Ejecucion Dicie 2021 DEP.Afecta'!$AR$72</f>
        <v>40400000</v>
      </c>
      <c r="J47" s="83">
        <f>+'Ejecucion Dicie 2021 DEP.Afecta'!$AS$72</f>
        <v>0</v>
      </c>
      <c r="K47" s="83">
        <f>+'Ejecucion Dicie 2021 DEP.Afecta'!$AU$72</f>
        <v>0</v>
      </c>
      <c r="L47" s="83">
        <f>+'Ejecucion Dicie 2021 DEP.Afecta'!$AW$72</f>
        <v>0</v>
      </c>
      <c r="M47" s="83">
        <f>+'Ejecucion Dicie 2021 DEP.Afecta'!$AX$72</f>
        <v>0</v>
      </c>
      <c r="N47" s="83">
        <f>+'Ejecucion Dicie 2021 DEP.Afecta'!$AY$72</f>
        <v>0</v>
      </c>
      <c r="O47" s="83">
        <f>+'Ejecucion Dicie 2021 DEP.Afecta'!$AZ$72</f>
        <v>0</v>
      </c>
      <c r="P47" s="83">
        <f>+'Ejecucion Dicie 2021 DEP.Afecta'!$BA$72</f>
        <v>0</v>
      </c>
      <c r="Q47" s="83">
        <f>+'Ejecucion Dicie 2021 DEP.Afecta'!$BB$72</f>
        <v>0</v>
      </c>
      <c r="R47" s="83">
        <f>+'Ejecucion Dicie 2021 DEP.Afecta'!$BC$72</f>
        <v>0</v>
      </c>
      <c r="S47" s="83">
        <f>+'Ejecucion Dicie 2021 DEP.Afecta'!$BD$72</f>
        <v>0</v>
      </c>
      <c r="T47" s="87">
        <f t="shared" si="0"/>
        <v>0</v>
      </c>
    </row>
    <row r="48" spans="1:20" s="79" customFormat="1" ht="30" x14ac:dyDescent="0.25">
      <c r="A48" s="80" t="str">
        <f>CONCATENATE('Ejecucion Dicie 2021 DEP.Afecta'!A73," ",'Ejecucion Dicie 2021 DEP.Afecta'!C73," ",'Ejecucion Dicie 2021 DEP.Afecta'!E73," ",'Ejecucion Dicie 2021 DEP.Afecta'!G73," ",'Ejecucion Dicie 2021 DEP.Afecta'!I73," ",'Ejecucion Dicie 2021 DEP.Afecta'!L73)</f>
        <v xml:space="preserve">A 02 01 01 004 </v>
      </c>
      <c r="B48" s="80" t="str">
        <f>+'Ejecucion Dicie 2021 DEP.Afecta'!S73</f>
        <v>MAQUINARIA Y EQUIPO</v>
      </c>
      <c r="C48" s="80" t="str">
        <f>+'Ejecucion Dicie 2021 DEP.Afecta'!AA73</f>
        <v>Nación</v>
      </c>
      <c r="D48" s="80" t="str">
        <f>+'Ejecucion Dicie 2021 DEP.Afecta'!AF73</f>
        <v>CSF</v>
      </c>
      <c r="E48" s="80" t="str">
        <f>+'Ejecucion Dicie 2021 DEP.Afecta'!AI73</f>
        <v>10</v>
      </c>
      <c r="F48" s="80" t="str">
        <f>+'Ejecucion Dicie 2021 DEP.Afecta'!AJ73</f>
        <v>RECURSOS CORRIENTES</v>
      </c>
      <c r="G48" s="81">
        <f>+'Ejecucion Dicie 2021 DEP.Afecta'!$AP$73</f>
        <v>47000000</v>
      </c>
      <c r="H48" s="81">
        <f>+'Ejecucion Dicie 2021 DEP.Afecta'!$AQ$73</f>
        <v>35613479.979999997</v>
      </c>
      <c r="I48" s="81">
        <f>+'Ejecucion Dicie 2021 DEP.Afecta'!$AR$73</f>
        <v>11386520.02</v>
      </c>
      <c r="J48" s="81">
        <f>+'Ejecucion Dicie 2021 DEP.Afecta'!$AS$73</f>
        <v>0</v>
      </c>
      <c r="K48" s="81">
        <f>+'Ejecucion Dicie 2021 DEP.Afecta'!$AU$73</f>
        <v>35613479.979999997</v>
      </c>
      <c r="L48" s="81">
        <f>+'Ejecucion Dicie 2021 DEP.Afecta'!$AW$73</f>
        <v>0</v>
      </c>
      <c r="M48" s="81">
        <f>+'Ejecucion Dicie 2021 DEP.Afecta'!$AX$73</f>
        <v>35613479.979999997</v>
      </c>
      <c r="N48" s="81">
        <f>+'Ejecucion Dicie 2021 DEP.Afecta'!$AY$73</f>
        <v>0</v>
      </c>
      <c r="O48" s="81">
        <f>+'Ejecucion Dicie 2021 DEP.Afecta'!$AZ$73</f>
        <v>35613479.979999997</v>
      </c>
      <c r="P48" s="81">
        <f>+'Ejecucion Dicie 2021 DEP.Afecta'!$BA$73</f>
        <v>0</v>
      </c>
      <c r="Q48" s="81">
        <f>+'Ejecucion Dicie 2021 DEP.Afecta'!$BB$73</f>
        <v>35613479.979999997</v>
      </c>
      <c r="R48" s="81">
        <f>+'Ejecucion Dicie 2021 DEP.Afecta'!$BC$73</f>
        <v>0</v>
      </c>
      <c r="S48" s="81">
        <f>+'Ejecucion Dicie 2021 DEP.Afecta'!$BD$73</f>
        <v>0</v>
      </c>
      <c r="T48" s="87">
        <f t="shared" si="0"/>
        <v>75.773361659574462</v>
      </c>
    </row>
    <row r="49" spans="1:20" s="79" customFormat="1" ht="30" x14ac:dyDescent="0.25">
      <c r="A49" s="82" t="str">
        <f>CONCATENATE('Ejecucion Dicie 2021 DEP.Afecta'!A74," ",'Ejecucion Dicie 2021 DEP.Afecta'!C74," ",'Ejecucion Dicie 2021 DEP.Afecta'!E74," ",'Ejecucion Dicie 2021 DEP.Afecta'!G74," ",'Ejecucion Dicie 2021 DEP.Afecta'!I74," ",'Ejecucion Dicie 2021 DEP.Afecta'!L74)</f>
        <v>A 02 01 01 004 003</v>
      </c>
      <c r="B49" s="82" t="str">
        <f>+'Ejecucion Dicie 2021 DEP.Afecta'!S74</f>
        <v>MAQUINARIA PARA USO GENERAL</v>
      </c>
      <c r="C49" s="82" t="str">
        <f>+'Ejecucion Dicie 2021 DEP.Afecta'!AA74</f>
        <v>Nación</v>
      </c>
      <c r="D49" s="82" t="str">
        <f>+'Ejecucion Dicie 2021 DEP.Afecta'!AF74</f>
        <v>CSF</v>
      </c>
      <c r="E49" s="82" t="str">
        <f>+'Ejecucion Dicie 2021 DEP.Afecta'!AI74</f>
        <v>10</v>
      </c>
      <c r="F49" s="82" t="str">
        <f>+'Ejecucion Dicie 2021 DEP.Afecta'!AJ74</f>
        <v>RECURSOS CORRIENTES</v>
      </c>
      <c r="G49" s="83">
        <f>+'Ejecucion Dicie 2021 DEP.Afecta'!$AP$74</f>
        <v>2819691</v>
      </c>
      <c r="H49" s="83">
        <f>+'Ejecucion Dicie 2021 DEP.Afecta'!$AQ$74</f>
        <v>2819690.99</v>
      </c>
      <c r="I49" s="83">
        <f>+'Ejecucion Dicie 2021 DEP.Afecta'!$AR$74</f>
        <v>0.01</v>
      </c>
      <c r="J49" s="83">
        <f>+'Ejecucion Dicie 2021 DEP.Afecta'!$AS$74</f>
        <v>0</v>
      </c>
      <c r="K49" s="83">
        <f>+'Ejecucion Dicie 2021 DEP.Afecta'!$AU$74</f>
        <v>2819690.99</v>
      </c>
      <c r="L49" s="83">
        <f>+'Ejecucion Dicie 2021 DEP.Afecta'!$AW$74</f>
        <v>0</v>
      </c>
      <c r="M49" s="83">
        <f>+'Ejecucion Dicie 2021 DEP.Afecta'!$AX$74</f>
        <v>2819690.99</v>
      </c>
      <c r="N49" s="83">
        <f>+'Ejecucion Dicie 2021 DEP.Afecta'!$AY$74</f>
        <v>0</v>
      </c>
      <c r="O49" s="83">
        <f>+'Ejecucion Dicie 2021 DEP.Afecta'!$AZ$74</f>
        <v>2819690.99</v>
      </c>
      <c r="P49" s="83">
        <f>+'Ejecucion Dicie 2021 DEP.Afecta'!$BA$74</f>
        <v>0</v>
      </c>
      <c r="Q49" s="83">
        <f>+'Ejecucion Dicie 2021 DEP.Afecta'!$BB$74</f>
        <v>2819690.99</v>
      </c>
      <c r="R49" s="83">
        <f>+'Ejecucion Dicie 2021 DEP.Afecta'!$BC$74</f>
        <v>0</v>
      </c>
      <c r="S49" s="83">
        <f>+'Ejecucion Dicie 2021 DEP.Afecta'!$BD$74</f>
        <v>0</v>
      </c>
      <c r="T49" s="87">
        <f t="shared" si="0"/>
        <v>99.999999645351224</v>
      </c>
    </row>
    <row r="50" spans="1:20" s="79" customFormat="1" ht="30" x14ac:dyDescent="0.25">
      <c r="A50" s="82" t="str">
        <f>CONCATENATE('Ejecucion Dicie 2021 DEP.Afecta'!A75," ",'Ejecucion Dicie 2021 DEP.Afecta'!C75," ",'Ejecucion Dicie 2021 DEP.Afecta'!E75," ",'Ejecucion Dicie 2021 DEP.Afecta'!G75," ",'Ejecucion Dicie 2021 DEP.Afecta'!I75," ",'Ejecucion Dicie 2021 DEP.Afecta'!L75)</f>
        <v>A 02 01 01 004 004</v>
      </c>
      <c r="B50" s="82" t="str">
        <f>+'Ejecucion Dicie 2021 DEP.Afecta'!S75</f>
        <v>MAQUINARIA PARA USOS ESPECIALES</v>
      </c>
      <c r="C50" s="82" t="str">
        <f>+'Ejecucion Dicie 2021 DEP.Afecta'!AA75</f>
        <v>Nación</v>
      </c>
      <c r="D50" s="82" t="str">
        <f>+'Ejecucion Dicie 2021 DEP.Afecta'!AF75</f>
        <v>CSF</v>
      </c>
      <c r="E50" s="82" t="str">
        <f>+'Ejecucion Dicie 2021 DEP.Afecta'!AI75</f>
        <v>10</v>
      </c>
      <c r="F50" s="82" t="str">
        <f>+'Ejecucion Dicie 2021 DEP.Afecta'!AJ75</f>
        <v>RECURSOS CORRIENTES</v>
      </c>
      <c r="G50" s="83">
        <f>+'Ejecucion Dicie 2021 DEP.Afecta'!$AP$75</f>
        <v>9203800</v>
      </c>
      <c r="H50" s="83">
        <f>+'Ejecucion Dicie 2021 DEP.Afecta'!$AQ$75</f>
        <v>9203619</v>
      </c>
      <c r="I50" s="83">
        <f>+'Ejecucion Dicie 2021 DEP.Afecta'!$AR$75</f>
        <v>181</v>
      </c>
      <c r="J50" s="83">
        <f>+'Ejecucion Dicie 2021 DEP.Afecta'!$AS$75</f>
        <v>0</v>
      </c>
      <c r="K50" s="83">
        <f>+'Ejecucion Dicie 2021 DEP.Afecta'!$AU$75</f>
        <v>9203619</v>
      </c>
      <c r="L50" s="83">
        <f>+'Ejecucion Dicie 2021 DEP.Afecta'!$AW$75</f>
        <v>0</v>
      </c>
      <c r="M50" s="83">
        <f>+'Ejecucion Dicie 2021 DEP.Afecta'!$AX$75</f>
        <v>9203619</v>
      </c>
      <c r="N50" s="83">
        <f>+'Ejecucion Dicie 2021 DEP.Afecta'!$AY$75</f>
        <v>0</v>
      </c>
      <c r="O50" s="83">
        <f>+'Ejecucion Dicie 2021 DEP.Afecta'!$AZ$75</f>
        <v>9203619</v>
      </c>
      <c r="P50" s="83">
        <f>+'Ejecucion Dicie 2021 DEP.Afecta'!$BA$75</f>
        <v>0</v>
      </c>
      <c r="Q50" s="83">
        <f>+'Ejecucion Dicie 2021 DEP.Afecta'!$BB$75</f>
        <v>9203619</v>
      </c>
      <c r="R50" s="83">
        <f>+'Ejecucion Dicie 2021 DEP.Afecta'!$BC$75</f>
        <v>0</v>
      </c>
      <c r="S50" s="83">
        <f>+'Ejecucion Dicie 2021 DEP.Afecta'!$BD$75</f>
        <v>0</v>
      </c>
      <c r="T50" s="87">
        <f t="shared" si="0"/>
        <v>99.998033420978288</v>
      </c>
    </row>
    <row r="51" spans="1:20" s="79" customFormat="1" ht="30" x14ac:dyDescent="0.25">
      <c r="A51" s="82" t="str">
        <f>CONCATENATE('Ejecucion Dicie 2021 DEP.Afecta'!A76," ",'Ejecucion Dicie 2021 DEP.Afecta'!C76," ",'Ejecucion Dicie 2021 DEP.Afecta'!E76," ",'Ejecucion Dicie 2021 DEP.Afecta'!G76," ",'Ejecucion Dicie 2021 DEP.Afecta'!I76," ",'Ejecucion Dicie 2021 DEP.Afecta'!L76)</f>
        <v>A 02 01 01 004 007</v>
      </c>
      <c r="B51" s="82" t="str">
        <f>+'Ejecucion Dicie 2021 DEP.Afecta'!S76</f>
        <v>EQUIPO Y APARATOS DE RADIO, TELEVISIÓN Y COMUNICACIONES</v>
      </c>
      <c r="C51" s="82" t="str">
        <f>+'Ejecucion Dicie 2021 DEP.Afecta'!AA76</f>
        <v>Nación</v>
      </c>
      <c r="D51" s="82" t="str">
        <f>+'Ejecucion Dicie 2021 DEP.Afecta'!AF76</f>
        <v>CSF</v>
      </c>
      <c r="E51" s="82" t="str">
        <f>+'Ejecucion Dicie 2021 DEP.Afecta'!AI76</f>
        <v>10</v>
      </c>
      <c r="F51" s="82" t="str">
        <f>+'Ejecucion Dicie 2021 DEP.Afecta'!AJ76</f>
        <v>RECURSOS CORRIENTES</v>
      </c>
      <c r="G51" s="83">
        <f>+'Ejecucion Dicie 2021 DEP.Afecta'!$AP$76</f>
        <v>19976509</v>
      </c>
      <c r="H51" s="83">
        <f>+'Ejecucion Dicie 2021 DEP.Afecta'!$AQ$76</f>
        <v>13141170</v>
      </c>
      <c r="I51" s="83">
        <f>+'Ejecucion Dicie 2021 DEP.Afecta'!$AR$76</f>
        <v>6835339</v>
      </c>
      <c r="J51" s="83">
        <f>+'Ejecucion Dicie 2021 DEP.Afecta'!$AS$76</f>
        <v>0</v>
      </c>
      <c r="K51" s="83">
        <f>+'Ejecucion Dicie 2021 DEP.Afecta'!$AU$76</f>
        <v>13141170</v>
      </c>
      <c r="L51" s="83">
        <f>+'Ejecucion Dicie 2021 DEP.Afecta'!$AW$76</f>
        <v>0</v>
      </c>
      <c r="M51" s="83">
        <f>+'Ejecucion Dicie 2021 DEP.Afecta'!$AX$76</f>
        <v>13141170</v>
      </c>
      <c r="N51" s="83">
        <f>+'Ejecucion Dicie 2021 DEP.Afecta'!$AY$76</f>
        <v>0</v>
      </c>
      <c r="O51" s="83">
        <f>+'Ejecucion Dicie 2021 DEP.Afecta'!$AZ$76</f>
        <v>13141170</v>
      </c>
      <c r="P51" s="83">
        <f>+'Ejecucion Dicie 2021 DEP.Afecta'!$BA$76</f>
        <v>0</v>
      </c>
      <c r="Q51" s="83">
        <f>+'Ejecucion Dicie 2021 DEP.Afecta'!$BB$76</f>
        <v>13141170</v>
      </c>
      <c r="R51" s="83">
        <f>+'Ejecucion Dicie 2021 DEP.Afecta'!$BC$76</f>
        <v>0</v>
      </c>
      <c r="S51" s="83">
        <f>+'Ejecucion Dicie 2021 DEP.Afecta'!$BD$76</f>
        <v>0</v>
      </c>
      <c r="T51" s="87">
        <f t="shared" si="0"/>
        <v>65.783115558379095</v>
      </c>
    </row>
    <row r="52" spans="1:20" s="79" customFormat="1" ht="30" x14ac:dyDescent="0.25">
      <c r="A52" s="82" t="str">
        <f>CONCATENATE('Ejecucion Dicie 2021 DEP.Afecta'!A77," ",'Ejecucion Dicie 2021 DEP.Afecta'!C77," ",'Ejecucion Dicie 2021 DEP.Afecta'!E77," ",'Ejecucion Dicie 2021 DEP.Afecta'!G77," ",'Ejecucion Dicie 2021 DEP.Afecta'!I77," ",'Ejecucion Dicie 2021 DEP.Afecta'!L77)</f>
        <v>A 02 01 01 004 009</v>
      </c>
      <c r="B52" s="82" t="str">
        <f>+'Ejecucion Dicie 2021 DEP.Afecta'!S77</f>
        <v>EQUIPO DE TRANSPORTE</v>
      </c>
      <c r="C52" s="82" t="str">
        <f>+'Ejecucion Dicie 2021 DEP.Afecta'!AA77</f>
        <v>Nación</v>
      </c>
      <c r="D52" s="82" t="str">
        <f>+'Ejecucion Dicie 2021 DEP.Afecta'!AF77</f>
        <v>CSF</v>
      </c>
      <c r="E52" s="82" t="str">
        <f>+'Ejecucion Dicie 2021 DEP.Afecta'!AI77</f>
        <v>10</v>
      </c>
      <c r="F52" s="82" t="str">
        <f>+'Ejecucion Dicie 2021 DEP.Afecta'!AJ77</f>
        <v>RECURSOS CORRIENTES</v>
      </c>
      <c r="G52" s="83">
        <f>+'Ejecucion Dicie 2021 DEP.Afecta'!$AP$77</f>
        <v>15000000</v>
      </c>
      <c r="H52" s="83">
        <f>+'Ejecucion Dicie 2021 DEP.Afecta'!$AQ$77</f>
        <v>10448999.99</v>
      </c>
      <c r="I52" s="83">
        <f>+'Ejecucion Dicie 2021 DEP.Afecta'!$AR$77</f>
        <v>4551000.01</v>
      </c>
      <c r="J52" s="83">
        <f>+'Ejecucion Dicie 2021 DEP.Afecta'!$AS$77</f>
        <v>0</v>
      </c>
      <c r="K52" s="83">
        <f>+'Ejecucion Dicie 2021 DEP.Afecta'!$AU$77</f>
        <v>10448999.99</v>
      </c>
      <c r="L52" s="83">
        <f>+'Ejecucion Dicie 2021 DEP.Afecta'!$AW$77</f>
        <v>0</v>
      </c>
      <c r="M52" s="83">
        <f>+'Ejecucion Dicie 2021 DEP.Afecta'!$AX$77</f>
        <v>10448999.99</v>
      </c>
      <c r="N52" s="83">
        <f>+'Ejecucion Dicie 2021 DEP.Afecta'!$AY$77</f>
        <v>0</v>
      </c>
      <c r="O52" s="83">
        <f>+'Ejecucion Dicie 2021 DEP.Afecta'!$AZ$77</f>
        <v>10448999.99</v>
      </c>
      <c r="P52" s="83">
        <f>+'Ejecucion Dicie 2021 DEP.Afecta'!$BA$77</f>
        <v>0</v>
      </c>
      <c r="Q52" s="83">
        <f>+'Ejecucion Dicie 2021 DEP.Afecta'!$BB$77</f>
        <v>10448999.99</v>
      </c>
      <c r="R52" s="83">
        <f>+'Ejecucion Dicie 2021 DEP.Afecta'!$BC$77</f>
        <v>0</v>
      </c>
      <c r="S52" s="83">
        <f>+'Ejecucion Dicie 2021 DEP.Afecta'!$BD$77</f>
        <v>0</v>
      </c>
      <c r="T52" s="87">
        <f t="shared" si="0"/>
        <v>69.659999933333339</v>
      </c>
    </row>
    <row r="53" spans="1:20" s="79" customFormat="1" ht="30" x14ac:dyDescent="0.25">
      <c r="A53" s="80" t="str">
        <f>CONCATENATE('Ejecucion Dicie 2021 DEP.Afecta'!A78," ",'Ejecucion Dicie 2021 DEP.Afecta'!C78," ",'Ejecucion Dicie 2021 DEP.Afecta'!E78," ",'Ejecucion Dicie 2021 DEP.Afecta'!G78," ",'Ejecucion Dicie 2021 DEP.Afecta'!I78," ",'Ejecucion Dicie 2021 DEP.Afecta'!L78)</f>
        <v xml:space="preserve">A 02 02   </v>
      </c>
      <c r="B53" s="80" t="str">
        <f>+'Ejecucion Dicie 2021 DEP.Afecta'!S78</f>
        <v>ADQUISICIONES DIFERENTES DE ACTIVOS</v>
      </c>
      <c r="C53" s="80" t="str">
        <f>+'Ejecucion Dicie 2021 DEP.Afecta'!AA78</f>
        <v>Nación</v>
      </c>
      <c r="D53" s="80" t="str">
        <f>+'Ejecucion Dicie 2021 DEP.Afecta'!AF78</f>
        <v>CSF</v>
      </c>
      <c r="E53" s="80" t="str">
        <f>+'Ejecucion Dicie 2021 DEP.Afecta'!AI78</f>
        <v>10</v>
      </c>
      <c r="F53" s="80" t="str">
        <f>+'Ejecucion Dicie 2021 DEP.Afecta'!AJ78</f>
        <v>RECURSOS CORRIENTES</v>
      </c>
      <c r="G53" s="81">
        <f>+'Ejecucion Dicie 2021 DEP.Afecta'!$AP$78</f>
        <v>15720000000</v>
      </c>
      <c r="H53" s="81">
        <f>+'Ejecucion Dicie 2021 DEP.Afecta'!$AQ$78</f>
        <v>14690555128.809999</v>
      </c>
      <c r="I53" s="81">
        <f>+'Ejecucion Dicie 2021 DEP.Afecta'!$AR$78</f>
        <v>1029444871.1900001</v>
      </c>
      <c r="J53" s="81">
        <f>+'Ejecucion Dicie 2021 DEP.Afecta'!$AS$78</f>
        <v>0</v>
      </c>
      <c r="K53" s="81">
        <f>+'Ejecucion Dicie 2021 DEP.Afecta'!$AU$78</f>
        <v>14690555128.809999</v>
      </c>
      <c r="L53" s="81">
        <f>+'Ejecucion Dicie 2021 DEP.Afecta'!$AW$78</f>
        <v>0</v>
      </c>
      <c r="M53" s="81">
        <f>+'Ejecucion Dicie 2021 DEP.Afecta'!$AX$78</f>
        <v>14690555128.809999</v>
      </c>
      <c r="N53" s="81">
        <f>+'Ejecucion Dicie 2021 DEP.Afecta'!$AY$78</f>
        <v>0</v>
      </c>
      <c r="O53" s="81">
        <f>+'Ejecucion Dicie 2021 DEP.Afecta'!$AZ$78</f>
        <v>14690555128.809999</v>
      </c>
      <c r="P53" s="81">
        <f>+'Ejecucion Dicie 2021 DEP.Afecta'!$BA$78</f>
        <v>0</v>
      </c>
      <c r="Q53" s="81">
        <f>+'Ejecucion Dicie 2021 DEP.Afecta'!$BB$78</f>
        <v>14690555128.809999</v>
      </c>
      <c r="R53" s="81">
        <f>+'Ejecucion Dicie 2021 DEP.Afecta'!$BC$78</f>
        <v>0</v>
      </c>
      <c r="S53" s="81">
        <f>+'Ejecucion Dicie 2021 DEP.Afecta'!$BD$78</f>
        <v>3081613.32</v>
      </c>
      <c r="T53" s="87">
        <f t="shared" si="0"/>
        <v>93.451368503880403</v>
      </c>
    </row>
    <row r="54" spans="1:20" s="79" customFormat="1" ht="30" x14ac:dyDescent="0.25">
      <c r="A54" s="80" t="str">
        <f>CONCATENATE('Ejecucion Dicie 2021 DEP.Afecta'!A79," ",'Ejecucion Dicie 2021 DEP.Afecta'!C79," ",'Ejecucion Dicie 2021 DEP.Afecta'!E79," ",'Ejecucion Dicie 2021 DEP.Afecta'!G79," ",'Ejecucion Dicie 2021 DEP.Afecta'!I79," ",'Ejecucion Dicie 2021 DEP.Afecta'!L79)</f>
        <v xml:space="preserve">A 02 02   </v>
      </c>
      <c r="B54" s="80" t="str">
        <f>+'Ejecucion Dicie 2021 DEP.Afecta'!S79</f>
        <v>ADQUISICIONES DIFERENTES DE ACTIVOS</v>
      </c>
      <c r="C54" s="80" t="str">
        <f>+'Ejecucion Dicie 2021 DEP.Afecta'!AA79</f>
        <v>Propios</v>
      </c>
      <c r="D54" s="80" t="str">
        <f>+'Ejecucion Dicie 2021 DEP.Afecta'!AF79</f>
        <v>CSF</v>
      </c>
      <c r="E54" s="80" t="str">
        <f>+'Ejecucion Dicie 2021 DEP.Afecta'!AI79</f>
        <v>21</v>
      </c>
      <c r="F54" s="80" t="str">
        <f>+'Ejecucion Dicie 2021 DEP.Afecta'!AJ79</f>
        <v>OTROS RECURSOS DE TESORERIA</v>
      </c>
      <c r="G54" s="81">
        <f>+'Ejecucion Dicie 2021 DEP.Afecta'!$AP$79</f>
        <v>208204000</v>
      </c>
      <c r="H54" s="81">
        <f>+'Ejecucion Dicie 2021 DEP.Afecta'!$AQ$79</f>
        <v>200004000</v>
      </c>
      <c r="I54" s="81">
        <f>+'Ejecucion Dicie 2021 DEP.Afecta'!$AR$79</f>
        <v>8200000</v>
      </c>
      <c r="J54" s="81">
        <f>+'Ejecucion Dicie 2021 DEP.Afecta'!$AS$79</f>
        <v>0</v>
      </c>
      <c r="K54" s="81">
        <f>+'Ejecucion Dicie 2021 DEP.Afecta'!$AU$79</f>
        <v>200004000</v>
      </c>
      <c r="L54" s="81">
        <f>+'Ejecucion Dicie 2021 DEP.Afecta'!$AW$79</f>
        <v>0</v>
      </c>
      <c r="M54" s="81">
        <f>+'Ejecucion Dicie 2021 DEP.Afecta'!$AX$79</f>
        <v>200004000</v>
      </c>
      <c r="N54" s="81">
        <f>+'Ejecucion Dicie 2021 DEP.Afecta'!$AY$79</f>
        <v>0</v>
      </c>
      <c r="O54" s="81">
        <f>+'Ejecucion Dicie 2021 DEP.Afecta'!$AZ$79</f>
        <v>200004000</v>
      </c>
      <c r="P54" s="81">
        <f>+'Ejecucion Dicie 2021 DEP.Afecta'!$BA$79</f>
        <v>0</v>
      </c>
      <c r="Q54" s="81">
        <f>+'Ejecucion Dicie 2021 DEP.Afecta'!$BB$79</f>
        <v>200004000</v>
      </c>
      <c r="R54" s="81">
        <f>+'Ejecucion Dicie 2021 DEP.Afecta'!$BC$79</f>
        <v>0</v>
      </c>
      <c r="S54" s="81">
        <f>+'Ejecucion Dicie 2021 DEP.Afecta'!$BD$79</f>
        <v>0</v>
      </c>
      <c r="T54" s="87">
        <f t="shared" si="0"/>
        <v>96.06155501335229</v>
      </c>
    </row>
    <row r="55" spans="1:20" s="79" customFormat="1" ht="30" x14ac:dyDescent="0.25">
      <c r="A55" s="82" t="str">
        <f>CONCATENATE('Ejecucion Dicie 2021 DEP.Afecta'!A80," ",'Ejecucion Dicie 2021 DEP.Afecta'!C80," ",'Ejecucion Dicie 2021 DEP.Afecta'!E80," ",'Ejecucion Dicie 2021 DEP.Afecta'!G80," ",'Ejecucion Dicie 2021 DEP.Afecta'!I80," ",'Ejecucion Dicie 2021 DEP.Afecta'!L80)</f>
        <v xml:space="preserve">A 02 02 01  </v>
      </c>
      <c r="B55" s="82" t="str">
        <f>+'Ejecucion Dicie 2021 DEP.Afecta'!S80</f>
        <v>MATERIALES Y SUMINISTROS</v>
      </c>
      <c r="C55" s="82" t="str">
        <f>+'Ejecucion Dicie 2021 DEP.Afecta'!AA80</f>
        <v>Nación</v>
      </c>
      <c r="D55" s="82" t="str">
        <f>+'Ejecucion Dicie 2021 DEP.Afecta'!AF80</f>
        <v>CSF</v>
      </c>
      <c r="E55" s="82" t="str">
        <f>+'Ejecucion Dicie 2021 DEP.Afecta'!AI80</f>
        <v>10</v>
      </c>
      <c r="F55" s="82" t="str">
        <f>+'Ejecucion Dicie 2021 DEP.Afecta'!AJ80</f>
        <v>RECURSOS CORRIENTES</v>
      </c>
      <c r="G55" s="83">
        <f>+'Ejecucion Dicie 2021 DEP.Afecta'!$AP$80</f>
        <v>1009059676</v>
      </c>
      <c r="H55" s="83">
        <f>+'Ejecucion Dicie 2021 DEP.Afecta'!$AQ$80</f>
        <v>826628430.15999997</v>
      </c>
      <c r="I55" s="83">
        <f>+'Ejecucion Dicie 2021 DEP.Afecta'!$AR$80</f>
        <v>182431245.84</v>
      </c>
      <c r="J55" s="83">
        <f>+'Ejecucion Dicie 2021 DEP.Afecta'!$AS$80</f>
        <v>0</v>
      </c>
      <c r="K55" s="83">
        <f>+'Ejecucion Dicie 2021 DEP.Afecta'!$AU$80</f>
        <v>826628430.15999997</v>
      </c>
      <c r="L55" s="83">
        <f>+'Ejecucion Dicie 2021 DEP.Afecta'!$AW$80</f>
        <v>0</v>
      </c>
      <c r="M55" s="83">
        <f>+'Ejecucion Dicie 2021 DEP.Afecta'!$AX$80</f>
        <v>826628430.15999997</v>
      </c>
      <c r="N55" s="83">
        <f>+'Ejecucion Dicie 2021 DEP.Afecta'!$AY$80</f>
        <v>0</v>
      </c>
      <c r="O55" s="83">
        <f>+'Ejecucion Dicie 2021 DEP.Afecta'!$AZ$80</f>
        <v>826628430.15999997</v>
      </c>
      <c r="P55" s="83">
        <f>+'Ejecucion Dicie 2021 DEP.Afecta'!$BA$80</f>
        <v>0</v>
      </c>
      <c r="Q55" s="83">
        <f>+'Ejecucion Dicie 2021 DEP.Afecta'!$BB$80</f>
        <v>826628430.15999997</v>
      </c>
      <c r="R55" s="83">
        <f>+'Ejecucion Dicie 2021 DEP.Afecta'!$BC$80</f>
        <v>0</v>
      </c>
      <c r="S55" s="83">
        <f>+'Ejecucion Dicie 2021 DEP.Afecta'!$BD$80</f>
        <v>0</v>
      </c>
      <c r="T55" s="87">
        <f t="shared" si="0"/>
        <v>81.92066830346711</v>
      </c>
    </row>
    <row r="56" spans="1:20" s="79" customFormat="1" ht="45" x14ac:dyDescent="0.25">
      <c r="A56" s="82" t="str">
        <f>CONCATENATE('Ejecucion Dicie 2021 DEP.Afecta'!A81," ",'Ejecucion Dicie 2021 DEP.Afecta'!C81," ",'Ejecucion Dicie 2021 DEP.Afecta'!E81," ",'Ejecucion Dicie 2021 DEP.Afecta'!G81," ",'Ejecucion Dicie 2021 DEP.Afecta'!I81," ",'Ejecucion Dicie 2021 DEP.Afecta'!L81)</f>
        <v xml:space="preserve">A 02 02 01 002 </v>
      </c>
      <c r="B56" s="82" t="str">
        <f>+'Ejecucion Dicie 2021 DEP.Afecta'!S81</f>
        <v>PRODUCTOS ALIMENTICIOS, BEBIDAS Y TABACO; TEXTILES, PRENDAS DE VESTIR Y PRODUCTOS DE CUERO</v>
      </c>
      <c r="C56" s="82" t="str">
        <f>+'Ejecucion Dicie 2021 DEP.Afecta'!AA81</f>
        <v>Nación</v>
      </c>
      <c r="D56" s="82" t="str">
        <f>+'Ejecucion Dicie 2021 DEP.Afecta'!AF81</f>
        <v>CSF</v>
      </c>
      <c r="E56" s="82" t="str">
        <f>+'Ejecucion Dicie 2021 DEP.Afecta'!AI81</f>
        <v>10</v>
      </c>
      <c r="F56" s="82" t="str">
        <f>+'Ejecucion Dicie 2021 DEP.Afecta'!AJ81</f>
        <v>RECURSOS CORRIENTES</v>
      </c>
      <c r="G56" s="83">
        <f>+'Ejecucion Dicie 2021 DEP.Afecta'!$AP$81</f>
        <v>212661843.63999999</v>
      </c>
      <c r="H56" s="83">
        <f>+'Ejecucion Dicie 2021 DEP.Afecta'!$AQ$81</f>
        <v>151455525.03999999</v>
      </c>
      <c r="I56" s="83">
        <f>+'Ejecucion Dicie 2021 DEP.Afecta'!$AR$81</f>
        <v>61206318.600000001</v>
      </c>
      <c r="J56" s="83">
        <f>+'Ejecucion Dicie 2021 DEP.Afecta'!$AS$81</f>
        <v>0</v>
      </c>
      <c r="K56" s="83">
        <f>+'Ejecucion Dicie 2021 DEP.Afecta'!$AU$81</f>
        <v>151455525.03999999</v>
      </c>
      <c r="L56" s="83">
        <f>+'Ejecucion Dicie 2021 DEP.Afecta'!$AW$81</f>
        <v>0</v>
      </c>
      <c r="M56" s="83">
        <f>+'Ejecucion Dicie 2021 DEP.Afecta'!$AX$81</f>
        <v>151455525.03999999</v>
      </c>
      <c r="N56" s="83">
        <f>+'Ejecucion Dicie 2021 DEP.Afecta'!$AY$81</f>
        <v>0</v>
      </c>
      <c r="O56" s="83">
        <f>+'Ejecucion Dicie 2021 DEP.Afecta'!$AZ$81</f>
        <v>151455525.03999999</v>
      </c>
      <c r="P56" s="83">
        <f>+'Ejecucion Dicie 2021 DEP.Afecta'!$BA$81</f>
        <v>0</v>
      </c>
      <c r="Q56" s="83">
        <f>+'Ejecucion Dicie 2021 DEP.Afecta'!$BB$81</f>
        <v>151455525.03999999</v>
      </c>
      <c r="R56" s="83">
        <f>+'Ejecucion Dicie 2021 DEP.Afecta'!$BC$81</f>
        <v>0</v>
      </c>
      <c r="S56" s="83">
        <f>+'Ejecucion Dicie 2021 DEP.Afecta'!$BD$81</f>
        <v>0</v>
      </c>
      <c r="T56" s="87">
        <f t="shared" si="0"/>
        <v>71.21894668438415</v>
      </c>
    </row>
    <row r="57" spans="1:20" s="79" customFormat="1" ht="30" x14ac:dyDescent="0.25">
      <c r="A57" s="82" t="str">
        <f>CONCATENATE('Ejecucion Dicie 2021 DEP.Afecta'!A82," ",'Ejecucion Dicie 2021 DEP.Afecta'!C82," ",'Ejecucion Dicie 2021 DEP.Afecta'!E82," ",'Ejecucion Dicie 2021 DEP.Afecta'!G82," ",'Ejecucion Dicie 2021 DEP.Afecta'!I82," ",'Ejecucion Dicie 2021 DEP.Afecta'!L82)</f>
        <v>A 02 02 01 002 007</v>
      </c>
      <c r="B57" s="82" t="str">
        <f>+'Ejecucion Dicie 2021 DEP.Afecta'!S82</f>
        <v>ARTÍCULOS TEXTILES (EXCEPTO PRENDAS DE VESTIR)</v>
      </c>
      <c r="C57" s="82" t="str">
        <f>+'Ejecucion Dicie 2021 DEP.Afecta'!AA82</f>
        <v>Nación</v>
      </c>
      <c r="D57" s="82" t="str">
        <f>+'Ejecucion Dicie 2021 DEP.Afecta'!AF82</f>
        <v>CSF</v>
      </c>
      <c r="E57" s="82" t="str">
        <f>+'Ejecucion Dicie 2021 DEP.Afecta'!AI82</f>
        <v>10</v>
      </c>
      <c r="F57" s="82" t="str">
        <f>+'Ejecucion Dicie 2021 DEP.Afecta'!AJ82</f>
        <v>RECURSOS CORRIENTES</v>
      </c>
      <c r="G57" s="83">
        <f>+'Ejecucion Dicie 2021 DEP.Afecta'!$AP$82</f>
        <v>88593693.579999998</v>
      </c>
      <c r="H57" s="83">
        <f>+'Ejecucion Dicie 2021 DEP.Afecta'!$AQ$82</f>
        <v>27387375</v>
      </c>
      <c r="I57" s="83">
        <f>+'Ejecucion Dicie 2021 DEP.Afecta'!$AR$82</f>
        <v>61206318.579999998</v>
      </c>
      <c r="J57" s="83">
        <f>+'Ejecucion Dicie 2021 DEP.Afecta'!$AS$82</f>
        <v>0</v>
      </c>
      <c r="K57" s="83">
        <f>+'Ejecucion Dicie 2021 DEP.Afecta'!$AU$82</f>
        <v>27387375</v>
      </c>
      <c r="L57" s="83">
        <f>+'Ejecucion Dicie 2021 DEP.Afecta'!$AW$82</f>
        <v>0</v>
      </c>
      <c r="M57" s="83">
        <f>+'Ejecucion Dicie 2021 DEP.Afecta'!$AX$82</f>
        <v>27387375</v>
      </c>
      <c r="N57" s="83">
        <f>+'Ejecucion Dicie 2021 DEP.Afecta'!$AY$82</f>
        <v>0</v>
      </c>
      <c r="O57" s="83">
        <f>+'Ejecucion Dicie 2021 DEP.Afecta'!$AZ$82</f>
        <v>27387375</v>
      </c>
      <c r="P57" s="83">
        <f>+'Ejecucion Dicie 2021 DEP.Afecta'!$BA$82</f>
        <v>0</v>
      </c>
      <c r="Q57" s="83">
        <f>+'Ejecucion Dicie 2021 DEP.Afecta'!$BB$82</f>
        <v>27387375</v>
      </c>
      <c r="R57" s="83">
        <f>+'Ejecucion Dicie 2021 DEP.Afecta'!$BC$82</f>
        <v>0</v>
      </c>
      <c r="S57" s="83">
        <f>+'Ejecucion Dicie 2021 DEP.Afecta'!$BD$82</f>
        <v>0</v>
      </c>
      <c r="T57" s="87">
        <f t="shared" si="0"/>
        <v>30.913458840351016</v>
      </c>
    </row>
    <row r="58" spans="1:20" s="79" customFormat="1" ht="30" x14ac:dyDescent="0.25">
      <c r="A58" s="82" t="str">
        <f>CONCATENATE('Ejecucion Dicie 2021 DEP.Afecta'!A83," ",'Ejecucion Dicie 2021 DEP.Afecta'!C83," ",'Ejecucion Dicie 2021 DEP.Afecta'!E83," ",'Ejecucion Dicie 2021 DEP.Afecta'!G83," ",'Ejecucion Dicie 2021 DEP.Afecta'!I83," ",'Ejecucion Dicie 2021 DEP.Afecta'!L83)</f>
        <v>A 02 02 01 002 008</v>
      </c>
      <c r="B58" s="82" t="str">
        <f>+'Ejecucion Dicie 2021 DEP.Afecta'!S83</f>
        <v>DOTACIÓN (PRENDAS DE VESTIR Y CALZADO)</v>
      </c>
      <c r="C58" s="82" t="str">
        <f>+'Ejecucion Dicie 2021 DEP.Afecta'!AA83</f>
        <v>Nación</v>
      </c>
      <c r="D58" s="82" t="str">
        <f>+'Ejecucion Dicie 2021 DEP.Afecta'!AF83</f>
        <v>CSF</v>
      </c>
      <c r="E58" s="82" t="str">
        <f>+'Ejecucion Dicie 2021 DEP.Afecta'!AI83</f>
        <v>10</v>
      </c>
      <c r="F58" s="82" t="str">
        <f>+'Ejecucion Dicie 2021 DEP.Afecta'!AJ83</f>
        <v>RECURSOS CORRIENTES</v>
      </c>
      <c r="G58" s="83">
        <f>+'Ejecucion Dicie 2021 DEP.Afecta'!$AP$83</f>
        <v>124068150.06</v>
      </c>
      <c r="H58" s="83">
        <f>+'Ejecucion Dicie 2021 DEP.Afecta'!$AQ$83</f>
        <v>124068150.04000001</v>
      </c>
      <c r="I58" s="83">
        <f>+'Ejecucion Dicie 2021 DEP.Afecta'!$AR$83</f>
        <v>0.02</v>
      </c>
      <c r="J58" s="83">
        <f>+'Ejecucion Dicie 2021 DEP.Afecta'!$AS$83</f>
        <v>0</v>
      </c>
      <c r="K58" s="83">
        <f>+'Ejecucion Dicie 2021 DEP.Afecta'!$AU$83</f>
        <v>124068150.04000001</v>
      </c>
      <c r="L58" s="83">
        <f>+'Ejecucion Dicie 2021 DEP.Afecta'!$AW$83</f>
        <v>0</v>
      </c>
      <c r="M58" s="83">
        <f>+'Ejecucion Dicie 2021 DEP.Afecta'!$AX$83</f>
        <v>124068150.04000001</v>
      </c>
      <c r="N58" s="83">
        <f>+'Ejecucion Dicie 2021 DEP.Afecta'!$AY$83</f>
        <v>0</v>
      </c>
      <c r="O58" s="83">
        <f>+'Ejecucion Dicie 2021 DEP.Afecta'!$AZ$83</f>
        <v>124068150.04000001</v>
      </c>
      <c r="P58" s="83">
        <f>+'Ejecucion Dicie 2021 DEP.Afecta'!$BA$83</f>
        <v>0</v>
      </c>
      <c r="Q58" s="83">
        <f>+'Ejecucion Dicie 2021 DEP.Afecta'!$BB$83</f>
        <v>124068150.04000001</v>
      </c>
      <c r="R58" s="83">
        <f>+'Ejecucion Dicie 2021 DEP.Afecta'!$BC$83</f>
        <v>0</v>
      </c>
      <c r="S58" s="83">
        <f>+'Ejecucion Dicie 2021 DEP.Afecta'!$BD$83</f>
        <v>0</v>
      </c>
      <c r="T58" s="87">
        <f t="shared" si="0"/>
        <v>99.999999983879832</v>
      </c>
    </row>
    <row r="59" spans="1:20" s="79" customFormat="1" ht="45" x14ac:dyDescent="0.25">
      <c r="A59" s="82" t="str">
        <f>CONCATENATE('Ejecucion Dicie 2021 DEP.Afecta'!A84," ",'Ejecucion Dicie 2021 DEP.Afecta'!C84," ",'Ejecucion Dicie 2021 DEP.Afecta'!E84," ",'Ejecucion Dicie 2021 DEP.Afecta'!G84," ",'Ejecucion Dicie 2021 DEP.Afecta'!I84," ",'Ejecucion Dicie 2021 DEP.Afecta'!L84)</f>
        <v xml:space="preserve">A 02 02 01 003 </v>
      </c>
      <c r="B59" s="82" t="str">
        <f>+'Ejecucion Dicie 2021 DEP.Afecta'!S84</f>
        <v>OTROS BIENES TRANSPORTABLES (EXCEPTO PRODUCTOS METÁLICOS, MAQUINARIA Y EQUIPO)</v>
      </c>
      <c r="C59" s="82" t="str">
        <f>+'Ejecucion Dicie 2021 DEP.Afecta'!AA84</f>
        <v>Nación</v>
      </c>
      <c r="D59" s="82" t="str">
        <f>+'Ejecucion Dicie 2021 DEP.Afecta'!AF84</f>
        <v>CSF</v>
      </c>
      <c r="E59" s="82" t="str">
        <f>+'Ejecucion Dicie 2021 DEP.Afecta'!AI84</f>
        <v>10</v>
      </c>
      <c r="F59" s="82" t="str">
        <f>+'Ejecucion Dicie 2021 DEP.Afecta'!AJ84</f>
        <v>RECURSOS CORRIENTES</v>
      </c>
      <c r="G59" s="83">
        <f>+'Ejecucion Dicie 2021 DEP.Afecta'!$AP$84</f>
        <v>538781248.52999997</v>
      </c>
      <c r="H59" s="83">
        <f>+'Ejecucion Dicie 2021 DEP.Afecta'!$AQ$84</f>
        <v>443619361.00999999</v>
      </c>
      <c r="I59" s="83">
        <f>+'Ejecucion Dicie 2021 DEP.Afecta'!$AR$84</f>
        <v>95161887.519999996</v>
      </c>
      <c r="J59" s="83">
        <f>+'Ejecucion Dicie 2021 DEP.Afecta'!$AS$84</f>
        <v>0</v>
      </c>
      <c r="K59" s="83">
        <f>+'Ejecucion Dicie 2021 DEP.Afecta'!$AU$84</f>
        <v>443619361.00999999</v>
      </c>
      <c r="L59" s="83">
        <f>+'Ejecucion Dicie 2021 DEP.Afecta'!$AW$84</f>
        <v>0</v>
      </c>
      <c r="M59" s="83">
        <f>+'Ejecucion Dicie 2021 DEP.Afecta'!$AX$84</f>
        <v>443619361.00999999</v>
      </c>
      <c r="N59" s="83">
        <f>+'Ejecucion Dicie 2021 DEP.Afecta'!$AY$84</f>
        <v>0</v>
      </c>
      <c r="O59" s="83">
        <f>+'Ejecucion Dicie 2021 DEP.Afecta'!$AZ$84</f>
        <v>443619361.00999999</v>
      </c>
      <c r="P59" s="83">
        <f>+'Ejecucion Dicie 2021 DEP.Afecta'!$BA$84</f>
        <v>0</v>
      </c>
      <c r="Q59" s="83">
        <f>+'Ejecucion Dicie 2021 DEP.Afecta'!$BB$84</f>
        <v>443619361.00999999</v>
      </c>
      <c r="R59" s="83">
        <f>+'Ejecucion Dicie 2021 DEP.Afecta'!$BC$84</f>
        <v>0</v>
      </c>
      <c r="S59" s="83">
        <f>+'Ejecucion Dicie 2021 DEP.Afecta'!$BD$84</f>
        <v>0</v>
      </c>
      <c r="T59" s="87">
        <f t="shared" si="0"/>
        <v>82.33756505453043</v>
      </c>
    </row>
    <row r="60" spans="1:20" s="79" customFormat="1" ht="45" x14ac:dyDescent="0.25">
      <c r="A60" s="82" t="str">
        <f>CONCATENATE('Ejecucion Dicie 2021 DEP.Afecta'!A85," ",'Ejecucion Dicie 2021 DEP.Afecta'!C85," ",'Ejecucion Dicie 2021 DEP.Afecta'!E85," ",'Ejecucion Dicie 2021 DEP.Afecta'!G85," ",'Ejecucion Dicie 2021 DEP.Afecta'!I85," ",'Ejecucion Dicie 2021 DEP.Afecta'!L85)</f>
        <v>A 02 02 01 003 002</v>
      </c>
      <c r="B60" s="82" t="str">
        <f>+'Ejecucion Dicie 2021 DEP.Afecta'!S85</f>
        <v>PASTA O PULPA, PAPEL Y PRODUCTOS DE PAPEL; IMPRESOS Y ARTÍCULOS RELACIONADOS</v>
      </c>
      <c r="C60" s="82" t="str">
        <f>+'Ejecucion Dicie 2021 DEP.Afecta'!AA85</f>
        <v>Nación</v>
      </c>
      <c r="D60" s="82" t="str">
        <f>+'Ejecucion Dicie 2021 DEP.Afecta'!AF85</f>
        <v>CSF</v>
      </c>
      <c r="E60" s="82" t="str">
        <f>+'Ejecucion Dicie 2021 DEP.Afecta'!AI85</f>
        <v>10</v>
      </c>
      <c r="F60" s="82" t="str">
        <f>+'Ejecucion Dicie 2021 DEP.Afecta'!AJ85</f>
        <v>RECURSOS CORRIENTES</v>
      </c>
      <c r="G60" s="83">
        <f>+'Ejecucion Dicie 2021 DEP.Afecta'!$AP$85</f>
        <v>13471154.279999999</v>
      </c>
      <c r="H60" s="83">
        <f>+'Ejecucion Dicie 2021 DEP.Afecta'!$AQ$85</f>
        <v>10395085.5</v>
      </c>
      <c r="I60" s="83">
        <f>+'Ejecucion Dicie 2021 DEP.Afecta'!$AR$85</f>
        <v>3076068.78</v>
      </c>
      <c r="J60" s="83">
        <f>+'Ejecucion Dicie 2021 DEP.Afecta'!$AS$85</f>
        <v>0</v>
      </c>
      <c r="K60" s="83">
        <f>+'Ejecucion Dicie 2021 DEP.Afecta'!$AU$85</f>
        <v>10395085.5</v>
      </c>
      <c r="L60" s="83">
        <f>+'Ejecucion Dicie 2021 DEP.Afecta'!$AW$85</f>
        <v>0</v>
      </c>
      <c r="M60" s="83">
        <f>+'Ejecucion Dicie 2021 DEP.Afecta'!$AX$85</f>
        <v>10395085.5</v>
      </c>
      <c r="N60" s="83">
        <f>+'Ejecucion Dicie 2021 DEP.Afecta'!$AY$85</f>
        <v>0</v>
      </c>
      <c r="O60" s="83">
        <f>+'Ejecucion Dicie 2021 DEP.Afecta'!$AZ$85</f>
        <v>10395085.5</v>
      </c>
      <c r="P60" s="83">
        <f>+'Ejecucion Dicie 2021 DEP.Afecta'!$BA$85</f>
        <v>0</v>
      </c>
      <c r="Q60" s="83">
        <f>+'Ejecucion Dicie 2021 DEP.Afecta'!$BB$85</f>
        <v>10395085.5</v>
      </c>
      <c r="R60" s="83">
        <f>+'Ejecucion Dicie 2021 DEP.Afecta'!$BC$85</f>
        <v>0</v>
      </c>
      <c r="S60" s="83">
        <f>+'Ejecucion Dicie 2021 DEP.Afecta'!$BD$85</f>
        <v>0</v>
      </c>
      <c r="T60" s="87">
        <f t="shared" si="0"/>
        <v>77.165514431329058</v>
      </c>
    </row>
    <row r="61" spans="1:20" s="79" customFormat="1" ht="45" x14ac:dyDescent="0.25">
      <c r="A61" s="82" t="str">
        <f>CONCATENATE('Ejecucion Dicie 2021 DEP.Afecta'!A86," ",'Ejecucion Dicie 2021 DEP.Afecta'!C86," ",'Ejecucion Dicie 2021 DEP.Afecta'!E86," ",'Ejecucion Dicie 2021 DEP.Afecta'!G86," ",'Ejecucion Dicie 2021 DEP.Afecta'!I86," ",'Ejecucion Dicie 2021 DEP.Afecta'!L86)</f>
        <v>A 02 02 01 003 003</v>
      </c>
      <c r="B61" s="82" t="str">
        <f>+'Ejecucion Dicie 2021 DEP.Afecta'!S86</f>
        <v>PRODUCTOS DE HORNOS DE COQUE; PRODUCTOS DE REFINACIÓN DE PETRÓLEO Y COMBUSTIBLE NUCLEAR</v>
      </c>
      <c r="C61" s="82" t="str">
        <f>+'Ejecucion Dicie 2021 DEP.Afecta'!AA86</f>
        <v>Nación</v>
      </c>
      <c r="D61" s="82" t="str">
        <f>+'Ejecucion Dicie 2021 DEP.Afecta'!AF86</f>
        <v>CSF</v>
      </c>
      <c r="E61" s="82" t="str">
        <f>+'Ejecucion Dicie 2021 DEP.Afecta'!AI86</f>
        <v>10</v>
      </c>
      <c r="F61" s="82" t="str">
        <f>+'Ejecucion Dicie 2021 DEP.Afecta'!AJ86</f>
        <v>RECURSOS CORRIENTES</v>
      </c>
      <c r="G61" s="83">
        <f>+'Ejecucion Dicie 2021 DEP.Afecta'!$AP$86</f>
        <v>41810476</v>
      </c>
      <c r="H61" s="83">
        <f>+'Ejecucion Dicie 2021 DEP.Afecta'!$AQ$86</f>
        <v>28323049.75</v>
      </c>
      <c r="I61" s="83">
        <f>+'Ejecucion Dicie 2021 DEP.Afecta'!$AR$86</f>
        <v>13487426.25</v>
      </c>
      <c r="J61" s="83">
        <f>+'Ejecucion Dicie 2021 DEP.Afecta'!$AS$86</f>
        <v>0</v>
      </c>
      <c r="K61" s="83">
        <f>+'Ejecucion Dicie 2021 DEP.Afecta'!$AU$86</f>
        <v>28323049.75</v>
      </c>
      <c r="L61" s="83">
        <f>+'Ejecucion Dicie 2021 DEP.Afecta'!$AW$86</f>
        <v>0</v>
      </c>
      <c r="M61" s="83">
        <f>+'Ejecucion Dicie 2021 DEP.Afecta'!$AX$86</f>
        <v>28323049.75</v>
      </c>
      <c r="N61" s="83">
        <f>+'Ejecucion Dicie 2021 DEP.Afecta'!$AY$86</f>
        <v>0</v>
      </c>
      <c r="O61" s="83">
        <f>+'Ejecucion Dicie 2021 DEP.Afecta'!$AZ$86</f>
        <v>28323049.75</v>
      </c>
      <c r="P61" s="83">
        <f>+'Ejecucion Dicie 2021 DEP.Afecta'!$BA$86</f>
        <v>0</v>
      </c>
      <c r="Q61" s="83">
        <f>+'Ejecucion Dicie 2021 DEP.Afecta'!$BB$86</f>
        <v>28323049.75</v>
      </c>
      <c r="R61" s="83">
        <f>+'Ejecucion Dicie 2021 DEP.Afecta'!$BC$86</f>
        <v>0</v>
      </c>
      <c r="S61" s="83">
        <f>+'Ejecucion Dicie 2021 DEP.Afecta'!$BD$86</f>
        <v>0</v>
      </c>
      <c r="T61" s="87">
        <f t="shared" si="0"/>
        <v>67.74151471033241</v>
      </c>
    </row>
    <row r="62" spans="1:20" s="79" customFormat="1" ht="30" x14ac:dyDescent="0.25">
      <c r="A62" s="82" t="str">
        <f>CONCATENATE('Ejecucion Dicie 2021 DEP.Afecta'!A87," ",'Ejecucion Dicie 2021 DEP.Afecta'!C87," ",'Ejecucion Dicie 2021 DEP.Afecta'!E87," ",'Ejecucion Dicie 2021 DEP.Afecta'!G87," ",'Ejecucion Dicie 2021 DEP.Afecta'!I87," ",'Ejecucion Dicie 2021 DEP.Afecta'!L87)</f>
        <v>A 02 02 01 003 004</v>
      </c>
      <c r="B62" s="82" t="str">
        <f>+'Ejecucion Dicie 2021 DEP.Afecta'!S87</f>
        <v>QUÍMICOS BÁSICOS</v>
      </c>
      <c r="C62" s="82" t="str">
        <f>+'Ejecucion Dicie 2021 DEP.Afecta'!AA87</f>
        <v>Nación</v>
      </c>
      <c r="D62" s="82" t="str">
        <f>+'Ejecucion Dicie 2021 DEP.Afecta'!AF87</f>
        <v>CSF</v>
      </c>
      <c r="E62" s="82" t="str">
        <f>+'Ejecucion Dicie 2021 DEP.Afecta'!AI87</f>
        <v>10</v>
      </c>
      <c r="F62" s="82" t="str">
        <f>+'Ejecucion Dicie 2021 DEP.Afecta'!AJ87</f>
        <v>RECURSOS CORRIENTES</v>
      </c>
      <c r="G62" s="83">
        <f>+'Ejecucion Dicie 2021 DEP.Afecta'!$AP$87</f>
        <v>58627630</v>
      </c>
      <c r="H62" s="83">
        <f>+'Ejecucion Dicie 2021 DEP.Afecta'!$AQ$87</f>
        <v>58627630</v>
      </c>
      <c r="I62" s="83">
        <f>+'Ejecucion Dicie 2021 DEP.Afecta'!$AR$87</f>
        <v>0</v>
      </c>
      <c r="J62" s="83">
        <f>+'Ejecucion Dicie 2021 DEP.Afecta'!$AS$87</f>
        <v>0</v>
      </c>
      <c r="K62" s="83">
        <f>+'Ejecucion Dicie 2021 DEP.Afecta'!$AU$87</f>
        <v>58627630</v>
      </c>
      <c r="L62" s="83">
        <f>+'Ejecucion Dicie 2021 DEP.Afecta'!$AW$87</f>
        <v>0</v>
      </c>
      <c r="M62" s="83">
        <f>+'Ejecucion Dicie 2021 DEP.Afecta'!$AX$87</f>
        <v>58627630</v>
      </c>
      <c r="N62" s="83">
        <f>+'Ejecucion Dicie 2021 DEP.Afecta'!$AY$87</f>
        <v>0</v>
      </c>
      <c r="O62" s="83">
        <f>+'Ejecucion Dicie 2021 DEP.Afecta'!$AZ$87</f>
        <v>58627630</v>
      </c>
      <c r="P62" s="83">
        <f>+'Ejecucion Dicie 2021 DEP.Afecta'!$BA$87</f>
        <v>0</v>
      </c>
      <c r="Q62" s="83">
        <f>+'Ejecucion Dicie 2021 DEP.Afecta'!$BB$87</f>
        <v>58627630</v>
      </c>
      <c r="R62" s="83">
        <f>+'Ejecucion Dicie 2021 DEP.Afecta'!$BC$87</f>
        <v>0</v>
      </c>
      <c r="S62" s="83">
        <f>+'Ejecucion Dicie 2021 DEP.Afecta'!$BD$87</f>
        <v>0</v>
      </c>
      <c r="T62" s="87">
        <f t="shared" si="0"/>
        <v>100</v>
      </c>
    </row>
    <row r="63" spans="1:20" s="79" customFormat="1" ht="45" x14ac:dyDescent="0.25">
      <c r="A63" s="82" t="str">
        <f>CONCATENATE('Ejecucion Dicie 2021 DEP.Afecta'!A88," ",'Ejecucion Dicie 2021 DEP.Afecta'!C88," ",'Ejecucion Dicie 2021 DEP.Afecta'!E88," ",'Ejecucion Dicie 2021 DEP.Afecta'!G88," ",'Ejecucion Dicie 2021 DEP.Afecta'!I88," ",'Ejecucion Dicie 2021 DEP.Afecta'!L88)</f>
        <v>A 02 02 01 003 005</v>
      </c>
      <c r="B63" s="82" t="str">
        <f>+'Ejecucion Dicie 2021 DEP.Afecta'!S88</f>
        <v>OTROS PRODUCTOS QUÍMICOS; FIBRAS ARTIFICIALES (O FIBRAS INDUSTRIALES HECHAS POR EL HOMBRE)</v>
      </c>
      <c r="C63" s="82" t="str">
        <f>+'Ejecucion Dicie 2021 DEP.Afecta'!AA88</f>
        <v>Nación</v>
      </c>
      <c r="D63" s="82" t="str">
        <f>+'Ejecucion Dicie 2021 DEP.Afecta'!AF88</f>
        <v>CSF</v>
      </c>
      <c r="E63" s="82" t="str">
        <f>+'Ejecucion Dicie 2021 DEP.Afecta'!AI88</f>
        <v>10</v>
      </c>
      <c r="F63" s="82" t="str">
        <f>+'Ejecucion Dicie 2021 DEP.Afecta'!AJ88</f>
        <v>RECURSOS CORRIENTES</v>
      </c>
      <c r="G63" s="83">
        <f>+'Ejecucion Dicie 2021 DEP.Afecta'!$AP$88</f>
        <v>90327565.340000004</v>
      </c>
      <c r="H63" s="83">
        <f>+'Ejecucion Dicie 2021 DEP.Afecta'!$AQ$88</f>
        <v>41798995.340000004</v>
      </c>
      <c r="I63" s="83">
        <f>+'Ejecucion Dicie 2021 DEP.Afecta'!$AR$88</f>
        <v>48528570</v>
      </c>
      <c r="J63" s="83">
        <f>+'Ejecucion Dicie 2021 DEP.Afecta'!$AS$88</f>
        <v>0</v>
      </c>
      <c r="K63" s="83">
        <f>+'Ejecucion Dicie 2021 DEP.Afecta'!$AU$88</f>
        <v>41798995.340000004</v>
      </c>
      <c r="L63" s="83">
        <f>+'Ejecucion Dicie 2021 DEP.Afecta'!$AW$88</f>
        <v>0</v>
      </c>
      <c r="M63" s="83">
        <f>+'Ejecucion Dicie 2021 DEP.Afecta'!$AX$88</f>
        <v>41798995.340000004</v>
      </c>
      <c r="N63" s="83">
        <f>+'Ejecucion Dicie 2021 DEP.Afecta'!$AY$88</f>
        <v>0</v>
      </c>
      <c r="O63" s="83">
        <f>+'Ejecucion Dicie 2021 DEP.Afecta'!$AZ$88</f>
        <v>41798995.340000004</v>
      </c>
      <c r="P63" s="83">
        <f>+'Ejecucion Dicie 2021 DEP.Afecta'!$BA$88</f>
        <v>0</v>
      </c>
      <c r="Q63" s="83">
        <f>+'Ejecucion Dicie 2021 DEP.Afecta'!$BB$88</f>
        <v>41798995.340000004</v>
      </c>
      <c r="R63" s="83">
        <f>+'Ejecucion Dicie 2021 DEP.Afecta'!$BC$88</f>
        <v>0</v>
      </c>
      <c r="S63" s="83">
        <f>+'Ejecucion Dicie 2021 DEP.Afecta'!$BD$88</f>
        <v>0</v>
      </c>
      <c r="T63" s="87">
        <f t="shared" si="0"/>
        <v>46.274905321166713</v>
      </c>
    </row>
    <row r="64" spans="1:20" s="79" customFormat="1" ht="30" x14ac:dyDescent="0.25">
      <c r="A64" s="82" t="str">
        <f>CONCATENATE('Ejecucion Dicie 2021 DEP.Afecta'!A89," ",'Ejecucion Dicie 2021 DEP.Afecta'!C89," ",'Ejecucion Dicie 2021 DEP.Afecta'!E89," ",'Ejecucion Dicie 2021 DEP.Afecta'!G89," ",'Ejecucion Dicie 2021 DEP.Afecta'!I89," ",'Ejecucion Dicie 2021 DEP.Afecta'!L89)</f>
        <v>A 02 02 01 003 006</v>
      </c>
      <c r="B64" s="82" t="str">
        <f>+'Ejecucion Dicie 2021 DEP.Afecta'!S89</f>
        <v>PRODUCTOS DE CAUCHO Y PLÁSTICO</v>
      </c>
      <c r="C64" s="82" t="str">
        <f>+'Ejecucion Dicie 2021 DEP.Afecta'!AA89</f>
        <v>Nación</v>
      </c>
      <c r="D64" s="82" t="str">
        <f>+'Ejecucion Dicie 2021 DEP.Afecta'!AF89</f>
        <v>CSF</v>
      </c>
      <c r="E64" s="82" t="str">
        <f>+'Ejecucion Dicie 2021 DEP.Afecta'!AI90</f>
        <v>10</v>
      </c>
      <c r="F64" s="82" t="str">
        <f>+'Ejecucion Dicie 2021 DEP.Afecta'!AJ90</f>
        <v>RECURSOS CORRIENTES</v>
      </c>
      <c r="G64" s="83">
        <f>+'Ejecucion Dicie 2021 DEP.Afecta'!$AP$89</f>
        <v>81745211.689999998</v>
      </c>
      <c r="H64" s="83">
        <f>+'Ejecucion Dicie 2021 DEP.Afecta'!$AQ$89</f>
        <v>81745211.209999993</v>
      </c>
      <c r="I64" s="83">
        <f>+'Ejecucion Dicie 2021 DEP.Afecta'!$AR$89</f>
        <v>0.48</v>
      </c>
      <c r="J64" s="83">
        <f>+'Ejecucion Dicie 2021 DEP.Afecta'!$AS$89</f>
        <v>0</v>
      </c>
      <c r="K64" s="83">
        <f>+'Ejecucion Dicie 2021 DEP.Afecta'!$AU$89</f>
        <v>81745211.209999993</v>
      </c>
      <c r="L64" s="83">
        <f>+'Ejecucion Dicie 2021 DEP.Afecta'!$AW$89</f>
        <v>0</v>
      </c>
      <c r="M64" s="83">
        <f>+'Ejecucion Dicie 2021 DEP.Afecta'!$AX$89</f>
        <v>81745211.209999993</v>
      </c>
      <c r="N64" s="83">
        <f>+'Ejecucion Dicie 2021 DEP.Afecta'!$AY$89</f>
        <v>0</v>
      </c>
      <c r="O64" s="83">
        <f>+'Ejecucion Dicie 2021 DEP.Afecta'!$AZ$89</f>
        <v>81745211.209999993</v>
      </c>
      <c r="P64" s="83">
        <f>+'Ejecucion Dicie 2021 DEP.Afecta'!$BA$89</f>
        <v>0</v>
      </c>
      <c r="Q64" s="83">
        <f>+'Ejecucion Dicie 2021 DEP.Afecta'!$BB$89</f>
        <v>81745211.209999993</v>
      </c>
      <c r="R64" s="83">
        <f>+'Ejecucion Dicie 2021 DEP.Afecta'!$BC$89</f>
        <v>0</v>
      </c>
      <c r="S64" s="83">
        <f>+'Ejecucion Dicie 2021 DEP.Afecta'!$BD$89</f>
        <v>0</v>
      </c>
      <c r="T64" s="87">
        <f t="shared" si="0"/>
        <v>99.999999412809643</v>
      </c>
    </row>
    <row r="65" spans="1:20" s="79" customFormat="1" ht="30" x14ac:dyDescent="0.25">
      <c r="A65" s="82" t="str">
        <f>CONCATENATE('Ejecucion Dicie 2021 DEP.Afecta'!A90," ",'Ejecucion Dicie 2021 DEP.Afecta'!C90," ",'Ejecucion Dicie 2021 DEP.Afecta'!E90," ",'Ejecucion Dicie 2021 DEP.Afecta'!G90," ",'Ejecucion Dicie 2021 DEP.Afecta'!I90," ",'Ejecucion Dicie 2021 DEP.Afecta'!L90)</f>
        <v>A 02 02 01 003 008</v>
      </c>
      <c r="B65" s="82" t="str">
        <f>+'Ejecucion Dicie 2021 DEP.Afecta'!S90</f>
        <v>OTROS BIENES TRANSPORTABLES N.C.P.</v>
      </c>
      <c r="C65" s="82" t="str">
        <f>+'Ejecucion Dicie 2021 DEP.Afecta'!AA90</f>
        <v>Nación</v>
      </c>
      <c r="D65" s="82" t="str">
        <f>+'Ejecucion Dicie 2021 DEP.Afecta'!AF90</f>
        <v>CSF</v>
      </c>
      <c r="E65" s="82" t="str">
        <f>+'Ejecucion Dicie 2021 DEP.Afecta'!AI91</f>
        <v>10</v>
      </c>
      <c r="F65" s="82" t="str">
        <f>+'Ejecucion Dicie 2021 DEP.Afecta'!AJ91</f>
        <v>RECURSOS CORRIENTES</v>
      </c>
      <c r="G65" s="83">
        <f>+'Ejecucion Dicie 2021 DEP.Afecta'!$AP$90</f>
        <v>252799211.22</v>
      </c>
      <c r="H65" s="83">
        <f>+'Ejecucion Dicie 2021 DEP.Afecta'!$AQ$90</f>
        <v>222729389.21000001</v>
      </c>
      <c r="I65" s="83">
        <f>+'Ejecucion Dicie 2021 DEP.Afecta'!$AR$90</f>
        <v>30069822.010000002</v>
      </c>
      <c r="J65" s="83">
        <f>+'Ejecucion Dicie 2021 DEP.Afecta'!$AS$90</f>
        <v>0</v>
      </c>
      <c r="K65" s="83">
        <f>+'Ejecucion Dicie 2021 DEP.Afecta'!$AU$90</f>
        <v>222729389.21000001</v>
      </c>
      <c r="L65" s="83">
        <f>+'Ejecucion Dicie 2021 DEP.Afecta'!$AW$90</f>
        <v>0</v>
      </c>
      <c r="M65" s="83">
        <f>+'Ejecucion Dicie 2021 DEP.Afecta'!$AX$90</f>
        <v>222729389.21000001</v>
      </c>
      <c r="N65" s="83">
        <f>+'Ejecucion Dicie 2021 DEP.Afecta'!$AY$90</f>
        <v>0</v>
      </c>
      <c r="O65" s="83">
        <f>+'Ejecucion Dicie 2021 DEP.Afecta'!$AZ$90</f>
        <v>222729389.21000001</v>
      </c>
      <c r="P65" s="83">
        <f>+'Ejecucion Dicie 2021 DEP.Afecta'!$BA$90</f>
        <v>0</v>
      </c>
      <c r="Q65" s="83">
        <f>+'Ejecucion Dicie 2021 DEP.Afecta'!$BB$90</f>
        <v>222729389.21000001</v>
      </c>
      <c r="R65" s="83">
        <f>+'Ejecucion Dicie 2021 DEP.Afecta'!$BC$90</f>
        <v>0</v>
      </c>
      <c r="S65" s="83">
        <f>+'Ejecucion Dicie 2021 DEP.Afecta'!$BD$90</f>
        <v>0</v>
      </c>
      <c r="T65" s="87">
        <f t="shared" si="0"/>
        <v>88.105254812748782</v>
      </c>
    </row>
    <row r="66" spans="1:20" s="79" customFormat="1" ht="30" x14ac:dyDescent="0.25">
      <c r="A66" s="82" t="str">
        <f>CONCATENATE('Ejecucion Dicie 2021 DEP.Afecta'!A91," ",'Ejecucion Dicie 2021 DEP.Afecta'!C91," ",'Ejecucion Dicie 2021 DEP.Afecta'!E91," ",'Ejecucion Dicie 2021 DEP.Afecta'!G91," ",'Ejecucion Dicie 2021 DEP.Afecta'!I91," ",'Ejecucion Dicie 2021 DEP.Afecta'!L91)</f>
        <v xml:space="preserve">A 02 02 01 004 </v>
      </c>
      <c r="B66" s="82" t="str">
        <f>+'Ejecucion Dicie 2021 DEP.Afecta'!S91</f>
        <v>PRODUCTOS METÁLICOS Y PAQUETES DE SOFTWARE</v>
      </c>
      <c r="C66" s="82" t="str">
        <f>+'Ejecucion Dicie 2021 DEP.Afecta'!AA91</f>
        <v>Nación</v>
      </c>
      <c r="D66" s="82" t="str">
        <f>+'Ejecucion Dicie 2021 DEP.Afecta'!AF91</f>
        <v>CSF</v>
      </c>
      <c r="E66" s="82" t="str">
        <f>+'Ejecucion Dicie 2021 DEP.Afecta'!AI92</f>
        <v>10</v>
      </c>
      <c r="F66" s="82" t="str">
        <f>+'Ejecucion Dicie 2021 DEP.Afecta'!AJ92</f>
        <v>RECURSOS CORRIENTES</v>
      </c>
      <c r="G66" s="83">
        <f>+'Ejecucion Dicie 2021 DEP.Afecta'!$AP$91</f>
        <v>257616583.83000001</v>
      </c>
      <c r="H66" s="83">
        <f>+'Ejecucion Dicie 2021 DEP.Afecta'!$AQ$91</f>
        <v>231553544.11000001</v>
      </c>
      <c r="I66" s="83">
        <f>+'Ejecucion Dicie 2021 DEP.Afecta'!$AR$91</f>
        <v>26063039.719999999</v>
      </c>
      <c r="J66" s="83">
        <f>+'Ejecucion Dicie 2021 DEP.Afecta'!$AS$91</f>
        <v>0</v>
      </c>
      <c r="K66" s="83">
        <f>+'Ejecucion Dicie 2021 DEP.Afecta'!$AU$91</f>
        <v>231553544.11000001</v>
      </c>
      <c r="L66" s="83">
        <f>+'Ejecucion Dicie 2021 DEP.Afecta'!$AW$91</f>
        <v>0</v>
      </c>
      <c r="M66" s="83">
        <f>+'Ejecucion Dicie 2021 DEP.Afecta'!$AX$91</f>
        <v>231553544.11000001</v>
      </c>
      <c r="N66" s="83">
        <f>+'Ejecucion Dicie 2021 DEP.Afecta'!$AY$91</f>
        <v>0</v>
      </c>
      <c r="O66" s="83">
        <f>+'Ejecucion Dicie 2021 DEP.Afecta'!$AZ$91</f>
        <v>231553544.11000001</v>
      </c>
      <c r="P66" s="83">
        <f>+'Ejecucion Dicie 2021 DEP.Afecta'!$BA$91</f>
        <v>0</v>
      </c>
      <c r="Q66" s="83">
        <f>+'Ejecucion Dicie 2021 DEP.Afecta'!$BB$91</f>
        <v>231553544.11000001</v>
      </c>
      <c r="R66" s="83">
        <f>+'Ejecucion Dicie 2021 DEP.Afecta'!$BC$91</f>
        <v>0</v>
      </c>
      <c r="S66" s="83">
        <f>+'Ejecucion Dicie 2021 DEP.Afecta'!$BD$91</f>
        <v>0</v>
      </c>
      <c r="T66" s="87">
        <f t="shared" si="0"/>
        <v>89.883011670863993</v>
      </c>
    </row>
    <row r="67" spans="1:20" s="79" customFormat="1" ht="30" x14ac:dyDescent="0.25">
      <c r="A67" s="82" t="str">
        <f>CONCATENATE('Ejecucion Dicie 2021 DEP.Afecta'!A92," ",'Ejecucion Dicie 2021 DEP.Afecta'!C92," ",'Ejecucion Dicie 2021 DEP.Afecta'!E92," ",'Ejecucion Dicie 2021 DEP.Afecta'!G92," ",'Ejecucion Dicie 2021 DEP.Afecta'!I92," ",'Ejecucion Dicie 2021 DEP.Afecta'!L92)</f>
        <v>A 02 02 01 004 002</v>
      </c>
      <c r="B67" s="82" t="str">
        <f>+'Ejecucion Dicie 2021 DEP.Afecta'!S92</f>
        <v>PRODUCTOS METÁLICOS ELABORADOS (EXCEPTO MAQUINARIA Y EQUIPO)</v>
      </c>
      <c r="C67" s="82" t="str">
        <f>+'Ejecucion Dicie 2021 DEP.Afecta'!AA92</f>
        <v>Nación</v>
      </c>
      <c r="D67" s="82" t="str">
        <f>+'Ejecucion Dicie 2021 DEP.Afecta'!AF92</f>
        <v>CSF</v>
      </c>
      <c r="E67" s="82" t="str">
        <f>+'Ejecucion Dicie 2021 DEP.Afecta'!AI93</f>
        <v>10</v>
      </c>
      <c r="F67" s="82" t="str">
        <f>+'Ejecucion Dicie 2021 DEP.Afecta'!AJ93</f>
        <v>RECURSOS CORRIENTES</v>
      </c>
      <c r="G67" s="83">
        <f>+'Ejecucion Dicie 2021 DEP.Afecta'!$AP$92</f>
        <v>470069.75</v>
      </c>
      <c r="H67" s="83">
        <f>+'Ejecucion Dicie 2021 DEP.Afecta'!$AQ$92</f>
        <v>470069.75</v>
      </c>
      <c r="I67" s="83">
        <f>+'Ejecucion Dicie 2021 DEP.Afecta'!$AR$92</f>
        <v>0</v>
      </c>
      <c r="J67" s="83">
        <f>+'Ejecucion Dicie 2021 DEP.Afecta'!$AS$92</f>
        <v>0</v>
      </c>
      <c r="K67" s="83">
        <f>+'Ejecucion Dicie 2021 DEP.Afecta'!$AU$92</f>
        <v>470069.75</v>
      </c>
      <c r="L67" s="83">
        <f>+'Ejecucion Dicie 2021 DEP.Afecta'!$AW$92</f>
        <v>0</v>
      </c>
      <c r="M67" s="83">
        <f>+'Ejecucion Dicie 2021 DEP.Afecta'!$AX$92</f>
        <v>470069.75</v>
      </c>
      <c r="N67" s="83">
        <f>+'Ejecucion Dicie 2021 DEP.Afecta'!$AY$92</f>
        <v>0</v>
      </c>
      <c r="O67" s="83">
        <f>+'Ejecucion Dicie 2021 DEP.Afecta'!$AZ$92</f>
        <v>470069.75</v>
      </c>
      <c r="P67" s="83">
        <f>+'Ejecucion Dicie 2021 DEP.Afecta'!$BA$92</f>
        <v>0</v>
      </c>
      <c r="Q67" s="83">
        <f>+'Ejecucion Dicie 2021 DEP.Afecta'!$BB$92</f>
        <v>470069.75</v>
      </c>
      <c r="R67" s="83">
        <f>+'Ejecucion Dicie 2021 DEP.Afecta'!$BC$92</f>
        <v>0</v>
      </c>
      <c r="S67" s="83">
        <f>+'Ejecucion Dicie 2021 DEP.Afecta'!$BD$92</f>
        <v>0</v>
      </c>
      <c r="T67" s="87">
        <f t="shared" si="0"/>
        <v>100</v>
      </c>
    </row>
    <row r="68" spans="1:20" s="79" customFormat="1" ht="30" x14ac:dyDescent="0.25">
      <c r="A68" s="82" t="str">
        <f>CONCATENATE('Ejecucion Dicie 2021 DEP.Afecta'!A93," ",'Ejecucion Dicie 2021 DEP.Afecta'!C93," ",'Ejecucion Dicie 2021 DEP.Afecta'!E93," ",'Ejecucion Dicie 2021 DEP.Afecta'!G93," ",'Ejecucion Dicie 2021 DEP.Afecta'!I93," ",'Ejecucion Dicie 2021 DEP.Afecta'!L93)</f>
        <v>A 02 02 01 004 003</v>
      </c>
      <c r="B68" s="82" t="str">
        <f>+'Ejecucion Dicie 2021 DEP.Afecta'!S93</f>
        <v>MAQUINARIA PARA USO GENERAL</v>
      </c>
      <c r="C68" s="82" t="str">
        <f>+'Ejecucion Dicie 2021 DEP.Afecta'!AA93</f>
        <v>Nación</v>
      </c>
      <c r="D68" s="82" t="str">
        <f>+'Ejecucion Dicie 2021 DEP.Afecta'!AF93</f>
        <v>CSF</v>
      </c>
      <c r="E68" s="82" t="str">
        <f>+'Ejecucion Dicie 2021 DEP.Afecta'!AI94</f>
        <v>10</v>
      </c>
      <c r="F68" s="82" t="str">
        <f>+'Ejecucion Dicie 2021 DEP.Afecta'!AJ94</f>
        <v>RECURSOS CORRIENTES</v>
      </c>
      <c r="G68" s="83">
        <f>+'Ejecucion Dicie 2021 DEP.Afecta'!$AP$93</f>
        <v>168189840</v>
      </c>
      <c r="H68" s="83">
        <f>+'Ejecucion Dicie 2021 DEP.Afecta'!$AQ$93</f>
        <v>168189840</v>
      </c>
      <c r="I68" s="83">
        <f>+'Ejecucion Dicie 2021 DEP.Afecta'!$AR$93</f>
        <v>0</v>
      </c>
      <c r="J68" s="83">
        <f>+'Ejecucion Dicie 2021 DEP.Afecta'!$AS$93</f>
        <v>0</v>
      </c>
      <c r="K68" s="83">
        <f>+'Ejecucion Dicie 2021 DEP.Afecta'!$AU$93</f>
        <v>168189840</v>
      </c>
      <c r="L68" s="83">
        <f>+'Ejecucion Dicie 2021 DEP.Afecta'!$AW$93</f>
        <v>0</v>
      </c>
      <c r="M68" s="83">
        <f>+'Ejecucion Dicie 2021 DEP.Afecta'!$AX$93</f>
        <v>168189840</v>
      </c>
      <c r="N68" s="83">
        <f>+'Ejecucion Dicie 2021 DEP.Afecta'!$AY$93</f>
        <v>0</v>
      </c>
      <c r="O68" s="83">
        <f>+'Ejecucion Dicie 2021 DEP.Afecta'!$AZ$93</f>
        <v>168189840</v>
      </c>
      <c r="P68" s="83">
        <f>+'Ejecucion Dicie 2021 DEP.Afecta'!$BA$93</f>
        <v>0</v>
      </c>
      <c r="Q68" s="83">
        <f>+'Ejecucion Dicie 2021 DEP.Afecta'!$BB$93</f>
        <v>168189840</v>
      </c>
      <c r="R68" s="83">
        <f>+'Ejecucion Dicie 2021 DEP.Afecta'!$BC$93</f>
        <v>0</v>
      </c>
      <c r="S68" s="83">
        <f>+'Ejecucion Dicie 2021 DEP.Afecta'!$BD$93</f>
        <v>0</v>
      </c>
      <c r="T68" s="87">
        <f t="shared" ref="T68:T136" si="1">+(K68/G68)*100</f>
        <v>100</v>
      </c>
    </row>
    <row r="69" spans="1:20" s="79" customFormat="1" ht="30" x14ac:dyDescent="0.25">
      <c r="A69" s="82" t="str">
        <f>CONCATENATE('Ejecucion Dicie 2021 DEP.Afecta'!A94," ",'Ejecucion Dicie 2021 DEP.Afecta'!C94," ",'Ejecucion Dicie 2021 DEP.Afecta'!E94," ",'Ejecucion Dicie 2021 DEP.Afecta'!G94," ",'Ejecucion Dicie 2021 DEP.Afecta'!I94," ",'Ejecucion Dicie 2021 DEP.Afecta'!L94)</f>
        <v>A 02 02 01 004 005</v>
      </c>
      <c r="B69" s="82" t="str">
        <f>+'Ejecucion Dicie 2021 DEP.Afecta'!S94</f>
        <v>MAQUINARIA DE OFICINA, CONTABILIDAD E INFORMÁTICA</v>
      </c>
      <c r="C69" s="82" t="str">
        <f>+'Ejecucion Dicie 2021 DEP.Afecta'!AA94</f>
        <v>Nación</v>
      </c>
      <c r="D69" s="82" t="str">
        <f>+'Ejecucion Dicie 2021 DEP.Afecta'!AF94</f>
        <v>CSF</v>
      </c>
      <c r="E69" s="82" t="str">
        <f>+'Ejecucion Dicie 2021 DEP.Afecta'!AI95</f>
        <v>10</v>
      </c>
      <c r="F69" s="82" t="str">
        <f>+'Ejecucion Dicie 2021 DEP.Afecta'!AJ95</f>
        <v>RECURSOS CORRIENTES</v>
      </c>
      <c r="G69" s="83">
        <f>+'Ejecucion Dicie 2021 DEP.Afecta'!$AP$94</f>
        <v>41765441</v>
      </c>
      <c r="H69" s="83">
        <f>+'Ejecucion Dicie 2021 DEP.Afecta'!$AQ$94</f>
        <v>22376065.039999999</v>
      </c>
      <c r="I69" s="83">
        <f>+'Ejecucion Dicie 2021 DEP.Afecta'!$AR$94</f>
        <v>19389375.960000001</v>
      </c>
      <c r="J69" s="83">
        <f>+'Ejecucion Dicie 2021 DEP.Afecta'!$AS$94</f>
        <v>0</v>
      </c>
      <c r="K69" s="83">
        <f>+'Ejecucion Dicie 2021 DEP.Afecta'!$AU$94</f>
        <v>22376065.039999999</v>
      </c>
      <c r="L69" s="83">
        <f>+'Ejecucion Dicie 2021 DEP.Afecta'!$AW$94</f>
        <v>0</v>
      </c>
      <c r="M69" s="83">
        <f>+'Ejecucion Dicie 2021 DEP.Afecta'!$AX$94</f>
        <v>22376065.039999999</v>
      </c>
      <c r="N69" s="83">
        <f>+'Ejecucion Dicie 2021 DEP.Afecta'!$AY$94</f>
        <v>0</v>
      </c>
      <c r="O69" s="83">
        <f>+'Ejecucion Dicie 2021 DEP.Afecta'!$AZ$94</f>
        <v>22376065.039999999</v>
      </c>
      <c r="P69" s="83">
        <f>+'Ejecucion Dicie 2021 DEP.Afecta'!$BA$94</f>
        <v>0</v>
      </c>
      <c r="Q69" s="83">
        <f>+'Ejecucion Dicie 2021 DEP.Afecta'!$BB$94</f>
        <v>22376065.039999999</v>
      </c>
      <c r="R69" s="83">
        <f>+'Ejecucion Dicie 2021 DEP.Afecta'!$BC$94</f>
        <v>0</v>
      </c>
      <c r="S69" s="83">
        <f>+'Ejecucion Dicie 2021 DEP.Afecta'!$BD$94</f>
        <v>0</v>
      </c>
      <c r="T69" s="87">
        <f t="shared" si="1"/>
        <v>53.575550752594715</v>
      </c>
    </row>
    <row r="70" spans="1:20" s="79" customFormat="1" ht="30" x14ac:dyDescent="0.25">
      <c r="A70" s="82" t="str">
        <f>CONCATENATE('Ejecucion Dicie 2021 DEP.Afecta'!A95," ",'Ejecucion Dicie 2021 DEP.Afecta'!C95," ",'Ejecucion Dicie 2021 DEP.Afecta'!E95," ",'Ejecucion Dicie 2021 DEP.Afecta'!G95," ",'Ejecucion Dicie 2021 DEP.Afecta'!I95," ",'Ejecucion Dicie 2021 DEP.Afecta'!L95)</f>
        <v>A 02 02 01 004 006</v>
      </c>
      <c r="B70" s="82" t="str">
        <f>+'Ejecucion Dicie 2021 DEP.Afecta'!S95</f>
        <v>MAQUINARIA Y APARATOS ELÉCTRICOS</v>
      </c>
      <c r="C70" s="82" t="str">
        <f>+'Ejecucion Dicie 2021 DEP.Afecta'!AA95</f>
        <v>Nación</v>
      </c>
      <c r="D70" s="82" t="str">
        <f>+'Ejecucion Dicie 2021 DEP.Afecta'!AF95</f>
        <v>CSF</v>
      </c>
      <c r="E70" s="82" t="str">
        <f>+'Ejecucion Dicie 2021 DEP.Afecta'!AI96</f>
        <v>10</v>
      </c>
      <c r="F70" s="82" t="str">
        <f>+'Ejecucion Dicie 2021 DEP.Afecta'!AJ96</f>
        <v>RECURSOS CORRIENTES</v>
      </c>
      <c r="G70" s="83">
        <f>+'Ejecucion Dicie 2021 DEP.Afecta'!$AP$95</f>
        <v>32532848.32</v>
      </c>
      <c r="H70" s="83">
        <f>+'Ejecucion Dicie 2021 DEP.Afecta'!$AQ$95</f>
        <v>32532848.32</v>
      </c>
      <c r="I70" s="83">
        <f>+'Ejecucion Dicie 2021 DEP.Afecta'!$AR$95</f>
        <v>0</v>
      </c>
      <c r="J70" s="83">
        <f>+'Ejecucion Dicie 2021 DEP.Afecta'!$AS$95</f>
        <v>0</v>
      </c>
      <c r="K70" s="83">
        <f>+'Ejecucion Dicie 2021 DEP.Afecta'!$AU$95</f>
        <v>32532848.32</v>
      </c>
      <c r="L70" s="83">
        <f>+'Ejecucion Dicie 2021 DEP.Afecta'!$AW$95</f>
        <v>0</v>
      </c>
      <c r="M70" s="83">
        <f>+'Ejecucion Dicie 2021 DEP.Afecta'!$AX$95</f>
        <v>32532848.32</v>
      </c>
      <c r="N70" s="83">
        <f>+'Ejecucion Dicie 2021 DEP.Afecta'!$AY$95</f>
        <v>0</v>
      </c>
      <c r="O70" s="83">
        <f>+'Ejecucion Dicie 2021 DEP.Afecta'!$AZ$95</f>
        <v>32532848.32</v>
      </c>
      <c r="P70" s="83">
        <f>+'Ejecucion Dicie 2021 DEP.Afecta'!$BA$95</f>
        <v>0</v>
      </c>
      <c r="Q70" s="83">
        <f>+'Ejecucion Dicie 2021 DEP.Afecta'!$BB$95</f>
        <v>32532848.32</v>
      </c>
      <c r="R70" s="83">
        <f>+'Ejecucion Dicie 2021 DEP.Afecta'!$BC$95</f>
        <v>0</v>
      </c>
      <c r="S70" s="83">
        <f>+'Ejecucion Dicie 2021 DEP.Afecta'!$BD$95</f>
        <v>0</v>
      </c>
      <c r="T70" s="87">
        <f t="shared" si="1"/>
        <v>100</v>
      </c>
    </row>
    <row r="71" spans="1:20" s="79" customFormat="1" ht="30" x14ac:dyDescent="0.25">
      <c r="A71" s="80" t="str">
        <f>CONCATENATE('Ejecucion Dicie 2021 DEP.Afecta'!A96," ",'Ejecucion Dicie 2021 DEP.Afecta'!C96," ",'Ejecucion Dicie 2021 DEP.Afecta'!E96," ",'Ejecucion Dicie 2021 DEP.Afecta'!G96," ",'Ejecucion Dicie 2021 DEP.Afecta'!I96," ",'Ejecucion Dicie 2021 DEP.Afecta'!L96)</f>
        <v>A 02 02 01 004 007</v>
      </c>
      <c r="B71" s="80" t="str">
        <f>+'Ejecucion Dicie 2021 DEP.Afecta'!S96</f>
        <v>EQUIPO Y APARATOS DE RADIO, TELEVISIÓN Y COMUNICACIONES</v>
      </c>
      <c r="C71" s="80" t="str">
        <f>+'Ejecucion Dicie 2021 DEP.Afecta'!AA96</f>
        <v>Nación</v>
      </c>
      <c r="D71" s="80" t="str">
        <f>+'Ejecucion Dicie 2021 DEP.Afecta'!AF96</f>
        <v>CSF</v>
      </c>
      <c r="E71" s="80" t="str">
        <f>+'Ejecucion Dicie 2021 DEP.Afecta'!AI96</f>
        <v>10</v>
      </c>
      <c r="F71" s="80" t="str">
        <f>+'Ejecucion Dicie 2021 DEP.Afecta'!AJ96</f>
        <v>RECURSOS CORRIENTES</v>
      </c>
      <c r="G71" s="81">
        <f>+'Ejecucion Dicie 2021 DEP.Afecta'!$AP$96</f>
        <v>1978384.76</v>
      </c>
      <c r="H71" s="81">
        <f>+'Ejecucion Dicie 2021 DEP.Afecta'!$AQ$96</f>
        <v>867510</v>
      </c>
      <c r="I71" s="81">
        <f>+'Ejecucion Dicie 2021 DEP.Afecta'!$AR$96</f>
        <v>1110874.76</v>
      </c>
      <c r="J71" s="81">
        <f>+'Ejecucion Dicie 2021 DEP.Afecta'!$AS$96</f>
        <v>0</v>
      </c>
      <c r="K71" s="81">
        <f>+'Ejecucion Dicie 2021 DEP.Afecta'!$AU$96</f>
        <v>867510</v>
      </c>
      <c r="L71" s="81">
        <f>+'Ejecucion Dicie 2021 DEP.Afecta'!$AW$96</f>
        <v>0</v>
      </c>
      <c r="M71" s="81">
        <f>+'Ejecucion Dicie 2021 DEP.Afecta'!$AX$96</f>
        <v>867510</v>
      </c>
      <c r="N71" s="81">
        <f>+'Ejecucion Dicie 2021 DEP.Afecta'!$AY$96</f>
        <v>0</v>
      </c>
      <c r="O71" s="81">
        <f>+'Ejecucion Dicie 2021 DEP.Afecta'!$AZ$96</f>
        <v>867510</v>
      </c>
      <c r="P71" s="81">
        <f>+'Ejecucion Dicie 2021 DEP.Afecta'!$BA$96</f>
        <v>0</v>
      </c>
      <c r="Q71" s="81">
        <f>+'Ejecucion Dicie 2021 DEP.Afecta'!$BB$96</f>
        <v>867510</v>
      </c>
      <c r="R71" s="81">
        <f>+'Ejecucion Dicie 2021 DEP.Afecta'!$BC$96</f>
        <v>0</v>
      </c>
      <c r="S71" s="81">
        <f>+'Ejecucion Dicie 2021 DEP.Afecta'!$BD$96</f>
        <v>0</v>
      </c>
      <c r="T71" s="87">
        <f t="shared" si="1"/>
        <v>43.849407736036142</v>
      </c>
    </row>
    <row r="72" spans="1:20" s="79" customFormat="1" ht="30" x14ac:dyDescent="0.25">
      <c r="A72" s="80" t="str">
        <f>CONCATENATE('Ejecucion Dicie 2021 DEP.Afecta'!A97," ",'Ejecucion Dicie 2021 DEP.Afecta'!C97," ",'Ejecucion Dicie 2021 DEP.Afecta'!E97," ",'Ejecucion Dicie 2021 DEP.Afecta'!G97," ",'Ejecucion Dicie 2021 DEP.Afecta'!I97," ",'Ejecucion Dicie 2021 DEP.Afecta'!L97)</f>
        <v>A 02 02 01 004 008</v>
      </c>
      <c r="B72" s="80" t="str">
        <f>+'Ejecucion Dicie 2021 DEP.Afecta'!S97</f>
        <v>APARATOS MÉDICOS, INSTRUMENTOS ÓPTICOS Y DE PRECISIÓN, RELOJES</v>
      </c>
      <c r="C72" s="80" t="str">
        <f>+'Ejecucion Dicie 2021 DEP.Afecta'!AA97</f>
        <v>Nación</v>
      </c>
      <c r="D72" s="80" t="str">
        <f>+'Ejecucion Dicie 2021 DEP.Afecta'!AF97</f>
        <v>CSF</v>
      </c>
      <c r="E72" s="80" t="str">
        <f>+'Ejecucion Dicie 2021 DEP.Afecta'!AI97</f>
        <v>10</v>
      </c>
      <c r="F72" s="80" t="str">
        <f>+'Ejecucion Dicie 2021 DEP.Afecta'!AJ97</f>
        <v>RECURSOS CORRIENTES</v>
      </c>
      <c r="G72" s="81">
        <f>+'Ejecucion Dicie 2021 DEP.Afecta'!$AP$97</f>
        <v>12680000</v>
      </c>
      <c r="H72" s="81">
        <f>+'Ejecucion Dicie 2021 DEP.Afecta'!$AQ$97</f>
        <v>7117211</v>
      </c>
      <c r="I72" s="81">
        <f>+'Ejecucion Dicie 2021 DEP.Afecta'!$AR$97</f>
        <v>5562789</v>
      </c>
      <c r="J72" s="81">
        <f>+'Ejecucion Dicie 2021 DEP.Afecta'!$AS$97</f>
        <v>0</v>
      </c>
      <c r="K72" s="81">
        <f>+'Ejecucion Dicie 2021 DEP.Afecta'!$AU$97</f>
        <v>7117211</v>
      </c>
      <c r="L72" s="81">
        <f>+'Ejecucion Dicie 2021 DEP.Afecta'!$AW$97</f>
        <v>0</v>
      </c>
      <c r="M72" s="81">
        <f>+'Ejecucion Dicie 2021 DEP.Afecta'!$AX$97</f>
        <v>7117211</v>
      </c>
      <c r="N72" s="81">
        <f>+'Ejecucion Dicie 2021 DEP.Afecta'!$AY$97</f>
        <v>0</v>
      </c>
      <c r="O72" s="81">
        <f>+'Ejecucion Dicie 2021 DEP.Afecta'!$AZ$97</f>
        <v>7117211</v>
      </c>
      <c r="P72" s="81">
        <f>+'Ejecucion Dicie 2021 DEP.Afecta'!$BA$97</f>
        <v>0</v>
      </c>
      <c r="Q72" s="81">
        <f>+'Ejecucion Dicie 2021 DEP.Afecta'!$BB$97</f>
        <v>7117211</v>
      </c>
      <c r="R72" s="81">
        <f>+'Ejecucion Dicie 2021 DEP.Afecta'!$BC$97</f>
        <v>0</v>
      </c>
      <c r="S72" s="81">
        <f>+'Ejecucion Dicie 2021 DEP.Afecta'!$BD$97</f>
        <v>0</v>
      </c>
      <c r="T72" s="87">
        <f t="shared" si="1"/>
        <v>56.129424290220818</v>
      </c>
    </row>
    <row r="73" spans="1:20" s="79" customFormat="1" ht="30" x14ac:dyDescent="0.25">
      <c r="A73" s="80" t="str">
        <f>CONCATENATE('Ejecucion Dicie 2021 DEP.Afecta'!A98," ",'Ejecucion Dicie 2021 DEP.Afecta'!C98," ",'Ejecucion Dicie 2021 DEP.Afecta'!E98," ",'Ejecucion Dicie 2021 DEP.Afecta'!G98," ",'Ejecucion Dicie 2021 DEP.Afecta'!I98," ",'Ejecucion Dicie 2021 DEP.Afecta'!L98)</f>
        <v xml:space="preserve">A 02 02 02  </v>
      </c>
      <c r="B73" s="80" t="str">
        <f>+'Ejecucion Dicie 2021 DEP.Afecta'!S98</f>
        <v>ADQUISICIÓN DE SERVICIOS</v>
      </c>
      <c r="C73" s="80" t="str">
        <f>+'Ejecucion Dicie 2021 DEP.Afecta'!AA98</f>
        <v>Nación</v>
      </c>
      <c r="D73" s="80" t="str">
        <f>+'Ejecucion Dicie 2021 DEP.Afecta'!AF98</f>
        <v>CSF</v>
      </c>
      <c r="E73" s="80" t="str">
        <f>+'Ejecucion Dicie 2021 DEP.Afecta'!AI98</f>
        <v>10</v>
      </c>
      <c r="F73" s="80" t="str">
        <f>+'Ejecucion Dicie 2021 DEP.Afecta'!AJ98</f>
        <v>RECURSOS CORRIENTES</v>
      </c>
      <c r="G73" s="81">
        <f>+'Ejecucion Dicie 2021 DEP.Afecta'!$AP$98</f>
        <v>14710940324</v>
      </c>
      <c r="H73" s="81">
        <f>+'Ejecucion Dicie 2021 DEP.Afecta'!$AQ$98</f>
        <v>13863926698.65</v>
      </c>
      <c r="I73" s="81">
        <f>+'Ejecucion Dicie 2021 DEP.Afecta'!$AR$98</f>
        <v>847013625.35000002</v>
      </c>
      <c r="J73" s="81">
        <f>+'Ejecucion Dicie 2021 DEP.Afecta'!$AS$98</f>
        <v>0</v>
      </c>
      <c r="K73" s="81">
        <f>+'Ejecucion Dicie 2021 DEP.Afecta'!$AU$98</f>
        <v>13863926698.65</v>
      </c>
      <c r="L73" s="81">
        <f>+'Ejecucion Dicie 2021 DEP.Afecta'!$AW$98</f>
        <v>0</v>
      </c>
      <c r="M73" s="81">
        <f>+'Ejecucion Dicie 2021 DEP.Afecta'!$AX$98</f>
        <v>13863926698.65</v>
      </c>
      <c r="N73" s="81">
        <f>+'Ejecucion Dicie 2021 DEP.Afecta'!$AY$98</f>
        <v>0</v>
      </c>
      <c r="O73" s="81">
        <f>+'Ejecucion Dicie 2021 DEP.Afecta'!$AZ$98</f>
        <v>13863926698.65</v>
      </c>
      <c r="P73" s="81">
        <f>+'Ejecucion Dicie 2021 DEP.Afecta'!$BA$98</f>
        <v>0</v>
      </c>
      <c r="Q73" s="81">
        <f>+'Ejecucion Dicie 2021 DEP.Afecta'!$BB$98</f>
        <v>13863926698.65</v>
      </c>
      <c r="R73" s="81">
        <f>+'Ejecucion Dicie 2021 DEP.Afecta'!$BC$98</f>
        <v>0</v>
      </c>
      <c r="S73" s="81">
        <f>+'Ejecucion Dicie 2021 DEP.Afecta'!$BD$98</f>
        <v>3081613.32</v>
      </c>
      <c r="T73" s="87">
        <f t="shared" si="1"/>
        <v>94.242287666899514</v>
      </c>
    </row>
    <row r="74" spans="1:20" s="79" customFormat="1" ht="30" x14ac:dyDescent="0.25">
      <c r="A74" s="82" t="str">
        <f>CONCATENATE('Ejecucion Dicie 2021 DEP.Afecta'!A99," ",'Ejecucion Dicie 2021 DEP.Afecta'!C99," ",'Ejecucion Dicie 2021 DEP.Afecta'!E99," ",'Ejecucion Dicie 2021 DEP.Afecta'!G99," ",'Ejecucion Dicie 2021 DEP.Afecta'!I99," ",'Ejecucion Dicie 2021 DEP.Afecta'!L99)</f>
        <v xml:space="preserve">A 02 02 02  </v>
      </c>
      <c r="B74" s="82" t="str">
        <f>+'Ejecucion Dicie 2021 DEP.Afecta'!S99</f>
        <v>ADQUISICIÓN DE SERVICIOS</v>
      </c>
      <c r="C74" s="82" t="str">
        <f>+'Ejecucion Dicie 2021 DEP.Afecta'!AA99</f>
        <v>Propios</v>
      </c>
      <c r="D74" s="82" t="str">
        <f>+'Ejecucion Dicie 2021 DEP.Afecta'!AF99</f>
        <v>CSF</v>
      </c>
      <c r="E74" s="82" t="str">
        <f>+'Ejecucion Dicie 2021 DEP.Afecta'!AI99</f>
        <v>21</v>
      </c>
      <c r="F74" s="82" t="str">
        <f>+'Ejecucion Dicie 2021 DEP.Afecta'!AJ99</f>
        <v>OTROS RECURSOS DE TESORERIA</v>
      </c>
      <c r="G74" s="83">
        <f>+'Ejecucion Dicie 2021 DEP.Afecta'!$AP$99</f>
        <v>208204000</v>
      </c>
      <c r="H74" s="83">
        <f>+'Ejecucion Dicie 2021 DEP.Afecta'!$AQ$99</f>
        <v>200004000</v>
      </c>
      <c r="I74" s="83">
        <f>+'Ejecucion Dicie 2021 DEP.Afecta'!$AR$99</f>
        <v>8200000</v>
      </c>
      <c r="J74" s="83">
        <f>+'Ejecucion Dicie 2021 DEP.Afecta'!$AS$99</f>
        <v>0</v>
      </c>
      <c r="K74" s="83">
        <f>+'Ejecucion Dicie 2021 DEP.Afecta'!$AU$99</f>
        <v>200004000</v>
      </c>
      <c r="L74" s="83">
        <f>+'Ejecucion Dicie 2021 DEP.Afecta'!$AW$99</f>
        <v>0</v>
      </c>
      <c r="M74" s="83">
        <f>+'Ejecucion Dicie 2021 DEP.Afecta'!$AX$99</f>
        <v>200004000</v>
      </c>
      <c r="N74" s="83">
        <f>+'Ejecucion Dicie 2021 DEP.Afecta'!$AY$99</f>
        <v>0</v>
      </c>
      <c r="O74" s="83">
        <f>+'Ejecucion Dicie 2021 DEP.Afecta'!$AZ$99</f>
        <v>200004000</v>
      </c>
      <c r="P74" s="83">
        <f>+'Ejecucion Dicie 2021 DEP.Afecta'!$BA$99</f>
        <v>0</v>
      </c>
      <c r="Q74" s="83">
        <f>+'Ejecucion Dicie 2021 DEP.Afecta'!$BB$99</f>
        <v>200004000</v>
      </c>
      <c r="R74" s="83">
        <f>+'Ejecucion Dicie 2021 DEP.Afecta'!$BC$99</f>
        <v>0</v>
      </c>
      <c r="S74" s="83">
        <f>+'Ejecucion Dicie 2021 DEP.Afecta'!$BD$99</f>
        <v>0</v>
      </c>
      <c r="T74" s="87">
        <f t="shared" si="1"/>
        <v>96.06155501335229</v>
      </c>
    </row>
    <row r="75" spans="1:20" s="79" customFormat="1" ht="60" x14ac:dyDescent="0.25">
      <c r="A75" s="82" t="str">
        <f>CONCATENATE('Ejecucion Dicie 2021 DEP.Afecta'!A100," ",'Ejecucion Dicie 2021 DEP.Afecta'!C100," ",'Ejecucion Dicie 2021 DEP.Afecta'!E100," ",'Ejecucion Dicie 2021 DEP.Afecta'!G100," ",'Ejecucion Dicie 2021 DEP.Afecta'!I100," ",'Ejecucion Dicie 2021 DEP.Afecta'!L100)</f>
        <v xml:space="preserve">A 02 02 02 006 </v>
      </c>
      <c r="B75" s="82" t="str">
        <f>+'Ejecucion Dicie 2021 DEP.Afecta'!S100</f>
        <v>SERVICIOS DE ALOJAMIENTO; SERVICIOS DE SUMINISTRO DE COMIDAS Y BEBIDAS; SERVICIOS DE TRANSPORTE; Y SERVICIOS DE DISTRIBUCIÓN DE ELECTRICIDAD, GAS Y AGUA</v>
      </c>
      <c r="C75" s="82" t="str">
        <f>+'Ejecucion Dicie 2021 DEP.Afecta'!AA100</f>
        <v>Nación</v>
      </c>
      <c r="D75" s="82" t="str">
        <f>+'Ejecucion Dicie 2021 DEP.Afecta'!AF100</f>
        <v>CSF</v>
      </c>
      <c r="E75" s="82" t="str">
        <f>+'Ejecucion Dicie 2021 DEP.Afecta'!AI100</f>
        <v>10</v>
      </c>
      <c r="F75" s="82" t="str">
        <f>+'Ejecucion Dicie 2021 DEP.Afecta'!AJ100</f>
        <v>RECURSOS CORRIENTES</v>
      </c>
      <c r="G75" s="83">
        <f>+'Ejecucion Dicie 2021 DEP.Afecta'!$AP$100</f>
        <v>1007028630</v>
      </c>
      <c r="H75" s="83">
        <f>+'Ejecucion Dicie 2021 DEP.Afecta'!$AQ$100</f>
        <v>873401496.37</v>
      </c>
      <c r="I75" s="83">
        <f>+'Ejecucion Dicie 2021 DEP.Afecta'!$AR$100</f>
        <v>133627133.63</v>
      </c>
      <c r="J75" s="83">
        <f>+'Ejecucion Dicie 2021 DEP.Afecta'!$AS$100</f>
        <v>0</v>
      </c>
      <c r="K75" s="83">
        <f>+'Ejecucion Dicie 2021 DEP.Afecta'!$AU$100</f>
        <v>873401496.37</v>
      </c>
      <c r="L75" s="83">
        <f>+'Ejecucion Dicie 2021 DEP.Afecta'!$AW$100</f>
        <v>0</v>
      </c>
      <c r="M75" s="83">
        <f>+'Ejecucion Dicie 2021 DEP.Afecta'!$AX$100</f>
        <v>873401496.37</v>
      </c>
      <c r="N75" s="83">
        <f>+'Ejecucion Dicie 2021 DEP.Afecta'!$AY$100</f>
        <v>0</v>
      </c>
      <c r="O75" s="83">
        <f>+'Ejecucion Dicie 2021 DEP.Afecta'!$AZ$100</f>
        <v>873401496.37</v>
      </c>
      <c r="P75" s="83">
        <f>+'Ejecucion Dicie 2021 DEP.Afecta'!$BA$100</f>
        <v>0</v>
      </c>
      <c r="Q75" s="83">
        <f>+'Ejecucion Dicie 2021 DEP.Afecta'!$BB$100</f>
        <v>873401496.37</v>
      </c>
      <c r="R75" s="83">
        <f>+'Ejecucion Dicie 2021 DEP.Afecta'!$BC$100</f>
        <v>0</v>
      </c>
      <c r="S75" s="83">
        <f>+'Ejecucion Dicie 2021 DEP.Afecta'!$BD$100</f>
        <v>2104385.34</v>
      </c>
      <c r="T75" s="87">
        <f t="shared" si="1"/>
        <v>86.730552672569004</v>
      </c>
    </row>
    <row r="76" spans="1:20" s="79" customFormat="1" ht="30" x14ac:dyDescent="0.25">
      <c r="A76" s="82" t="str">
        <f>CONCATENATE('Ejecucion Dicie 2021 DEP.Afecta'!A101," ",'Ejecucion Dicie 2021 DEP.Afecta'!C101," ",'Ejecucion Dicie 2021 DEP.Afecta'!E101," ",'Ejecucion Dicie 2021 DEP.Afecta'!G101," ",'Ejecucion Dicie 2021 DEP.Afecta'!I101," ",'Ejecucion Dicie 2021 DEP.Afecta'!L101)</f>
        <v>A 02 02 02 006 003</v>
      </c>
      <c r="B76" s="82" t="str">
        <f>+'Ejecucion Dicie 2021 DEP.Afecta'!S101</f>
        <v>ALOJAMIENTO; SERVICIOS DE SUMINISTROS DE COMIDAS Y BEBIDAS</v>
      </c>
      <c r="C76" s="82" t="str">
        <f>+'Ejecucion Dicie 2021 DEP.Afecta'!AA101</f>
        <v>Nación</v>
      </c>
      <c r="D76" s="82" t="str">
        <f>+'Ejecucion Dicie 2021 DEP.Afecta'!AF101</f>
        <v>CSF</v>
      </c>
      <c r="E76" s="82" t="str">
        <f>+'Ejecucion Dicie 2021 DEP.Afecta'!AI101</f>
        <v>10</v>
      </c>
      <c r="F76" s="82" t="str">
        <f>+'Ejecucion Dicie 2021 DEP.Afecta'!AJ101</f>
        <v>RECURSOS CORRIENTES</v>
      </c>
      <c r="G76" s="83">
        <f>+'Ejecucion Dicie 2021 DEP.Afecta'!$AP$101</f>
        <v>34800000</v>
      </c>
      <c r="H76" s="83">
        <f>+'Ejecucion Dicie 2021 DEP.Afecta'!$AQ$101</f>
        <v>14747543</v>
      </c>
      <c r="I76" s="83">
        <f>+'Ejecucion Dicie 2021 DEP.Afecta'!$AR$101</f>
        <v>20052457</v>
      </c>
      <c r="J76" s="83">
        <f>+'Ejecucion Dicie 2021 DEP.Afecta'!$AS$101</f>
        <v>0</v>
      </c>
      <c r="K76" s="83">
        <f>+'Ejecucion Dicie 2021 DEP.Afecta'!$AU$101</f>
        <v>14747543</v>
      </c>
      <c r="L76" s="83">
        <f>+'Ejecucion Dicie 2021 DEP.Afecta'!$AW$101</f>
        <v>0</v>
      </c>
      <c r="M76" s="83">
        <f>+'Ejecucion Dicie 2021 DEP.Afecta'!$AX$101</f>
        <v>14747543</v>
      </c>
      <c r="N76" s="83">
        <f>+'Ejecucion Dicie 2021 DEP.Afecta'!$AY$101</f>
        <v>0</v>
      </c>
      <c r="O76" s="83">
        <f>+'Ejecucion Dicie 2021 DEP.Afecta'!$AZ$101</f>
        <v>14747543</v>
      </c>
      <c r="P76" s="83">
        <f>+'Ejecucion Dicie 2021 DEP.Afecta'!$BA$101</f>
        <v>0</v>
      </c>
      <c r="Q76" s="83">
        <f>+'Ejecucion Dicie 2021 DEP.Afecta'!$BB$101</f>
        <v>14747543</v>
      </c>
      <c r="R76" s="83">
        <f>+'Ejecucion Dicie 2021 DEP.Afecta'!$BC$101</f>
        <v>0</v>
      </c>
      <c r="S76" s="83">
        <f>+'Ejecucion Dicie 2021 DEP.Afecta'!$BD$101</f>
        <v>1900000</v>
      </c>
      <c r="T76" s="87">
        <f t="shared" si="1"/>
        <v>42.377997126436782</v>
      </c>
    </row>
    <row r="77" spans="1:20" s="79" customFormat="1" ht="30" x14ac:dyDescent="0.25">
      <c r="A77" s="82" t="str">
        <f>CONCATENATE('Ejecucion Dicie 2021 DEP.Afecta'!A102," ",'Ejecucion Dicie 2021 DEP.Afecta'!C102," ",'Ejecucion Dicie 2021 DEP.Afecta'!E102," ",'Ejecucion Dicie 2021 DEP.Afecta'!G102," ",'Ejecucion Dicie 2021 DEP.Afecta'!I102," ",'Ejecucion Dicie 2021 DEP.Afecta'!L102)</f>
        <v>A 02 02 02 006 004</v>
      </c>
      <c r="B77" s="82" t="str">
        <f>+'Ejecucion Dicie 2021 DEP.Afecta'!S102</f>
        <v>SERVICIOS DE TRANSPORTE DE PASAJEROS</v>
      </c>
      <c r="C77" s="82" t="str">
        <f>+'Ejecucion Dicie 2021 DEP.Afecta'!AA102</f>
        <v>Nación</v>
      </c>
      <c r="D77" s="82" t="str">
        <f>+'Ejecucion Dicie 2021 DEP.Afecta'!AF102</f>
        <v>CSF</v>
      </c>
      <c r="E77" s="82" t="str">
        <f>+'Ejecucion Dicie 2021 DEP.Afecta'!AI102</f>
        <v>10</v>
      </c>
      <c r="F77" s="82" t="str">
        <f>+'Ejecucion Dicie 2021 DEP.Afecta'!AJ102</f>
        <v>RECURSOS CORRIENTES</v>
      </c>
      <c r="G77" s="83">
        <f>+'Ejecucion Dicie 2021 DEP.Afecta'!$AP$102</f>
        <v>92734125</v>
      </c>
      <c r="H77" s="83">
        <f>+'Ejecucion Dicie 2021 DEP.Afecta'!$AQ$102</f>
        <v>42649330</v>
      </c>
      <c r="I77" s="83">
        <f>+'Ejecucion Dicie 2021 DEP.Afecta'!$AR$102</f>
        <v>50084795</v>
      </c>
      <c r="J77" s="83">
        <f>+'Ejecucion Dicie 2021 DEP.Afecta'!$AS$102</f>
        <v>0</v>
      </c>
      <c r="K77" s="83">
        <f>+'Ejecucion Dicie 2021 DEP.Afecta'!$AU$102</f>
        <v>42649330</v>
      </c>
      <c r="L77" s="83">
        <f>+'Ejecucion Dicie 2021 DEP.Afecta'!$AW$102</f>
        <v>0</v>
      </c>
      <c r="M77" s="83">
        <f>+'Ejecucion Dicie 2021 DEP.Afecta'!$AX$102</f>
        <v>42649330</v>
      </c>
      <c r="N77" s="83">
        <f>+'Ejecucion Dicie 2021 DEP.Afecta'!$AY$102</f>
        <v>0</v>
      </c>
      <c r="O77" s="83">
        <f>+'Ejecucion Dicie 2021 DEP.Afecta'!$AZ$102</f>
        <v>42649330</v>
      </c>
      <c r="P77" s="83">
        <f>+'Ejecucion Dicie 2021 DEP.Afecta'!$BA$102</f>
        <v>0</v>
      </c>
      <c r="Q77" s="83">
        <f>+'Ejecucion Dicie 2021 DEP.Afecta'!$BB$102</f>
        <v>42649330</v>
      </c>
      <c r="R77" s="83">
        <f>+'Ejecucion Dicie 2021 DEP.Afecta'!$BC$102</f>
        <v>0</v>
      </c>
      <c r="S77" s="83">
        <f>+'Ejecucion Dicie 2021 DEP.Afecta'!$BD$102</f>
        <v>0</v>
      </c>
      <c r="T77" s="87">
        <f t="shared" si="1"/>
        <v>45.99097689227132</v>
      </c>
    </row>
    <row r="78" spans="1:20" s="79" customFormat="1" ht="30" x14ac:dyDescent="0.25">
      <c r="A78" s="82" t="str">
        <f>CONCATENATE('Ejecucion Dicie 2021 DEP.Afecta'!A103," ",'Ejecucion Dicie 2021 DEP.Afecta'!C103," ",'Ejecucion Dicie 2021 DEP.Afecta'!E103," ",'Ejecucion Dicie 2021 DEP.Afecta'!G103," ",'Ejecucion Dicie 2021 DEP.Afecta'!I103," ",'Ejecucion Dicie 2021 DEP.Afecta'!L103)</f>
        <v>A 02 02 02 006 005</v>
      </c>
      <c r="B78" s="82" t="str">
        <f>+'Ejecucion Dicie 2021 DEP.Afecta'!S103</f>
        <v>SERVICIOS DE TRANSPORTE DE CARGA</v>
      </c>
      <c r="C78" s="82" t="str">
        <f>+'Ejecucion Dicie 2021 DEP.Afecta'!AA103</f>
        <v>Nación</v>
      </c>
      <c r="D78" s="82" t="str">
        <f>+'Ejecucion Dicie 2021 DEP.Afecta'!AF103</f>
        <v>CSF</v>
      </c>
      <c r="E78" s="82" t="str">
        <f>+'Ejecucion Dicie 2021 DEP.Afecta'!AI103</f>
        <v>10</v>
      </c>
      <c r="F78" s="82" t="str">
        <f>+'Ejecucion Dicie 2021 DEP.Afecta'!AJ103</f>
        <v>RECURSOS CORRIENTES</v>
      </c>
      <c r="G78" s="83">
        <f>+'Ejecucion Dicie 2021 DEP.Afecta'!$AP$103</f>
        <v>15000000</v>
      </c>
      <c r="H78" s="83">
        <f>+'Ejecucion Dicie 2021 DEP.Afecta'!$AQ$103</f>
        <v>15000000</v>
      </c>
      <c r="I78" s="83">
        <f>+'Ejecucion Dicie 2021 DEP.Afecta'!$AR$103</f>
        <v>0</v>
      </c>
      <c r="J78" s="83">
        <f>+'Ejecucion Dicie 2021 DEP.Afecta'!$AS$103</f>
        <v>0</v>
      </c>
      <c r="K78" s="83">
        <f>+'Ejecucion Dicie 2021 DEP.Afecta'!$AU$103</f>
        <v>15000000</v>
      </c>
      <c r="L78" s="83">
        <f>+'Ejecucion Dicie 2021 DEP.Afecta'!$AW$103</f>
        <v>0</v>
      </c>
      <c r="M78" s="83">
        <f>+'Ejecucion Dicie 2021 DEP.Afecta'!$AX$103</f>
        <v>15000000</v>
      </c>
      <c r="N78" s="83">
        <f>+'Ejecucion Dicie 2021 DEP.Afecta'!$AY$103</f>
        <v>0</v>
      </c>
      <c r="O78" s="83">
        <f>+'Ejecucion Dicie 2021 DEP.Afecta'!$AZ$103</f>
        <v>15000000</v>
      </c>
      <c r="P78" s="83">
        <f>+'Ejecucion Dicie 2021 DEP.Afecta'!$BA$103</f>
        <v>0</v>
      </c>
      <c r="Q78" s="83">
        <f>+'Ejecucion Dicie 2021 DEP.Afecta'!$BB$103</f>
        <v>15000000</v>
      </c>
      <c r="R78" s="83">
        <f>+'Ejecucion Dicie 2021 DEP.Afecta'!$BC$103</f>
        <v>0</v>
      </c>
      <c r="S78" s="83">
        <f>+'Ejecucion Dicie 2021 DEP.Afecta'!$BD$103</f>
        <v>0</v>
      </c>
      <c r="T78" s="87">
        <f t="shared" si="1"/>
        <v>100</v>
      </c>
    </row>
    <row r="79" spans="1:20" s="79" customFormat="1" ht="30" x14ac:dyDescent="0.25">
      <c r="A79" s="80" t="str">
        <f>CONCATENATE('Ejecucion Dicie 2021 DEP.Afecta'!A104," ",'Ejecucion Dicie 2021 DEP.Afecta'!C104," ",'Ejecucion Dicie 2021 DEP.Afecta'!E104," ",'Ejecucion Dicie 2021 DEP.Afecta'!G104," ",'Ejecucion Dicie 2021 DEP.Afecta'!I104," ",'Ejecucion Dicie 2021 DEP.Afecta'!L104)</f>
        <v>A 02 02 02 006 008</v>
      </c>
      <c r="B79" s="80" t="str">
        <f>+'Ejecucion Dicie 2021 DEP.Afecta'!S104</f>
        <v>SERVICIOS POSTALES Y DE MENSAJERÍA</v>
      </c>
      <c r="C79" s="80" t="str">
        <f>+'Ejecucion Dicie 2021 DEP.Afecta'!AA104</f>
        <v>Nación</v>
      </c>
      <c r="D79" s="80" t="str">
        <f>+'Ejecucion Dicie 2021 DEP.Afecta'!AF104</f>
        <v>CSF</v>
      </c>
      <c r="E79" s="80" t="str">
        <f>+'Ejecucion Dicie 2021 DEP.Afecta'!AI104</f>
        <v>10</v>
      </c>
      <c r="F79" s="80" t="str">
        <f>+'Ejecucion Dicie 2021 DEP.Afecta'!AJ104</f>
        <v>RECURSOS CORRIENTES</v>
      </c>
      <c r="G79" s="81">
        <f>+'Ejecucion Dicie 2021 DEP.Afecta'!$AP$104</f>
        <v>139894505</v>
      </c>
      <c r="H79" s="81">
        <f>+'Ejecucion Dicie 2021 DEP.Afecta'!$AQ$104</f>
        <v>139394505</v>
      </c>
      <c r="I79" s="81">
        <f>+'Ejecucion Dicie 2021 DEP.Afecta'!$AR$104</f>
        <v>500000</v>
      </c>
      <c r="J79" s="81">
        <f>+'Ejecucion Dicie 2021 DEP.Afecta'!$AS$104</f>
        <v>0</v>
      </c>
      <c r="K79" s="81">
        <f>+'Ejecucion Dicie 2021 DEP.Afecta'!$AU$104</f>
        <v>139394505</v>
      </c>
      <c r="L79" s="81">
        <f>+'Ejecucion Dicie 2021 DEP.Afecta'!$AW$104</f>
        <v>0</v>
      </c>
      <c r="M79" s="81">
        <f>+'Ejecucion Dicie 2021 DEP.Afecta'!$AX$104</f>
        <v>139394505</v>
      </c>
      <c r="N79" s="81">
        <f>+'Ejecucion Dicie 2021 DEP.Afecta'!$AY$104</f>
        <v>0</v>
      </c>
      <c r="O79" s="81">
        <f>+'Ejecucion Dicie 2021 DEP.Afecta'!$AZ$104</f>
        <v>139394505</v>
      </c>
      <c r="P79" s="81">
        <f>+'Ejecucion Dicie 2021 DEP.Afecta'!$BA$104</f>
        <v>0</v>
      </c>
      <c r="Q79" s="81">
        <f>+'Ejecucion Dicie 2021 DEP.Afecta'!$BB$104</f>
        <v>139394505</v>
      </c>
      <c r="R79" s="81">
        <f>+'Ejecucion Dicie 2021 DEP.Afecta'!$BC$104</f>
        <v>0</v>
      </c>
      <c r="S79" s="81">
        <f>+'Ejecucion Dicie 2021 DEP.Afecta'!$BD$104</f>
        <v>0</v>
      </c>
      <c r="T79" s="87">
        <f t="shared" si="1"/>
        <v>99.642587820014811</v>
      </c>
    </row>
    <row r="80" spans="1:20" s="79" customFormat="1" ht="30" x14ac:dyDescent="0.25">
      <c r="A80" s="82" t="str">
        <f>CONCATENATE('Ejecucion Dicie 2021 DEP.Afecta'!A105," ",'Ejecucion Dicie 2021 DEP.Afecta'!C105," ",'Ejecucion Dicie 2021 DEP.Afecta'!E105," ",'Ejecucion Dicie 2021 DEP.Afecta'!G105," ",'Ejecucion Dicie 2021 DEP.Afecta'!I105," ",'Ejecucion Dicie 2021 DEP.Afecta'!L105)</f>
        <v>A 02 02 02 006 009</v>
      </c>
      <c r="B80" s="82" t="str">
        <f>+'Ejecucion Dicie 2021 DEP.Afecta'!S105</f>
        <v>SERVICIOS DE DISTRIBUCIÓN DE ELECTRICIDAD, GAS Y AGUA (POR CUENTA PROPIA)</v>
      </c>
      <c r="C80" s="82" t="str">
        <f>+'Ejecucion Dicie 2021 DEP.Afecta'!AA105</f>
        <v>Nación</v>
      </c>
      <c r="D80" s="82" t="str">
        <f>+'Ejecucion Dicie 2021 DEP.Afecta'!AF105</f>
        <v>CSF</v>
      </c>
      <c r="E80" s="82" t="str">
        <f>+'Ejecucion Dicie 2021 DEP.Afecta'!AI105</f>
        <v>10</v>
      </c>
      <c r="F80" s="82" t="str">
        <f>+'Ejecucion Dicie 2021 DEP.Afecta'!AJ105</f>
        <v>RECURSOS CORRIENTES</v>
      </c>
      <c r="G80" s="83">
        <f>+'Ejecucion Dicie 2021 DEP.Afecta'!$AP$105</f>
        <v>724600000</v>
      </c>
      <c r="H80" s="83">
        <f>+'Ejecucion Dicie 2021 DEP.Afecta'!$AQ$105</f>
        <v>661610118.37</v>
      </c>
      <c r="I80" s="83">
        <f>+'Ejecucion Dicie 2021 DEP.Afecta'!$AR$105</f>
        <v>62989881.630000003</v>
      </c>
      <c r="J80" s="83">
        <f>+'Ejecucion Dicie 2021 DEP.Afecta'!$AS$105</f>
        <v>0</v>
      </c>
      <c r="K80" s="83">
        <f>+'Ejecucion Dicie 2021 DEP.Afecta'!$AU$105</f>
        <v>661610118.37</v>
      </c>
      <c r="L80" s="83">
        <f>+'Ejecucion Dicie 2021 DEP.Afecta'!$AW$105</f>
        <v>0</v>
      </c>
      <c r="M80" s="83">
        <f>+'Ejecucion Dicie 2021 DEP.Afecta'!$AX$105</f>
        <v>661610118.37</v>
      </c>
      <c r="N80" s="83">
        <f>+'Ejecucion Dicie 2021 DEP.Afecta'!$AY$105</f>
        <v>0</v>
      </c>
      <c r="O80" s="83">
        <f>+'Ejecucion Dicie 2021 DEP.Afecta'!$AZ$105</f>
        <v>661610118.37</v>
      </c>
      <c r="P80" s="83">
        <f>+'Ejecucion Dicie 2021 DEP.Afecta'!$BA$105</f>
        <v>0</v>
      </c>
      <c r="Q80" s="83">
        <f>+'Ejecucion Dicie 2021 DEP.Afecta'!$BB$105</f>
        <v>661610118.37</v>
      </c>
      <c r="R80" s="83">
        <f>+'Ejecucion Dicie 2021 DEP.Afecta'!$BC$105</f>
        <v>0</v>
      </c>
      <c r="S80" s="83">
        <f>+'Ejecucion Dicie 2021 DEP.Afecta'!$BD$105</f>
        <v>204385.34</v>
      </c>
      <c r="T80" s="87">
        <f t="shared" si="1"/>
        <v>91.306944296163408</v>
      </c>
    </row>
    <row r="81" spans="1:20" s="79" customFormat="1" ht="45" x14ac:dyDescent="0.25">
      <c r="A81" s="82" t="str">
        <f>CONCATENATE('Ejecucion Dicie 2021 DEP.Afecta'!A106," ",'Ejecucion Dicie 2021 DEP.Afecta'!C106," ",'Ejecucion Dicie 2021 DEP.Afecta'!E106," ",'Ejecucion Dicie 2021 DEP.Afecta'!G106," ",'Ejecucion Dicie 2021 DEP.Afecta'!I106," ",'Ejecucion Dicie 2021 DEP.Afecta'!L106)</f>
        <v xml:space="preserve">A 02 02 02 007 </v>
      </c>
      <c r="B81" s="82" t="str">
        <f>+'Ejecucion Dicie 2021 DEP.Afecta'!S106</f>
        <v>SERVICIOS FINANCIEROS Y SERVICIOS CONEXOS, SERVICIOS INMOBILIARIOS Y SERVICIOS DE LEASING</v>
      </c>
      <c r="C81" s="82" t="str">
        <f>+'Ejecucion Dicie 2021 DEP.Afecta'!AA106</f>
        <v>Nación</v>
      </c>
      <c r="D81" s="82" t="str">
        <f>+'Ejecucion Dicie 2021 DEP.Afecta'!AF106</f>
        <v>CSF</v>
      </c>
      <c r="E81" s="82" t="str">
        <f>+'Ejecucion Dicie 2021 DEP.Afecta'!AI106</f>
        <v>10</v>
      </c>
      <c r="F81" s="82" t="str">
        <f>+'Ejecucion Dicie 2021 DEP.Afecta'!AJ106</f>
        <v>RECURSOS CORRIENTES</v>
      </c>
      <c r="G81" s="83">
        <f>+'Ejecucion Dicie 2021 DEP.Afecta'!$AP$106</f>
        <v>5437226880</v>
      </c>
      <c r="H81" s="83">
        <f>+'Ejecucion Dicie 2021 DEP.Afecta'!$AQ$106</f>
        <v>5244863036.7799997</v>
      </c>
      <c r="I81" s="83">
        <f>+'Ejecucion Dicie 2021 DEP.Afecta'!$AR$106</f>
        <v>192363843.22</v>
      </c>
      <c r="J81" s="83">
        <f>+'Ejecucion Dicie 2021 DEP.Afecta'!$AS$106</f>
        <v>0</v>
      </c>
      <c r="K81" s="83">
        <f>+'Ejecucion Dicie 2021 DEP.Afecta'!$AU$106</f>
        <v>5244863036.7799997</v>
      </c>
      <c r="L81" s="83">
        <f>+'Ejecucion Dicie 2021 DEP.Afecta'!$AW$106</f>
        <v>0</v>
      </c>
      <c r="M81" s="83">
        <f>+'Ejecucion Dicie 2021 DEP.Afecta'!$AX$106</f>
        <v>5244863036.7799997</v>
      </c>
      <c r="N81" s="83">
        <f>+'Ejecucion Dicie 2021 DEP.Afecta'!$AY$106</f>
        <v>0</v>
      </c>
      <c r="O81" s="83">
        <f>+'Ejecucion Dicie 2021 DEP.Afecta'!$AZ$106</f>
        <v>5244863036.7799997</v>
      </c>
      <c r="P81" s="83">
        <f>+'Ejecucion Dicie 2021 DEP.Afecta'!$BA$106</f>
        <v>0</v>
      </c>
      <c r="Q81" s="83">
        <f>+'Ejecucion Dicie 2021 DEP.Afecta'!$BB$106</f>
        <v>5244863036.7799997</v>
      </c>
      <c r="R81" s="83">
        <f>+'Ejecucion Dicie 2021 DEP.Afecta'!$BC$106</f>
        <v>0</v>
      </c>
      <c r="S81" s="83">
        <f>+'Ejecucion Dicie 2021 DEP.Afecta'!$BD$106</f>
        <v>16424.22</v>
      </c>
      <c r="T81" s="87">
        <f t="shared" si="1"/>
        <v>96.462096442442359</v>
      </c>
    </row>
    <row r="82" spans="1:20" s="79" customFormat="1" ht="30" x14ac:dyDescent="0.25">
      <c r="A82" s="80" t="str">
        <f>CONCATENATE('Ejecucion Dicie 2021 DEP.Afecta'!A107," ",'Ejecucion Dicie 2021 DEP.Afecta'!C107," ",'Ejecucion Dicie 2021 DEP.Afecta'!E107," ",'Ejecucion Dicie 2021 DEP.Afecta'!G107," ",'Ejecucion Dicie 2021 DEP.Afecta'!I107," ",'Ejecucion Dicie 2021 DEP.Afecta'!L107)</f>
        <v>A 02 02 02 007 001</v>
      </c>
      <c r="B82" s="80" t="str">
        <f>+'Ejecucion Dicie 2021 DEP.Afecta'!S107</f>
        <v>SERVICIOS FINANCIEROS Y SERVICIOS CONEXOS</v>
      </c>
      <c r="C82" s="80" t="str">
        <f>+'Ejecucion Dicie 2021 DEP.Afecta'!AA107</f>
        <v>Nación</v>
      </c>
      <c r="D82" s="80" t="str">
        <f>+'Ejecucion Dicie 2021 DEP.Afecta'!AF107</f>
        <v>CSF</v>
      </c>
      <c r="E82" s="80" t="str">
        <f>+'Ejecucion Dicie 2021 DEP.Afecta'!AI107</f>
        <v>10</v>
      </c>
      <c r="F82" s="80" t="str">
        <f>+'Ejecucion Dicie 2021 DEP.Afecta'!AJ107</f>
        <v>RECURSOS CORRIENTES</v>
      </c>
      <c r="G82" s="81">
        <f>+'Ejecucion Dicie 2021 DEP.Afecta'!$AP$107</f>
        <v>1908130618.8</v>
      </c>
      <c r="H82" s="81">
        <f>+'Ejecucion Dicie 2021 DEP.Afecta'!$AQ$107</f>
        <v>1715766782.78</v>
      </c>
      <c r="I82" s="81">
        <f>+'Ejecucion Dicie 2021 DEP.Afecta'!$AR$107</f>
        <v>192363836.02000001</v>
      </c>
      <c r="J82" s="81">
        <f>+'Ejecucion Dicie 2021 DEP.Afecta'!$AS$107</f>
        <v>0</v>
      </c>
      <c r="K82" s="81">
        <f>+'Ejecucion Dicie 2021 DEP.Afecta'!$AU$107</f>
        <v>1715766782.78</v>
      </c>
      <c r="L82" s="81">
        <f>+'Ejecucion Dicie 2021 DEP.Afecta'!$AW$107</f>
        <v>0</v>
      </c>
      <c r="M82" s="81">
        <f>+'Ejecucion Dicie 2021 DEP.Afecta'!$AX$107</f>
        <v>1715766782.78</v>
      </c>
      <c r="N82" s="81">
        <f>+'Ejecucion Dicie 2021 DEP.Afecta'!$AY$107</f>
        <v>0</v>
      </c>
      <c r="O82" s="81">
        <f>+'Ejecucion Dicie 2021 DEP.Afecta'!$AZ$107</f>
        <v>1715766782.78</v>
      </c>
      <c r="P82" s="81">
        <f>+'Ejecucion Dicie 2021 DEP.Afecta'!$BA$107</f>
        <v>0</v>
      </c>
      <c r="Q82" s="81">
        <f>+'Ejecucion Dicie 2021 DEP.Afecta'!$BB$107</f>
        <v>1715766782.78</v>
      </c>
      <c r="R82" s="81">
        <f>+'Ejecucion Dicie 2021 DEP.Afecta'!$BC$107</f>
        <v>0</v>
      </c>
      <c r="S82" s="81">
        <f>+'Ejecucion Dicie 2021 DEP.Afecta'!$BD$107</f>
        <v>16424.22</v>
      </c>
      <c r="T82" s="87">
        <f t="shared" si="1"/>
        <v>89.918728093102175</v>
      </c>
    </row>
    <row r="83" spans="1:20" s="79" customFormat="1" ht="30" x14ac:dyDescent="0.25">
      <c r="A83" s="80" t="str">
        <f>CONCATENATE('Ejecucion Dicie 2021 DEP.Afecta'!A108," ",'Ejecucion Dicie 2021 DEP.Afecta'!C108," ",'Ejecucion Dicie 2021 DEP.Afecta'!E108," ",'Ejecucion Dicie 2021 DEP.Afecta'!G108," ",'Ejecucion Dicie 2021 DEP.Afecta'!I108," ",'Ejecucion Dicie 2021 DEP.Afecta'!L108)</f>
        <v>A 02 02 02 007 002</v>
      </c>
      <c r="B83" s="80" t="str">
        <f>+'Ejecucion Dicie 2021 DEP.Afecta'!S108</f>
        <v>SERVICIOS INMOBILIARIOS</v>
      </c>
      <c r="C83" s="80" t="str">
        <f>+'Ejecucion Dicie 2021 DEP.Afecta'!AA108</f>
        <v>Nación</v>
      </c>
      <c r="D83" s="80" t="str">
        <f>+'Ejecucion Dicie 2021 DEP.Afecta'!AF108</f>
        <v>CSF</v>
      </c>
      <c r="E83" s="80" t="str">
        <f>+'Ejecucion Dicie 2021 DEP.Afecta'!AI108</f>
        <v>10</v>
      </c>
      <c r="F83" s="80" t="str">
        <f>+'Ejecucion Dicie 2021 DEP.Afecta'!AJ108</f>
        <v>RECURSOS CORRIENTES</v>
      </c>
      <c r="G83" s="81">
        <f>+'Ejecucion Dicie 2021 DEP.Afecta'!$AP$108</f>
        <v>3529096261.1999998</v>
      </c>
      <c r="H83" s="81">
        <f>+'Ejecucion Dicie 2021 DEP.Afecta'!$AQ$108</f>
        <v>3529096254</v>
      </c>
      <c r="I83" s="81">
        <f>+'Ejecucion Dicie 2021 DEP.Afecta'!$AR$108</f>
        <v>7.2</v>
      </c>
      <c r="J83" s="81">
        <f>+'Ejecucion Dicie 2021 DEP.Afecta'!$AS$108</f>
        <v>0</v>
      </c>
      <c r="K83" s="81">
        <f>+'Ejecucion Dicie 2021 DEP.Afecta'!$AU$108</f>
        <v>3529096254</v>
      </c>
      <c r="L83" s="81">
        <f>+'Ejecucion Dicie 2021 DEP.Afecta'!$AW$108</f>
        <v>0</v>
      </c>
      <c r="M83" s="81">
        <f>+'Ejecucion Dicie 2021 DEP.Afecta'!$AX$108</f>
        <v>3529096254</v>
      </c>
      <c r="N83" s="81">
        <f>+'Ejecucion Dicie 2021 DEP.Afecta'!$AY$108</f>
        <v>0</v>
      </c>
      <c r="O83" s="81">
        <f>+'Ejecucion Dicie 2021 DEP.Afecta'!$AZ$108</f>
        <v>3529096254</v>
      </c>
      <c r="P83" s="81">
        <f>+'Ejecucion Dicie 2021 DEP.Afecta'!$BA$108</f>
        <v>0</v>
      </c>
      <c r="Q83" s="81">
        <f>+'Ejecucion Dicie 2021 DEP.Afecta'!$BB$108</f>
        <v>3529096254</v>
      </c>
      <c r="R83" s="81">
        <f>+'Ejecucion Dicie 2021 DEP.Afecta'!$BC$108</f>
        <v>0</v>
      </c>
      <c r="S83" s="81">
        <f>+'Ejecucion Dicie 2021 DEP.Afecta'!$BD$108</f>
        <v>0</v>
      </c>
      <c r="T83" s="87">
        <f t="shared" si="1"/>
        <v>99.999999795981765</v>
      </c>
    </row>
    <row r="84" spans="1:20" s="79" customFormat="1" ht="30" x14ac:dyDescent="0.25">
      <c r="A84" s="82" t="str">
        <f>CONCATENATE('Ejecucion Dicie 2021 DEP.Afecta'!A109," ",'Ejecucion Dicie 2021 DEP.Afecta'!C109," ",'Ejecucion Dicie 2021 DEP.Afecta'!E109," ",'Ejecucion Dicie 2021 DEP.Afecta'!G109," ",'Ejecucion Dicie 2021 DEP.Afecta'!I109," ",'Ejecucion Dicie 2021 DEP.Afecta'!L109)</f>
        <v xml:space="preserve">A 02 02 02 008 </v>
      </c>
      <c r="B84" s="82" t="str">
        <f>+'Ejecucion Dicie 2021 DEP.Afecta'!S109</f>
        <v>SERVICIOS PRESTADOS A LAS EMPRESAS Y SERVICIOS DE PRODUCCIÓN</v>
      </c>
      <c r="C84" s="82" t="str">
        <f>+'Ejecucion Dicie 2021 DEP.Afecta'!AA109</f>
        <v>Nación</v>
      </c>
      <c r="D84" s="82" t="str">
        <f>+'Ejecucion Dicie 2021 DEP.Afecta'!AF109</f>
        <v>CSF</v>
      </c>
      <c r="E84" s="82" t="str">
        <f>+'Ejecucion Dicie 2021 DEP.Afecta'!AI109</f>
        <v>10</v>
      </c>
      <c r="F84" s="82" t="str">
        <f>+'Ejecucion Dicie 2021 DEP.Afecta'!AJ109</f>
        <v>RECURSOS CORRIENTES</v>
      </c>
      <c r="G84" s="83">
        <f>+'Ejecucion Dicie 2021 DEP.Afecta'!$AP$109</f>
        <v>7070116378.1700001</v>
      </c>
      <c r="H84" s="83">
        <f>+'Ejecucion Dicie 2021 DEP.Afecta'!$AQ$109</f>
        <v>6730293349.2299995</v>
      </c>
      <c r="I84" s="83">
        <f>+'Ejecucion Dicie 2021 DEP.Afecta'!$AR$109</f>
        <v>339823028.94</v>
      </c>
      <c r="J84" s="83">
        <f>+'Ejecucion Dicie 2021 DEP.Afecta'!$AS$109</f>
        <v>0</v>
      </c>
      <c r="K84" s="83">
        <f>+'Ejecucion Dicie 2021 DEP.Afecta'!$AU$109</f>
        <v>6730293349.2299995</v>
      </c>
      <c r="L84" s="83">
        <f>+'Ejecucion Dicie 2021 DEP.Afecta'!$AW$109</f>
        <v>0</v>
      </c>
      <c r="M84" s="83">
        <f>+'Ejecucion Dicie 2021 DEP.Afecta'!$AX$109</f>
        <v>6730293349.2299995</v>
      </c>
      <c r="N84" s="83">
        <f>+'Ejecucion Dicie 2021 DEP.Afecta'!$AY$109</f>
        <v>0</v>
      </c>
      <c r="O84" s="83">
        <f>+'Ejecucion Dicie 2021 DEP.Afecta'!$AZ$109</f>
        <v>6730293349.2299995</v>
      </c>
      <c r="P84" s="83">
        <f>+'Ejecucion Dicie 2021 DEP.Afecta'!$BA$109</f>
        <v>0</v>
      </c>
      <c r="Q84" s="83">
        <f>+'Ejecucion Dicie 2021 DEP.Afecta'!$BB$109</f>
        <v>6730293349.2299995</v>
      </c>
      <c r="R84" s="83">
        <f>+'Ejecucion Dicie 2021 DEP.Afecta'!$BC$109</f>
        <v>0</v>
      </c>
      <c r="S84" s="83">
        <f>+'Ejecucion Dicie 2021 DEP.Afecta'!$BD$109</f>
        <v>249894</v>
      </c>
      <c r="T84" s="87">
        <f t="shared" si="1"/>
        <v>95.193529911484163</v>
      </c>
    </row>
    <row r="85" spans="1:20" s="79" customFormat="1" ht="30" x14ac:dyDescent="0.25">
      <c r="A85" s="82" t="str">
        <f>CONCATENATE('Ejecucion Dicie 2021 DEP.Afecta'!A110," ",'Ejecucion Dicie 2021 DEP.Afecta'!C110," ",'Ejecucion Dicie 2021 DEP.Afecta'!E110," ",'Ejecucion Dicie 2021 DEP.Afecta'!G110," ",'Ejecucion Dicie 2021 DEP.Afecta'!I110," ",'Ejecucion Dicie 2021 DEP.Afecta'!L110)</f>
        <v xml:space="preserve">A 02 02 02 008 </v>
      </c>
      <c r="B85" s="82" t="str">
        <f>+'Ejecucion Dicie 2021 DEP.Afecta'!S110</f>
        <v>SERVICIOS PRESTADOS A LAS EMPRESAS Y SERVICIOS DE PRODUCCIÓN</v>
      </c>
      <c r="C85" s="82" t="str">
        <f>+'Ejecucion Dicie 2021 DEP.Afecta'!AA110</f>
        <v>Propios</v>
      </c>
      <c r="D85" s="82" t="str">
        <f>+'Ejecucion Dicie 2021 DEP.Afecta'!AF110</f>
        <v>CSF</v>
      </c>
      <c r="E85" s="82" t="str">
        <f>+'Ejecucion Dicie 2021 DEP.Afecta'!AI110</f>
        <v>21</v>
      </c>
      <c r="F85" s="82" t="str">
        <f>+'Ejecucion Dicie 2021 DEP.Afecta'!AJ110</f>
        <v>OTROS RECURSOS DE TESORERIA</v>
      </c>
      <c r="G85" s="83">
        <f>+'Ejecucion Dicie 2021 DEP.Afecta'!$AP$110</f>
        <v>208204000</v>
      </c>
      <c r="H85" s="83">
        <f>+'Ejecucion Dicie 2021 DEP.Afecta'!$AQ$110</f>
        <v>200004000</v>
      </c>
      <c r="I85" s="83">
        <f>+'Ejecucion Dicie 2021 DEP.Afecta'!$AR$110</f>
        <v>8200000</v>
      </c>
      <c r="J85" s="83">
        <f>+'Ejecucion Dicie 2021 DEP.Afecta'!$AS$110</f>
        <v>0</v>
      </c>
      <c r="K85" s="83">
        <f>+'Ejecucion Dicie 2021 DEP.Afecta'!$AU$110</f>
        <v>200004000</v>
      </c>
      <c r="L85" s="83">
        <f>+'Ejecucion Dicie 2021 DEP.Afecta'!$AW$110</f>
        <v>0</v>
      </c>
      <c r="M85" s="83">
        <f>+'Ejecucion Dicie 2021 DEP.Afecta'!$AX$110</f>
        <v>200004000</v>
      </c>
      <c r="N85" s="83">
        <f>+'Ejecucion Dicie 2021 DEP.Afecta'!$AY$110</f>
        <v>0</v>
      </c>
      <c r="O85" s="83">
        <f>+'Ejecucion Dicie 2021 DEP.Afecta'!$AZ$110</f>
        <v>200004000</v>
      </c>
      <c r="P85" s="83">
        <f>+'Ejecucion Dicie 2021 DEP.Afecta'!$BA$110</f>
        <v>0</v>
      </c>
      <c r="Q85" s="83">
        <f>+'Ejecucion Dicie 2021 DEP.Afecta'!$BB$110</f>
        <v>200004000</v>
      </c>
      <c r="R85" s="83">
        <f>+'Ejecucion Dicie 2021 DEP.Afecta'!$BC$110</f>
        <v>0</v>
      </c>
      <c r="S85" s="83">
        <f>+'Ejecucion Dicie 2021 DEP.Afecta'!$BD$110</f>
        <v>0</v>
      </c>
      <c r="T85" s="87">
        <f t="shared" si="1"/>
        <v>96.06155501335229</v>
      </c>
    </row>
    <row r="86" spans="1:20" s="79" customFormat="1" ht="30" x14ac:dyDescent="0.25">
      <c r="A86" s="82" t="str">
        <f>CONCATENATE('Ejecucion Dicie 2021 DEP.Afecta'!A111," ",'Ejecucion Dicie 2021 DEP.Afecta'!C111," ",'Ejecucion Dicie 2021 DEP.Afecta'!E111," ",'Ejecucion Dicie 2021 DEP.Afecta'!G111," ",'Ejecucion Dicie 2021 DEP.Afecta'!I111," ",'Ejecucion Dicie 2021 DEP.Afecta'!L111)</f>
        <v>A 02 02 02 008 002</v>
      </c>
      <c r="B86" s="82" t="str">
        <f>+'Ejecucion Dicie 2021 DEP.Afecta'!S111</f>
        <v>SERVICIOS JURÍDICOS Y CONTABLES</v>
      </c>
      <c r="C86" s="82" t="str">
        <f>+'Ejecucion Dicie 2021 DEP.Afecta'!AA111</f>
        <v>Nación</v>
      </c>
      <c r="D86" s="82" t="str">
        <f>+'Ejecucion Dicie 2021 DEP.Afecta'!AF111</f>
        <v>CSF</v>
      </c>
      <c r="E86" s="82" t="str">
        <f>+'Ejecucion Dicie 2021 DEP.Afecta'!AI111</f>
        <v>10</v>
      </c>
      <c r="F86" s="82" t="str">
        <f>+'Ejecucion Dicie 2021 DEP.Afecta'!AJ111</f>
        <v>RECURSOS CORRIENTES</v>
      </c>
      <c r="G86" s="83">
        <f>+'Ejecucion Dicie 2021 DEP.Afecta'!$AP$111</f>
        <v>1764296042</v>
      </c>
      <c r="H86" s="83">
        <f>+'Ejecucion Dicie 2021 DEP.Afecta'!$AQ$111</f>
        <v>1716634000</v>
      </c>
      <c r="I86" s="83">
        <f>+'Ejecucion Dicie 2021 DEP.Afecta'!$AR$111</f>
        <v>47662042</v>
      </c>
      <c r="J86" s="83">
        <f>+'Ejecucion Dicie 2021 DEP.Afecta'!$AS$111</f>
        <v>0</v>
      </c>
      <c r="K86" s="83">
        <f>+'Ejecucion Dicie 2021 DEP.Afecta'!$AU$111</f>
        <v>1716634000</v>
      </c>
      <c r="L86" s="83">
        <f>+'Ejecucion Dicie 2021 DEP.Afecta'!$AW$111</f>
        <v>0</v>
      </c>
      <c r="M86" s="83">
        <f>+'Ejecucion Dicie 2021 DEP.Afecta'!$AX$111</f>
        <v>1716634000</v>
      </c>
      <c r="N86" s="83">
        <f>+'Ejecucion Dicie 2021 DEP.Afecta'!$AY$111</f>
        <v>0</v>
      </c>
      <c r="O86" s="83">
        <f>+'Ejecucion Dicie 2021 DEP.Afecta'!$AZ$111</f>
        <v>1716634000</v>
      </c>
      <c r="P86" s="83">
        <f>+'Ejecucion Dicie 2021 DEP.Afecta'!$BA$111</f>
        <v>0</v>
      </c>
      <c r="Q86" s="83">
        <f>+'Ejecucion Dicie 2021 DEP.Afecta'!$BB$111</f>
        <v>1716634000</v>
      </c>
      <c r="R86" s="83">
        <f>+'Ejecucion Dicie 2021 DEP.Afecta'!$BC$111</f>
        <v>0</v>
      </c>
      <c r="S86" s="83">
        <f>+'Ejecucion Dicie 2021 DEP.Afecta'!$BD$111</f>
        <v>200000</v>
      </c>
      <c r="T86" s="87">
        <f t="shared" si="1"/>
        <v>97.298523554699443</v>
      </c>
    </row>
    <row r="87" spans="1:20" s="79" customFormat="1" ht="30" x14ac:dyDescent="0.25">
      <c r="A87" s="82" t="str">
        <f>CONCATENATE('Ejecucion Dicie 2021 DEP.Afecta'!A112," ",'Ejecucion Dicie 2021 DEP.Afecta'!C112," ",'Ejecucion Dicie 2021 DEP.Afecta'!E112," ",'Ejecucion Dicie 2021 DEP.Afecta'!G112," ",'Ejecucion Dicie 2021 DEP.Afecta'!I112," ",'Ejecucion Dicie 2021 DEP.Afecta'!L112)</f>
        <v>A 02 02 02 008 002</v>
      </c>
      <c r="B87" s="82" t="str">
        <f>+'Ejecucion Dicie 2021 DEP.Afecta'!S112</f>
        <v>SERVICIOS JURÍDICOS Y CONTABLES</v>
      </c>
      <c r="C87" s="82" t="str">
        <f>+'Ejecucion Dicie 2021 DEP.Afecta'!AA112</f>
        <v>Propios</v>
      </c>
      <c r="D87" s="82" t="str">
        <f>+'Ejecucion Dicie 2021 DEP.Afecta'!AF112</f>
        <v>CSF</v>
      </c>
      <c r="E87" s="82" t="str">
        <f>+'Ejecucion Dicie 2021 DEP.Afecta'!AI112</f>
        <v>21</v>
      </c>
      <c r="F87" s="82" t="str">
        <f>+'Ejecucion Dicie 2021 DEP.Afecta'!AJ112</f>
        <v>OTROS RECURSOS DE TESORERIA</v>
      </c>
      <c r="G87" s="83">
        <f>+'Ejecucion Dicie 2021 DEP.Afecta'!$AP$112</f>
        <v>208204000</v>
      </c>
      <c r="H87" s="83">
        <f>+'Ejecucion Dicie 2021 DEP.Afecta'!$AQ$112</f>
        <v>200004000</v>
      </c>
      <c r="I87" s="83">
        <f>+'Ejecucion Dicie 2021 DEP.Afecta'!$AR$112</f>
        <v>8200000</v>
      </c>
      <c r="J87" s="83">
        <f>+'Ejecucion Dicie 2021 DEP.Afecta'!$AS$112</f>
        <v>0</v>
      </c>
      <c r="K87" s="83">
        <f>+'Ejecucion Dicie 2021 DEP.Afecta'!$AU$112</f>
        <v>200004000</v>
      </c>
      <c r="L87" s="83">
        <f>+'Ejecucion Dicie 2021 DEP.Afecta'!$AW$112</f>
        <v>0</v>
      </c>
      <c r="M87" s="83">
        <f>+'Ejecucion Dicie 2021 DEP.Afecta'!$AX$112</f>
        <v>200004000</v>
      </c>
      <c r="N87" s="83">
        <f>+'Ejecucion Dicie 2021 DEP.Afecta'!$AY$112</f>
        <v>0</v>
      </c>
      <c r="O87" s="83">
        <f>+'Ejecucion Dicie 2021 DEP.Afecta'!$AZ$112</f>
        <v>200004000</v>
      </c>
      <c r="P87" s="83">
        <f>+'Ejecucion Dicie 2021 DEP.Afecta'!$BA$112</f>
        <v>0</v>
      </c>
      <c r="Q87" s="83">
        <f>+'Ejecucion Dicie 2021 DEP.Afecta'!$BB$112</f>
        <v>200004000</v>
      </c>
      <c r="R87" s="83">
        <f>+'Ejecucion Dicie 2021 DEP.Afecta'!$BC$112</f>
        <v>0</v>
      </c>
      <c r="S87" s="83">
        <f>+'Ejecucion Dicie 2021 DEP.Afecta'!$BD$112</f>
        <v>0</v>
      </c>
      <c r="T87" s="87">
        <f t="shared" si="1"/>
        <v>96.06155501335229</v>
      </c>
    </row>
    <row r="88" spans="1:20" s="79" customFormat="1" ht="30" x14ac:dyDescent="0.25">
      <c r="A88" s="82" t="str">
        <f>CONCATENATE('Ejecucion Dicie 2021 DEP.Afecta'!A113," ",'Ejecucion Dicie 2021 DEP.Afecta'!C113," ",'Ejecucion Dicie 2021 DEP.Afecta'!E113," ",'Ejecucion Dicie 2021 DEP.Afecta'!G113," ",'Ejecucion Dicie 2021 DEP.Afecta'!I113," ",'Ejecucion Dicie 2021 DEP.Afecta'!L113)</f>
        <v>A 02 02 02 008 003</v>
      </c>
      <c r="B88" s="82" t="str">
        <f>+'Ejecucion Dicie 2021 DEP.Afecta'!S113</f>
        <v>OTROS SERVICIOS PROFESIONALES, CIENTÍFICOS Y TÉCNICOS</v>
      </c>
      <c r="C88" s="82" t="str">
        <f>+'Ejecucion Dicie 2021 DEP.Afecta'!AA113</f>
        <v>Nación</v>
      </c>
      <c r="D88" s="82" t="str">
        <f>+'Ejecucion Dicie 2021 DEP.Afecta'!AF113</f>
        <v>CSF</v>
      </c>
      <c r="E88" s="82" t="str">
        <f>+'Ejecucion Dicie 2021 DEP.Afecta'!AI113</f>
        <v>10</v>
      </c>
      <c r="F88" s="82" t="str">
        <f>+'Ejecucion Dicie 2021 DEP.Afecta'!AJ113</f>
        <v>RECURSOS CORRIENTES</v>
      </c>
      <c r="G88" s="83">
        <f>+'Ejecucion Dicie 2021 DEP.Afecta'!$AP$113</f>
        <v>1329300421</v>
      </c>
      <c r="H88" s="83">
        <f>+'Ejecucion Dicie 2021 DEP.Afecta'!$AQ$113</f>
        <v>1311876860</v>
      </c>
      <c r="I88" s="83">
        <f>+'Ejecucion Dicie 2021 DEP.Afecta'!$AR$113</f>
        <v>17423561</v>
      </c>
      <c r="J88" s="83">
        <f>+'Ejecucion Dicie 2021 DEP.Afecta'!$AS$113</f>
        <v>0</v>
      </c>
      <c r="K88" s="83">
        <f>+'Ejecucion Dicie 2021 DEP.Afecta'!$AU$113</f>
        <v>1311876860</v>
      </c>
      <c r="L88" s="83">
        <f>+'Ejecucion Dicie 2021 DEP.Afecta'!$AW$113</f>
        <v>0</v>
      </c>
      <c r="M88" s="83">
        <f>+'Ejecucion Dicie 2021 DEP.Afecta'!$AX$113</f>
        <v>1311876860</v>
      </c>
      <c r="N88" s="83">
        <f>+'Ejecucion Dicie 2021 DEP.Afecta'!$AY$113</f>
        <v>0</v>
      </c>
      <c r="O88" s="83">
        <f>+'Ejecucion Dicie 2021 DEP.Afecta'!$AZ$113</f>
        <v>1311876860</v>
      </c>
      <c r="P88" s="83">
        <f>+'Ejecucion Dicie 2021 DEP.Afecta'!$BA$113</f>
        <v>0</v>
      </c>
      <c r="Q88" s="83">
        <f>+'Ejecucion Dicie 2021 DEP.Afecta'!$BB$113</f>
        <v>1311876860</v>
      </c>
      <c r="R88" s="83">
        <f>+'Ejecucion Dicie 2021 DEP.Afecta'!$BC$113</f>
        <v>0</v>
      </c>
      <c r="S88" s="83">
        <f>+'Ejecucion Dicie 2021 DEP.Afecta'!$BD$113</f>
        <v>0</v>
      </c>
      <c r="T88" s="87">
        <f t="shared" si="1"/>
        <v>98.689268375699996</v>
      </c>
    </row>
    <row r="89" spans="1:20" s="79" customFormat="1" ht="30" x14ac:dyDescent="0.25">
      <c r="A89" s="82" t="str">
        <f>CONCATENATE('Ejecucion Dicie 2021 DEP.Afecta'!A114," ",'Ejecucion Dicie 2021 DEP.Afecta'!C114," ",'Ejecucion Dicie 2021 DEP.Afecta'!E114," ",'Ejecucion Dicie 2021 DEP.Afecta'!G114," ",'Ejecucion Dicie 2021 DEP.Afecta'!I114," ",'Ejecucion Dicie 2021 DEP.Afecta'!L114)</f>
        <v>A 02 02 02 008 003</v>
      </c>
      <c r="B89" s="82" t="str">
        <f>+'Ejecucion Dicie 2021 DEP.Afecta'!S114</f>
        <v>OTROS SERVICIOS PROFESIONALES, CIENTÍFICOS Y TÉCNICOS</v>
      </c>
      <c r="C89" s="82" t="str">
        <f>+'Ejecucion Dicie 2021 DEP.Afecta'!AA114</f>
        <v>Propios</v>
      </c>
      <c r="D89" s="82" t="str">
        <f>+'Ejecucion Dicie 2021 DEP.Afecta'!AF114</f>
        <v>CSF</v>
      </c>
      <c r="E89" s="82" t="str">
        <f>+'Ejecucion Dicie 2021 DEP.Afecta'!AI114</f>
        <v>21</v>
      </c>
      <c r="F89" s="82" t="str">
        <f>+'Ejecucion Dicie 2021 DEP.Afecta'!AJ114</f>
        <v>OTROS RECURSOS DE TESORERIA</v>
      </c>
      <c r="G89" s="83">
        <f>+'Ejecucion Dicie 2021 DEP.Afecta'!$AP$114</f>
        <v>0</v>
      </c>
      <c r="H89" s="83">
        <f>+'Ejecucion Dicie 2021 DEP.Afecta'!$AQ$114</f>
        <v>0</v>
      </c>
      <c r="I89" s="83">
        <f>+'Ejecucion Dicie 2021 DEP.Afecta'!$AR$114</f>
        <v>0</v>
      </c>
      <c r="J89" s="83">
        <f>+'Ejecucion Dicie 2021 DEP.Afecta'!$AS$114</f>
        <v>0</v>
      </c>
      <c r="K89" s="83">
        <f>+'Ejecucion Dicie 2021 DEP.Afecta'!$AU$114</f>
        <v>0</v>
      </c>
      <c r="L89" s="83">
        <f>+'Ejecucion Dicie 2021 DEP.Afecta'!$AW$114</f>
        <v>0</v>
      </c>
      <c r="M89" s="83">
        <f>+'Ejecucion Dicie 2021 DEP.Afecta'!$AX$114</f>
        <v>0</v>
      </c>
      <c r="N89" s="83">
        <f>+'Ejecucion Dicie 2021 DEP.Afecta'!$AY$114</f>
        <v>0</v>
      </c>
      <c r="O89" s="83">
        <f>+'Ejecucion Dicie 2021 DEP.Afecta'!$AZ$114</f>
        <v>0</v>
      </c>
      <c r="P89" s="83">
        <f>+'Ejecucion Dicie 2021 DEP.Afecta'!$BA$114</f>
        <v>0</v>
      </c>
      <c r="Q89" s="83">
        <f>+'Ejecucion Dicie 2021 DEP.Afecta'!$BB$114</f>
        <v>0</v>
      </c>
      <c r="R89" s="83">
        <f>+'Ejecucion Dicie 2021 DEP.Afecta'!$BC$114</f>
        <v>0</v>
      </c>
      <c r="S89" s="83">
        <f>+'Ejecucion Dicie 2021 DEP.Afecta'!$BD$114</f>
        <v>0</v>
      </c>
      <c r="T89" s="87">
        <v>0</v>
      </c>
    </row>
    <row r="90" spans="1:20" s="79" customFormat="1" ht="45" x14ac:dyDescent="0.25">
      <c r="A90" s="82" t="str">
        <f>CONCATENATE('Ejecucion Dicie 2021 DEP.Afecta'!A115," ",'Ejecucion Dicie 2021 DEP.Afecta'!C115," ",'Ejecucion Dicie 2021 DEP.Afecta'!E115," ",'Ejecucion Dicie 2021 DEP.Afecta'!G115," ",'Ejecucion Dicie 2021 DEP.Afecta'!I115," ",'Ejecucion Dicie 2021 DEP.Afecta'!L115)</f>
        <v>A 02 02 02 008 004</v>
      </c>
      <c r="B90" s="82" t="str">
        <f>+'Ejecucion Dicie 2021 DEP.Afecta'!S115</f>
        <v>SERVICIOS DE TELECOMUNICACIONES, TRANSMISIÓN Y SUMINISTRO DE INFORMACIÓN</v>
      </c>
      <c r="C90" s="82" t="str">
        <f>+'Ejecucion Dicie 2021 DEP.Afecta'!AA115</f>
        <v>Nación</v>
      </c>
      <c r="D90" s="82" t="str">
        <f>+'Ejecucion Dicie 2021 DEP.Afecta'!AF115</f>
        <v>CSF</v>
      </c>
      <c r="E90" s="82" t="str">
        <f>+'Ejecucion Dicie 2021 DEP.Afecta'!AI115</f>
        <v>10</v>
      </c>
      <c r="F90" s="82" t="str">
        <f>+'Ejecucion Dicie 2021 DEP.Afecta'!AJ115</f>
        <v>RECURSOS CORRIENTES</v>
      </c>
      <c r="G90" s="83">
        <f>+'Ejecucion Dicie 2021 DEP.Afecta'!$AP$115</f>
        <v>185000000</v>
      </c>
      <c r="H90" s="83">
        <f>+'Ejecucion Dicie 2021 DEP.Afecta'!$AQ$115</f>
        <v>127203595.89</v>
      </c>
      <c r="I90" s="83">
        <f>+'Ejecucion Dicie 2021 DEP.Afecta'!$AR$115</f>
        <v>57796404.109999999</v>
      </c>
      <c r="J90" s="83">
        <f>+'Ejecucion Dicie 2021 DEP.Afecta'!$AS$115</f>
        <v>0</v>
      </c>
      <c r="K90" s="83">
        <f>+'Ejecucion Dicie 2021 DEP.Afecta'!$AU$115</f>
        <v>127203595.89</v>
      </c>
      <c r="L90" s="83">
        <f>+'Ejecucion Dicie 2021 DEP.Afecta'!$AW$115</f>
        <v>0</v>
      </c>
      <c r="M90" s="83">
        <f>+'Ejecucion Dicie 2021 DEP.Afecta'!$AX$115</f>
        <v>127203595.89</v>
      </c>
      <c r="N90" s="83">
        <f>+'Ejecucion Dicie 2021 DEP.Afecta'!$AY$115</f>
        <v>0</v>
      </c>
      <c r="O90" s="83">
        <f>+'Ejecucion Dicie 2021 DEP.Afecta'!$AZ$115</f>
        <v>127203595.89</v>
      </c>
      <c r="P90" s="83">
        <f>+'Ejecucion Dicie 2021 DEP.Afecta'!$BA$115</f>
        <v>0</v>
      </c>
      <c r="Q90" s="83">
        <f>+'Ejecucion Dicie 2021 DEP.Afecta'!$BB$115</f>
        <v>127203595.89</v>
      </c>
      <c r="R90" s="83">
        <f>+'Ejecucion Dicie 2021 DEP.Afecta'!$BC$115</f>
        <v>0</v>
      </c>
      <c r="S90" s="83">
        <f>+'Ejecucion Dicie 2021 DEP.Afecta'!$BD$115</f>
        <v>49894</v>
      </c>
      <c r="T90" s="87">
        <f t="shared" si="1"/>
        <v>68.758700481081078</v>
      </c>
    </row>
    <row r="91" spans="1:20" s="79" customFormat="1" ht="30" x14ac:dyDescent="0.25">
      <c r="A91" s="80" t="str">
        <f>CONCATENATE('Ejecucion Dicie 2021 DEP.Afecta'!A116," ",'Ejecucion Dicie 2021 DEP.Afecta'!C116," ",'Ejecucion Dicie 2021 DEP.Afecta'!E116," ",'Ejecucion Dicie 2021 DEP.Afecta'!G116," ",'Ejecucion Dicie 2021 DEP.Afecta'!I116," ",'Ejecucion Dicie 2021 DEP.Afecta'!L116)</f>
        <v>A 02 02 02 008 005</v>
      </c>
      <c r="B91" s="80" t="str">
        <f>+'Ejecucion Dicie 2021 DEP.Afecta'!S116</f>
        <v>SERVICIOS DE SOPORTE</v>
      </c>
      <c r="C91" s="80" t="str">
        <f>+'Ejecucion Dicie 2021 DEP.Afecta'!AA116</f>
        <v>Nación</v>
      </c>
      <c r="D91" s="80" t="str">
        <f>+'Ejecucion Dicie 2021 DEP.Afecta'!AF116</f>
        <v>CSF</v>
      </c>
      <c r="E91" s="80" t="str">
        <f>+'Ejecucion Dicie 2021 DEP.Afecta'!AI116</f>
        <v>10</v>
      </c>
      <c r="F91" s="80" t="str">
        <f>+'Ejecucion Dicie 2021 DEP.Afecta'!AJ116</f>
        <v>RECURSOS CORRIENTES</v>
      </c>
      <c r="G91" s="81">
        <f>+'Ejecucion Dicie 2021 DEP.Afecta'!$AP$116</f>
        <v>3494373507.1700001</v>
      </c>
      <c r="H91" s="81">
        <f>+'Ejecucion Dicie 2021 DEP.Afecta'!$AQ$116</f>
        <v>3300546279.46</v>
      </c>
      <c r="I91" s="81">
        <f>+'Ejecucion Dicie 2021 DEP.Afecta'!$AR$116</f>
        <v>193827227.71000001</v>
      </c>
      <c r="J91" s="81">
        <f>+'Ejecucion Dicie 2021 DEP.Afecta'!$AS$116</f>
        <v>0</v>
      </c>
      <c r="K91" s="81">
        <f>+'Ejecucion Dicie 2021 DEP.Afecta'!$AU$116</f>
        <v>3300546279.46</v>
      </c>
      <c r="L91" s="81">
        <f>+'Ejecucion Dicie 2021 DEP.Afecta'!$AW$116</f>
        <v>0</v>
      </c>
      <c r="M91" s="81">
        <f>+'Ejecucion Dicie 2021 DEP.Afecta'!$BD$116</f>
        <v>0</v>
      </c>
      <c r="N91" s="81">
        <f>+'Ejecucion Dicie 2021 DEP.Afecta'!$AY$116</f>
        <v>0</v>
      </c>
      <c r="O91" s="81">
        <f>+'Ejecucion Dicie 2021 DEP.Afecta'!$AZ$116</f>
        <v>3300546279.46</v>
      </c>
      <c r="P91" s="81">
        <f>+'Ejecucion Dicie 2021 DEP.Afecta'!$BA$116</f>
        <v>0</v>
      </c>
      <c r="Q91" s="81">
        <f>+'Ejecucion Dicie 2021 DEP.Afecta'!$BB$116</f>
        <v>3300546279.46</v>
      </c>
      <c r="R91" s="81">
        <f>+'Ejecucion Dicie 2021 DEP.Afecta'!$BC$116</f>
        <v>0</v>
      </c>
      <c r="S91" s="81">
        <f>+'Ejecucion Dicie 2021 DEP.Afecta'!$BD$116</f>
        <v>0</v>
      </c>
      <c r="T91" s="87">
        <f t="shared" si="1"/>
        <v>94.45316228181413</v>
      </c>
    </row>
    <row r="92" spans="1:20" s="79" customFormat="1" ht="45" x14ac:dyDescent="0.25">
      <c r="A92" s="82" t="str">
        <f>CONCATENATE('Ejecucion Dicie 2021 DEP.Afecta'!A117," ",'Ejecucion Dicie 2021 DEP.Afecta'!C117," ",'Ejecucion Dicie 2021 DEP.Afecta'!E117," ",'Ejecucion Dicie 2021 DEP.Afecta'!G117," ",'Ejecucion Dicie 2021 DEP.Afecta'!I117," ",'Ejecucion Dicie 2021 DEP.Afecta'!L117)</f>
        <v>A 02 02 02 008 007</v>
      </c>
      <c r="B92" s="82" t="str">
        <f>+'Ejecucion Dicie 2021 DEP.Afecta'!S117</f>
        <v>SERVICIOS DE MANTENIMIENTO, REPARACIÓN E INSTALACIÓN (EXCEPTO SERVICIOS DE CONSTRUCCIÓN)</v>
      </c>
      <c r="C92" s="82" t="str">
        <f>+'Ejecucion Dicie 2021 DEP.Afecta'!AA117</f>
        <v>Nación</v>
      </c>
      <c r="D92" s="82" t="str">
        <f>+'Ejecucion Dicie 2021 DEP.Afecta'!AF117</f>
        <v>CSF</v>
      </c>
      <c r="E92" s="82" t="str">
        <f>+'Ejecucion Dicie 2021 DEP.Afecta'!AI117</f>
        <v>10</v>
      </c>
      <c r="F92" s="82" t="str">
        <f>+'Ejecucion Dicie 2021 DEP.Afecta'!AJ117</f>
        <v>RECURSOS CORRIENTES</v>
      </c>
      <c r="G92" s="83">
        <f>+'Ejecucion Dicie 2021 DEP.Afecta'!$AP$117</f>
        <v>297146408</v>
      </c>
      <c r="H92" s="83">
        <f>+'Ejecucion Dicie 2021 DEP.Afecta'!$AQ$117</f>
        <v>274032613.88</v>
      </c>
      <c r="I92" s="83">
        <f>+'Ejecucion Dicie 2021 DEP.Afecta'!$AR$117</f>
        <v>23113794.120000001</v>
      </c>
      <c r="J92" s="83">
        <f>+'Ejecucion Dicie 2021 DEP.Afecta'!$AS$117</f>
        <v>0</v>
      </c>
      <c r="K92" s="83">
        <f>+'Ejecucion Dicie 2021 DEP.Afecta'!$AU$117</f>
        <v>274032613.88</v>
      </c>
      <c r="L92" s="83">
        <f>+'Ejecucion Dicie 2021 DEP.Afecta'!$AW$117</f>
        <v>0</v>
      </c>
      <c r="M92" s="83">
        <f>+'Ejecucion Dicie 2021 DEP.Afecta'!$AX$117</f>
        <v>274032613.88</v>
      </c>
      <c r="N92" s="83">
        <f>+'Ejecucion Dicie 2021 DEP.Afecta'!$AY$117</f>
        <v>0</v>
      </c>
      <c r="O92" s="83">
        <f>+'Ejecucion Dicie 2021 DEP.Afecta'!$AZ$117</f>
        <v>274032613.88</v>
      </c>
      <c r="P92" s="83">
        <f>+'Ejecucion Dicie 2021 DEP.Afecta'!$BA$117</f>
        <v>0</v>
      </c>
      <c r="Q92" s="83">
        <f>+'Ejecucion Dicie 2021 DEP.Afecta'!$BB$117</f>
        <v>274032613.88</v>
      </c>
      <c r="R92" s="83">
        <f>+'Ejecucion Dicie 2021 DEP.Afecta'!$BC$117</f>
        <v>0</v>
      </c>
      <c r="S92" s="83">
        <f>+'Ejecucion Dicie 2021 DEP.Afecta'!$BD$117</f>
        <v>0</v>
      </c>
      <c r="T92" s="87">
        <f t="shared" si="1"/>
        <v>92.221412240662175</v>
      </c>
    </row>
    <row r="93" spans="1:20" s="79" customFormat="1" ht="30" x14ac:dyDescent="0.25">
      <c r="A93" s="82" t="str">
        <f>CONCATENATE('Ejecucion Dicie 2021 DEP.Afecta'!A118," ",'Ejecucion Dicie 2021 DEP.Afecta'!C118," ",'Ejecucion Dicie 2021 DEP.Afecta'!E118," ",'Ejecucion Dicie 2021 DEP.Afecta'!G118," ",'Ejecucion Dicie 2021 DEP.Afecta'!I118," ",'Ejecucion Dicie 2021 DEP.Afecta'!L118)</f>
        <v xml:space="preserve">A 02 02 02 009 </v>
      </c>
      <c r="B93" s="82" t="str">
        <f>+'Ejecucion Dicie 2021 DEP.Afecta'!S118</f>
        <v>SERVICIOS PARA LA COMUNIDAD, SOCIALES Y PERSONALES</v>
      </c>
      <c r="C93" s="82" t="str">
        <f>+'Ejecucion Dicie 2021 DEP.Afecta'!AA118</f>
        <v>Nación</v>
      </c>
      <c r="D93" s="82" t="str">
        <f>+'Ejecucion Dicie 2021 DEP.Afecta'!AF118</f>
        <v>CSF</v>
      </c>
      <c r="E93" s="82" t="str">
        <f>+'Ejecucion Dicie 2021 DEP.Afecta'!AI118</f>
        <v>10</v>
      </c>
      <c r="F93" s="82" t="str">
        <f>+'Ejecucion Dicie 2021 DEP.Afecta'!AJ118</f>
        <v>RECURSOS CORRIENTES</v>
      </c>
      <c r="G93" s="83">
        <f>+'Ejecucion Dicie 2021 DEP.Afecta'!$AP$118</f>
        <v>1130068435.8299999</v>
      </c>
      <c r="H93" s="83">
        <f>+'Ejecucion Dicie 2021 DEP.Afecta'!$AQ$118</f>
        <v>995260766.26999998</v>
      </c>
      <c r="I93" s="83">
        <f>+'Ejecucion Dicie 2021 DEP.Afecta'!$AR$118</f>
        <v>134807669.56</v>
      </c>
      <c r="J93" s="83">
        <f>+'Ejecucion Dicie 2021 DEP.Afecta'!$AS$118</f>
        <v>0</v>
      </c>
      <c r="K93" s="83">
        <f>+'Ejecucion Dicie 2021 DEP.Afecta'!$AU$118</f>
        <v>995260766.26999998</v>
      </c>
      <c r="L93" s="83">
        <f>+'Ejecucion Dicie 2021 DEP.Afecta'!$AW$118</f>
        <v>0</v>
      </c>
      <c r="M93" s="83">
        <f>+'Ejecucion Dicie 2021 DEP.Afecta'!$AX$118</f>
        <v>995260766.26999998</v>
      </c>
      <c r="N93" s="83">
        <f>+'Ejecucion Dicie 2021 DEP.Afecta'!$AY$118</f>
        <v>0</v>
      </c>
      <c r="O93" s="83">
        <f>+'Ejecucion Dicie 2021 DEP.Afecta'!$AZ$118</f>
        <v>995260766.26999998</v>
      </c>
      <c r="P93" s="83">
        <f>+'Ejecucion Dicie 2021 DEP.Afecta'!$BA$118</f>
        <v>0</v>
      </c>
      <c r="Q93" s="83">
        <f>+'Ejecucion Dicie 2021 DEP.Afecta'!$BB$118</f>
        <v>995260766.26999998</v>
      </c>
      <c r="R93" s="83">
        <f>+'Ejecucion Dicie 2021 DEP.Afecta'!$BC$118</f>
        <v>0</v>
      </c>
      <c r="S93" s="83">
        <f>+'Ejecucion Dicie 2021 DEP.Afecta'!$BD$118</f>
        <v>710909.76</v>
      </c>
      <c r="T93" s="87">
        <f t="shared" si="1"/>
        <v>88.07084019995763</v>
      </c>
    </row>
    <row r="94" spans="1:20" s="79" customFormat="1" ht="30" x14ac:dyDescent="0.25">
      <c r="A94" s="82" t="str">
        <f>CONCATENATE('Ejecucion Dicie 2021 DEP.Afecta'!A119," ",'Ejecucion Dicie 2021 DEP.Afecta'!C119," ",'Ejecucion Dicie 2021 DEP.Afecta'!E119," ",'Ejecucion Dicie 2021 DEP.Afecta'!G119," ",'Ejecucion Dicie 2021 DEP.Afecta'!I119," ",'Ejecucion Dicie 2021 DEP.Afecta'!L119)</f>
        <v>A 02 02 02 009 002</v>
      </c>
      <c r="B94" s="82" t="str">
        <f>+'Ejecucion Dicie 2021 DEP.Afecta'!S119</f>
        <v>SERVICIOS DE EDUCACIÓN</v>
      </c>
      <c r="C94" s="82" t="str">
        <f>+'Ejecucion Dicie 2021 DEP.Afecta'!AA119</f>
        <v>Nación</v>
      </c>
      <c r="D94" s="82" t="str">
        <f>+'Ejecucion Dicie 2021 DEP.Afecta'!AF119</f>
        <v>CSF</v>
      </c>
      <c r="E94" s="82" t="str">
        <f>+'Ejecucion Dicie 2021 DEP.Afecta'!AI119</f>
        <v>10</v>
      </c>
      <c r="F94" s="82" t="str">
        <f>+'Ejecucion Dicie 2021 DEP.Afecta'!AJ119</f>
        <v>RECURSOS CORRIENTES</v>
      </c>
      <c r="G94" s="83">
        <f>+'Ejecucion Dicie 2021 DEP.Afecta'!$AP$119</f>
        <v>605129186.83000004</v>
      </c>
      <c r="H94" s="83">
        <f>+'Ejecucion Dicie 2021 DEP.Afecta'!$AQ$119</f>
        <v>587876558</v>
      </c>
      <c r="I94" s="83">
        <f>+'Ejecucion Dicie 2021 DEP.Afecta'!$AR$119</f>
        <v>17252628.829999998</v>
      </c>
      <c r="J94" s="83">
        <f>+'Ejecucion Dicie 2021 DEP.Afecta'!$AS$119</f>
        <v>0</v>
      </c>
      <c r="K94" s="83">
        <f>+'Ejecucion Dicie 2021 DEP.Afecta'!$AU$119</f>
        <v>587876558</v>
      </c>
      <c r="L94" s="83">
        <f>+'Ejecucion Dicie 2021 DEP.Afecta'!$AW$119</f>
        <v>0</v>
      </c>
      <c r="M94" s="83">
        <f>+'Ejecucion Dicie 2021 DEP.Afecta'!$AX$119</f>
        <v>587876558</v>
      </c>
      <c r="N94" s="83">
        <f>+'Ejecucion Dicie 2021 DEP.Afecta'!$AY$119</f>
        <v>0</v>
      </c>
      <c r="O94" s="83">
        <f>+'Ejecucion Dicie 2021 DEP.Afecta'!$AZ$119</f>
        <v>587876558</v>
      </c>
      <c r="P94" s="83">
        <f>+'Ejecucion Dicie 2021 DEP.Afecta'!$BA$119</f>
        <v>0</v>
      </c>
      <c r="Q94" s="83">
        <f>+'Ejecucion Dicie 2021 DEP.Afecta'!$BB$119</f>
        <v>587876558</v>
      </c>
      <c r="R94" s="83">
        <f>+'Ejecucion Dicie 2021 DEP.Afecta'!$BC$119</f>
        <v>0</v>
      </c>
      <c r="S94" s="83">
        <f>+'Ejecucion Dicie 2021 DEP.Afecta'!$BD$119</f>
        <v>459660</v>
      </c>
      <c r="T94" s="87">
        <f t="shared" si="1"/>
        <v>97.148934606777303</v>
      </c>
    </row>
    <row r="95" spans="1:20" s="79" customFormat="1" ht="30" x14ac:dyDescent="0.25">
      <c r="A95" s="82" t="str">
        <f>CONCATENATE('Ejecucion Dicie 2021 DEP.Afecta'!A120," ",'Ejecucion Dicie 2021 DEP.Afecta'!C120," ",'Ejecucion Dicie 2021 DEP.Afecta'!E120," ",'Ejecucion Dicie 2021 DEP.Afecta'!G120," ",'Ejecucion Dicie 2021 DEP.Afecta'!I120," ",'Ejecucion Dicie 2021 DEP.Afecta'!L120)</f>
        <v>A 02 02 02 009 003</v>
      </c>
      <c r="B95" s="82" t="str">
        <f>+'Ejecucion Dicie 2021 DEP.Afecta'!S120</f>
        <v>SERVICIOS PARA EL CUIDADO DE LA SALUD HUMANA Y SERVICIOS SOCIALES</v>
      </c>
      <c r="C95" s="82" t="str">
        <f>+'Ejecucion Dicie 2021 DEP.Afecta'!AA120</f>
        <v>Nación</v>
      </c>
      <c r="D95" s="82" t="str">
        <f>+'Ejecucion Dicie 2021 DEP.Afecta'!AF120</f>
        <v>CSF</v>
      </c>
      <c r="E95" s="82" t="str">
        <f>+'Ejecucion Dicie 2021 DEP.Afecta'!AI120</f>
        <v>10</v>
      </c>
      <c r="F95" s="82" t="str">
        <f>+'Ejecucion Dicie 2021 DEP.Afecta'!AJ120</f>
        <v>RECURSOS CORRIENTES</v>
      </c>
      <c r="G95" s="83">
        <f>+'Ejecucion Dicie 2021 DEP.Afecta'!$AP$120</f>
        <v>98000000</v>
      </c>
      <c r="H95" s="83">
        <f>+'Ejecucion Dicie 2021 DEP.Afecta'!$AQ$120</f>
        <v>92788600</v>
      </c>
      <c r="I95" s="83">
        <f>+'Ejecucion Dicie 2021 DEP.Afecta'!$AR$120</f>
        <v>5211400</v>
      </c>
      <c r="J95" s="83">
        <f>+'Ejecucion Dicie 2021 DEP.Afecta'!$AS$120</f>
        <v>0</v>
      </c>
      <c r="K95" s="83">
        <f>+'Ejecucion Dicie 2021 DEP.Afecta'!$AU$120</f>
        <v>92788600</v>
      </c>
      <c r="L95" s="83">
        <f>+'Ejecucion Dicie 2021 DEP.Afecta'!$AW$120</f>
        <v>0</v>
      </c>
      <c r="M95" s="83">
        <f>+'Ejecucion Dicie 2021 DEP.Afecta'!$AX$120</f>
        <v>92788600</v>
      </c>
      <c r="N95" s="83">
        <f>+'Ejecucion Dicie 2021 DEP.Afecta'!$AY$120</f>
        <v>0</v>
      </c>
      <c r="O95" s="83">
        <f>+'Ejecucion Dicie 2021 DEP.Afecta'!$AZ$120</f>
        <v>92788600</v>
      </c>
      <c r="P95" s="83">
        <f>+'Ejecucion Dicie 2021 DEP.Afecta'!$BA$120</f>
        <v>0</v>
      </c>
      <c r="Q95" s="83">
        <f>+'Ejecucion Dicie 2021 DEP.Afecta'!$BB$120</f>
        <v>92788600</v>
      </c>
      <c r="R95" s="83">
        <f>+'Ejecucion Dicie 2021 DEP.Afecta'!$BC$120</f>
        <v>0</v>
      </c>
      <c r="S95" s="83">
        <f>+'Ejecucion Dicie 2021 DEP.Afecta'!$BD$120</f>
        <v>0</v>
      </c>
      <c r="T95" s="87">
        <f t="shared" si="1"/>
        <v>94.682244897959194</v>
      </c>
    </row>
    <row r="96" spans="1:20" s="79" customFormat="1" ht="60" x14ac:dyDescent="0.25">
      <c r="A96" s="80" t="str">
        <f>CONCATENATE('Ejecucion Dicie 2021 DEP.Afecta'!A121," ",'Ejecucion Dicie 2021 DEP.Afecta'!C121," ",'Ejecucion Dicie 2021 DEP.Afecta'!E121," ",'Ejecucion Dicie 2021 DEP.Afecta'!G121," ",'Ejecucion Dicie 2021 DEP.Afecta'!I121," ",'Ejecucion Dicie 2021 DEP.Afecta'!L121)</f>
        <v>A 02 02 02 009 004</v>
      </c>
      <c r="B96" s="80" t="str">
        <f>+'Ejecucion Dicie 2021 DEP.Afecta'!S121</f>
        <v>SERVICIOS DE ALCANTARILLADO, RECOLECCIÓN, TRATAMIENTO Y DISPOSICIÓN DE DESECHOS Y OTROS SERVICIOS DE SANEAMIENTO AMBIENTAL</v>
      </c>
      <c r="C96" s="80" t="str">
        <f>+'Ejecucion Dicie 2021 DEP.Afecta'!AA121</f>
        <v>Nación</v>
      </c>
      <c r="D96" s="80" t="str">
        <f>+'Ejecucion Dicie 2021 DEP.Afecta'!AF121</f>
        <v>CSF</v>
      </c>
      <c r="E96" s="80" t="str">
        <f>+'Ejecucion Dicie 2021 DEP.Afecta'!AI121</f>
        <v>10</v>
      </c>
      <c r="F96" s="80" t="str">
        <f>+'Ejecucion Dicie 2021 DEP.Afecta'!AJ121</f>
        <v>RECURSOS CORRIENTES</v>
      </c>
      <c r="G96" s="81">
        <f>+'Ejecucion Dicie 2021 DEP.Afecta'!$AP$121</f>
        <v>155000000</v>
      </c>
      <c r="H96" s="81">
        <f>+'Ejecucion Dicie 2021 DEP.Afecta'!$AQ$121</f>
        <v>42657430.270000003</v>
      </c>
      <c r="I96" s="81">
        <f>+'Ejecucion Dicie 2021 DEP.Afecta'!$AR$121</f>
        <v>112342569.73</v>
      </c>
      <c r="J96" s="81">
        <f>+'Ejecucion Dicie 2021 DEP.Afecta'!$AS$121</f>
        <v>0</v>
      </c>
      <c r="K96" s="81">
        <f>+'Ejecucion Dicie 2021 DEP.Afecta'!$AU$121</f>
        <v>42657430.270000003</v>
      </c>
      <c r="L96" s="81">
        <f>+'Ejecucion Dicie 2021 DEP.Afecta'!$AW$121</f>
        <v>0</v>
      </c>
      <c r="M96" s="81">
        <f>+'Ejecucion Dicie 2021 DEP.Afecta'!$AX$121</f>
        <v>42657430.270000003</v>
      </c>
      <c r="N96" s="81">
        <f>+'Ejecucion Dicie 2021 DEP.Afecta'!$AY$121</f>
        <v>0</v>
      </c>
      <c r="O96" s="81">
        <f>+'Ejecucion Dicie 2021 DEP.Afecta'!$AZ$121</f>
        <v>42657430.270000003</v>
      </c>
      <c r="P96" s="81">
        <f>+'Ejecucion Dicie 2021 DEP.Afecta'!$BA$121</f>
        <v>0</v>
      </c>
      <c r="Q96" s="81">
        <f>+'Ejecucion Dicie 2021 DEP.Afecta'!$BB$121</f>
        <v>42657430.270000003</v>
      </c>
      <c r="R96" s="81">
        <f>+'Ejecucion Dicie 2021 DEP.Afecta'!$BC$121</f>
        <v>0</v>
      </c>
      <c r="S96" s="81">
        <f>+'Ejecucion Dicie 2021 DEP.Afecta'!$BD$121</f>
        <v>251249.76</v>
      </c>
      <c r="T96" s="87">
        <f t="shared" si="1"/>
        <v>27.520922754838711</v>
      </c>
    </row>
    <row r="97" spans="1:20" s="79" customFormat="1" ht="30" x14ac:dyDescent="0.25">
      <c r="A97" s="80" t="str">
        <f>CONCATENATE('Ejecucion Dicie 2021 DEP.Afecta'!A122," ",'Ejecucion Dicie 2021 DEP.Afecta'!C122," ",'Ejecucion Dicie 2021 DEP.Afecta'!E122," ",'Ejecucion Dicie 2021 DEP.Afecta'!G122," ",'Ejecucion Dicie 2021 DEP.Afecta'!I122," ",'Ejecucion Dicie 2021 DEP.Afecta'!L122)</f>
        <v>A 02 02 02 009 006</v>
      </c>
      <c r="B97" s="80" t="str">
        <f>+'Ejecucion Dicie 2021 DEP.Afecta'!S122</f>
        <v>SERVICIOS DE ESPARCIMIENTO, CULTURALES Y DEPORTIVOS</v>
      </c>
      <c r="C97" s="80" t="str">
        <f>+'Ejecucion Dicie 2021 DEP.Afecta'!AA122</f>
        <v>Nación</v>
      </c>
      <c r="D97" s="80" t="str">
        <f>+'Ejecucion Dicie 2021 DEP.Afecta'!AF122</f>
        <v>CSF</v>
      </c>
      <c r="E97" s="80" t="str">
        <f>+'Ejecucion Dicie 2021 DEP.Afecta'!AI122</f>
        <v>10</v>
      </c>
      <c r="F97" s="80" t="str">
        <f>+'Ejecucion Dicie 2021 DEP.Afecta'!AJ122</f>
        <v>RECURSOS CORRIENTES</v>
      </c>
      <c r="G97" s="81">
        <f>+'Ejecucion Dicie 2021 DEP.Afecta'!$AP$122</f>
        <v>271939249</v>
      </c>
      <c r="H97" s="81">
        <f>+'Ejecucion Dicie 2021 DEP.Afecta'!$AQ$122</f>
        <v>271938178</v>
      </c>
      <c r="I97" s="81">
        <f>+'Ejecucion Dicie 2021 DEP.Afecta'!$AR$122</f>
        <v>1071</v>
      </c>
      <c r="J97" s="81">
        <f>+'Ejecucion Dicie 2021 DEP.Afecta'!$AS$122</f>
        <v>0</v>
      </c>
      <c r="K97" s="81">
        <f>+'Ejecucion Dicie 2021 DEP.Afecta'!$AU$122</f>
        <v>271938178</v>
      </c>
      <c r="L97" s="81">
        <f>+'Ejecucion Dicie 2021 DEP.Afecta'!$AW$122</f>
        <v>0</v>
      </c>
      <c r="M97" s="81">
        <f>+'Ejecucion Dicie 2021 DEP.Afecta'!$AX$122</f>
        <v>271938178</v>
      </c>
      <c r="N97" s="81">
        <f>+'Ejecucion Dicie 2021 DEP.Afecta'!$AY$122</f>
        <v>0</v>
      </c>
      <c r="O97" s="81">
        <f>+'Ejecucion Dicie 2021 DEP.Afecta'!$AZ$122</f>
        <v>271938178</v>
      </c>
      <c r="P97" s="81">
        <f>+'Ejecucion Dicie 2021 DEP.Afecta'!$BA$122</f>
        <v>0</v>
      </c>
      <c r="Q97" s="81">
        <f>+'Ejecucion Dicie 2021 DEP.Afecta'!$BB$122</f>
        <v>271938178</v>
      </c>
      <c r="R97" s="81">
        <f>+'Ejecucion Dicie 2021 DEP.Afecta'!$BC$122</f>
        <v>0</v>
      </c>
      <c r="S97" s="81">
        <f>+'Ejecucion Dicie 2021 DEP.Afecta'!$BD$122</f>
        <v>0</v>
      </c>
      <c r="T97" s="87">
        <f t="shared" si="1"/>
        <v>99.999606162036585</v>
      </c>
    </row>
    <row r="98" spans="1:20" s="79" customFormat="1" ht="30" x14ac:dyDescent="0.25">
      <c r="A98" s="80" t="str">
        <f>CONCATENATE('Ejecucion Dicie 2021 DEP.Afecta'!A123," ",'Ejecucion Dicie 2021 DEP.Afecta'!C123," ",'Ejecucion Dicie 2021 DEP.Afecta'!E123," ",'Ejecucion Dicie 2021 DEP.Afecta'!G123," ",'Ejecucion Dicie 2021 DEP.Afecta'!I123," ",'Ejecucion Dicie 2021 DEP.Afecta'!L123)</f>
        <v xml:space="preserve">A 02 02 02 010 </v>
      </c>
      <c r="B98" s="80" t="str">
        <f>+'Ejecucion Dicie 2021 DEP.Afecta'!S123</f>
        <v>VIÁTICOS DE LOS FUNCIONARIOS EN COMISIÓN</v>
      </c>
      <c r="C98" s="80" t="str">
        <f>+'Ejecucion Dicie 2021 DEP.Afecta'!AA123</f>
        <v>Nación</v>
      </c>
      <c r="D98" s="80" t="str">
        <f>+'Ejecucion Dicie 2021 DEP.Afecta'!AF123</f>
        <v>CSF</v>
      </c>
      <c r="E98" s="80" t="str">
        <f>+'Ejecucion Dicie 2021 DEP.Afecta'!AI123</f>
        <v>10</v>
      </c>
      <c r="F98" s="80" t="str">
        <f>+'Ejecucion Dicie 2021 DEP.Afecta'!AJ123</f>
        <v>RECURSOS CORRIENTES</v>
      </c>
      <c r="G98" s="81">
        <f>+'Ejecucion Dicie 2021 DEP.Afecta'!$AP$123</f>
        <v>66500000</v>
      </c>
      <c r="H98" s="81">
        <f>+'Ejecucion Dicie 2021 DEP.Afecta'!$AQ$123</f>
        <v>20108050</v>
      </c>
      <c r="I98" s="81">
        <f>+'Ejecucion Dicie 2021 DEP.Afecta'!$AR$123</f>
        <v>46391950</v>
      </c>
      <c r="J98" s="81">
        <f>+'Ejecucion Dicie 2021 DEP.Afecta'!$AS$123</f>
        <v>0</v>
      </c>
      <c r="K98" s="81">
        <f>+'Ejecucion Dicie 2021 DEP.Afecta'!$AU$123</f>
        <v>20108050</v>
      </c>
      <c r="L98" s="81">
        <f>+'Ejecucion Dicie 2021 DEP.Afecta'!$AW$123</f>
        <v>0</v>
      </c>
      <c r="M98" s="81">
        <f>+'Ejecucion Dicie 2021 DEP.Afecta'!$AX$123</f>
        <v>20108050</v>
      </c>
      <c r="N98" s="81">
        <f>+'Ejecucion Dicie 2021 DEP.Afecta'!$AY$123</f>
        <v>0</v>
      </c>
      <c r="O98" s="81">
        <f>+'Ejecucion Dicie 2021 DEP.Afecta'!$AZ$123</f>
        <v>20108050</v>
      </c>
      <c r="P98" s="81">
        <f>+'Ejecucion Dicie 2021 DEP.Afecta'!$BA$123</f>
        <v>0</v>
      </c>
      <c r="Q98" s="81">
        <f>+'Ejecucion Dicie 2021 DEP.Afecta'!$BB$123</f>
        <v>20108050</v>
      </c>
      <c r="R98" s="81">
        <f>+'Ejecucion Dicie 2021 DEP.Afecta'!$BC$123</f>
        <v>0</v>
      </c>
      <c r="S98" s="81">
        <f>+'Ejecucion Dicie 2021 DEP.Afecta'!$BD$123</f>
        <v>0</v>
      </c>
      <c r="T98" s="87">
        <f t="shared" si="1"/>
        <v>30.237669172932328</v>
      </c>
    </row>
    <row r="99" spans="1:20" s="79" customFormat="1" ht="30" x14ac:dyDescent="0.25">
      <c r="A99" s="80" t="str">
        <f>CONCATENATE('Ejecucion Dicie 2021 DEP.Afecta'!A124," ",'Ejecucion Dicie 2021 DEP.Afecta'!C124," ",'Ejecucion Dicie 2021 DEP.Afecta'!E124," ",'Ejecucion Dicie 2021 DEP.Afecta'!G124," ",'Ejecucion Dicie 2021 DEP.Afecta'!I124," ",'Ejecucion Dicie 2021 DEP.Afecta'!L124)</f>
        <v xml:space="preserve">A 03    </v>
      </c>
      <c r="B99" s="80" t="str">
        <f>+'Ejecucion Dicie 2021 DEP.Afecta'!S124</f>
        <v>TRANSFERENCIAS CORRIENTES</v>
      </c>
      <c r="C99" s="80" t="str">
        <f>+'Ejecucion Dicie 2021 DEP.Afecta'!AA124</f>
        <v>Nación</v>
      </c>
      <c r="D99" s="80" t="str">
        <f>+'Ejecucion Dicie 2021 DEP.Afecta'!AF124</f>
        <v>CSF</v>
      </c>
      <c r="E99" s="80" t="str">
        <f>+'Ejecucion Dicie 2021 DEP.Afecta'!AI124</f>
        <v>10</v>
      </c>
      <c r="F99" s="80" t="str">
        <f>+'Ejecucion Dicie 2021 DEP.Afecta'!AJ124</f>
        <v>RECURSOS CORRIENTES</v>
      </c>
      <c r="G99" s="81">
        <f>+'Ejecucion Dicie 2021 DEP.Afecta'!$AP$124</f>
        <v>356863000</v>
      </c>
      <c r="H99" s="81">
        <f>+'Ejecucion Dicie 2021 DEP.Afecta'!$AQ$124</f>
        <v>35100572</v>
      </c>
      <c r="I99" s="81">
        <f>+'Ejecucion Dicie 2021 DEP.Afecta'!$AR$124</f>
        <v>321762428</v>
      </c>
      <c r="J99" s="81">
        <f>+'Ejecucion Dicie 2021 DEP.Afecta'!$AS$124</f>
        <v>0</v>
      </c>
      <c r="K99" s="81">
        <f>+'Ejecucion Dicie 2021 DEP.Afecta'!$AU$124</f>
        <v>35100572</v>
      </c>
      <c r="L99" s="81">
        <f>+'Ejecucion Dicie 2021 DEP.Afecta'!$AW$124</f>
        <v>0</v>
      </c>
      <c r="M99" s="81">
        <f>+'Ejecucion Dicie 2021 DEP.Afecta'!$AX$124</f>
        <v>35100572</v>
      </c>
      <c r="N99" s="81">
        <f>+'Ejecucion Dicie 2021 DEP.Afecta'!$AY$124</f>
        <v>0</v>
      </c>
      <c r="O99" s="81">
        <f>+'Ejecucion Dicie 2021 DEP.Afecta'!$AZ$124</f>
        <v>35100572</v>
      </c>
      <c r="P99" s="81">
        <f>+'Ejecucion Dicie 2021 DEP.Afecta'!$BA$124</f>
        <v>0</v>
      </c>
      <c r="Q99" s="81">
        <f>+'Ejecucion Dicie 2021 DEP.Afecta'!$BB$124</f>
        <v>35100572</v>
      </c>
      <c r="R99" s="81">
        <f>+'Ejecucion Dicie 2021 DEP.Afecta'!$BC$124</f>
        <v>0</v>
      </c>
      <c r="S99" s="81">
        <f>+'Ejecucion Dicie 2021 DEP.Afecta'!$BD$124</f>
        <v>94362722</v>
      </c>
      <c r="T99" s="87">
        <f t="shared" si="1"/>
        <v>9.8358675458088953</v>
      </c>
    </row>
    <row r="100" spans="1:20" s="79" customFormat="1" ht="30" x14ac:dyDescent="0.25">
      <c r="A100" s="80" t="str">
        <f>CONCATENATE('Ejecucion Dicie 2021 DEP.Afecta'!A125," ",'Ejecucion Dicie 2021 DEP.Afecta'!C125," ",'Ejecucion Dicie 2021 DEP.Afecta'!E125," ",'Ejecucion Dicie 2021 DEP.Afecta'!G125," ",'Ejecucion Dicie 2021 DEP.Afecta'!I125," ",'Ejecucion Dicie 2021 DEP.Afecta'!L125)</f>
        <v xml:space="preserve">A 03    </v>
      </c>
      <c r="B100" s="80" t="str">
        <f>+'Ejecucion Dicie 2021 DEP.Afecta'!S125</f>
        <v>TRANSFERENCIAS CORRIENTES</v>
      </c>
      <c r="C100" s="80" t="str">
        <f>+'Ejecucion Dicie 2021 DEP.Afecta'!AA125</f>
        <v>Propios</v>
      </c>
      <c r="D100" s="80" t="str">
        <f>+'Ejecucion Dicie 2021 DEP.Afecta'!AF125</f>
        <v>CSF</v>
      </c>
      <c r="E100" s="80" t="str">
        <f>+'Ejecucion Dicie 2021 DEP.Afecta'!AI125</f>
        <v>21</v>
      </c>
      <c r="F100" s="80" t="str">
        <f>+'Ejecucion Dicie 2021 DEP.Afecta'!AJ125</f>
        <v>OTROS RECURSOS DE TESORERIA</v>
      </c>
      <c r="G100" s="81">
        <f>+'Ejecucion Dicie 2021 DEP.Afecta'!$AP$125</f>
        <v>100296000</v>
      </c>
      <c r="H100" s="81">
        <f>+'Ejecucion Dicie 2021 DEP.Afecta'!$AQ$125</f>
        <v>100296000</v>
      </c>
      <c r="I100" s="81">
        <f>+'Ejecucion Dicie 2021 DEP.Afecta'!$AR$125</f>
        <v>0</v>
      </c>
      <c r="J100" s="81">
        <f>+'Ejecucion Dicie 2021 DEP.Afecta'!$AS$125</f>
        <v>0</v>
      </c>
      <c r="K100" s="81">
        <f>+'Ejecucion Dicie 2021 DEP.Afecta'!$AU$125</f>
        <v>100296000</v>
      </c>
      <c r="L100" s="81">
        <f>+'Ejecucion Dicie 2021 DEP.Afecta'!$AW$125</f>
        <v>0</v>
      </c>
      <c r="M100" s="81">
        <f>+'Ejecucion Dicie 2021 DEP.Afecta'!$AX$125</f>
        <v>100296000</v>
      </c>
      <c r="N100" s="81">
        <f>+'Ejecucion Dicie 2021 DEP.Afecta'!$AY$125</f>
        <v>0</v>
      </c>
      <c r="O100" s="81">
        <f>+'Ejecucion Dicie 2021 DEP.Afecta'!$AZ$125</f>
        <v>100296000</v>
      </c>
      <c r="P100" s="81">
        <f>+'Ejecucion Dicie 2021 DEP.Afecta'!$BA$126</f>
        <v>0</v>
      </c>
      <c r="Q100" s="81">
        <f>+'Ejecucion Dicie 2021 DEP.Afecta'!$BB$125</f>
        <v>100296000</v>
      </c>
      <c r="R100" s="81">
        <f>+'Ejecucion Dicie 2021 DEP.Afecta'!$BC$125</f>
        <v>0</v>
      </c>
      <c r="S100" s="81">
        <f>+'Ejecucion Dicie 2021 DEP.Afecta'!$BD$125</f>
        <v>0</v>
      </c>
      <c r="T100" s="87">
        <f t="shared" si="1"/>
        <v>100</v>
      </c>
    </row>
    <row r="101" spans="1:20" s="79" customFormat="1" ht="135" x14ac:dyDescent="0.25">
      <c r="A101" s="80" t="str">
        <f>CONCATENATE('Ejecucion Dicie 2021 DEP.Afecta'!A126," ",'Ejecucion Dicie 2021 DEP.Afecta'!C126," ",'Ejecucion Dicie 2021 DEP.Afecta'!E126," ",'Ejecucion Dicie 2021 DEP.Afecta'!G126," ",'Ejecucion Dicie 2021 DEP.Afecta'!I126," ",'Ejecucion Dicie 2021 DEP.Afecta'!L126)</f>
        <v xml:space="preserve">A 03 02   </v>
      </c>
      <c r="B101" s="80" t="str">
        <f>CONCATENATE('Ejecucion Dicie 2021 DEP.Afecta'!S126," ",'Ejecucion Dicie 2021 DEP.Afecta'!S126," ",'Ejecucion Dicie 2021 DEP.Afecta'!S126," ",'Ejecucion Dicie 2021 DEP.Afecta'!S126," ",'Ejecucion Dicie 2021 DEP.Afecta'!S126," ",'Ejecucion Dicie 2021 DEP.Afecta'!S126)</f>
        <v>A GOBIERNOS Y ORGANIZACIONES INTERNACIONALES A GOBIERNOS Y ORGANIZACIONES INTERNACIONALES A GOBIERNOS Y ORGANIZACIONES INTERNACIONALES A GOBIERNOS Y ORGANIZACIONES INTERNACIONALES A GOBIERNOS Y ORGANIZACIONES INTERNACIONALES A GOBIERNOS Y ORGANIZACIONES INTERNACIONALES</v>
      </c>
      <c r="C101" s="80" t="str">
        <f>+'Ejecucion Dicie 2021 DEP.Afecta'!AA125</f>
        <v>Propios</v>
      </c>
      <c r="D101" s="80" t="str">
        <f>+'Ejecucion Dicie 2021 DEP.Afecta'!AF125</f>
        <v>CSF</v>
      </c>
      <c r="E101" s="80" t="str">
        <f>+'Ejecucion Dicie 2021 DEP.Afecta'!AI125</f>
        <v>21</v>
      </c>
      <c r="F101" s="80" t="str">
        <f>+'Ejecucion Dicie 2021 DEP.Afecta'!AJ125</f>
        <v>OTROS RECURSOS DE TESORERIA</v>
      </c>
      <c r="G101" s="81">
        <f>+'Ejecucion Dicie 2021 DEP.Afecta'!$AP$126</f>
        <v>100296000</v>
      </c>
      <c r="H101" s="81">
        <f>+'Ejecucion Dicie 2021 DEP.Afecta'!$AQ$126</f>
        <v>100296000</v>
      </c>
      <c r="I101" s="81">
        <f>+'Ejecucion Dicie 2021 DEP.Afecta'!$AR$126</f>
        <v>0</v>
      </c>
      <c r="J101" s="81">
        <f>+'Ejecucion Dicie 2021 DEP.Afecta'!$AS$126</f>
        <v>0</v>
      </c>
      <c r="K101" s="81">
        <f>+'Ejecucion Dicie 2021 DEP.Afecta'!$AU$126</f>
        <v>100296000</v>
      </c>
      <c r="L101" s="81">
        <f>+'Ejecucion Dicie 2021 DEP.Afecta'!$AW$126</f>
        <v>0</v>
      </c>
      <c r="M101" s="81">
        <f>+'Ejecucion Dicie 2021 DEP.Afecta'!$AX$126</f>
        <v>100296000</v>
      </c>
      <c r="N101" s="81">
        <f>+'Ejecucion Dicie 2021 DEP.Afecta'!$AY$126</f>
        <v>0</v>
      </c>
      <c r="O101" s="81">
        <f>+'Ejecucion Dicie 2021 DEP.Afecta'!$AZ$126</f>
        <v>100296000</v>
      </c>
      <c r="P101" s="81">
        <f>+'Ejecucion Dicie 2021 DEP.Afecta'!$BA$126</f>
        <v>0</v>
      </c>
      <c r="Q101" s="81">
        <f>+'Ejecucion Dicie 2021 DEP.Afecta'!$BB$126</f>
        <v>100296000</v>
      </c>
      <c r="R101" s="81">
        <f>+'Ejecucion Dicie 2021 DEP.Afecta'!$BC$126</f>
        <v>0</v>
      </c>
      <c r="S101" s="81">
        <f>+'Ejecucion Dicie 2021 DEP.Afecta'!$BD$126</f>
        <v>0</v>
      </c>
      <c r="T101" s="87">
        <f t="shared" si="1"/>
        <v>100</v>
      </c>
    </row>
    <row r="102" spans="1:20" s="79" customFormat="1" ht="30" x14ac:dyDescent="0.25">
      <c r="A102" s="80" t="str">
        <f>CONCATENATE('Ejecucion Dicie 2021 DEP.Afecta'!A127," ",'Ejecucion Dicie 2021 DEP.Afecta'!C127," ",'Ejecucion Dicie 2021 DEP.Afecta'!E127," ",'Ejecucion Dicie 2021 DEP.Afecta'!G127," ",'Ejecucion Dicie 2021 DEP.Afecta'!I127," ",'Ejecucion Dicie 2021 DEP.Afecta'!L127)</f>
        <v xml:space="preserve">A 03 02 02  </v>
      </c>
      <c r="B102" s="80" t="str">
        <f>CONCATENATE('Ejecucion Dicie 2021 DEP.Afecta'!S127)</f>
        <v>A ORGANIZACIONES INTERNACIONALES</v>
      </c>
      <c r="C102" s="80" t="str">
        <f>+'Ejecucion Dicie 2021 DEP.Afecta'!AA126</f>
        <v>Propios</v>
      </c>
      <c r="D102" s="80" t="str">
        <f>+'Ejecucion Dicie 2021 DEP.Afecta'!AF126</f>
        <v>CSF</v>
      </c>
      <c r="E102" s="80" t="str">
        <f>+'Ejecucion Dicie 2021 DEP.Afecta'!AI126</f>
        <v>21</v>
      </c>
      <c r="F102" s="80" t="str">
        <f>+'Ejecucion Dicie 2021 DEP.Afecta'!AJ126</f>
        <v>OTROS RECURSOS DE TESORERIA</v>
      </c>
      <c r="G102" s="81">
        <f>+'Ejecucion Dicie 2021 DEP.Afecta'!$AP$127</f>
        <v>100296000</v>
      </c>
      <c r="H102" s="81">
        <f>+'Ejecucion Dicie 2021 DEP.Afecta'!$AQ$127</f>
        <v>100296000</v>
      </c>
      <c r="I102" s="81">
        <f>+'Ejecucion Dicie 2021 DEP.Afecta'!$AR$127</f>
        <v>0</v>
      </c>
      <c r="J102" s="81">
        <f>+'Ejecucion Dicie 2021 DEP.Afecta'!$AS$127</f>
        <v>0</v>
      </c>
      <c r="K102" s="81">
        <f>+'Ejecucion Dicie 2021 DEP.Afecta'!$AU$127</f>
        <v>100296000</v>
      </c>
      <c r="L102" s="81">
        <f>+'Ejecucion Dicie 2021 DEP.Afecta'!$AW$127</f>
        <v>0</v>
      </c>
      <c r="M102" s="81">
        <f>+'Ejecucion Dicie 2021 DEP.Afecta'!$AX$127</f>
        <v>100296000</v>
      </c>
      <c r="N102" s="81">
        <f>+'Ejecucion Dicie 2021 DEP.Afecta'!$AY$127</f>
        <v>0</v>
      </c>
      <c r="O102" s="81">
        <f>+'Ejecucion Dicie 2021 DEP.Afecta'!$AZ$127</f>
        <v>100296000</v>
      </c>
      <c r="P102" s="81">
        <f>+'Ejecucion Dicie 2021 DEP.Afecta'!$BA$127</f>
        <v>0</v>
      </c>
      <c r="Q102" s="81">
        <f>+'Ejecucion Dicie 2021 DEP.Afecta'!$BB$127</f>
        <v>100296000</v>
      </c>
      <c r="R102" s="81">
        <f>+'Ejecucion Dicie 2021 DEP.Afecta'!$BC$127</f>
        <v>0</v>
      </c>
      <c r="S102" s="81">
        <f>+'Ejecucion Dicie 2021 DEP.Afecta'!$BD$127</f>
        <v>0</v>
      </c>
      <c r="T102" s="87">
        <f t="shared" si="1"/>
        <v>100</v>
      </c>
    </row>
    <row r="103" spans="1:20" s="79" customFormat="1" ht="60" x14ac:dyDescent="0.25">
      <c r="A103" s="80" t="str">
        <f>CONCATENATE('Ejecucion Dicie 2021 DEP.Afecta'!A128," ",'Ejecucion Dicie 2021 DEP.Afecta'!C128," ",'Ejecucion Dicie 2021 DEP.Afecta'!E128," ",'Ejecucion Dicie 2021 DEP.Afecta'!G128," ",'Ejecucion Dicie 2021 DEP.Afecta'!I128," ",'Ejecucion Dicie 2021 DEP.Afecta'!L128)</f>
        <v xml:space="preserve">A 03 02 02 096 </v>
      </c>
      <c r="B103" s="80" t="str">
        <f>CONCATENATE('Ejecucion Dicie 2021 DEP.Afecta'!S128)</f>
        <v>INSTITUTO INTERAMERICANO PARA LA INVESTIGACION DEL CAMBIO GLOBAL -IAI-CONTRIBUCION VOLUNTARIA (LEY 304 DE 1996)</v>
      </c>
      <c r="C103" s="80" t="str">
        <f>+'Ejecucion Dicie 2021 DEP.Afecta'!AA127</f>
        <v>Propios</v>
      </c>
      <c r="D103" s="80" t="str">
        <f>+'Ejecucion Dicie 2021 DEP.Afecta'!AF127</f>
        <v>CSF</v>
      </c>
      <c r="E103" s="80" t="str">
        <f>+'Ejecucion Dicie 2021 DEP.Afecta'!AI127</f>
        <v>21</v>
      </c>
      <c r="F103" s="80" t="str">
        <f>+'Ejecucion Dicie 2021 DEP.Afecta'!AJ127</f>
        <v>OTROS RECURSOS DE TESORERIA</v>
      </c>
      <c r="G103" s="81">
        <f>+'Ejecucion Dicie 2021 DEP.Afecta'!$AP$128</f>
        <v>100296000</v>
      </c>
      <c r="H103" s="81">
        <f>+'Ejecucion Dicie 2021 DEP.Afecta'!$AQ$128</f>
        <v>100296000</v>
      </c>
      <c r="I103" s="81">
        <f>+'Ejecucion Dicie 2021 DEP.Afecta'!$AR$128</f>
        <v>0</v>
      </c>
      <c r="J103" s="81">
        <f>+'Ejecucion Dicie 2021 DEP.Afecta'!$AS$128</f>
        <v>0</v>
      </c>
      <c r="K103" s="81">
        <f>+'Ejecucion Dicie 2021 DEP.Afecta'!$AU$128</f>
        <v>100296000</v>
      </c>
      <c r="L103" s="81">
        <f>+'Ejecucion Dicie 2021 DEP.Afecta'!$AW$128</f>
        <v>0</v>
      </c>
      <c r="M103" s="81">
        <f>+'Ejecucion Dicie 2021 DEP.Afecta'!$AX$128</f>
        <v>100296000</v>
      </c>
      <c r="N103" s="81">
        <f>+'Ejecucion Dicie 2021 DEP.Afecta'!$AY$128</f>
        <v>0</v>
      </c>
      <c r="O103" s="81">
        <f>+'Ejecucion Dicie 2021 DEP.Afecta'!$AZ$128</f>
        <v>100296000</v>
      </c>
      <c r="P103" s="81">
        <f>+'Ejecucion Dicie 2021 DEP.Afecta'!$BA$128</f>
        <v>0</v>
      </c>
      <c r="Q103" s="81">
        <f>+'Ejecucion Dicie 2021 DEP.Afecta'!$BB$128</f>
        <v>100296000</v>
      </c>
      <c r="R103" s="81">
        <f>+'Ejecucion Dicie 2021 DEP.Afecta'!$BC$128</f>
        <v>0</v>
      </c>
      <c r="S103" s="81">
        <f>+'Ejecucion Dicie 2021 DEP.Afecta'!$BD$128</f>
        <v>0</v>
      </c>
      <c r="T103" s="87"/>
    </row>
    <row r="104" spans="1:20" s="79" customFormat="1" ht="30" x14ac:dyDescent="0.25">
      <c r="A104" s="80" t="str">
        <f>CONCATENATE('Ejecucion Dicie 2021 DEP.Afecta'!A129," ",'Ejecucion Dicie 2021 DEP.Afecta'!C129," ",'Ejecucion Dicie 2021 DEP.Afecta'!E129," ",'Ejecucion Dicie 2021 DEP.Afecta'!G129," ",'Ejecucion Dicie 2021 DEP.Afecta'!I129," ",'Ejecucion Dicie 2021 DEP.Afecta'!L129)</f>
        <v>A 03 02 02 096 001</v>
      </c>
      <c r="B104" s="80" t="str">
        <f>CONCATENATE('Ejecucion Dicie 2021 DEP.Afecta'!S129)</f>
        <v>MEMBRESÍAS</v>
      </c>
      <c r="C104" s="80" t="str">
        <f>+'Ejecucion Dicie 2021 DEP.Afecta'!AA128</f>
        <v>Propios</v>
      </c>
      <c r="D104" s="80" t="str">
        <f>+'Ejecucion Dicie 2021 DEP.Afecta'!AF128</f>
        <v>CSF</v>
      </c>
      <c r="E104" s="80" t="str">
        <f>+'Ejecucion Dicie 2021 DEP.Afecta'!AI128</f>
        <v>21</v>
      </c>
      <c r="F104" s="80" t="str">
        <f>+'Ejecucion Dicie 2021 DEP.Afecta'!AJ128</f>
        <v>OTROS RECURSOS DE TESORERIA</v>
      </c>
      <c r="G104" s="81">
        <f>+'Ejecucion Dicie 2021 DEP.Afecta'!$AP$129</f>
        <v>100296000</v>
      </c>
      <c r="H104" s="81">
        <f>+'Ejecucion Dicie 2021 DEP.Afecta'!$AQ$129</f>
        <v>100296000</v>
      </c>
      <c r="I104" s="81">
        <f>+'Ejecucion Dicie 2021 DEP.Afecta'!$AR$129</f>
        <v>0</v>
      </c>
      <c r="J104" s="81">
        <f>+'Ejecucion Dicie 2021 DEP.Afecta'!$AS$129</f>
        <v>0</v>
      </c>
      <c r="K104" s="81">
        <f>+'Ejecucion Dicie 2021 DEP.Afecta'!$AU$129</f>
        <v>100296000</v>
      </c>
      <c r="L104" s="81">
        <f>+'Ejecucion Dicie 2021 DEP.Afecta'!$AW$129</f>
        <v>0</v>
      </c>
      <c r="M104" s="81">
        <f>+'Ejecucion Dicie 2021 DEP.Afecta'!$AX$129</f>
        <v>100296000</v>
      </c>
      <c r="N104" s="81">
        <f>+'Ejecucion Dicie 2021 DEP.Afecta'!$AY$129</f>
        <v>0</v>
      </c>
      <c r="O104" s="81">
        <f>+'Ejecucion Dicie 2021 DEP.Afecta'!$AZ$129</f>
        <v>100296000</v>
      </c>
      <c r="P104" s="81">
        <f>+'Ejecucion Dicie 2021 DEP.Afecta'!$BA$129</f>
        <v>0</v>
      </c>
      <c r="Q104" s="81">
        <f>+'Ejecucion Dicie 2021 DEP.Afecta'!$BB$129</f>
        <v>100296000</v>
      </c>
      <c r="R104" s="81">
        <f>+'Ejecucion Dicie 2021 DEP.Afecta'!$BC$129</f>
        <v>0</v>
      </c>
      <c r="S104" s="81">
        <f>+'Ejecucion Dicie 2021 DEP.Afecta'!$BD$129</f>
        <v>0</v>
      </c>
      <c r="T104" s="87"/>
    </row>
    <row r="105" spans="1:20" s="79" customFormat="1" ht="30" x14ac:dyDescent="0.25">
      <c r="A105" s="80" t="str">
        <f>CONCATENATE('Ejecucion Dicie 2021 DEP.Afecta'!A133," ",'Ejecucion Dicie 2021 DEP.Afecta'!C133," ",'Ejecucion Dicie 2021 DEP.Afecta'!E133," ",'Ejecucion Dicie 2021 DEP.Afecta'!G133," ",'Ejecucion Dicie 2021 DEP.Afecta'!I133," ",'Ejecucion Dicie 2021 DEP.Afecta'!L133)</f>
        <v xml:space="preserve">A 03 04   </v>
      </c>
      <c r="B105" s="80" t="str">
        <f>+'Ejecucion Dicie 2021 DEP.Afecta'!S133</f>
        <v>PRESTACIONES PARA CUBRIR RIESGOS SOCIALES</v>
      </c>
      <c r="C105" s="80" t="str">
        <f>+'Ejecucion Dicie 2021 DEP.Afecta'!AA133</f>
        <v>Nación</v>
      </c>
      <c r="D105" s="80" t="str">
        <f>+'Ejecucion Dicie 2021 DEP.Afecta'!AF133</f>
        <v>CSF</v>
      </c>
      <c r="E105" s="80" t="str">
        <f>+'Ejecucion Dicie 2021 DEP.Afecta'!AI133</f>
        <v>10</v>
      </c>
      <c r="F105" s="80" t="str">
        <f>+'Ejecucion Dicie 2021 DEP.Afecta'!AJ133</f>
        <v>RECURSOS CORRIENTES</v>
      </c>
      <c r="G105" s="81">
        <f>+'Ejecucion Dicie 2021 DEP.Afecta'!$AP$133</f>
        <v>146125000</v>
      </c>
      <c r="H105" s="81">
        <f>+'Ejecucion Dicie 2021 DEP.Afecta'!$AQ$133</f>
        <v>35100572</v>
      </c>
      <c r="I105" s="81">
        <f>+'Ejecucion Dicie 2021 DEP.Afecta'!$AR$133</f>
        <v>111024428</v>
      </c>
      <c r="J105" s="81">
        <f>+'Ejecucion Dicie 2021 DEP.Afecta'!$AS$133</f>
        <v>0</v>
      </c>
      <c r="K105" s="81">
        <f>+'Ejecucion Dicie 2021 DEP.Afecta'!$AU$133</f>
        <v>35100572</v>
      </c>
      <c r="L105" s="81">
        <f>+'Ejecucion Dicie 2021 DEP.Afecta'!$AW$133</f>
        <v>0</v>
      </c>
      <c r="M105" s="81">
        <f>+'Ejecucion Dicie 2021 DEP.Afecta'!$AX$133</f>
        <v>35100572</v>
      </c>
      <c r="N105" s="81">
        <f>+'Ejecucion Dicie 2021 DEP.Afecta'!$AY$133</f>
        <v>0</v>
      </c>
      <c r="O105" s="81">
        <f>+'Ejecucion Dicie 2021 DEP.Afecta'!$AZ$133</f>
        <v>35100572</v>
      </c>
      <c r="P105" s="81">
        <f>+'Ejecucion Dicie 2021 DEP.Afecta'!$BA$133</f>
        <v>0</v>
      </c>
      <c r="Q105" s="81">
        <f>+'Ejecucion Dicie 2021 DEP.Afecta'!$BB$133</f>
        <v>35100572</v>
      </c>
      <c r="R105" s="81">
        <f>+'Ejecucion Dicie 2021 DEP.Afecta'!$BC$133</f>
        <v>0</v>
      </c>
      <c r="S105" s="81">
        <f>+'Ejecucion Dicie 2021 DEP.Afecta'!$BD$133</f>
        <v>94362722</v>
      </c>
      <c r="T105" s="87">
        <f t="shared" si="1"/>
        <v>24.020921813515823</v>
      </c>
    </row>
    <row r="106" spans="1:20" s="79" customFormat="1" ht="30" x14ac:dyDescent="0.25">
      <c r="A106" s="80" t="str">
        <f>CONCATENATE('Ejecucion Dicie 2021 DEP.Afecta'!A134," ",'Ejecucion Dicie 2021 DEP.Afecta'!C134," ",'Ejecucion Dicie 2021 DEP.Afecta'!E134," ",'Ejecucion Dicie 2021 DEP.Afecta'!G134," ",'Ejecucion Dicie 2021 DEP.Afecta'!I134," ",'Ejecucion Dicie 2021 DEP.Afecta'!L134)</f>
        <v xml:space="preserve">A 03 04 02  </v>
      </c>
      <c r="B106" s="80" t="str">
        <f>+'Ejecucion Dicie 2021 DEP.Afecta'!S134</f>
        <v>PRESTACIONES SOCIALES RELACIONADAS CON EL EMPLEO</v>
      </c>
      <c r="C106" s="80" t="str">
        <f>+'Ejecucion Dicie 2021 DEP.Afecta'!AA134</f>
        <v>Nación</v>
      </c>
      <c r="D106" s="80" t="str">
        <f>+'Ejecucion Dicie 2021 DEP.Afecta'!AF134</f>
        <v>CSF</v>
      </c>
      <c r="E106" s="80" t="str">
        <f>+'Ejecucion Dicie 2021 DEP.Afecta'!AI134</f>
        <v>10</v>
      </c>
      <c r="F106" s="80" t="str">
        <f>+'Ejecucion Dicie 2021 DEP.Afecta'!AJ134</f>
        <v>RECURSOS CORRIENTES</v>
      </c>
      <c r="G106" s="81">
        <f>+'Ejecucion Dicie 2021 DEP.Afecta'!$AP$134</f>
        <v>146125000</v>
      </c>
      <c r="H106" s="81">
        <f>+'Ejecucion Dicie 2021 DEP.Afecta'!$AQ$134</f>
        <v>35100572</v>
      </c>
      <c r="I106" s="81">
        <f>+'Ejecucion Dicie 2021 DEP.Afecta'!$AR$134</f>
        <v>111024428</v>
      </c>
      <c r="J106" s="81">
        <f>+'Ejecucion Dicie 2021 DEP.Afecta'!$AS$134</f>
        <v>0</v>
      </c>
      <c r="K106" s="81">
        <f>+'Ejecucion Dicie 2021 DEP.Afecta'!$AU$134</f>
        <v>35100572</v>
      </c>
      <c r="L106" s="81">
        <f>+'Ejecucion Dicie 2021 DEP.Afecta'!$AW$134</f>
        <v>0</v>
      </c>
      <c r="M106" s="81">
        <f>+'Ejecucion Dicie 2021 DEP.Afecta'!$AX$134</f>
        <v>35100572</v>
      </c>
      <c r="N106" s="81">
        <f>+'Ejecucion Dicie 2021 DEP.Afecta'!$AY$134</f>
        <v>0</v>
      </c>
      <c r="O106" s="81">
        <f>+'Ejecucion Dicie 2021 DEP.Afecta'!$AZ$134</f>
        <v>35100572</v>
      </c>
      <c r="P106" s="81">
        <f>+'Ejecucion Dicie 2021 DEP.Afecta'!$BA$134</f>
        <v>0</v>
      </c>
      <c r="Q106" s="81">
        <f>+'Ejecucion Dicie 2021 DEP.Afecta'!$BB$134</f>
        <v>35100572</v>
      </c>
      <c r="R106" s="81">
        <f>+'Ejecucion Dicie 2021 DEP.Afecta'!$BC$134</f>
        <v>0</v>
      </c>
      <c r="S106" s="81">
        <f>+'Ejecucion Dicie 2021 DEP.Afecta'!$BD$134</f>
        <v>94362722</v>
      </c>
      <c r="T106" s="87">
        <f t="shared" si="1"/>
        <v>24.020921813515823</v>
      </c>
    </row>
    <row r="107" spans="1:20" s="79" customFormat="1" ht="30" x14ac:dyDescent="0.25">
      <c r="A107" s="82" t="str">
        <f>CONCATENATE('Ejecucion Dicie 2021 DEP.Afecta'!A135," ",'Ejecucion Dicie 2021 DEP.Afecta'!C135," ",'Ejecucion Dicie 2021 DEP.Afecta'!E135," ",'Ejecucion Dicie 2021 DEP.Afecta'!G135," ",'Ejecucion Dicie 2021 DEP.Afecta'!I135," ",'Ejecucion Dicie 2021 DEP.Afecta'!L135)</f>
        <v xml:space="preserve">A 03 04 02 012 </v>
      </c>
      <c r="B107" s="82" t="str">
        <f>+'Ejecucion Dicie 2021 DEP.Afecta'!S135</f>
        <v>INCAPACIDADES Y LICENCIAS DE MATERNIDAD Y PATERNIDAD (NO DE PENSIONES)</v>
      </c>
      <c r="C107" s="82" t="str">
        <f>+'Ejecucion Dicie 2021 DEP.Afecta'!AA135</f>
        <v>Nación</v>
      </c>
      <c r="D107" s="82" t="str">
        <f>+'Ejecucion Dicie 2021 DEP.Afecta'!AF135</f>
        <v>CSF</v>
      </c>
      <c r="E107" s="82" t="str">
        <f>+'Ejecucion Dicie 2021 DEP.Afecta'!AI135</f>
        <v>10</v>
      </c>
      <c r="F107" s="82" t="str">
        <f>+'Ejecucion Dicie 2021 DEP.Afecta'!AJ135</f>
        <v>RECURSOS CORRIENTES</v>
      </c>
      <c r="G107" s="83">
        <f>+'Ejecucion Dicie 2021 DEP.Afecta'!$AP$135</f>
        <v>146125000</v>
      </c>
      <c r="H107" s="83">
        <f>+'Ejecucion Dicie 2021 DEP.Afecta'!$AQ$135</f>
        <v>35100572</v>
      </c>
      <c r="I107" s="83">
        <f>+'Ejecucion Dicie 2021 DEP.Afecta'!$AR$135</f>
        <v>111024428</v>
      </c>
      <c r="J107" s="83">
        <f>+'Ejecucion Dicie 2021 DEP.Afecta'!$AS$135</f>
        <v>0</v>
      </c>
      <c r="K107" s="83">
        <f>+'Ejecucion Dicie 2021 DEP.Afecta'!$AU$135</f>
        <v>35100572</v>
      </c>
      <c r="L107" s="83">
        <f>+'Ejecucion Dicie 2021 DEP.Afecta'!$AW$135</f>
        <v>0</v>
      </c>
      <c r="M107" s="83">
        <f>+'Ejecucion Dicie 2021 DEP.Afecta'!$AX$135</f>
        <v>35100572</v>
      </c>
      <c r="N107" s="83">
        <f>+'Ejecucion Dicie 2021 DEP.Afecta'!$AY$135</f>
        <v>0</v>
      </c>
      <c r="O107" s="83">
        <f>+'Ejecucion Dicie 2021 DEP.Afecta'!$AZ$135</f>
        <v>35100572</v>
      </c>
      <c r="P107" s="83">
        <f>+'Ejecucion Dicie 2021 DEP.Afecta'!$BA$135</f>
        <v>0</v>
      </c>
      <c r="Q107" s="83">
        <f>+'Ejecucion Dicie 2021 DEP.Afecta'!$BB$135</f>
        <v>35100572</v>
      </c>
      <c r="R107" s="83">
        <f>+'Ejecucion Dicie 2021 DEP.Afecta'!$BC$135</f>
        <v>0</v>
      </c>
      <c r="S107" s="83">
        <f>+'Ejecucion Dicie 2021 DEP.Afecta'!$BD$135</f>
        <v>94362722</v>
      </c>
      <c r="T107" s="87">
        <f t="shared" si="1"/>
        <v>24.020921813515823</v>
      </c>
    </row>
    <row r="108" spans="1:20" s="79" customFormat="1" ht="30" x14ac:dyDescent="0.25">
      <c r="A108" s="80" t="str">
        <f>CONCATENATE('Ejecucion Dicie 2021 DEP.Afecta'!A136," ",'Ejecucion Dicie 2021 DEP.Afecta'!C136," ",'Ejecucion Dicie 2021 DEP.Afecta'!E136," ",'Ejecucion Dicie 2021 DEP.Afecta'!G136," ",'Ejecucion Dicie 2021 DEP.Afecta'!I136," ",'Ejecucion Dicie 2021 DEP.Afecta'!L136)</f>
        <v>A 03 04 02 012 001</v>
      </c>
      <c r="B108" s="80" t="str">
        <f>+'Ejecucion Dicie 2021 DEP.Afecta'!S136</f>
        <v>INCAPACIDADES (NO DE PENSIONES)</v>
      </c>
      <c r="C108" s="80" t="str">
        <f>+'Ejecucion Dicie 2021 DEP.Afecta'!AA136</f>
        <v>Nación</v>
      </c>
      <c r="D108" s="80" t="str">
        <f>+'Ejecucion Dicie 2021 DEP.Afecta'!AF136</f>
        <v>CSF</v>
      </c>
      <c r="E108" s="80" t="str">
        <f>+'Ejecucion Dicie 2021 DEP.Afecta'!AI136</f>
        <v>10</v>
      </c>
      <c r="F108" s="80" t="str">
        <f>+'Ejecucion Dicie 2021 DEP.Afecta'!AJ136</f>
        <v>RECURSOS CORRIENTES</v>
      </c>
      <c r="G108" s="81">
        <f>+'Ejecucion Dicie 2021 DEP.Afecta'!$AP$136</f>
        <v>106872434.84</v>
      </c>
      <c r="H108" s="81">
        <f>+'Ejecucion Dicie 2021 DEP.Afecta'!$AQ$136</f>
        <v>33115030</v>
      </c>
      <c r="I108" s="81">
        <f>+'Ejecucion Dicie 2021 DEP.Afecta'!$AR$136</f>
        <v>73757404.840000004</v>
      </c>
      <c r="J108" s="81">
        <f>+'Ejecucion Dicie 2021 DEP.Afecta'!$AS$136</f>
        <v>0</v>
      </c>
      <c r="K108" s="81">
        <f>+'Ejecucion Dicie 2021 DEP.Afecta'!$AU$136</f>
        <v>33115030</v>
      </c>
      <c r="L108" s="81">
        <f>+'Ejecucion Dicie 2021 DEP.Afecta'!$AW$136</f>
        <v>0</v>
      </c>
      <c r="M108" s="81">
        <f>+'Ejecucion Dicie 2021 DEP.Afecta'!$AX$136</f>
        <v>33115030</v>
      </c>
      <c r="N108" s="81">
        <f>+'Ejecucion Dicie 2021 DEP.Afecta'!$AY$136</f>
        <v>0</v>
      </c>
      <c r="O108" s="81">
        <f>+'Ejecucion Dicie 2021 DEP.Afecta'!$AZ$136</f>
        <v>33115030</v>
      </c>
      <c r="P108" s="81">
        <f>+'Ejecucion Dicie 2021 DEP.Afecta'!$BA$136</f>
        <v>0</v>
      </c>
      <c r="Q108" s="81">
        <f>+'Ejecucion Dicie 2021 DEP.Afecta'!$BB$136</f>
        <v>33115030</v>
      </c>
      <c r="R108" s="81">
        <f>+'Ejecucion Dicie 2021 DEP.Afecta'!$BC$136</f>
        <v>0</v>
      </c>
      <c r="S108" s="81">
        <f>+'Ejecucion Dicie 2021 DEP.Afecta'!$BD$136</f>
        <v>50554441</v>
      </c>
      <c r="T108" s="87">
        <f t="shared" si="1"/>
        <v>30.985567091810818</v>
      </c>
    </row>
    <row r="109" spans="1:20" s="79" customFormat="1" ht="30" x14ac:dyDescent="0.25">
      <c r="A109" s="80" t="str">
        <f>CONCATENATE('Ejecucion Dicie 2021 DEP.Afecta'!A137," ",'Ejecucion Dicie 2021 DEP.Afecta'!C137," ",'Ejecucion Dicie 2021 DEP.Afecta'!E137," ",'Ejecucion Dicie 2021 DEP.Afecta'!G137," ",'Ejecucion Dicie 2021 DEP.Afecta'!I137," ",'Ejecucion Dicie 2021 DEP.Afecta'!L137)</f>
        <v>A 03 04 02 012 002</v>
      </c>
      <c r="B109" s="80" t="str">
        <f>+'Ejecucion Dicie 2021 DEP.Afecta'!S137</f>
        <v>LICENCIAS DE MATERNIDAD Y PATERNIDAD (NO DE PENSIONES)</v>
      </c>
      <c r="C109" s="80" t="str">
        <f>+'Ejecucion Dicie 2021 DEP.Afecta'!AA137</f>
        <v>Nación</v>
      </c>
      <c r="D109" s="80" t="str">
        <f>+'Ejecucion Dicie 2021 DEP.Afecta'!AF137</f>
        <v>CSF</v>
      </c>
      <c r="E109" s="80" t="str">
        <f>+'Ejecucion Dicie 2021 DEP.Afecta'!AI137</f>
        <v>10</v>
      </c>
      <c r="F109" s="80" t="str">
        <f>+'Ejecucion Dicie 2021 DEP.Afecta'!AJ137</f>
        <v>RECURSOS CORRIENTES</v>
      </c>
      <c r="G109" s="81">
        <f>+'Ejecucion Dicie 2021 DEP.Afecta'!$AP$137</f>
        <v>39252565.159999996</v>
      </c>
      <c r="H109" s="81">
        <f>+'Ejecucion Dicie 2021 DEP.Afecta'!$AQ$137</f>
        <v>1985542</v>
      </c>
      <c r="I109" s="81">
        <f>+'Ejecucion Dicie 2021 DEP.Afecta'!$AR$137</f>
        <v>37267023.159999996</v>
      </c>
      <c r="J109" s="81">
        <f>+'Ejecucion Dicie 2021 DEP.Afecta'!$AS$137</f>
        <v>0</v>
      </c>
      <c r="K109" s="81">
        <f>+'Ejecucion Dicie 2021 DEP.Afecta'!$AU$137</f>
        <v>1985542</v>
      </c>
      <c r="L109" s="81">
        <f>+'Ejecucion Dicie 2021 DEP.Afecta'!$AW$137</f>
        <v>0</v>
      </c>
      <c r="M109" s="81">
        <f>+'Ejecucion Dicie 2021 DEP.Afecta'!$AX$137</f>
        <v>1985542</v>
      </c>
      <c r="N109" s="81">
        <f>+'Ejecucion Dicie 2021 DEP.Afecta'!$AY$137</f>
        <v>0</v>
      </c>
      <c r="O109" s="81">
        <f>+'Ejecucion Dicie 2021 DEP.Afecta'!$AZ$137</f>
        <v>1985542</v>
      </c>
      <c r="P109" s="81">
        <f>+'Ejecucion Dicie 2021 DEP.Afecta'!$BA$137</f>
        <v>0</v>
      </c>
      <c r="Q109" s="81">
        <f>+'Ejecucion Dicie 2021 DEP.Afecta'!$BB$137</f>
        <v>1985542</v>
      </c>
      <c r="R109" s="81">
        <f>+'Ejecucion Dicie 2021 DEP.Afecta'!$BC$137</f>
        <v>0</v>
      </c>
      <c r="S109" s="81">
        <f>+'Ejecucion Dicie 2021 DEP.Afecta'!$BD$137</f>
        <v>43808281</v>
      </c>
      <c r="T109" s="87">
        <f t="shared" si="1"/>
        <v>5.058375145437247</v>
      </c>
    </row>
    <row r="110" spans="1:20" s="79" customFormat="1" ht="30" x14ac:dyDescent="0.25">
      <c r="A110" s="80" t="str">
        <f>CONCATENATE('Ejecucion Dicie 2021 DEP.Afecta'!A138," ",'Ejecucion Dicie 2021 DEP.Afecta'!C138," ",'Ejecucion Dicie 2021 DEP.Afecta'!E138," ",'Ejecucion Dicie 2021 DEP.Afecta'!G138," ",'Ejecucion Dicie 2021 DEP.Afecta'!I138," ",'Ejecucion Dicie 2021 DEP.Afecta'!L138)</f>
        <v xml:space="preserve">A 03 10   </v>
      </c>
      <c r="B110" s="80" t="str">
        <f>+'Ejecucion Dicie 2021 DEP.Afecta'!S138</f>
        <v>SENTENCIAS Y CONCILIACIONES</v>
      </c>
      <c r="C110" s="80" t="str">
        <f>+'Ejecucion Dicie 2021 DEP.Afecta'!AA138</f>
        <v>Nación</v>
      </c>
      <c r="D110" s="80" t="str">
        <f>+'Ejecucion Dicie 2021 DEP.Afecta'!AF138</f>
        <v>CSF</v>
      </c>
      <c r="E110" s="80" t="str">
        <f>+'Ejecucion Dicie 2021 DEP.Afecta'!AI138</f>
        <v>10</v>
      </c>
      <c r="F110" s="80" t="str">
        <f>+'Ejecucion Dicie 2021 DEP.Afecta'!AJ138</f>
        <v>RECURSOS CORRIENTES</v>
      </c>
      <c r="G110" s="81">
        <f>+'Ejecucion Dicie 2021 DEP.Afecta'!$AP$138</f>
        <v>210738000</v>
      </c>
      <c r="H110" s="81">
        <f>+'Ejecucion Dicie 2021 DEP.Afecta'!$AQ$138</f>
        <v>0</v>
      </c>
      <c r="I110" s="81">
        <f>+'Ejecucion Dicie 2021 DEP.Afecta'!$AR$138</f>
        <v>210738000</v>
      </c>
      <c r="J110" s="81">
        <f>+'Ejecucion Dicie 2021 DEP.Afecta'!$AS$138</f>
        <v>0</v>
      </c>
      <c r="K110" s="81">
        <f>+'Ejecucion Dicie 2021 DEP.Afecta'!$AU$138</f>
        <v>0</v>
      </c>
      <c r="L110" s="81">
        <f>+'Ejecucion Dicie 2021 DEP.Afecta'!$AW$138</f>
        <v>0</v>
      </c>
      <c r="M110" s="81">
        <f>+'Ejecucion Dicie 2021 DEP.Afecta'!$AX$138</f>
        <v>0</v>
      </c>
      <c r="N110" s="81">
        <f>+'Ejecucion Dicie 2021 DEP.Afecta'!$AY$138</f>
        <v>0</v>
      </c>
      <c r="O110" s="81">
        <f>+'Ejecucion Dicie 2021 DEP.Afecta'!$AZ$138</f>
        <v>0</v>
      </c>
      <c r="P110" s="81">
        <f>+'Ejecucion Dicie 2021 DEP.Afecta'!$BA$138</f>
        <v>0</v>
      </c>
      <c r="Q110" s="81">
        <f>+'Ejecucion Dicie 2021 DEP.Afecta'!$BB$138</f>
        <v>0</v>
      </c>
      <c r="R110" s="81">
        <f>+'Ejecucion Dicie 2021 DEP.Afecta'!$BC$138</f>
        <v>0</v>
      </c>
      <c r="S110" s="81">
        <f>+'Ejecucion Dicie 2021 DEP.Afecta'!$BD$138</f>
        <v>0</v>
      </c>
      <c r="T110" s="87">
        <f t="shared" si="1"/>
        <v>0</v>
      </c>
    </row>
    <row r="111" spans="1:20" s="79" customFormat="1" ht="30" x14ac:dyDescent="0.25">
      <c r="A111" s="80" t="str">
        <f>CONCATENATE('Ejecucion Dicie 2021 DEP.Afecta'!A139," ",'Ejecucion Dicie 2021 DEP.Afecta'!C139," ",'Ejecucion Dicie 2021 DEP.Afecta'!E139," ",'Ejecucion Dicie 2021 DEP.Afecta'!G139," ",'Ejecucion Dicie 2021 DEP.Afecta'!I139," ",'Ejecucion Dicie 2021 DEP.Afecta'!L139)</f>
        <v xml:space="preserve">A 03 10 01  </v>
      </c>
      <c r="B111" s="80" t="str">
        <f>+'Ejecucion Dicie 2021 DEP.Afecta'!S139</f>
        <v>FALLOS NACIONALES</v>
      </c>
      <c r="C111" s="80" t="str">
        <f>+'Ejecucion Dicie 2021 DEP.Afecta'!AA139</f>
        <v>Nación</v>
      </c>
      <c r="D111" s="80" t="str">
        <f>+'Ejecucion Dicie 2021 DEP.Afecta'!AF139</f>
        <v>CSF</v>
      </c>
      <c r="E111" s="80" t="str">
        <f>+'Ejecucion Dicie 2021 DEP.Afecta'!AI139</f>
        <v>10</v>
      </c>
      <c r="F111" s="80" t="str">
        <f>+'Ejecucion Dicie 2021 DEP.Afecta'!AJ139</f>
        <v>RECURSOS CORRIENTES</v>
      </c>
      <c r="G111" s="81">
        <f>+'Ejecucion Dicie 2021 DEP.Afecta'!$AP$139</f>
        <v>210738000</v>
      </c>
      <c r="H111" s="81">
        <f>+'Ejecucion Dicie 2021 DEP.Afecta'!$AQ$139</f>
        <v>0</v>
      </c>
      <c r="I111" s="81">
        <f>+'Ejecucion Dicie 2021 DEP.Afecta'!$AR$139</f>
        <v>210738000</v>
      </c>
      <c r="J111" s="81">
        <f>+'Ejecucion Dicie 2021 DEP.Afecta'!$AS$139</f>
        <v>0</v>
      </c>
      <c r="K111" s="81">
        <f>+'Ejecucion Dicie 2021 DEP.Afecta'!$AU$139</f>
        <v>0</v>
      </c>
      <c r="L111" s="81">
        <f>+'Ejecucion Dicie 2021 DEP.Afecta'!$AW$139</f>
        <v>0</v>
      </c>
      <c r="M111" s="81">
        <f>+'Ejecucion Dicie 2021 DEP.Afecta'!$AX$139</f>
        <v>0</v>
      </c>
      <c r="N111" s="81">
        <f>+'Ejecucion Dicie 2021 DEP.Afecta'!$AY$139</f>
        <v>0</v>
      </c>
      <c r="O111" s="81">
        <f>+'Ejecucion Dicie 2021 DEP.Afecta'!$AZ$139</f>
        <v>0</v>
      </c>
      <c r="P111" s="81">
        <f>+'Ejecucion Dicie 2021 DEP.Afecta'!$BA$139</f>
        <v>0</v>
      </c>
      <c r="Q111" s="81">
        <f>+'Ejecucion Dicie 2021 DEP.Afecta'!$BB$139</f>
        <v>0</v>
      </c>
      <c r="R111" s="81">
        <f>+'Ejecucion Dicie 2021 DEP.Afecta'!$BC$139</f>
        <v>0</v>
      </c>
      <c r="S111" s="81">
        <f>+'Ejecucion Dicie 2021 DEP.Afecta'!$BD$139</f>
        <v>0</v>
      </c>
      <c r="T111" s="87">
        <f t="shared" si="1"/>
        <v>0</v>
      </c>
    </row>
    <row r="112" spans="1:20" s="79" customFormat="1" ht="30" x14ac:dyDescent="0.25">
      <c r="A112" s="80" t="str">
        <f>CONCATENATE('Ejecucion Dicie 2021 DEP.Afecta'!A140," ",'Ejecucion Dicie 2021 DEP.Afecta'!C140," ",'Ejecucion Dicie 2021 DEP.Afecta'!E140," ",'Ejecucion Dicie 2021 DEP.Afecta'!G140," ",'Ejecucion Dicie 2021 DEP.Afecta'!I140," ",'Ejecucion Dicie 2021 DEP.Afecta'!L140)</f>
        <v xml:space="preserve">A 03 10 01 001 </v>
      </c>
      <c r="B112" s="80" t="str">
        <f>+'Ejecucion Dicie 2021 DEP.Afecta'!S140</f>
        <v>SENTENCIAS</v>
      </c>
      <c r="C112" s="80" t="str">
        <f>+'Ejecucion Dicie 2021 DEP.Afecta'!AA140</f>
        <v>Nación</v>
      </c>
      <c r="D112" s="80" t="str">
        <f>+'Ejecucion Dicie 2021 DEP.Afecta'!AF140</f>
        <v>CSF</v>
      </c>
      <c r="E112" s="80" t="str">
        <f>+'Ejecucion Dicie 2021 DEP.Afecta'!AI140</f>
        <v>10</v>
      </c>
      <c r="F112" s="80" t="str">
        <f>+'Ejecucion Dicie 2021 DEP.Afecta'!AJ140</f>
        <v>RECURSOS CORRIENTES</v>
      </c>
      <c r="G112" s="81">
        <f>+'Ejecucion Dicie 2021 DEP.Afecta'!$AP$140</f>
        <v>210738000</v>
      </c>
      <c r="H112" s="81">
        <f>+'Ejecucion Dicie 2021 DEP.Afecta'!$AQ$140</f>
        <v>0</v>
      </c>
      <c r="I112" s="81">
        <f>+'Ejecucion Dicie 2021 DEP.Afecta'!$AR$140</f>
        <v>210738000</v>
      </c>
      <c r="J112" s="81">
        <f>+'Ejecucion Dicie 2021 DEP.Afecta'!$AS$140</f>
        <v>0</v>
      </c>
      <c r="K112" s="81">
        <f>+'Ejecucion Dicie 2021 DEP.Afecta'!$AU$140</f>
        <v>0</v>
      </c>
      <c r="L112" s="81">
        <f>+'Ejecucion Dicie 2021 DEP.Afecta'!$AW$140</f>
        <v>0</v>
      </c>
      <c r="M112" s="81">
        <f>+'Ejecucion Dicie 2021 DEP.Afecta'!$AX$140</f>
        <v>0</v>
      </c>
      <c r="N112" s="81">
        <f>+'Ejecucion Dicie 2021 DEP.Afecta'!$AY$140</f>
        <v>0</v>
      </c>
      <c r="O112" s="81">
        <f>+'Ejecucion Dicie 2021 DEP.Afecta'!$AZ$140</f>
        <v>0</v>
      </c>
      <c r="P112" s="81">
        <f>+'Ejecucion Dicie 2021 DEP.Afecta'!$BA$140</f>
        <v>0</v>
      </c>
      <c r="Q112" s="81">
        <f>+'Ejecucion Dicie 2021 DEP.Afecta'!$BB$140</f>
        <v>0</v>
      </c>
      <c r="R112" s="81">
        <f>+'Ejecucion Dicie 2021 DEP.Afecta'!$BC$140</f>
        <v>0</v>
      </c>
      <c r="S112" s="81">
        <f>+'Ejecucion Dicie 2021 DEP.Afecta'!$BD$140</f>
        <v>0</v>
      </c>
      <c r="T112" s="88">
        <f t="shared" si="1"/>
        <v>0</v>
      </c>
    </row>
    <row r="113" spans="1:20" s="79" customFormat="1" ht="30" x14ac:dyDescent="0.25">
      <c r="A113" s="80" t="str">
        <f>CONCATENATE('Ejecucion Dicie 2021 DEP.Afecta'!A141," ",'Ejecucion Dicie 2021 DEP.Afecta'!C141," ",'Ejecucion Dicie 2021 DEP.Afecta'!E141," ",'Ejecucion Dicie 2021 DEP.Afecta'!G141," ",'Ejecucion Dicie 2021 DEP.Afecta'!I141," ",'Ejecucion Dicie 2021 DEP.Afecta'!L141)</f>
        <v xml:space="preserve">A 08    </v>
      </c>
      <c r="B113" s="80" t="str">
        <f>+'Ejecucion Dicie 2021 DEP.Afecta'!S141</f>
        <v>GASTOS POR TRIBUTOS, MULTAS, SANCIONES E INTERESES DE MORA</v>
      </c>
      <c r="C113" s="80" t="str">
        <f>+'Ejecucion Dicie 2021 DEP.Afecta'!AA141</f>
        <v>Nación</v>
      </c>
      <c r="D113" s="80" t="str">
        <f>+'Ejecucion Dicie 2021 DEP.Afecta'!AF141</f>
        <v>CSF</v>
      </c>
      <c r="E113" s="80" t="str">
        <f>+'Ejecucion Dicie 2021 DEP.Afecta'!AI141</f>
        <v>10</v>
      </c>
      <c r="F113" s="80" t="str">
        <f>+'Ejecucion Dicie 2021 DEP.Afecta'!AJ141</f>
        <v>RECURSOS CORRIENTES</v>
      </c>
      <c r="G113" s="81">
        <f>+'Ejecucion Dicie 2021 DEP.Afecta'!AP141</f>
        <v>330515632</v>
      </c>
      <c r="H113" s="81">
        <f>+'Ejecucion Dicie 2021 DEP.Afecta'!$AQ$141</f>
        <v>147261413.53999999</v>
      </c>
      <c r="I113" s="81">
        <f>+'Ejecucion Dicie 2021 DEP.Afecta'!$AR$141</f>
        <v>183254218.46000001</v>
      </c>
      <c r="J113" s="81">
        <f>+'Ejecucion Dicie 2021 DEP.Afecta'!$AS$141</f>
        <v>0</v>
      </c>
      <c r="K113" s="81">
        <f>+'Ejecucion Dicie 2021 DEP.Afecta'!$AU$141</f>
        <v>147261413.53999999</v>
      </c>
      <c r="L113" s="81">
        <f>+'Ejecucion Dicie 2021 DEP.Afecta'!$AW$141</f>
        <v>0</v>
      </c>
      <c r="M113" s="81">
        <f>+'Ejecucion Dicie 2021 DEP.Afecta'!$AX$141</f>
        <v>147261413.53999999</v>
      </c>
      <c r="N113" s="81">
        <f>+'Ejecucion Dicie 2021 DEP.Afecta'!$AY$141</f>
        <v>0</v>
      </c>
      <c r="O113" s="81">
        <f>+'Ejecucion Dicie 2021 DEP.Afecta'!$AZ$141</f>
        <v>147261413.53999999</v>
      </c>
      <c r="P113" s="81">
        <f>+'Ejecucion Dicie 2021 DEP.Afecta'!$BA$141</f>
        <v>0</v>
      </c>
      <c r="Q113" s="81">
        <f>+'Ejecucion Dicie 2021 DEP.Afecta'!$BB$141</f>
        <v>147261413.53999999</v>
      </c>
      <c r="R113" s="81">
        <f>+'Ejecucion Dicie 2021 DEP.Afecta'!$BC$141</f>
        <v>0</v>
      </c>
      <c r="S113" s="81">
        <f>+'Ejecucion Dicie 2021 DEP.Afecta'!$BD$141</f>
        <v>0</v>
      </c>
      <c r="T113" s="88">
        <f t="shared" si="1"/>
        <v>44.555052554972647</v>
      </c>
    </row>
    <row r="114" spans="1:20" s="79" customFormat="1" ht="30" x14ac:dyDescent="0.25">
      <c r="A114" s="80" t="str">
        <f>CONCATENATE('Ejecucion Dicie 2021 DEP.Afecta'!A142," ",'Ejecucion Dicie 2021 DEP.Afecta'!C142," ",'Ejecucion Dicie 2021 DEP.Afecta'!E142," ",'Ejecucion Dicie 2021 DEP.Afecta'!G142," ",'Ejecucion Dicie 2021 DEP.Afecta'!I142," ",'Ejecucion Dicie 2021 DEP.Afecta'!L142)</f>
        <v xml:space="preserve">A 08    </v>
      </c>
      <c r="B114" s="80" t="str">
        <f>+'Ejecucion Dicie 2021 DEP.Afecta'!S142</f>
        <v>GASTOS POR TRIBUTOS, MULTAS, SANCIONES E INTERESES DE MORA</v>
      </c>
      <c r="C114" s="80" t="str">
        <f>+'Ejecucion Dicie 2021 DEP.Afecta'!AA142</f>
        <v>Nación</v>
      </c>
      <c r="D114" s="80" t="str">
        <f>+'Ejecucion Dicie 2021 DEP.Afecta'!AF142</f>
        <v>SSF</v>
      </c>
      <c r="E114" s="80" t="str">
        <f>+'Ejecucion Dicie 2021 DEP.Afecta'!AI142</f>
        <v>10</v>
      </c>
      <c r="F114" s="80" t="str">
        <f>+'Ejecucion Dicie 2021 DEP.Afecta'!AJ142</f>
        <v>RECURSOS CORRIENTES</v>
      </c>
      <c r="G114" s="81">
        <f>+'Ejecucion Dicie 2021 DEP.Afecta'!AP142</f>
        <v>69484368</v>
      </c>
      <c r="H114" s="81">
        <f>+'Ejecucion Dicie 2021 DEP.Afecta'!$AQ$142</f>
        <v>69484368</v>
      </c>
      <c r="I114" s="81">
        <f>+'Ejecucion Dicie 2021 DEP.Afecta'!$AR$142</f>
        <v>0</v>
      </c>
      <c r="J114" s="81">
        <f>+'Ejecucion Dicie 2021 DEP.Afecta'!$AS$142</f>
        <v>0</v>
      </c>
      <c r="K114" s="81">
        <f>+'Ejecucion Dicie 2021 DEP.Afecta'!$AU$142</f>
        <v>69484368</v>
      </c>
      <c r="L114" s="81">
        <f>+'Ejecucion Dicie 2021 DEP.Afecta'!$AW$142</f>
        <v>0</v>
      </c>
      <c r="M114" s="81">
        <f>+'Ejecucion Dicie 2021 DEP.Afecta'!$AX$142</f>
        <v>69484368</v>
      </c>
      <c r="N114" s="81">
        <f>+'Ejecucion Dicie 2021 DEP.Afecta'!$AY$142</f>
        <v>0</v>
      </c>
      <c r="O114" s="81">
        <f>+'Ejecucion Dicie 2021 DEP.Afecta'!$AZ$142</f>
        <v>69484368</v>
      </c>
      <c r="P114" s="81">
        <f>+'Ejecucion Dicie 2021 DEP.Afecta'!$BA$142</f>
        <v>0</v>
      </c>
      <c r="Q114" s="81">
        <f>+'Ejecucion Dicie 2021 DEP.Afecta'!$BB$142</f>
        <v>69484368</v>
      </c>
      <c r="R114" s="81">
        <f>+'Ejecucion Dicie 2021 DEP.Afecta'!$BC$142</f>
        <v>0</v>
      </c>
      <c r="S114" s="81">
        <f>+'Ejecucion Dicie 2021 DEP.Afecta'!$BD$142</f>
        <v>0</v>
      </c>
      <c r="T114" s="87">
        <f t="shared" si="1"/>
        <v>100</v>
      </c>
    </row>
    <row r="115" spans="1:20" s="79" customFormat="1" ht="30" x14ac:dyDescent="0.25">
      <c r="A115" s="80" t="str">
        <f>CONCATENATE('Ejecucion Dicie 2021 DEP.Afecta'!A143," ",'Ejecucion Dicie 2021 DEP.Afecta'!C143," ",'Ejecucion Dicie 2021 DEP.Afecta'!E143," ",'Ejecucion Dicie 2021 DEP.Afecta'!G143," ",'Ejecucion Dicie 2021 DEP.Afecta'!I143," ",'Ejecucion Dicie 2021 DEP.Afecta'!L143)</f>
        <v xml:space="preserve">A 08    </v>
      </c>
      <c r="B115" s="80" t="str">
        <f>+'Ejecucion Dicie 2021 DEP.Afecta'!S143</f>
        <v>GASTOS POR TRIBUTOS, MULTAS, SANCIONES E INTERESES DE MORA</v>
      </c>
      <c r="C115" s="80" t="str">
        <f>+'Ejecucion Dicie 2021 DEP.Afecta'!AA143</f>
        <v>Nación</v>
      </c>
      <c r="D115" s="80" t="str">
        <f>+'Ejecucion Dicie 2021 DEP.Afecta'!AF143</f>
        <v>SSF</v>
      </c>
      <c r="E115" s="80" t="str">
        <f>+'Ejecucion Dicie 2021 DEP.Afecta'!AI143</f>
        <v>11</v>
      </c>
      <c r="F115" s="80" t="str">
        <f>+'Ejecucion Dicie 2021 DEP.Afecta'!AJ143</f>
        <v>OTROS RECURSOS DEL TESORO</v>
      </c>
      <c r="G115" s="81">
        <f>+'Ejecucion Dicie 2021 DEP.Afecta'!AP143</f>
        <v>120000000</v>
      </c>
      <c r="H115" s="81">
        <f>+'Ejecucion Dicie 2021 DEP.Afecta'!$AQ$143</f>
        <v>120000000</v>
      </c>
      <c r="I115" s="81">
        <f>+'Ejecucion Dicie 2021 DEP.Afecta'!$AR$143</f>
        <v>0</v>
      </c>
      <c r="J115" s="81">
        <f>+'Ejecucion Dicie 2021 DEP.Afecta'!$AS$143</f>
        <v>0</v>
      </c>
      <c r="K115" s="81">
        <f>+'Ejecucion Dicie 2021 DEP.Afecta'!$AU$143</f>
        <v>120000000</v>
      </c>
      <c r="L115" s="81">
        <f>+'Ejecucion Dicie 2021 DEP.Afecta'!$AW$143</f>
        <v>0</v>
      </c>
      <c r="M115" s="81">
        <f>+'Ejecucion Dicie 2021 DEP.Afecta'!$AX$143</f>
        <v>120000000</v>
      </c>
      <c r="N115" s="81">
        <f>+'Ejecucion Dicie 2021 DEP.Afecta'!$AY$143</f>
        <v>0</v>
      </c>
      <c r="O115" s="81">
        <f>+'Ejecucion Dicie 2021 DEP.Afecta'!$AZ$143</f>
        <v>120000000</v>
      </c>
      <c r="P115" s="81">
        <f>+'Ejecucion Dicie 2021 DEP.Afecta'!$BA$143</f>
        <v>0</v>
      </c>
      <c r="Q115" s="81">
        <f>+'Ejecucion Dicie 2021 DEP.Afecta'!$BB$143</f>
        <v>120000000</v>
      </c>
      <c r="R115" s="81">
        <f>+'Ejecucion Dicie 2021 DEP.Afecta'!$BC$143</f>
        <v>0</v>
      </c>
      <c r="S115" s="81">
        <f>+'Ejecucion Dicie 2021 DEP.Afecta'!$BD$143</f>
        <v>0</v>
      </c>
      <c r="T115" s="88">
        <f t="shared" si="1"/>
        <v>100</v>
      </c>
    </row>
    <row r="116" spans="1:20" s="79" customFormat="1" ht="30" x14ac:dyDescent="0.25">
      <c r="A116" s="80" t="str">
        <f>CONCATENATE('Ejecucion Dicie 2021 DEP.Afecta'!A144," ",'Ejecucion Dicie 2021 DEP.Afecta'!C144," ",'Ejecucion Dicie 2021 DEP.Afecta'!E144," ",'Ejecucion Dicie 2021 DEP.Afecta'!G144," ",'Ejecucion Dicie 2021 DEP.Afecta'!I144," ",'Ejecucion Dicie 2021 DEP.Afecta'!L144)</f>
        <v xml:space="preserve">A 08 01   </v>
      </c>
      <c r="B116" s="80" t="str">
        <f>+'Ejecucion Dicie 2021 DEP.Afecta'!S144</f>
        <v>IMPUESTOS</v>
      </c>
      <c r="C116" s="80" t="str">
        <f>+'Ejecucion Dicie 2021 DEP.Afecta'!AA144</f>
        <v>Nación</v>
      </c>
      <c r="D116" s="80" t="str">
        <f>+'Ejecucion Dicie 2021 DEP.Afecta'!AF144</f>
        <v>CSF</v>
      </c>
      <c r="E116" s="80" t="str">
        <f>+'Ejecucion Dicie 2021 DEP.Afecta'!AI144</f>
        <v>10</v>
      </c>
      <c r="F116" s="80" t="str">
        <f>+'Ejecucion Dicie 2021 DEP.Afecta'!AJ144</f>
        <v>RECURSOS CORRIENTES</v>
      </c>
      <c r="G116" s="81">
        <f>+'Ejecucion Dicie 2021 DEP.Afecta'!AP144</f>
        <v>330515632</v>
      </c>
      <c r="H116" s="81">
        <f>+'Ejecucion Dicie 2021 DEP.Afecta'!$AQ$144</f>
        <v>147261413.53999999</v>
      </c>
      <c r="I116" s="81">
        <f>+'Ejecucion Dicie 2021 DEP.Afecta'!$AR$144</f>
        <v>183254218.46000001</v>
      </c>
      <c r="J116" s="81">
        <f>+'Ejecucion Dicie 2021 DEP.Afecta'!$AS$144</f>
        <v>0</v>
      </c>
      <c r="K116" s="81">
        <f>+'Ejecucion Dicie 2021 DEP.Afecta'!$AU$144</f>
        <v>147261413.53999999</v>
      </c>
      <c r="L116" s="81">
        <f>+'Ejecucion Dicie 2021 DEP.Afecta'!$AW$144</f>
        <v>0</v>
      </c>
      <c r="M116" s="81">
        <f>+'Ejecucion Dicie 2021 DEP.Afecta'!$AX$144</f>
        <v>147261413.53999999</v>
      </c>
      <c r="N116" s="81">
        <f>+'Ejecucion Dicie 2021 DEP.Afecta'!$AY$144</f>
        <v>0</v>
      </c>
      <c r="O116" s="81">
        <f>+'Ejecucion Dicie 2021 DEP.Afecta'!$AZ$144</f>
        <v>147261413.53999999</v>
      </c>
      <c r="P116" s="81">
        <f>+'Ejecucion Dicie 2021 DEP.Afecta'!$BA$144</f>
        <v>0</v>
      </c>
      <c r="Q116" s="81">
        <f>+'Ejecucion Dicie 2021 DEP.Afecta'!$BB$144</f>
        <v>147261413.53999999</v>
      </c>
      <c r="R116" s="81">
        <f>+'Ejecucion Dicie 2021 DEP.Afecta'!$BC$144</f>
        <v>0</v>
      </c>
      <c r="S116" s="81">
        <f>+'Ejecucion Dicie 2021 DEP.Afecta'!$BD$144</f>
        <v>0</v>
      </c>
      <c r="T116" s="87">
        <f>+(K116/G116)*100</f>
        <v>44.555052554972647</v>
      </c>
    </row>
    <row r="117" spans="1:20" s="79" customFormat="1" ht="30" x14ac:dyDescent="0.25">
      <c r="A117" s="80" t="str">
        <f>CONCATENATE('Ejecucion Dicie 2021 DEP.Afecta'!A145," ",'Ejecucion Dicie 2021 DEP.Afecta'!C145," ",'Ejecucion Dicie 2021 DEP.Afecta'!E145," ",'Ejecucion Dicie 2021 DEP.Afecta'!G145," ",'Ejecucion Dicie 2021 DEP.Afecta'!I145," ",'Ejecucion Dicie 2021 DEP.Afecta'!L145)</f>
        <v xml:space="preserve">A 08 01 02  </v>
      </c>
      <c r="B117" s="80" t="str">
        <f>+'Ejecucion Dicie 2021 DEP.Afecta'!S145</f>
        <v>IMPUESTOS TERRITORIALES</v>
      </c>
      <c r="C117" s="80" t="str">
        <f>+'Ejecucion Dicie 2021 DEP.Afecta'!AA145</f>
        <v>Nación</v>
      </c>
      <c r="D117" s="80" t="str">
        <f>+'Ejecucion Dicie 2021 DEP.Afecta'!AF145</f>
        <v>CSF</v>
      </c>
      <c r="E117" s="80" t="str">
        <f>+'Ejecucion Dicie 2021 DEP.Afecta'!AI145</f>
        <v>10</v>
      </c>
      <c r="F117" s="80" t="str">
        <f>+'Ejecucion Dicie 2021 DEP.Afecta'!AJ145</f>
        <v>RECURSOS CORRIENTES</v>
      </c>
      <c r="G117" s="81">
        <f>+'Ejecucion Dicie 2021 DEP.Afecta'!$AP$145</f>
        <v>330515632</v>
      </c>
      <c r="H117" s="81">
        <f>+'Ejecucion Dicie 2021 DEP.Afecta'!$AQ$145</f>
        <v>147261413.53999999</v>
      </c>
      <c r="I117" s="81">
        <f>+'Ejecucion Dicie 2021 DEP.Afecta'!$AR$145</f>
        <v>183254218.46000001</v>
      </c>
      <c r="J117" s="81">
        <f>+'Ejecucion Dicie 2021 DEP.Afecta'!$AS$145</f>
        <v>0</v>
      </c>
      <c r="K117" s="81">
        <f>+'Ejecucion Dicie 2021 DEP.Afecta'!$AU$145</f>
        <v>147261413.53999999</v>
      </c>
      <c r="L117" s="81">
        <f>+'Ejecucion Dicie 2021 DEP.Afecta'!$AW$145</f>
        <v>0</v>
      </c>
      <c r="M117" s="81">
        <f>+'Ejecucion Dicie 2021 DEP.Afecta'!$AX$145</f>
        <v>147261413.53999999</v>
      </c>
      <c r="N117" s="81">
        <f>+'Ejecucion Dicie 2021 DEP.Afecta'!$AY$145</f>
        <v>0</v>
      </c>
      <c r="O117" s="81">
        <f>+'Ejecucion Dicie 2021 DEP.Afecta'!$AZ$145</f>
        <v>147261413.53999999</v>
      </c>
      <c r="P117" s="81">
        <f>+'Ejecucion Dicie 2021 DEP.Afecta'!$BA$145</f>
        <v>0</v>
      </c>
      <c r="Q117" s="81">
        <f>+'Ejecucion Dicie 2021 DEP.Afecta'!$BB$145</f>
        <v>147261413.53999999</v>
      </c>
      <c r="R117" s="81">
        <f>+'Ejecucion Dicie 2021 DEP.Afecta'!$BC$145</f>
        <v>0</v>
      </c>
      <c r="S117" s="81">
        <f>+'Ejecucion Dicie 2021 DEP.Afecta'!$BD$145</f>
        <v>0</v>
      </c>
      <c r="T117" s="89">
        <f>+(K117/G117)*100</f>
        <v>44.555052554972647</v>
      </c>
    </row>
    <row r="118" spans="1:20" s="79" customFormat="1" ht="30" x14ac:dyDescent="0.25">
      <c r="A118" s="82" t="str">
        <f>CONCATENATE('Ejecucion Dicie 2021 DEP.Afecta'!A146," ",'Ejecucion Dicie 2021 DEP.Afecta'!C146," ",'Ejecucion Dicie 2021 DEP.Afecta'!E146," ",'Ejecucion Dicie 2021 DEP.Afecta'!G146," ",'Ejecucion Dicie 2021 DEP.Afecta'!I146," ",'Ejecucion Dicie 2021 DEP.Afecta'!L146)</f>
        <v xml:space="preserve">A 08 01 02 001 </v>
      </c>
      <c r="B118" s="82" t="str">
        <f>+'Ejecucion Dicie 2021 DEP.Afecta'!S146</f>
        <v>IMPUESTO PREDIAL Y SOBRETASA AMBIENTAL</v>
      </c>
      <c r="C118" s="82" t="str">
        <f>+'Ejecucion Dicie 2021 DEP.Afecta'!AA146</f>
        <v>Nación</v>
      </c>
      <c r="D118" s="82" t="str">
        <f>+'Ejecucion Dicie 2021 DEP.Afecta'!AF146</f>
        <v>CSF</v>
      </c>
      <c r="E118" s="82" t="str">
        <f>+'Ejecucion Dicie 2021 DEP.Afecta'!AI146</f>
        <v>10</v>
      </c>
      <c r="F118" s="82" t="str">
        <f>+'Ejecucion Dicie 2021 DEP.Afecta'!AJ146</f>
        <v>RECURSOS CORRIENTES</v>
      </c>
      <c r="G118" s="83">
        <f>+'Ejecucion Dicie 2021 DEP.Afecta'!$AP$146</f>
        <v>309515632</v>
      </c>
      <c r="H118" s="83">
        <f>+'Ejecucion Dicie 2021 DEP.Afecta'!$AQ$146</f>
        <v>131399322</v>
      </c>
      <c r="I118" s="83">
        <f>+'Ejecucion Dicie 2021 DEP.Afecta'!$AR$146</f>
        <v>178116310</v>
      </c>
      <c r="J118" s="83">
        <f>+'Ejecucion Dicie 2021 DEP.Afecta'!$AS$146</f>
        <v>0</v>
      </c>
      <c r="K118" s="83">
        <f>+'Ejecucion Dicie 2021 DEP.Afecta'!$AU$146</f>
        <v>131399322</v>
      </c>
      <c r="L118" s="83">
        <f>+'Ejecucion Dicie 2021 DEP.Afecta'!$AW$146</f>
        <v>0</v>
      </c>
      <c r="M118" s="83">
        <f>+'Ejecucion Dicie 2021 DEP.Afecta'!$AX$146</f>
        <v>131399322</v>
      </c>
      <c r="N118" s="83">
        <f>+'Ejecucion Dicie 2021 DEP.Afecta'!$AY$146</f>
        <v>0</v>
      </c>
      <c r="O118" s="83">
        <f>+'Ejecucion Dicie 2021 DEP.Afecta'!$AZ$146</f>
        <v>131399322</v>
      </c>
      <c r="P118" s="83">
        <f>+'Ejecucion Dicie 2021 DEP.Afecta'!$BA$146</f>
        <v>0</v>
      </c>
      <c r="Q118" s="83">
        <f>+'Ejecucion Dicie 2021 DEP.Afecta'!$BB$146</f>
        <v>131399322</v>
      </c>
      <c r="R118" s="83">
        <f>+'Ejecucion Dicie 2021 DEP.Afecta'!$BC$146</f>
        <v>0</v>
      </c>
      <c r="S118" s="83">
        <f>+'Ejecucion Dicie 2021 DEP.Afecta'!$BD$146</f>
        <v>0</v>
      </c>
      <c r="T118" s="87">
        <f t="shared" ref="T118:T120" si="2">+(K118/G118)*100</f>
        <v>42.453210246906039</v>
      </c>
    </row>
    <row r="119" spans="1:20" s="79" customFormat="1" ht="30" x14ac:dyDescent="0.25">
      <c r="A119" s="82" t="str">
        <f>CONCATENATE('Ejecucion Dicie 2021 DEP.Afecta'!A147," ",'Ejecucion Dicie 2021 DEP.Afecta'!C147," ",'Ejecucion Dicie 2021 DEP.Afecta'!E147," ",'Ejecucion Dicie 2021 DEP.Afecta'!G147," ",'Ejecucion Dicie 2021 DEP.Afecta'!I147," ",'Ejecucion Dicie 2021 DEP.Afecta'!L147)</f>
        <v xml:space="preserve">A 08 01 02 002 </v>
      </c>
      <c r="B119" s="82" t="str">
        <f>+'Ejecucion Dicie 2021 DEP.Afecta'!S147</f>
        <v>IMPUESTO DE DELINEACIÓN URBANA</v>
      </c>
      <c r="C119" s="82" t="str">
        <f>+'Ejecucion Dicie 2021 DEP.Afecta'!AA147</f>
        <v>Nación</v>
      </c>
      <c r="D119" s="82" t="str">
        <f>+'Ejecucion Dicie 2021 DEP.Afecta'!AF147</f>
        <v>CSF</v>
      </c>
      <c r="E119" s="82" t="str">
        <f>+'Ejecucion Dicie 2021 DEP.Afecta'!AI147</f>
        <v>10</v>
      </c>
      <c r="F119" s="82" t="str">
        <f>+'Ejecucion Dicie 2021 DEP.Afecta'!AJ147</f>
        <v>RECURSOS CORRIENTES</v>
      </c>
      <c r="G119" s="83">
        <f>+'Ejecucion Dicie 2021 DEP.Afecta'!$AP$147</f>
        <v>20000000</v>
      </c>
      <c r="H119" s="83">
        <f>+'Ejecucion Dicie 2021 DEP.Afecta'!$AQ$147</f>
        <v>15130091.539999999</v>
      </c>
      <c r="I119" s="83">
        <f>+'Ejecucion Dicie 2021 DEP.Afecta'!$AR$147</f>
        <v>4869908.46</v>
      </c>
      <c r="J119" s="83">
        <f>+'Ejecucion Dicie 2021 DEP.Afecta'!$AS$147</f>
        <v>0</v>
      </c>
      <c r="K119" s="83">
        <f>+'Ejecucion Dicie 2021 DEP.Afecta'!$AU$147</f>
        <v>15130091.539999999</v>
      </c>
      <c r="L119" s="83">
        <f>+'Ejecucion Dicie 2021 DEP.Afecta'!$AW$147</f>
        <v>0</v>
      </c>
      <c r="M119" s="83">
        <f>+'Ejecucion Dicie 2021 DEP.Afecta'!$BD$147</f>
        <v>0</v>
      </c>
      <c r="N119" s="83">
        <f>+'Ejecucion Dicie 2021 DEP.Afecta'!$AY$147</f>
        <v>0</v>
      </c>
      <c r="O119" s="83">
        <f>+'Ejecucion Dicie 2021 DEP.Afecta'!$AZ$147</f>
        <v>15130091.539999999</v>
      </c>
      <c r="P119" s="83">
        <f>+'Ejecucion Dicie 2021 DEP.Afecta'!$BA$147</f>
        <v>0</v>
      </c>
      <c r="Q119" s="83">
        <f>+'Ejecucion Dicie 2021 DEP.Afecta'!$BB$147</f>
        <v>15130091.539999999</v>
      </c>
      <c r="R119" s="83">
        <f>+'Ejecucion Dicie 2021 DEP.Afecta'!$BC$147</f>
        <v>0</v>
      </c>
      <c r="S119" s="83">
        <f>+'Ejecucion Dicie 2021 DEP.Afecta'!$BD$146</f>
        <v>0</v>
      </c>
      <c r="T119" s="87">
        <f t="shared" si="2"/>
        <v>75.65045769999999</v>
      </c>
    </row>
    <row r="120" spans="1:20" s="79" customFormat="1" ht="30" x14ac:dyDescent="0.25">
      <c r="A120" s="82" t="str">
        <f>CONCATENATE('Ejecucion Dicie 2021 DEP.Afecta'!A147," ",'Ejecucion Dicie 2021 DEP.Afecta'!C147," ",'Ejecucion Dicie 2021 DEP.Afecta'!E147," ",'Ejecucion Dicie 2021 DEP.Afecta'!G147," ",'Ejecucion Dicie 2021 DEP.Afecta'!I147," ",'Ejecucion Dicie 2021 DEP.Afecta'!L147)</f>
        <v xml:space="preserve">A 08 01 02 002 </v>
      </c>
      <c r="B120" s="82" t="str">
        <f>+'Ejecucion Dicie 2021 DEP.Afecta'!S147</f>
        <v>IMPUESTO DE DELINEACIÓN URBANA</v>
      </c>
      <c r="C120" s="82" t="str">
        <f>+'Ejecucion Dicie 2021 DEP.Afecta'!AA147</f>
        <v>Nación</v>
      </c>
      <c r="D120" s="82" t="str">
        <f>+'Ejecucion Dicie 2021 DEP.Afecta'!AF147</f>
        <v>CSF</v>
      </c>
      <c r="E120" s="82" t="str">
        <f>+'Ejecucion Dicie 2021 DEP.Afecta'!AI147</f>
        <v>10</v>
      </c>
      <c r="F120" s="82" t="str">
        <f>+'Ejecucion Dicie 2021 DEP.Afecta'!AJ147</f>
        <v>RECURSOS CORRIENTES</v>
      </c>
      <c r="G120" s="83">
        <f>+'Ejecucion Dicie 2021 DEP.Afecta'!$AP$148</f>
        <v>1000000</v>
      </c>
      <c r="H120" s="83">
        <f>+'Ejecucion Dicie 2021 DEP.Afecta'!$AQ$148</f>
        <v>732000</v>
      </c>
      <c r="I120" s="83">
        <f>+'Ejecucion Dicie 2021 DEP.Afecta'!$AR$148</f>
        <v>268000</v>
      </c>
      <c r="J120" s="83">
        <f>+'Ejecucion Dicie 2021 DEP.Afecta'!$AS$148</f>
        <v>0</v>
      </c>
      <c r="K120" s="83">
        <f>+'Ejecucion Dicie 2021 DEP.Afecta'!$AU$148</f>
        <v>732000</v>
      </c>
      <c r="L120" s="83">
        <f>+'Ejecucion Dicie 2021 DEP.Afecta'!$AW$148</f>
        <v>0</v>
      </c>
      <c r="M120" s="83">
        <f>+'Ejecucion Dicie 2021 DEP.Afecta'!$BD$148</f>
        <v>0</v>
      </c>
      <c r="N120" s="83">
        <f>+'Ejecucion Dicie 2021 DEP.Afecta'!$AY$148</f>
        <v>0</v>
      </c>
      <c r="O120" s="83">
        <f>+'Ejecucion Dicie 2021 DEP.Afecta'!$AZ$148</f>
        <v>732000</v>
      </c>
      <c r="P120" s="83">
        <f>+'Ejecucion Dicie 2021 DEP.Afecta'!$BA$148</f>
        <v>0</v>
      </c>
      <c r="Q120" s="83">
        <f>+'Ejecucion Dicie 2021 DEP.Afecta'!$BB$148</f>
        <v>732000</v>
      </c>
      <c r="R120" s="83">
        <f>+'Ejecucion Dicie 2021 DEP.Afecta'!$BC$148</f>
        <v>0</v>
      </c>
      <c r="S120" s="83">
        <f>+'Ejecucion Dicie 2021 DEP.Afecta'!$BD$148</f>
        <v>0</v>
      </c>
      <c r="T120" s="87">
        <f t="shared" si="2"/>
        <v>73.2</v>
      </c>
    </row>
    <row r="121" spans="1:20" s="79" customFormat="1" x14ac:dyDescent="0.25">
      <c r="A121" s="80" t="str">
        <f>CONCATENATE('Ejecucion Dicie 2021 DEP.Afecta'!A221," ",'Ejecucion Dicie 2021 DEP.Afecta'!C221," ",'Ejecucion Dicie 2021 DEP.Afecta'!E221," ",'Ejecucion Dicie 2021 DEP.Afecta'!G221," ",'Ejecucion Dicie 2021 DEP.Afecta'!I221," ",'Ejecucion Dicie 2021 DEP.Afecta'!L221)</f>
        <v xml:space="preserve">C     </v>
      </c>
      <c r="B121" s="80" t="str">
        <f>+'Ejecucion Dicie 2021 DEP.Afecta'!S221</f>
        <v>INVERSION</v>
      </c>
      <c r="C121" s="80"/>
      <c r="D121" s="80"/>
      <c r="E121" s="80"/>
      <c r="F121" s="80"/>
      <c r="G121" s="81">
        <f>+'Ejecucion Dicie 2021 DEP.Afecta'!AP18+'Ejecucion Dicie 2021 DEP.Afecta'!AP153+'Ejecucion Dicie 2021 DEP.Afecta'!AP186+'Ejecucion Dicie 2021 DEP.Afecta'!AP211+'Ejecucion Dicie 2021 DEP.Afecta'!AP221+'Ejecucion Dicie 2021 DEP.Afecta'!AP250+'Ejecucion Dicie 2021 DEP.Afecta'!AP267+'Ejecucion Dicie 2021 DEP.Afecta'!AP283+'Ejecucion Dicie 2021 DEP.Afecta'!AP314</f>
        <v>29428005913</v>
      </c>
      <c r="H121" s="81">
        <f>+'Ejecucion Dicie 2021 DEP.Afecta'!$AQ$18+'Ejecucion Dicie 2021 DEP.Afecta'!$AQ$153+'Ejecucion Dicie 2021 DEP.Afecta'!$AQ$186+'Ejecucion Dicie 2021 DEP.Afecta'!$AQ$211+'Ejecucion Dicie 2021 DEP.Afecta'!$AQ$221+'Ejecucion Dicie 2021 DEP.Afecta'!$AQ$250+'Ejecucion Dicie 2021 DEP.Afecta'!$AQ$267+'Ejecucion Dicie 2021 DEP.Afecta'!$AQ$283+'Ejecucion Dicie 2021 DEP.Afecta'!$AQ$284+'Ejecucion Dicie 2021 DEP.Afecta'!$AQ$304+'Ejecucion Dicie 2021 DEP.Afecta'!$AQ$314+'Ejecucion Dicie 2021 DEP.Afecta'!$AQ$324+'Ejecucion Dicie 2021 DEP.Afecta'!$AQ$334</f>
        <v>34907424669.269997</v>
      </c>
      <c r="I121" s="81">
        <f>+'Ejecucion Dicie 2021 DEP.Afecta'!$AR$18+'Ejecucion Dicie 2021 DEP.Afecta'!$AR$153+'Ejecucion Dicie 2021 DEP.Afecta'!$AR$186+'Ejecucion Dicie 2021 DEP.Afecta'!$AR$211+'Ejecucion Dicie 2021 DEP.Afecta'!$AR$221+'Ejecucion Dicie 2021 DEP.Afecta'!$AR$250+'Ejecucion Dicie 2021 DEP.Afecta'!$AR$267+'Ejecucion Dicie 2021 DEP.Afecta'!$AR$283+'Ejecucion Dicie 2021 DEP.Afecta'!$AR$284+'Ejecucion Dicie 2021 DEP.Afecta'!$AR$304+'Ejecucion Dicie 2021 DEP.Afecta'!$AR$314+'Ejecucion Dicie 2021 DEP.Afecta'!$AR$324+'Ejecucion Dicie 2021 DEP.Afecta'!$AR$334</f>
        <v>2821581243.73</v>
      </c>
      <c r="J121" s="81">
        <f>+'Ejecucion Dicie 2021 DEP.Afecta'!$AS$18+'Ejecucion Dicie 2021 DEP.Afecta'!$AS$153+'Ejecucion Dicie 2021 DEP.Afecta'!$AS$186+'Ejecucion Dicie 2021 DEP.Afecta'!$AS$211+'Ejecucion Dicie 2021 DEP.Afecta'!$AS$221+'Ejecucion Dicie 2021 DEP.Afecta'!$AS$250+'Ejecucion Dicie 2021 DEP.Afecta'!$AS$267+'Ejecucion Dicie 2021 DEP.Afecta'!$AS$283+'Ejecucion Dicie 2021 DEP.Afecta'!$AS$284+'Ejecucion Dicie 2021 DEP.Afecta'!$AS$304+'Ejecucion Dicie 2021 DEP.Afecta'!$AS$314+'Ejecucion Dicie 2021 DEP.Afecta'!$AS$324+'Ejecucion Dicie 2021 DEP.Afecta'!$AS$334</f>
        <v>0</v>
      </c>
      <c r="K121" s="81">
        <f>+'Ejecucion Dicie 2021 DEP.Afecta'!$AU$18+'Ejecucion Dicie 2021 DEP.Afecta'!$AU$153+'Ejecucion Dicie 2021 DEP.Afecta'!$AU$186+'Ejecucion Dicie 2021 DEP.Afecta'!$AU$211+'Ejecucion Dicie 2021 DEP.Afecta'!$AU$221+'Ejecucion Dicie 2021 DEP.Afecta'!$AU$250+'Ejecucion Dicie 2021 DEP.Afecta'!$AU$267+'Ejecucion Dicie 2021 DEP.Afecta'!$AU$283+'Ejecucion Dicie 2021 DEP.Afecta'!$AU$284+'Ejecucion Dicie 2021 DEP.Afecta'!$AU$304+'Ejecucion Dicie 2021 DEP.Afecta'!$AU$314+'Ejecucion Dicie 2021 DEP.Afecta'!$AU$324+'Ejecucion Dicie 2021 DEP.Afecta'!$AU$334</f>
        <v>34907424669.269997</v>
      </c>
      <c r="L121" s="81">
        <f>+'Ejecucion Dicie 2021 DEP.Afecta'!$AW$18+'Ejecucion Dicie 2021 DEP.Afecta'!$AW$153+'Ejecucion Dicie 2021 DEP.Afecta'!$AW$186+'Ejecucion Dicie 2021 DEP.Afecta'!$AW$211+'Ejecucion Dicie 2021 DEP.Afecta'!$AW$221+'Ejecucion Dicie 2021 DEP.Afecta'!$AW$250+'Ejecucion Dicie 2021 DEP.Afecta'!$AW$267+'Ejecucion Dicie 2021 DEP.Afecta'!$AW$283+'Ejecucion Dicie 2021 DEP.Afecta'!$AW$284+'Ejecucion Dicie 2021 DEP.Afecta'!$AW$304+'Ejecucion Dicie 2021 DEP.Afecta'!$AW$314+'Ejecucion Dicie 2021 DEP.Afecta'!$AW$324+'Ejecucion Dicie 2021 DEP.Afecta'!$AW$334</f>
        <v>0</v>
      </c>
      <c r="M121" s="81">
        <f>+'Ejecucion Dicie 2021 DEP.Afecta'!$AX$18+'Ejecucion Dicie 2021 DEP.Afecta'!$AX$153+'Ejecucion Dicie 2021 DEP.Afecta'!$AX$186+'Ejecucion Dicie 2021 DEP.Afecta'!$AX$211+'Ejecucion Dicie 2021 DEP.Afecta'!$AX$221+'Ejecucion Dicie 2021 DEP.Afecta'!$AX$250+'Ejecucion Dicie 2021 DEP.Afecta'!$AX$267+'Ejecucion Dicie 2021 DEP.Afecta'!$AX$283+'Ejecucion Dicie 2021 DEP.Afecta'!$AX$284+'Ejecucion Dicie 2021 DEP.Afecta'!$AX$304+'Ejecucion Dicie 2021 DEP.Afecta'!$AX$314+'Ejecucion Dicie 2021 DEP.Afecta'!$AX$324+'Ejecucion Dicie 2021 DEP.Afecta'!$AX$334</f>
        <v>34130470958.27</v>
      </c>
      <c r="N121" s="81">
        <f>+'Ejecucion Dicie 2021 DEP.Afecta'!$AY$18+'Ejecucion Dicie 2021 DEP.Afecta'!$AY$153+'Ejecucion Dicie 2021 DEP.Afecta'!$AY$186+'Ejecucion Dicie 2021 DEP.Afecta'!$AY$211+'Ejecucion Dicie 2021 DEP.Afecta'!$AY$221+'Ejecucion Dicie 2021 DEP.Afecta'!$AY$250+'Ejecucion Dicie 2021 DEP.Afecta'!$AY$267+'Ejecucion Dicie 2021 DEP.Afecta'!$AY$283+'Ejecucion Dicie 2021 DEP.Afecta'!$AY$284+'Ejecucion Dicie 2021 DEP.Afecta'!$AY$304+'Ejecucion Dicie 2021 DEP.Afecta'!$AY$314+'Ejecucion Dicie 2021 DEP.Afecta'!$AY$324+'Ejecucion Dicie 2021 DEP.Afecta'!$AY$334</f>
        <v>776953711</v>
      </c>
      <c r="O121" s="81">
        <f>+'Ejecucion Dicie 2021 DEP.Afecta'!$AZ$18+'Ejecucion Dicie 2021 DEP.Afecta'!$AZ$153+'Ejecucion Dicie 2021 DEP.Afecta'!$AZ$186+'Ejecucion Dicie 2021 DEP.Afecta'!$AZ$211+'Ejecucion Dicie 2021 DEP.Afecta'!$AZ$221+'Ejecucion Dicie 2021 DEP.Afecta'!$AZ$250+'Ejecucion Dicie 2021 DEP.Afecta'!$AZ$267+'Ejecucion Dicie 2021 DEP.Afecta'!$AZ$283+'Ejecucion Dicie 2021 DEP.Afecta'!$AZ$284+'Ejecucion Dicie 2021 DEP.Afecta'!$AZ$304+'Ejecucion Dicie 2021 DEP.Afecta'!$AZ$314+'Ejecucion Dicie 2021 DEP.Afecta'!$AZ$324+'Ejecucion Dicie 2021 DEP.Afecta'!$AZ$334</f>
        <v>33826776159.27</v>
      </c>
      <c r="P121" s="81">
        <f>+'Ejecucion Dicie 2021 DEP.Afecta'!$BA$18+'Ejecucion Dicie 2021 DEP.Afecta'!$BA$153+'Ejecucion Dicie 2021 DEP.Afecta'!$BA$186+'Ejecucion Dicie 2021 DEP.Afecta'!$BA$211+'Ejecucion Dicie 2021 DEP.Afecta'!$BA$221+'Ejecucion Dicie 2021 DEP.Afecta'!$BA$250+'Ejecucion Dicie 2021 DEP.Afecta'!$BA$267+'Ejecucion Dicie 2021 DEP.Afecta'!$BA$283+'Ejecucion Dicie 2021 DEP.Afecta'!$BA$284+'Ejecucion Dicie 2021 DEP.Afecta'!$BA$304+'Ejecucion Dicie 2021 DEP.Afecta'!$BA$314+'Ejecucion Dicie 2021 DEP.Afecta'!$BA$324+'Ejecucion Dicie 2021 DEP.Afecta'!$BA$334</f>
        <v>303694799</v>
      </c>
      <c r="Q121" s="81">
        <f>+'Ejecucion Dicie 2021 DEP.Afecta'!$BB$18+'Ejecucion Dicie 2021 DEP.Afecta'!$BB$153+'Ejecucion Dicie 2021 DEP.Afecta'!$BB$186+'Ejecucion Dicie 2021 DEP.Afecta'!$BB$211+'Ejecucion Dicie 2021 DEP.Afecta'!$BB$221+'Ejecucion Dicie 2021 DEP.Afecta'!$BB$250+'Ejecucion Dicie 2021 DEP.Afecta'!$BB$267+'Ejecucion Dicie 2021 DEP.Afecta'!$BB$283+'Ejecucion Dicie 2021 DEP.Afecta'!$BB$284+'Ejecucion Dicie 2021 DEP.Afecta'!$BB$304+'Ejecucion Dicie 2021 DEP.Afecta'!$BB$314+'Ejecucion Dicie 2021 DEP.Afecta'!$BB$324+'Ejecucion Dicie 2021 DEP.Afecta'!$BB$334</f>
        <v>33826776159.27</v>
      </c>
      <c r="R121" s="81">
        <f>+'Ejecucion Dicie 2021 DEP.Afecta'!$BC$18+'Ejecucion Dicie 2021 DEP.Afecta'!$BC$153+'Ejecucion Dicie 2021 DEP.Afecta'!$BC$186+'Ejecucion Dicie 2021 DEP.Afecta'!$BC$211+'Ejecucion Dicie 2021 DEP.Afecta'!$BC$221+'Ejecucion Dicie 2021 DEP.Afecta'!$BC$250+'Ejecucion Dicie 2021 DEP.Afecta'!$BC$267+'Ejecucion Dicie 2021 DEP.Afecta'!$BC$283+'Ejecucion Dicie 2021 DEP.Afecta'!$BC$284+'Ejecucion Dicie 2021 DEP.Afecta'!$BC$304+'Ejecucion Dicie 2021 DEP.Afecta'!$BC$314+'Ejecucion Dicie 2021 DEP.Afecta'!$BC$324+'Ejecucion Dicie 2021 DEP.Afecta'!$BC$334</f>
        <v>0</v>
      </c>
      <c r="S121" s="81">
        <f>+'Ejecucion Dicie 2021 DEP.Afecta'!$BD$18+'Ejecucion Dicie 2021 DEP.Afecta'!$BD$153+'Ejecucion Dicie 2021 DEP.Afecta'!$BD$186+'Ejecucion Dicie 2021 DEP.Afecta'!$BD$211+'Ejecucion Dicie 2021 DEP.Afecta'!$BD$221+'Ejecucion Dicie 2021 DEP.Afecta'!$BD$250+'Ejecucion Dicie 2021 DEP.Afecta'!$BD$267+'Ejecucion Dicie 2021 DEP.Afecta'!$BD$283+'Ejecucion Dicie 2021 DEP.Afecta'!$BD$284+'Ejecucion Dicie 2021 DEP.Afecta'!$BD$304+'Ejecucion Dicie 2021 DEP.Afecta'!$BD$314+'Ejecucion Dicie 2021 DEP.Afecta'!$BD$324+'Ejecucion Dicie 2021 DEP.Afecta'!$BD$334</f>
        <v>26873977.75</v>
      </c>
      <c r="T121" s="87">
        <f t="shared" si="1"/>
        <v>118.61974193042224</v>
      </c>
    </row>
    <row r="122" spans="1:20" s="79" customFormat="1" ht="45" x14ac:dyDescent="0.25">
      <c r="A122" s="80" t="str">
        <f>CONCATENATE('Ejecucion Dicie 2021 DEP.Afecta'!A239," ",'Ejecucion Dicie 2021 DEP.Afecta'!C238," ",'Ejecucion Dicie 2021 DEP.Afecta'!E239," ",'Ejecucion Dicie 2021 DEP.Afecta'!G239)</f>
        <v>C 3204 0900 3</v>
      </c>
      <c r="B122" s="80" t="str">
        <f>+'Ejecucion Dicie 2021 DEP.Afecta'!S21</f>
        <v>FORTALECIMIENTO DE LA GESTIÓN DEL CONOCIMIENTO HIDROLÓGICO, METEOROLÓGICO Y AMBIENTAL  NACIONAL</v>
      </c>
      <c r="C122" s="80" t="str">
        <f>+'Ejecucion Dicie 2021 DEP.Afecta'!AA21</f>
        <v>Nación</v>
      </c>
      <c r="D122" s="80" t="str">
        <f>+'Ejecucion Dicie 2021 DEP.Afecta'!AF21</f>
        <v>CSF</v>
      </c>
      <c r="E122" s="80" t="str">
        <f>+'Ejecucion Dicie 2021 DEP.Afecta'!AI21</f>
        <v>11</v>
      </c>
      <c r="F122" s="80" t="str">
        <f>+'Ejecucion Dicie 2021 DEP.Afecta'!AJ21</f>
        <v>OTROS RECURSOS DEL TESORO</v>
      </c>
      <c r="G122" s="81">
        <f>+'Ejecucion Dicie 2021 DEP.Afecta'!AP21+'Ejecucion Dicie 2021 DEP.Afecta'!AP156+'Ejecucion Dicie 2021 DEP.Afecta'!AP192+'Ejecucion Dicie 2021 DEP.Afecta'!AP214+'Ejecucion Dicie 2021 DEP.Afecta'!AP227+'Ejecucion Dicie 2021 DEP.Afecta'!AP256+'Ejecucion Dicie 2021 DEP.Afecta'!AP270+'Ejecucion Dicie 2021 DEP.Afecta'!AP289</f>
        <v>21002806126</v>
      </c>
      <c r="H122" s="81">
        <f>+'Ejecucion Dicie 2021 DEP.Afecta'!AQ21+'Ejecucion Dicie 2021 DEP.Afecta'!AQ156+'Ejecucion Dicie 2021 DEP.Afecta'!AQ192+'Ejecucion Dicie 2021 DEP.Afecta'!AQ214+'Ejecucion Dicie 2021 DEP.Afecta'!AQ227+'Ejecucion Dicie 2021 DEP.Afecta'!AQ256+'Ejecucion Dicie 2021 DEP.Afecta'!AQ270+'Ejecucion Dicie 2021 DEP.Afecta'!AQ289</f>
        <v>20050186645.080002</v>
      </c>
      <c r="I122" s="81">
        <f>+'Ejecucion Dicie 2021 DEP.Afecta'!AR21+'Ejecucion Dicie 2021 DEP.Afecta'!AR156+'Ejecucion Dicie 2021 DEP.Afecta'!AR192+'Ejecucion Dicie 2021 DEP.Afecta'!AR214+'Ejecucion Dicie 2021 DEP.Afecta'!AR227+'Ejecucion Dicie 2021 DEP.Afecta'!AR256+'Ejecucion Dicie 2021 DEP.Afecta'!AR270+'Ejecucion Dicie 2021 DEP.Afecta'!AR289</f>
        <v>952619480.92000008</v>
      </c>
      <c r="J122" s="81">
        <f>+'Ejecucion Dicie 2021 DEP.Afecta'!AS21+'Ejecucion Dicie 2021 DEP.Afecta'!AS156+'Ejecucion Dicie 2021 DEP.Afecta'!AS192+'Ejecucion Dicie 2021 DEP.Afecta'!AS214+'Ejecucion Dicie 2021 DEP.Afecta'!AS227+'Ejecucion Dicie 2021 DEP.Afecta'!AS256+'Ejecucion Dicie 2021 DEP.Afecta'!AS270+'Ejecucion Dicie 2021 DEP.Afecta'!AS289</f>
        <v>0</v>
      </c>
      <c r="K122" s="81">
        <f>+'Ejecucion Dicie 2021 DEP.Afecta'!AU21+'Ejecucion Dicie 2021 DEP.Afecta'!AU156+'Ejecucion Dicie 2021 DEP.Afecta'!AU192+'Ejecucion Dicie 2021 DEP.Afecta'!AU214+'Ejecucion Dicie 2021 DEP.Afecta'!AU227+'Ejecucion Dicie 2021 DEP.Afecta'!AU256+'Ejecucion Dicie 2021 DEP.Afecta'!AU270+'Ejecucion Dicie 2021 DEP.Afecta'!AU289</f>
        <v>20050186645.080002</v>
      </c>
      <c r="L122" s="81">
        <f>+'Ejecucion Dicie 2021 DEP.Afecta'!AW21+'Ejecucion Dicie 2021 DEP.Afecta'!AW156+'Ejecucion Dicie 2021 DEP.Afecta'!AW192+'Ejecucion Dicie 2021 DEP.Afecta'!AW214+'Ejecucion Dicie 2021 DEP.Afecta'!AW227+'Ejecucion Dicie 2021 DEP.Afecta'!AW256+'Ejecucion Dicie 2021 DEP.Afecta'!AW270+'Ejecucion Dicie 2021 DEP.Afecta'!AW289</f>
        <v>0</v>
      </c>
      <c r="M122" s="81">
        <f>+'Ejecucion Dicie 2021 DEP.Afecta'!AX21+'Ejecucion Dicie 2021 DEP.Afecta'!AX156+'Ejecucion Dicie 2021 DEP.Afecta'!AX192+'Ejecucion Dicie 2021 DEP.Afecta'!AX214+'Ejecucion Dicie 2021 DEP.Afecta'!AX227+'Ejecucion Dicie 2021 DEP.Afecta'!AX256+'Ejecucion Dicie 2021 DEP.Afecta'!AX270+'Ejecucion Dicie 2021 DEP.Afecta'!AX289</f>
        <v>19611984948.080002</v>
      </c>
      <c r="N122" s="81">
        <f>+'Ejecucion Dicie 2021 DEP.Afecta'!AY21+'Ejecucion Dicie 2021 DEP.Afecta'!AY156+'Ejecucion Dicie 2021 DEP.Afecta'!AY192+'Ejecucion Dicie 2021 DEP.Afecta'!AY214+'Ejecucion Dicie 2021 DEP.Afecta'!AY227+'Ejecucion Dicie 2021 DEP.Afecta'!AY256+'Ejecucion Dicie 2021 DEP.Afecta'!AY270+'Ejecucion Dicie 2021 DEP.Afecta'!AY289</f>
        <v>438201697</v>
      </c>
      <c r="O122" s="81">
        <f>+'Ejecucion Dicie 2021 DEP.Afecta'!AZ21+'Ejecucion Dicie 2021 DEP.Afecta'!AZ156+'Ejecucion Dicie 2021 DEP.Afecta'!AZ192+'Ejecucion Dicie 2021 DEP.Afecta'!AZ214+'Ejecucion Dicie 2021 DEP.Afecta'!AZ227+'Ejecucion Dicie 2021 DEP.Afecta'!AZ256+'Ejecucion Dicie 2021 DEP.Afecta'!AZ270+'Ejecucion Dicie 2021 DEP.Afecta'!AZ289</f>
        <v>19308290149.080002</v>
      </c>
      <c r="P122" s="81">
        <f>+'Ejecucion Dicie 2021 DEP.Afecta'!BA21+'Ejecucion Dicie 2021 DEP.Afecta'!BA156+'Ejecucion Dicie 2021 DEP.Afecta'!BA192+'Ejecucion Dicie 2021 DEP.Afecta'!BA214+'Ejecucion Dicie 2021 DEP.Afecta'!BA227+'Ejecucion Dicie 2021 DEP.Afecta'!BA256+'Ejecucion Dicie 2021 DEP.Afecta'!BA270+'Ejecucion Dicie 2021 DEP.Afecta'!BA289</f>
        <v>303694799</v>
      </c>
      <c r="Q122" s="81">
        <f>+'Ejecucion Dicie 2021 DEP.Afecta'!BB21+'Ejecucion Dicie 2021 DEP.Afecta'!BB156+'Ejecucion Dicie 2021 DEP.Afecta'!BB192+'Ejecucion Dicie 2021 DEP.Afecta'!BB214+'Ejecucion Dicie 2021 DEP.Afecta'!BB227+'Ejecucion Dicie 2021 DEP.Afecta'!BB256+'Ejecucion Dicie 2021 DEP.Afecta'!BB270+'Ejecucion Dicie 2021 DEP.Afecta'!BB289</f>
        <v>19308290149.080002</v>
      </c>
      <c r="R122" s="81">
        <f>+'Ejecucion Dicie 2021 DEP.Afecta'!BC21+'Ejecucion Dicie 2021 DEP.Afecta'!BC156+'Ejecucion Dicie 2021 DEP.Afecta'!BC192+'Ejecucion Dicie 2021 DEP.Afecta'!BC214+'Ejecucion Dicie 2021 DEP.Afecta'!BC227+'Ejecucion Dicie 2021 DEP.Afecta'!BC256+'Ejecucion Dicie 2021 DEP.Afecta'!BC270+'Ejecucion Dicie 2021 DEP.Afecta'!BC289</f>
        <v>0</v>
      </c>
      <c r="S122" s="81">
        <f>+'Ejecucion Dicie 2021 DEP.Afecta'!BB21+'Ejecucion Dicie 2021 DEP.Afecta'!BB156+'Ejecucion Dicie 2021 DEP.Afecta'!BB192+'Ejecucion Dicie 2021 DEP.Afecta'!BB214+'Ejecucion Dicie 2021 DEP.Afecta'!BB227+'Ejecucion Dicie 2021 DEP.Afecta'!BB256+'Ejecucion Dicie 2021 DEP.Afecta'!BB270+'Ejecucion Dicie 2021 DEP.Afecta'!BB289</f>
        <v>19308290149.080002</v>
      </c>
      <c r="T122" s="87">
        <f t="shared" si="1"/>
        <v>95.464322837600619</v>
      </c>
    </row>
    <row r="123" spans="1:20" s="79" customFormat="1" ht="75" x14ac:dyDescent="0.25">
      <c r="A123" s="82" t="str">
        <f>CONCATENATE('Ejecucion Dicie 2021 DEP.Afecta'!A239," ",'Ejecucion Dicie 2021 DEP.Afecta'!C238," ",'Ejecucion Dicie 2021 DEP.Afecta'!E239," ",'Ejecucion Dicie 2021 DEP.Afecta'!G239," ",'Ejecucion Dicie 2021 DEP.Afecta'!I239," ",'Ejecucion Dicie 2021 DEP.Afecta'!L239)</f>
        <v>C 3204 0900 3 0 3204015</v>
      </c>
      <c r="B123" s="82" t="str">
        <f>+'Ejecucion Dicie 2021 DEP.Afecta'!S239</f>
        <v>ADQUISICIÓN DE BIENES Y SERVICIOS - SERVICIO DE MONITOREO HIDROLÓGICO - FORTALECIMIENTO DE LA GESTIÓN DEL CONOCIMIENTO HIDROLÓGICO, METEOROLÓGICO Y AMBIENTAL  NACIONAL</v>
      </c>
      <c r="C123" s="82" t="str">
        <f>+'Ejecucion Dicie 2021 DEP.Afecta'!AA239</f>
        <v>Nación</v>
      </c>
      <c r="D123" s="82" t="str">
        <f>+'Ejecucion Dicie 2021 DEP.Afecta'!AF239</f>
        <v>CSF</v>
      </c>
      <c r="E123" s="82" t="str">
        <f>+'Ejecucion Dicie 2021 DEP.Afecta'!AI239</f>
        <v>11</v>
      </c>
      <c r="F123" s="82" t="str">
        <f>+'Ejecucion Dicie 2021 DEP.Afecta'!AJ239</f>
        <v>OTROS RECURSOS DEL TESORO</v>
      </c>
      <c r="G123" s="83">
        <f>+'Ejecucion Dicie 2021 DEP.Afecta'!AP239</f>
        <v>610467000</v>
      </c>
      <c r="H123" s="83">
        <f>+'Ejecucion Dicie 2021 DEP.Afecta'!$AQ$239</f>
        <v>602741508</v>
      </c>
      <c r="I123" s="83">
        <f>+'Ejecucion Dicie 2021 DEP.Afecta'!$AR$239</f>
        <v>7725492</v>
      </c>
      <c r="J123" s="83">
        <f>+'Ejecucion Dicie 2021 DEP.Afecta'!$AS$239</f>
        <v>0</v>
      </c>
      <c r="K123" s="83">
        <f>+'Ejecucion Dicie 2021 DEP.Afecta'!$AU$239</f>
        <v>602741508</v>
      </c>
      <c r="L123" s="83">
        <f>+'Ejecucion Dicie 2021 DEP.Afecta'!$AW$239</f>
        <v>0</v>
      </c>
      <c r="M123" s="83">
        <f>+'Ejecucion Dicie 2021 DEP.Afecta'!$AX$239</f>
        <v>602741508</v>
      </c>
      <c r="N123" s="83">
        <f>+'Ejecucion Dicie 2021 DEP.Afecta'!$AY$239</f>
        <v>0</v>
      </c>
      <c r="O123" s="83">
        <f>+'Ejecucion Dicie 2021 DEP.Afecta'!$AZ$239</f>
        <v>602741508</v>
      </c>
      <c r="P123" s="83">
        <f>+'Ejecucion Dicie 2021 DEP.Afecta'!$BA$239</f>
        <v>0</v>
      </c>
      <c r="Q123" s="83">
        <f>+'Ejecucion Dicie 2021 DEP.Afecta'!$BB$239</f>
        <v>602741508</v>
      </c>
      <c r="R123" s="83">
        <f>+'Ejecucion Dicie 2021 DEP.Afecta'!$BC$239</f>
        <v>0</v>
      </c>
      <c r="S123" s="83">
        <f>+'Ejecucion Dicie 2021 DEP.Afecta'!$BB$239</f>
        <v>602741508</v>
      </c>
      <c r="T123" s="87">
        <v>0</v>
      </c>
    </row>
    <row r="124" spans="1:20" s="79" customFormat="1" ht="45" x14ac:dyDescent="0.25">
      <c r="A124" s="82" t="str">
        <f>CONCATENATE('Ejecucion Dicie 2021 DEP.Afecta'!A24," ",'Ejecucion Dicie 2021 DEP.Afecta'!C24," ",'Ejecucion Dicie 2021 DEP.Afecta'!E24," ",'Ejecucion Dicie 2021 DEP.Afecta'!G24," ",'Ejecucion Dicie 2021 DEP.Afecta'!I24," ",'Ejecucion Dicie 2021 DEP.Afecta'!L24)</f>
        <v>C 3204 0900 3 0 3204046</v>
      </c>
      <c r="B124" s="82" t="str">
        <f>+'Ejecucion Dicie 2021 DEP.Afecta'!S271</f>
        <v>FORTALECIMIENTO DE LA GESTIÓN DEL CONOCIMIENTO HIDROLÓGICO, METEOROLÓGICO Y AMBIENTAL  NACIONAL</v>
      </c>
      <c r="C124" s="82" t="str">
        <f>+'Ejecucion Dicie 2021 DEP.Afecta'!AA152</f>
        <v>Nación</v>
      </c>
      <c r="D124" s="82" t="str">
        <f>+'Ejecucion Dicie 2021 DEP.Afecta'!AF152</f>
        <v>SSF</v>
      </c>
      <c r="E124" s="82" t="str">
        <f>+'Ejecucion Dicie 2021 DEP.Afecta'!AI152</f>
        <v>11</v>
      </c>
      <c r="F124" s="82" t="str">
        <f>+'Ejecucion Dicie 2021 DEP.Afecta'!AJ152</f>
        <v>OTROS RECURSOS DEL TESORO</v>
      </c>
      <c r="G124" s="83">
        <f>+'Ejecucion Dicie 2021 DEP.Afecta'!AP24+'Ejecucion Dicie 2021 DEP.Afecta'!AP274+'Ejecucion Dicie 2021 DEP.Afecta'!AP297</f>
        <v>2763213486.8000002</v>
      </c>
      <c r="H124" s="83">
        <f>+'Ejecucion Dicie 2021 DEP.Afecta'!$AQ$24+'Ejecucion Dicie 2021 DEP.Afecta'!$AQ$274+'Ejecucion Dicie 2021 DEP.Afecta'!$AQ$297</f>
        <v>2628220928.98</v>
      </c>
      <c r="I124" s="83">
        <f>+'Ejecucion Dicie 2021 DEP.Afecta'!$AR$24+'Ejecucion Dicie 2021 DEP.Afecta'!$AR$274+'Ejecucion Dicie 2021 DEP.Afecta'!$AR$297</f>
        <v>134992557.81999999</v>
      </c>
      <c r="J124" s="83">
        <f>+'Ejecucion Dicie 2021 DEP.Afecta'!$AS$24+'Ejecucion Dicie 2021 DEP.Afecta'!$AS$274+'Ejecucion Dicie 2021 DEP.Afecta'!$AS$297</f>
        <v>0</v>
      </c>
      <c r="K124" s="83">
        <f>+'Ejecucion Dicie 2021 DEP.Afecta'!$AU$24+'Ejecucion Dicie 2021 DEP.Afecta'!$AU$274+'Ejecucion Dicie 2021 DEP.Afecta'!$AU$297</f>
        <v>2628220928.98</v>
      </c>
      <c r="L124" s="83">
        <f>+'Ejecucion Dicie 2021 DEP.Afecta'!$AW$24+'Ejecucion Dicie 2021 DEP.Afecta'!$AW$274+'Ejecucion Dicie 2021 DEP.Afecta'!$AW$297</f>
        <v>0</v>
      </c>
      <c r="M124" s="83">
        <f>+'Ejecucion Dicie 2021 DEP.Afecta'!$AX$24+'Ejecucion Dicie 2021 DEP.Afecta'!$AX$274+'Ejecucion Dicie 2021 DEP.Afecta'!$AX$297</f>
        <v>2616514868.98</v>
      </c>
      <c r="N124" s="83">
        <f>+'Ejecucion Dicie 2021 DEP.Afecta'!$AY$24+'Ejecucion Dicie 2021 DEP.Afecta'!$AY$274+'Ejecucion Dicie 2021 DEP.Afecta'!$AY$297</f>
        <v>11706060</v>
      </c>
      <c r="O124" s="83">
        <f>+'Ejecucion Dicie 2021 DEP.Afecta'!$AZ$24+'Ejecucion Dicie 2021 DEP.Afecta'!$AZ$274+'Ejecucion Dicie 2021 DEP.Afecta'!$AZ$297</f>
        <v>2616514868.98</v>
      </c>
      <c r="P124" s="83">
        <f>+'Ejecucion Dicie 2021 DEP.Afecta'!$BA$24+'Ejecucion Dicie 2021 DEP.Afecta'!$BA$274+'Ejecucion Dicie 2021 DEP.Afecta'!$BA$297</f>
        <v>0</v>
      </c>
      <c r="Q124" s="83">
        <f>+'Ejecucion Dicie 2021 DEP.Afecta'!$BB$24+'Ejecucion Dicie 2021 DEP.Afecta'!$BB$274+'Ejecucion Dicie 2021 DEP.Afecta'!$BB$297</f>
        <v>2616514868.98</v>
      </c>
      <c r="R124" s="83">
        <f>+'Ejecucion Dicie 2021 DEP.Afecta'!$BC$24+'Ejecucion Dicie 2021 DEP.Afecta'!$BC$274+'Ejecucion Dicie 2021 DEP.Afecta'!$BC$297</f>
        <v>0</v>
      </c>
      <c r="S124" s="83">
        <f>+'Ejecucion Dicie 2021 DEP.Afecta'!$BB$24+'Ejecucion Dicie 2021 DEP.Afecta'!$BB$274+'Ejecucion Dicie 2021 DEP.Afecta'!$BB$297</f>
        <v>2616514868.98</v>
      </c>
      <c r="T124" s="87">
        <f>+(K124/G124)*100</f>
        <v>95.114653338771475</v>
      </c>
    </row>
    <row r="125" spans="1:20" s="79" customFormat="1" ht="105" x14ac:dyDescent="0.25">
      <c r="A125" s="82" t="str">
        <f>CONCATENATE('Ejecucion Dicie 2021 DEP.Afecta'!A198," ",'Ejecucion Dicie 2021 DEP.Afecta'!C198," ",'Ejecucion Dicie 2021 DEP.Afecta'!E198," ",'Ejecucion Dicie 2021 DEP.Afecta'!G198," ",'Ejecucion Dicie 2021 DEP.Afecta'!I198," ",'Ejecucion Dicie 2021 DEP.Afecta'!L198)</f>
        <v>C 3204 0900 3 0 3204048</v>
      </c>
      <c r="B125" s="82" t="str">
        <f>+'Ejecucion Dicie 2021 DEP.Afecta'!S198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25" s="82" t="str">
        <f>+'Ejecucion Dicie 2021 DEP.Afecta'!AA198</f>
        <v>Nación</v>
      </c>
      <c r="D125" s="82" t="str">
        <f>+'Ejecucion Dicie 2021 DEP.Afecta'!AF198</f>
        <v>CSF</v>
      </c>
      <c r="E125" s="82" t="str">
        <f>+'Ejecucion Dicie 2021 DEP.Afecta'!AI198</f>
        <v>11</v>
      </c>
      <c r="F125" s="82" t="str">
        <f>+'Ejecucion Dicie 2021 DEP.Afecta'!AJ198</f>
        <v>OTROS RECURSOS DEL TESORO</v>
      </c>
      <c r="G125" s="83">
        <f>+'Ejecucion Dicie 2021 DEP.Afecta'!AP198</f>
        <v>5254522922</v>
      </c>
      <c r="H125" s="83">
        <f>+'Ejecucion Dicie 2021 DEP.Afecta'!$AQ$198</f>
        <v>5048247042.4700003</v>
      </c>
      <c r="I125" s="83">
        <f>+'Ejecucion Dicie 2021 DEP.Afecta'!$AR$198</f>
        <v>206275879.53</v>
      </c>
      <c r="J125" s="83">
        <f>+'Ejecucion Dicie 2021 DEP.Afecta'!$AS$198</f>
        <v>0</v>
      </c>
      <c r="K125" s="83">
        <f>+'Ejecucion Dicie 2021 DEP.Afecta'!$AU$198</f>
        <v>5048247042.4700003</v>
      </c>
      <c r="L125" s="83">
        <f>+'Ejecucion Dicie 2021 DEP.Afecta'!$AW$198</f>
        <v>0</v>
      </c>
      <c r="M125" s="83">
        <f>+'Ejecucion Dicie 2021 DEP.Afecta'!$AX$198</f>
        <v>5048247042.4700003</v>
      </c>
      <c r="N125" s="83">
        <f>+'Ejecucion Dicie 2021 DEP.Afecta'!$AY$198</f>
        <v>0</v>
      </c>
      <c r="O125" s="83">
        <f>+'Ejecucion Dicie 2021 DEP.Afecta'!$AZ$198</f>
        <v>4745428243.4700003</v>
      </c>
      <c r="P125" s="83">
        <f>+'Ejecucion Dicie 2021 DEP.Afecta'!$BA$198</f>
        <v>302818799</v>
      </c>
      <c r="Q125" s="83">
        <f>+'Ejecucion Dicie 2021 DEP.Afecta'!$BB$198</f>
        <v>4745428243.4700003</v>
      </c>
      <c r="R125" s="83">
        <f>+'Ejecucion Dicie 2021 DEP.Afecta'!$BC$198</f>
        <v>0</v>
      </c>
      <c r="S125" s="83">
        <f>+'Ejecucion Dicie 2021 DEP.Afecta'!$BB$198</f>
        <v>4745428243.4700003</v>
      </c>
      <c r="T125" s="90">
        <f>+(K125/G125)*100</f>
        <v>96.074317638498641</v>
      </c>
    </row>
    <row r="126" spans="1:20" s="79" customFormat="1" ht="90" x14ac:dyDescent="0.25">
      <c r="A126" s="82" t="str">
        <f>CONCATENATE('Ejecucion Dicie 2021 DEP.Afecta'!A160," ",'Ejecucion Dicie 2021 DEP.Afecta'!C160," ",'Ejecucion Dicie 2021 DEP.Afecta'!E160," ",'Ejecucion Dicie 2021 DEP.Afecta'!G160," ",'Ejecucion Dicie 2021 DEP.Afecta'!I160," ",'Ejecucion Dicie 2021 DEP.Afecta'!L160)</f>
        <v>C 3204 0900 3 0 3204043</v>
      </c>
      <c r="B126" s="82" t="str">
        <f>+'Ejecucion Dicie 2021 DEP.Afecta'!S160</f>
        <v>ADQUISICIÓN DE BIENES Y SERVICIOS - SERVICIO DE INFORMACIÓN DE DATOS CLIMÁTICOS Y MONITOREO - FORTALECIMIENTO DE LA GESTIÓN DEL CONOCIMIENTO HIDROLÓGICO, METEOROLÓGICO Y AMBIENTAL  NACIONAL</v>
      </c>
      <c r="C126" s="82" t="str">
        <f>+'Ejecucion Dicie 2021 DEP.Afecta'!AA160</f>
        <v>Nación</v>
      </c>
      <c r="D126" s="82" t="str">
        <f>+'Ejecucion Dicie 2021 DEP.Afecta'!AF160</f>
        <v>CSF</v>
      </c>
      <c r="E126" s="82" t="str">
        <f>+'Ejecucion Dicie 2021 DEP.Afecta'!AI160</f>
        <v>11</v>
      </c>
      <c r="F126" s="82" t="str">
        <f>+'Ejecucion Dicie 2021 DEP.Afecta'!AJ160</f>
        <v>OTROS RECURSOS DEL TESORO</v>
      </c>
      <c r="G126" s="83">
        <f>+'Ejecucion Dicie 2021 DEP.Afecta'!AP160+'Ejecucion Dicie 2021 DEP.Afecta'!AP217+'Ejecucion Dicie 2021 DEP.Afecta'!AP262</f>
        <v>4511593783</v>
      </c>
      <c r="H126" s="83">
        <f>+'Ejecucion Dicie 2021 DEP.Afecta'!$AQ$160+'Ejecucion Dicie 2021 DEP.Afecta'!$AQ$217+'Ejecucion Dicie 2021 DEP.Afecta'!$AQ$262</f>
        <v>4301525950.1000004</v>
      </c>
      <c r="I126" s="83">
        <f>+'Ejecucion Dicie 2021 DEP.Afecta'!$AR$160+'Ejecucion Dicie 2021 DEP.Afecta'!$AR$217+'Ejecucion Dicie 2021 DEP.Afecta'!$AR$262</f>
        <v>210067832.90000001</v>
      </c>
      <c r="J126" s="83">
        <f>+'Ejecucion Dicie 2021 DEP.Afecta'!$AS$160+'Ejecucion Dicie 2021 DEP.Afecta'!$AS$217+'Ejecucion Dicie 2021 DEP.Afecta'!$AS$262</f>
        <v>0</v>
      </c>
      <c r="K126" s="83">
        <f>+'Ejecucion Dicie 2021 DEP.Afecta'!$AU$160+'Ejecucion Dicie 2021 DEP.Afecta'!$AU$217+'Ejecucion Dicie 2021 DEP.Afecta'!$AU$262</f>
        <v>4301525950.1000004</v>
      </c>
      <c r="L126" s="83">
        <f>+'Ejecucion Dicie 2021 DEP.Afecta'!$AW$160+'Ejecucion Dicie 2021 DEP.Afecta'!$AW$217+'Ejecucion Dicie 2021 DEP.Afecta'!$AW$262</f>
        <v>0</v>
      </c>
      <c r="M126" s="83">
        <f>+'Ejecucion Dicie 2021 DEP.Afecta'!$AX$160+'Ejecucion Dicie 2021 DEP.Afecta'!$AX$217+'Ejecucion Dicie 2021 DEP.Afecta'!$AX$262</f>
        <v>4301525950.1000004</v>
      </c>
      <c r="N126" s="83">
        <f>+'Ejecucion Dicie 2021 DEP.Afecta'!$AY$160+'Ejecucion Dicie 2021 DEP.Afecta'!$AY$217+'Ejecucion Dicie 2021 DEP.Afecta'!$AY$262</f>
        <v>0</v>
      </c>
      <c r="O126" s="83">
        <f>+'Ejecucion Dicie 2021 DEP.Afecta'!$AZ$160+'Ejecucion Dicie 2021 DEP.Afecta'!$AZ$217+'Ejecucion Dicie 2021 DEP.Afecta'!$AZ$262</f>
        <v>4300649950.1000004</v>
      </c>
      <c r="P126" s="83">
        <f>+'Ejecucion Dicie 2021 DEP.Afecta'!$BA$160+'Ejecucion Dicie 2021 DEP.Afecta'!$BA$217+'Ejecucion Dicie 2021 DEP.Afecta'!$BA$262</f>
        <v>876000</v>
      </c>
      <c r="Q126" s="83">
        <f>+'Ejecucion Dicie 2021 DEP.Afecta'!$BB$160+'Ejecucion Dicie 2021 DEP.Afecta'!$BB$217+'Ejecucion Dicie 2021 DEP.Afecta'!$BB$262</f>
        <v>4300649950.1000004</v>
      </c>
      <c r="R126" s="83">
        <f>+'Ejecucion Dicie 2021 DEP.Afecta'!$BC$160+'Ejecucion Dicie 2021 DEP.Afecta'!$BC$217+'Ejecucion Dicie 2021 DEP.Afecta'!$BC$262</f>
        <v>0</v>
      </c>
      <c r="S126" s="83">
        <f>+'Ejecucion Dicie 2021 DEP.Afecta'!$BB$160+'Ejecucion Dicie 2021 DEP.Afecta'!$BB$217+'Ejecucion Dicie 2021 DEP.Afecta'!$BB$262</f>
        <v>4300649950.1000004</v>
      </c>
      <c r="T126" s="90">
        <f>+(K126/G126)*100</f>
        <v>95.343822094720721</v>
      </c>
    </row>
    <row r="127" spans="1:20" s="79" customFormat="1" ht="75" x14ac:dyDescent="0.25">
      <c r="A127" s="82" t="str">
        <f>CONCATENATE('Ejecucion Dicie 2021 DEP.Afecta'!A240," ",'Ejecucion Dicie 2021 DEP.Afecta'!C240," ",'Ejecucion Dicie 2021 DEP.Afecta'!E240," ",'Ejecucion Dicie 2021 DEP.Afecta'!G240," ",'Ejecucion Dicie 2021 DEP.Afecta'!I240," ",'Ejecucion Dicie 2021 DEP.Afecta'!L240)</f>
        <v>C 3204 0900 3 0 3204050</v>
      </c>
      <c r="B127" s="82" t="str">
        <f>+'Ejecucion Dicie 2021 DEP.Afecta'!S240</f>
        <v>ADQUISICIÓN DE BIENES Y SERVICIOS - SERVICIO DE MODELACIÓN HIDRODINÁMICA - FORTALECIMIENTO DE LA GESTIÓN DEL CONOCIMIENTO HIDROLÓGICO, METEOROLÓGICO Y AMBIENTAL  NACIONAL</v>
      </c>
      <c r="C127" s="82" t="str">
        <f>+'Ejecucion Dicie 2021 DEP.Afecta'!AA240</f>
        <v>Nación</v>
      </c>
      <c r="D127" s="82" t="str">
        <f>+'Ejecucion Dicie 2021 DEP.Afecta'!AF240</f>
        <v>CSF</v>
      </c>
      <c r="E127" s="82" t="str">
        <f>+'Ejecucion Dicie 2021 DEP.Afecta'!AI240</f>
        <v>11</v>
      </c>
      <c r="F127" s="82" t="str">
        <f>+'Ejecucion Dicie 2021 DEP.Afecta'!AJ240</f>
        <v>OTROS RECURSOS DEL TESORO</v>
      </c>
      <c r="G127" s="83">
        <f>+'Ejecucion Dicie 2021 DEP.Afecta'!AP240</f>
        <v>358715685</v>
      </c>
      <c r="H127" s="83">
        <f>+'Ejecucion Dicie 2021 DEP.Afecta'!$AQ$240</f>
        <v>357322335</v>
      </c>
      <c r="I127" s="83">
        <f>+'Ejecucion Dicie 2021 DEP.Afecta'!$AR$240</f>
        <v>1393350</v>
      </c>
      <c r="J127" s="83">
        <f>+'Ejecucion Dicie 2021 DEP.Afecta'!$AS$240</f>
        <v>0</v>
      </c>
      <c r="K127" s="83">
        <f>+'Ejecucion Dicie 2021 DEP.Afecta'!$AU$240</f>
        <v>357322335</v>
      </c>
      <c r="L127" s="83">
        <f>+'Ejecucion Dicie 2021 DEP.Afecta'!$AW$240</f>
        <v>0</v>
      </c>
      <c r="M127" s="83">
        <f>+'Ejecucion Dicie 2021 DEP.Afecta'!$AX$240</f>
        <v>357322335</v>
      </c>
      <c r="N127" s="83">
        <f>+'Ejecucion Dicie 2021 DEP.Afecta'!$AY$240</f>
        <v>0</v>
      </c>
      <c r="O127" s="83">
        <f>+'Ejecucion Dicie 2021 DEP.Afecta'!$AZ$240</f>
        <v>357322335</v>
      </c>
      <c r="P127" s="83">
        <f>+'Ejecucion Dicie 2021 DEP.Afecta'!$BA$240</f>
        <v>0</v>
      </c>
      <c r="Q127" s="83">
        <f>+'Ejecucion Dicie 2021 DEP.Afecta'!$BB$240</f>
        <v>357322335</v>
      </c>
      <c r="R127" s="83">
        <f>+'Ejecucion Dicie 2021 DEP.Afecta'!$BC$240</f>
        <v>0</v>
      </c>
      <c r="S127" s="83">
        <f>+'Ejecucion Dicie 2021 DEP.Afecta'!$BB$240</f>
        <v>357322335</v>
      </c>
      <c r="T127" s="87">
        <f t="shared" si="1"/>
        <v>99.611572602407946</v>
      </c>
    </row>
    <row r="128" spans="1:20" s="79" customFormat="1" ht="90" x14ac:dyDescent="0.25">
      <c r="A128" s="82" t="str">
        <f>CONCATENATE('Ejecucion Dicie 2021 DEP.Afecta'!A241," ",'Ejecucion Dicie 2021 DEP.Afecta'!C241," ",'Ejecucion Dicie 2021 DEP.Afecta'!E241," ",'Ejecucion Dicie 2021 DEP.Afecta'!G241," ",'Ejecucion Dicie 2021 DEP.Afecta'!I241," ",'Ejecucion Dicie 2021 DEP.Afecta'!L241)</f>
        <v>C 3204 0900 3 0 3204051</v>
      </c>
      <c r="B128" s="82" t="str">
        <f>+'Ejecucion Dicie 2021 DEP.Afecta'!S241</f>
        <v>ADQUISICIÓN DE BIENES Y SERVICIOS - SERVICIO DE MONITOREO Y SEGUIMIENTO HIDROMETEOROLÓGICO - FORTALECIMIENTO DE LA GESTIÓN DEL CONOCIMIENTO HIDROLÓGICO, METEOROLÓGICO Y AMBIENTAL  NACIONAL</v>
      </c>
      <c r="C128" s="82" t="str">
        <f>+'Ejecucion Dicie 2021 DEP.Afecta'!AA241</f>
        <v>Nación</v>
      </c>
      <c r="D128" s="82" t="str">
        <f>+'Ejecucion Dicie 2021 DEP.Afecta'!AF241</f>
        <v>CSF</v>
      </c>
      <c r="E128" s="82" t="str">
        <f>+'Ejecucion Dicie 2021 DEP.Afecta'!AI241</f>
        <v>11</v>
      </c>
      <c r="F128" s="82" t="str">
        <f>+'Ejecucion Dicie 2021 DEP.Afecta'!AJ241</f>
        <v>OTROS RECURSOS DEL TESORO</v>
      </c>
      <c r="G128" s="83">
        <f>+'Ejecucion Dicie 2021 DEP.Afecta'!AP241</f>
        <v>4690670609.1999998</v>
      </c>
      <c r="H128" s="83">
        <f>+'Ejecucion Dicie 2021 DEP.Afecta'!$AQ$241</f>
        <v>4477517098.04</v>
      </c>
      <c r="I128" s="83">
        <f>+'Ejecucion Dicie 2021 DEP.Afecta'!$AR$241</f>
        <v>213153511.16</v>
      </c>
      <c r="J128" s="83">
        <f>+'Ejecucion Dicie 2021 DEP.Afecta'!$AS$241</f>
        <v>0</v>
      </c>
      <c r="K128" s="83">
        <f>+'Ejecucion Dicie 2021 DEP.Afecta'!$AU$241</f>
        <v>4477517098.04</v>
      </c>
      <c r="L128" s="83">
        <f>+'Ejecucion Dicie 2021 DEP.Afecta'!$AW$241</f>
        <v>0</v>
      </c>
      <c r="M128" s="83">
        <f>+'Ejecucion Dicie 2021 DEP.Afecta'!$AX$241</f>
        <v>4051021461.04</v>
      </c>
      <c r="N128" s="83">
        <f>+'Ejecucion Dicie 2021 DEP.Afecta'!$AY$241</f>
        <v>426495637</v>
      </c>
      <c r="O128" s="83">
        <f>+'Ejecucion Dicie 2021 DEP.Afecta'!$AZ$241</f>
        <v>4051021461.04</v>
      </c>
      <c r="P128" s="83">
        <f>+'Ejecucion Dicie 2021 DEP.Afecta'!$BA$241</f>
        <v>0</v>
      </c>
      <c r="Q128" s="83">
        <f>+'Ejecucion Dicie 2021 DEP.Afecta'!$BB$241</f>
        <v>4051021461.04</v>
      </c>
      <c r="R128" s="83">
        <f>+'Ejecucion Dicie 2021 DEP.Afecta'!$BC$241</f>
        <v>0</v>
      </c>
      <c r="S128" s="83">
        <f>+'Ejecucion Dicie 2021 DEP.Afecta'!$BB$241</f>
        <v>4051021461.04</v>
      </c>
      <c r="T128" s="87">
        <f>+(K128/G128)*100</f>
        <v>95.455798777643153</v>
      </c>
    </row>
    <row r="129" spans="1:20" s="79" customFormat="1" ht="90" x14ac:dyDescent="0.25">
      <c r="A129" s="82" t="str">
        <f>CONCATENATE('Ejecucion Dicie 2021 DEP.Afecta'!A242," ",'Ejecucion Dicie 2021 DEP.Afecta'!C242," ",'Ejecucion Dicie 2021 DEP.Afecta'!E242," ",'Ejecucion Dicie 2021 DEP.Afecta'!G242," ",'Ejecucion Dicie 2021 DEP.Afecta'!I242," ",'Ejecucion Dicie 2021 DEP.Afecta'!L242)</f>
        <v>C 3204 0900 3 0 3204052</v>
      </c>
      <c r="B129" s="82" t="str">
        <f>+'Ejecucion Dicie 2021 DEP.Afecta'!S275</f>
        <v>ADQUISICIÓN DE BIENES Y SERVICIOS - SERVICIO DE MONITOREO Y SEGUIMIENTO DE LA BIODIVERSIDAD Y LOS SERVICIOS ECOSISTÉMICOS  - FORTALECIMIENTO DE LA GESTIÓN DEL CONOCIMIENTO HIDROLÓGICO, METEOROLÓGICO Y AMBIENTAL  NACIONAL</v>
      </c>
      <c r="C129" s="82" t="str">
        <f>+'Ejecucion Dicie 2021 DEP.Afecta'!AA242</f>
        <v>Nación</v>
      </c>
      <c r="D129" s="82" t="str">
        <f>+'Ejecucion Dicie 2021 DEP.Afecta'!AF242</f>
        <v>CSF</v>
      </c>
      <c r="E129" s="82" t="str">
        <f>+'Ejecucion Dicie 2021 DEP.Afecta'!AI242</f>
        <v>11</v>
      </c>
      <c r="F129" s="82" t="str">
        <f>+'Ejecucion Dicie 2021 DEP.Afecta'!AJ242</f>
        <v>OTROS RECURSOS DEL TESORO</v>
      </c>
      <c r="G129" s="83">
        <f>+'Ejecucion Dicie 2021 DEP.Afecta'!AP242</f>
        <v>769000000</v>
      </c>
      <c r="H129" s="83">
        <f>+'Ejecucion Dicie 2021 DEP.Afecta'!$AQ$242</f>
        <v>635073673.49000001</v>
      </c>
      <c r="I129" s="83">
        <f>+'Ejecucion Dicie 2021 DEP.Afecta'!$AR$242</f>
        <v>133926326.51000001</v>
      </c>
      <c r="J129" s="83">
        <f>+'Ejecucion Dicie 2021 DEP.Afecta'!$AS$242</f>
        <v>0</v>
      </c>
      <c r="K129" s="83">
        <f>+'Ejecucion Dicie 2021 DEP.Afecta'!$AU$242</f>
        <v>635073673.49000001</v>
      </c>
      <c r="L129" s="83">
        <f>+'Ejecucion Dicie 2021 DEP.Afecta'!$AW$242</f>
        <v>0</v>
      </c>
      <c r="M129" s="83">
        <f>+'Ejecucion Dicie 2021 DEP.Afecta'!$AX$242</f>
        <v>635073673.49000001</v>
      </c>
      <c r="N129" s="83">
        <f>+'Ejecucion Dicie 2021 DEP.Afecta'!$AY$242</f>
        <v>0</v>
      </c>
      <c r="O129" s="83">
        <f>+'Ejecucion Dicie 2021 DEP.Afecta'!$AZ$242</f>
        <v>635073673.49000001</v>
      </c>
      <c r="P129" s="83">
        <f>+'Ejecucion Dicie 2021 DEP.Afecta'!$BA$242</f>
        <v>0</v>
      </c>
      <c r="Q129" s="83">
        <f>+'Ejecucion Dicie 2021 DEP.Afecta'!$BB$242</f>
        <v>635073673.49000001</v>
      </c>
      <c r="R129" s="83">
        <f>+'Ejecucion Dicie 2021 DEP.Afecta'!$BC$242</f>
        <v>0</v>
      </c>
      <c r="S129" s="83">
        <f>+'Ejecucion Dicie 2021 DEP.Afecta'!$BB$242</f>
        <v>635073673.49000001</v>
      </c>
      <c r="T129" s="87">
        <f>+(K129/G129)*100</f>
        <v>82.584352859557868</v>
      </c>
    </row>
    <row r="130" spans="1:20" s="79" customFormat="1" ht="90" x14ac:dyDescent="0.25">
      <c r="A130" s="82" t="str">
        <f>CONCATENATE('Ejecucion Dicie 2021 DEP.Afecta'!A275," ",'Ejecucion Dicie 2021 DEP.Afecta'!C275," ",'Ejecucion Dicie 2021 DEP.Afecta'!E275," ",'Ejecucion Dicie 2021 DEP.Afecta'!G275," ",'Ejecucion Dicie 2021 DEP.Afecta'!I275," ",'Ejecucion Dicie 2021 DEP.Afecta'!L275)</f>
        <v>C 3204 0900 3 0 3204053</v>
      </c>
      <c r="B130" s="82" t="str">
        <f>+'Ejecucion Dicie 2021 DEP.Afecta'!S275</f>
        <v>ADQUISICIÓN DE BIENES Y SERVICIOS - SERVICIO DE MONITOREO Y SEGUIMIENTO DE LA BIODIVERSIDAD Y LOS SERVICIOS ECOSISTÉMICOS  - FORTALECIMIENTO DE LA GESTIÓN DEL CONOCIMIENTO HIDROLÓGICO, METEOROLÓGICO Y AMBIENTAL  NACIONAL</v>
      </c>
      <c r="C130" s="82" t="str">
        <f>+'Ejecucion Dicie 2021 DEP.Afecta'!AA275</f>
        <v>Nación</v>
      </c>
      <c r="D130" s="82" t="str">
        <f>+'Ejecucion Dicie 2021 DEP.Afecta'!AF275</f>
        <v>CSF</v>
      </c>
      <c r="E130" s="82" t="str">
        <f>+'Ejecucion Dicie 2021 DEP.Afecta'!AI275</f>
        <v>11</v>
      </c>
      <c r="F130" s="82" t="str">
        <f>+'Ejecucion Dicie 2021 DEP.Afecta'!AJ275</f>
        <v>OTROS RECURSOS DEL TESORO</v>
      </c>
      <c r="G130" s="83">
        <f>+'Ejecucion Dicie 2021 DEP.Afecta'!AP275</f>
        <v>1158077600</v>
      </c>
      <c r="H130" s="83">
        <f>+'Ejecucion Dicie 2021 DEP.Afecta'!$AQ$275</f>
        <v>1155086366</v>
      </c>
      <c r="I130" s="83">
        <f>+'Ejecucion Dicie 2021 DEP.Afecta'!$AR$275</f>
        <v>2991234</v>
      </c>
      <c r="J130" s="83">
        <f>+'Ejecucion Dicie 2021 DEP.Afecta'!$AS$275</f>
        <v>0</v>
      </c>
      <c r="K130" s="83">
        <f>+'Ejecucion Dicie 2021 DEP.Afecta'!$AU$275</f>
        <v>1155086366</v>
      </c>
      <c r="L130" s="83">
        <f>+'Ejecucion Dicie 2021 DEP.Afecta'!$AW$275</f>
        <v>0</v>
      </c>
      <c r="M130" s="83">
        <f>+'Ejecucion Dicie 2021 DEP.Afecta'!$AX$275</f>
        <v>1155086366</v>
      </c>
      <c r="N130" s="83">
        <f>+'Ejecucion Dicie 2021 DEP.Afecta'!$AY$275</f>
        <v>0</v>
      </c>
      <c r="O130" s="83">
        <f>+'Ejecucion Dicie 2021 DEP.Afecta'!$AZ$275</f>
        <v>1155086366</v>
      </c>
      <c r="P130" s="83">
        <f>+'Ejecucion Dicie 2021 DEP.Afecta'!$BA$275</f>
        <v>0</v>
      </c>
      <c r="Q130" s="83">
        <f>+'Ejecucion Dicie 2021 DEP.Afecta'!$BB$275</f>
        <v>1155086366</v>
      </c>
      <c r="R130" s="83">
        <f>+'Ejecucion Dicie 2021 DEP.Afecta'!$BC$275</f>
        <v>0</v>
      </c>
      <c r="S130" s="83">
        <f>+'Ejecucion Dicie 2021 DEP.Afecta'!$BB$275</f>
        <v>1155086366</v>
      </c>
      <c r="T130" s="87">
        <f>+(K130/G130)*100</f>
        <v>99.741706946063019</v>
      </c>
    </row>
    <row r="131" spans="1:20" s="79" customFormat="1" ht="90" x14ac:dyDescent="0.25">
      <c r="A131" s="82" t="str">
        <f>CONCATENATE('Ejecucion Dicie 2021 DEP.Afecta'!A298," ",'Ejecucion Dicie 2021 DEP.Afecta'!C298," ",'Ejecucion Dicie 2021 DEP.Afecta'!E298," ",'Ejecucion Dicie 2021 DEP.Afecta'!G298," ",'Ejecucion Dicie 2021 DEP.Afecta'!I298," ",'Ejecucion Dicie 2021 DEP.Afecta'!L298)</f>
        <v>C 3204 0900 3 0 3204045</v>
      </c>
      <c r="B131" s="82" t="str">
        <f>+'Ejecucion Dicie 2021 DEP.Afecta'!S298</f>
        <v>ADQUISICIÓN DE BIENES Y SERVICIOS - SERVICIOS DE  ADMINISTRACIÓN DE REGISTRO DE ESTABLECIMIENTOS - FORTALECIMIENTO DE LA GESTIÓN DEL CONOCIMIENTO HIDROLÓGICO, METEOROLÓGICO Y AMBIENTAL  NACIONAL</v>
      </c>
      <c r="C131" s="82" t="str">
        <f>+'Ejecucion Dicie 2021 DEP.Afecta'!AA298</f>
        <v>Nación</v>
      </c>
      <c r="D131" s="82" t="str">
        <f>+'Ejecucion Dicie 2021 DEP.Afecta'!AF298</f>
        <v>CSF</v>
      </c>
      <c r="E131" s="82" t="str">
        <f>+'Ejecucion Dicie 2021 DEP.Afecta'!AI298</f>
        <v>11</v>
      </c>
      <c r="F131" s="82" t="str">
        <f>+'Ejecucion Dicie 2021 DEP.Afecta'!AJ298</f>
        <v>OTROS RECURSOS DEL TESORO</v>
      </c>
      <c r="G131" s="83">
        <f>+'Ejecucion Dicie 2021 DEP.Afecta'!AP298</f>
        <v>488164625</v>
      </c>
      <c r="H131" s="83">
        <f>+'Ejecucion Dicie 2021 DEP.Afecta'!$AQ$298</f>
        <v>481532185</v>
      </c>
      <c r="I131" s="83">
        <f>+'Ejecucion Dicie 2021 DEP.Afecta'!$AR$298</f>
        <v>6632440</v>
      </c>
      <c r="J131" s="83">
        <f>+'Ejecucion Dicie 2021 DEP.Afecta'!$AS$298</f>
        <v>0</v>
      </c>
      <c r="K131" s="83">
        <f>+'Ejecucion Dicie 2021 DEP.Afecta'!$AU$298</f>
        <v>481532185</v>
      </c>
      <c r="L131" s="83">
        <f>+'Ejecucion Dicie 2021 DEP.Afecta'!$AW$298</f>
        <v>0</v>
      </c>
      <c r="M131" s="83">
        <f>+'Ejecucion Dicie 2021 DEP.Afecta'!$AX$298</f>
        <v>481532185</v>
      </c>
      <c r="N131" s="83">
        <f>+'Ejecucion Dicie 2021 DEP.Afecta'!$AY$298</f>
        <v>0</v>
      </c>
      <c r="O131" s="83">
        <f>+'Ejecucion Dicie 2021 DEP.Afecta'!$AZ$298</f>
        <v>481532185</v>
      </c>
      <c r="P131" s="83">
        <f>+'Ejecucion Dicie 2021 DEP.Afecta'!$BA$298</f>
        <v>0</v>
      </c>
      <c r="Q131" s="83">
        <f>+'Ejecucion Dicie 2021 DEP.Afecta'!$BB$298</f>
        <v>481532185</v>
      </c>
      <c r="R131" s="83">
        <f>+'Ejecucion Dicie 2021 DEP.Afecta'!$BC$298</f>
        <v>0</v>
      </c>
      <c r="S131" s="83">
        <f>+'Ejecucion Dicie 2021 DEP.Afecta'!$BB$298</f>
        <v>481532185</v>
      </c>
      <c r="T131" s="87">
        <f t="shared" si="1"/>
        <v>98.641351777589364</v>
      </c>
    </row>
    <row r="132" spans="1:20" s="79" customFormat="1" ht="90" x14ac:dyDescent="0.25">
      <c r="A132" s="82" t="str">
        <f>CONCATENATE('Ejecucion Dicie 2021 DEP.Afecta'!A299," ",'Ejecucion Dicie 2021 DEP.Afecta'!C299," ",'Ejecucion Dicie 2021 DEP.Afecta'!E299," ",'Ejecucion Dicie 2021 DEP.Afecta'!G299," ",'Ejecucion Dicie 2021 DEP.Afecta'!I299," ",'Ejecucion Dicie 2021 DEP.Afecta'!L299)</f>
        <v>C 3204 0900 3 0 3204047</v>
      </c>
      <c r="B132" s="82" t="str">
        <f>+'Ejecucion Dicie 2021 DEP.Afecta'!S299</f>
        <v>ADQUISICIÓN DE BIENES Y SERVICIOS - SERVICIOS DE ASISTENCIA TÉCNICA A LAS ENTIDADES DEL SINA,SNGRD Y SECTOR PRODUCTIVO. - FORTALECIMIENTO DE LA GESTIÓN DEL CONOCIMIENTO HIDROLÓGICO, METEOROLÓGICO Y AMBIENTAL  NACIONAL</v>
      </c>
      <c r="C132" s="82" t="str">
        <f>+'Ejecucion Dicie 2021 DEP.Afecta'!AA299</f>
        <v>Nación</v>
      </c>
      <c r="D132" s="82" t="str">
        <f>+'Ejecucion Dicie 2021 DEP.Afecta'!AF299</f>
        <v>CSF</v>
      </c>
      <c r="E132" s="82" t="str">
        <f>+'Ejecucion Dicie 2021 DEP.Afecta'!AI299</f>
        <v>11</v>
      </c>
      <c r="F132" s="82" t="str">
        <f>+'Ejecucion Dicie 2021 DEP.Afecta'!AJ299</f>
        <v>OTROS RECURSOS DEL TESORO</v>
      </c>
      <c r="G132" s="83">
        <f>+'Ejecucion Dicie 2021 DEP.Afecta'!AP299</f>
        <v>239130415</v>
      </c>
      <c r="H132" s="83">
        <f>+'Ejecucion Dicie 2021 DEP.Afecta'!$AQ$299</f>
        <v>237596558</v>
      </c>
      <c r="I132" s="83">
        <f>+'Ejecucion Dicie 2021 DEP.Afecta'!$AR$299</f>
        <v>1533857</v>
      </c>
      <c r="J132" s="83">
        <f>+'Ejecucion Dicie 2021 DEP.Afecta'!$AS$299</f>
        <v>0</v>
      </c>
      <c r="K132" s="83">
        <f>+'Ejecucion Dicie 2021 DEP.Afecta'!$AU$299</f>
        <v>237596558</v>
      </c>
      <c r="L132" s="83">
        <f>+'Ejecucion Dicie 2021 DEP.Afecta'!$AW$299</f>
        <v>0</v>
      </c>
      <c r="M132" s="83">
        <f>+'Ejecucion Dicie 2021 DEP.Afecta'!$AX$299</f>
        <v>237596558</v>
      </c>
      <c r="N132" s="83">
        <f>+'Ejecucion Dicie 2021 DEP.Afecta'!$AY$299</f>
        <v>0</v>
      </c>
      <c r="O132" s="83">
        <f>+'Ejecucion Dicie 2021 DEP.Afecta'!$AZ$299</f>
        <v>237596558</v>
      </c>
      <c r="P132" s="83">
        <f>+'Ejecucion Dicie 2021 DEP.Afecta'!$BA$299</f>
        <v>0</v>
      </c>
      <c r="Q132" s="83">
        <f>+'Ejecucion Dicie 2021 DEP.Afecta'!$BB$299</f>
        <v>237596558</v>
      </c>
      <c r="R132" s="83">
        <f>+'Ejecucion Dicie 2021 DEP.Afecta'!$BC$299</f>
        <v>0</v>
      </c>
      <c r="S132" s="83">
        <f>+'Ejecucion Dicie 2021 DEP.Afecta'!$BB$299</f>
        <v>237596558</v>
      </c>
      <c r="T132" s="87">
        <f>+(K132/G132)*100</f>
        <v>99.35856883784524</v>
      </c>
    </row>
    <row r="133" spans="1:20" s="79" customFormat="1" ht="105" x14ac:dyDescent="0.25">
      <c r="A133" s="82" t="str">
        <f>CONCATENATE('Ejecucion Dicie 2021 DEP.Afecta'!A161," ",'Ejecucion Dicie 2021 DEP.Afecta'!C300," ",'Ejecucion Dicie 2021 DEP.Afecta'!E161," ",'Ejecucion Dicie 2021 DEP.Afecta'!G161," ",'Ejecucion Dicie 2021 DEP.Afecta'!I161," ",'Ejecucion Dicie 2021 DEP.Afecta'!L161)</f>
        <v>C 3204 0900 3 0 3204049</v>
      </c>
      <c r="B133" s="82" t="str">
        <f>+'Ejecucion Dicie 2021 DEP.Afecta'!S161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C133" s="82" t="str">
        <f>+'Ejecucion Dicie 2021 DEP.Afecta'!AA161</f>
        <v>Nación</v>
      </c>
      <c r="D133" s="82" t="str">
        <f>+'Ejecucion Dicie 2021 DEP.Afecta'!AF161</f>
        <v>CSF</v>
      </c>
      <c r="E133" s="82" t="str">
        <f>+'Ejecucion Dicie 2021 DEP.Afecta'!AI161</f>
        <v>11</v>
      </c>
      <c r="F133" s="82" t="str">
        <f>+'Ejecucion Dicie 2021 DEP.Afecta'!AJ161</f>
        <v>OTROS RECURSOS DEL TESORO</v>
      </c>
      <c r="G133" s="83">
        <f>+'Ejecucion Dicie 2021 DEP.Afecta'!AP161</f>
        <v>159250000</v>
      </c>
      <c r="H133" s="83">
        <f>+'Ejecucion Dicie 2021 DEP.Afecta'!$AQ$161</f>
        <v>125323000</v>
      </c>
      <c r="I133" s="83">
        <f>+'Ejecucion Dicie 2021 DEP.Afecta'!$AR$161</f>
        <v>33927000</v>
      </c>
      <c r="J133" s="83">
        <f>+'Ejecucion Dicie 2021 DEP.Afecta'!$AS$161</f>
        <v>0</v>
      </c>
      <c r="K133" s="83">
        <f>+'Ejecucion Dicie 2021 DEP.Afecta'!$AU$161</f>
        <v>125323000</v>
      </c>
      <c r="L133" s="83">
        <f>+'Ejecucion Dicie 2021 DEP.Afecta'!$AW$161</f>
        <v>0</v>
      </c>
      <c r="M133" s="83">
        <f>+'Ejecucion Dicie 2021 DEP.Afecta'!$AX$161</f>
        <v>125323000</v>
      </c>
      <c r="N133" s="83">
        <f>+'Ejecucion Dicie 2021 DEP.Afecta'!$AY$161</f>
        <v>0</v>
      </c>
      <c r="O133" s="83">
        <f>+'Ejecucion Dicie 2021 DEP.Afecta'!$AZ$161</f>
        <v>125323000</v>
      </c>
      <c r="P133" s="83">
        <f>+'Ejecucion Dicie 2021 DEP.Afecta'!$BA$161</f>
        <v>0</v>
      </c>
      <c r="Q133" s="83">
        <f>+'Ejecucion Dicie 2021 DEP.Afecta'!$BB$161</f>
        <v>125323000</v>
      </c>
      <c r="R133" s="83">
        <f>+'Ejecucion Dicie 2021 DEP.Afecta'!$BC$161</f>
        <v>0</v>
      </c>
      <c r="S133" s="83">
        <f>+'Ejecucion Dicie 2021 DEP.Afecta'!$BB$161</f>
        <v>125323000</v>
      </c>
      <c r="T133" s="87">
        <f>+(K133/G133)*100</f>
        <v>78.695761381475677</v>
      </c>
    </row>
    <row r="134" spans="1:20" s="79" customFormat="1" ht="90" x14ac:dyDescent="0.25">
      <c r="A134" s="80" t="str">
        <f>CONCATENATE('Ejecucion Dicie 2021 DEP.Afecta'!A278," ",'Ejecucion Dicie 2021 DEP.Afecta'!C278," ",'Ejecucion Dicie 2021 DEP.Afecta'!E278," ",'Ejecucion Dicie 2021 DEP.Afecta'!G278," ",'Ejecucion Dicie 2021 DEP.Afecta'!I278," ",'Ejecucion Dicie 2021 DEP.Afecta'!L278)</f>
        <v xml:space="preserve">C 3204 0900 4  </v>
      </c>
      <c r="B134" s="80" t="str">
        <f>+'Ejecucion Dicie 2021 DEP.Afecta'!S278</f>
        <v>IMPLEMENTACION DEL INVENTARIO FORESTAL NACIONAL (IFN) EN EL MARCO DE LA GESTION DE LA INFORMACION Y EL CONOCIMIENTO AMBIENTAL DE LOS BOSQUES EN LAS REGIONES ANDINA Y CARIBE COLOMBIANAS. NACIONAL</v>
      </c>
      <c r="C134" s="80" t="str">
        <f>+'Ejecucion Dicie 2021 DEP.Afecta'!AA278</f>
        <v>Nación</v>
      </c>
      <c r="D134" s="80" t="str">
        <f>+'Ejecucion Dicie 2021 DEP.Afecta'!AF278</f>
        <v>CSF</v>
      </c>
      <c r="E134" s="80" t="str">
        <f>+'Ejecucion Dicie 2021 DEP.Afecta'!AI278</f>
        <v>11</v>
      </c>
      <c r="F134" s="80" t="str">
        <f>+'Ejecucion Dicie 2021 DEP.Afecta'!AJ278</f>
        <v>OTROS RECURSOS DEL TESORO</v>
      </c>
      <c r="G134" s="81">
        <f>+'Ejecucion Dicie 2021 DEP.Afecta'!$AP$278</f>
        <v>6437616639</v>
      </c>
      <c r="H134" s="81">
        <f>+'Ejecucion Dicie 2021 DEP.Afecta'!$AQ$278</f>
        <v>6437616639</v>
      </c>
      <c r="I134" s="81">
        <f>+'Ejecucion Dicie 2021 DEP.Afecta'!$AR$278</f>
        <v>0</v>
      </c>
      <c r="J134" s="81">
        <f>+'Ejecucion Dicie 2021 DEP.Afecta'!$AS$278</f>
        <v>0</v>
      </c>
      <c r="K134" s="81">
        <f>+'Ejecucion Dicie 2021 DEP.Afecta'!$AU$278</f>
        <v>6437616639</v>
      </c>
      <c r="L134" s="81">
        <f>+'Ejecucion Dicie 2021 DEP.Afecta'!$AW$278</f>
        <v>0</v>
      </c>
      <c r="M134" s="81">
        <f>+'Ejecucion Dicie 2021 DEP.Afecta'!$AX$278</f>
        <v>6437616639</v>
      </c>
      <c r="N134" s="81">
        <f>+'Ejecucion Dicie 2021 DEP.Afecta'!$AY$278</f>
        <v>0</v>
      </c>
      <c r="O134" s="81">
        <f>+'Ejecucion Dicie 2021 DEP.Afecta'!$AZ$278</f>
        <v>6437616639</v>
      </c>
      <c r="P134" s="81">
        <f>+'Ejecucion Dicie 2021 DEP.Afecta'!$BA$278</f>
        <v>0</v>
      </c>
      <c r="Q134" s="81">
        <f>+'Ejecucion Dicie 2021 DEP.Afecta'!$BB$278</f>
        <v>6437616639</v>
      </c>
      <c r="R134" s="81">
        <f>+'Ejecucion Dicie 2021 DEP.Afecta'!$BC$278</f>
        <v>0</v>
      </c>
      <c r="S134" s="81">
        <f>+'Ejecucion Dicie 2021 DEP.Afecta'!$BD$278</f>
        <v>0</v>
      </c>
      <c r="T134" s="87">
        <f t="shared" si="1"/>
        <v>100</v>
      </c>
    </row>
    <row r="135" spans="1:20" s="79" customFormat="1" ht="30" x14ac:dyDescent="0.25">
      <c r="A135" s="82" t="str">
        <f>CONCATENATE('Ejecucion Dicie 2021 DEP.Afecta'!A276," ",'Ejecucion Dicie 2021 DEP.Afecta'!C276," ",'Ejecucion Dicie 2021 DEP.Afecta'!E300," ",'Ejecucion Dicie 2021 DEP.Afecta'!G276," ",'Ejecucion Dicie 2021 DEP.Afecta'!I276," ",'Ejecucion Dicie 2021 DEP.Afecta'!L276)</f>
        <v>C 3204 0900 4 0 3204030</v>
      </c>
      <c r="B135" s="82" t="str">
        <f>+'Ejecucion Dicie 2021 DEP.Afecta'!S276</f>
        <v>INVENTARIO FORESTAL</v>
      </c>
      <c r="C135" s="80" t="str">
        <f>+'Ejecucion Dicie 2021 DEP.Afecta'!AA276</f>
        <v>Nación</v>
      </c>
      <c r="D135" s="80" t="str">
        <f>+'Ejecucion Dicie 2021 DEP.Afecta'!AF276</f>
        <v>CSF</v>
      </c>
      <c r="E135" s="80" t="str">
        <f>+'Ejecucion Dicie 2021 DEP.Afecta'!AI276</f>
        <v>11</v>
      </c>
      <c r="F135" s="80" t="str">
        <f>+'Ejecucion Dicie 2021 DEP.Afecta'!AJ276</f>
        <v>OTROS RECURSOS DEL TESORO</v>
      </c>
      <c r="G135" s="81">
        <f>+'Ejecucion Dicie 2021 DEP.Afecta'!$AP$276</f>
        <v>6437616639</v>
      </c>
      <c r="H135" s="81">
        <f>+'Ejecucion Dicie 2021 DEP.Afecta'!$AQ$276</f>
        <v>6437616639</v>
      </c>
      <c r="I135" s="81">
        <f>+'Ejecucion Dicie 2021 DEP.Afecta'!$AR$276</f>
        <v>0</v>
      </c>
      <c r="J135" s="81">
        <f>+'Ejecucion Dicie 2021 DEP.Afecta'!$AS$276</f>
        <v>0</v>
      </c>
      <c r="K135" s="81">
        <f>+'Ejecucion Dicie 2021 DEP.Afecta'!$AU$276</f>
        <v>6437616639</v>
      </c>
      <c r="L135" s="81">
        <f>+'Ejecucion Dicie 2021 DEP.Afecta'!$AW$276</f>
        <v>0</v>
      </c>
      <c r="M135" s="81">
        <f>+'Ejecucion Dicie 2021 DEP.Afecta'!$AX$276</f>
        <v>6437616639</v>
      </c>
      <c r="N135" s="81">
        <f>+'Ejecucion Dicie 2021 DEP.Afecta'!$AY$276</f>
        <v>0</v>
      </c>
      <c r="O135" s="81">
        <f>+'Ejecucion Dicie 2021 DEP.Afecta'!$AZ$276</f>
        <v>6437616639</v>
      </c>
      <c r="P135" s="81">
        <f>+'Ejecucion Dicie 2021 DEP.Afecta'!$BA$276</f>
        <v>0</v>
      </c>
      <c r="Q135" s="81">
        <f>+'Ejecucion Dicie 2021 DEP.Afecta'!$BB$276</f>
        <v>6437616639</v>
      </c>
      <c r="R135" s="81">
        <f>+'Ejecucion Dicie 2021 DEP.Afecta'!$BC$276</f>
        <v>0</v>
      </c>
      <c r="S135" s="81">
        <f>+'Ejecucion Dicie 2021 DEP.Afecta'!$BD$276</f>
        <v>0</v>
      </c>
      <c r="T135" s="87">
        <f t="shared" ref="T135" si="3">+(K135/G135)*100</f>
        <v>100</v>
      </c>
    </row>
    <row r="136" spans="1:20" s="79" customFormat="1" ht="45" x14ac:dyDescent="0.25">
      <c r="A136" s="80" t="str">
        <f>CONCATENATE('Ejecucion Dicie 2021 DEP.Afecta'!A343," ",'Ejecucion Dicie 2021 DEP.Afecta'!C343," ",'Ejecucion Dicie 2021 DEP.Afecta'!E343," ",'Ejecucion Dicie 2021 DEP.Afecta'!G343)</f>
        <v>C 3204 0900 3</v>
      </c>
      <c r="B136" s="80" t="str">
        <f>+'Ejecucion Dicie 2021 DEP.Afecta'!S337</f>
        <v>FORTALECIMIENTO DE LA GESTIÓN DEL CONOCIMIENTO HIDROLÓGICO, METEOROLÓGICO Y AMBIENTAL  NACIONAL</v>
      </c>
      <c r="C136" s="80" t="str">
        <f>+'Ejecucion Dicie 2021 DEP.Afecta'!AA237</f>
        <v>Propios</v>
      </c>
      <c r="D136" s="80" t="str">
        <f>+'Ejecucion Dicie 2021 DEP.Afecta'!AF237</f>
        <v>CSF</v>
      </c>
      <c r="E136" s="80" t="str">
        <f>+'Ejecucion Dicie 2021 DEP.Afecta'!AI237</f>
        <v>20</v>
      </c>
      <c r="F136" s="80" t="str">
        <f>+'Ejecucion Dicie 2021 DEP.Afecta'!AJ158</f>
        <v>OTROS RECURSOS DEL TESORO</v>
      </c>
      <c r="G136" s="81">
        <f>+'Ejecucion Dicie 2021 DEP.Afecta'!AP338+'Ejecucion Dicie 2021 DEP.Afecta'!AP327+'Ejecucion Dicie 2021 DEP.Afecta'!AP307+'Ejecucion Dicie 2021 DEP.Afecta'!AP295</f>
        <v>8301000000</v>
      </c>
      <c r="H136" s="81">
        <f>+'Ejecucion Dicie 2021 DEP.Afecta'!AQ338+'Ejecucion Dicie 2021 DEP.Afecta'!AQ327+'Ejecucion Dicie 2021 DEP.Afecta'!AQ307+'Ejecucion Dicie 2021 DEP.Afecta'!AQ295</f>
        <v>6978005204.9899998</v>
      </c>
      <c r="I136" s="81">
        <f>+'Ejecucion Dicie 2021 DEP.Afecta'!AR338+'Ejecucion Dicie 2021 DEP.Afecta'!AR327+'Ejecucion Dicie 2021 DEP.Afecta'!AR307+'Ejecucion Dicie 2021 DEP.Afecta'!AR295</f>
        <v>1322994795.01</v>
      </c>
      <c r="J136" s="81">
        <f>+'Ejecucion Dicie 2021 DEP.Afecta'!AS338+'Ejecucion Dicie 2021 DEP.Afecta'!AS327+'Ejecucion Dicie 2021 DEP.Afecta'!AS307+'Ejecucion Dicie 2021 DEP.Afecta'!AS295</f>
        <v>0</v>
      </c>
      <c r="K136" s="81">
        <f>+'Ejecucion Dicie 2021 DEP.Afecta'!AU338+'Ejecucion Dicie 2021 DEP.Afecta'!AU327+'Ejecucion Dicie 2021 DEP.Afecta'!AU307+'Ejecucion Dicie 2021 DEP.Afecta'!AU295</f>
        <v>6978005204.9899998</v>
      </c>
      <c r="L136" s="81">
        <f>+'Ejecucion Dicie 2021 DEP.Afecta'!AW338+'Ejecucion Dicie 2021 DEP.Afecta'!AW327+'Ejecucion Dicie 2021 DEP.Afecta'!AW307+'Ejecucion Dicie 2021 DEP.Afecta'!AW295</f>
        <v>0</v>
      </c>
      <c r="M136" s="81">
        <f>+'Ejecucion Dicie 2021 DEP.Afecta'!AX338+'Ejecucion Dicie 2021 DEP.Afecta'!AX327+'Ejecucion Dicie 2021 DEP.Afecta'!AX307+'Ejecucion Dicie 2021 DEP.Afecta'!AX295</f>
        <v>6657253073.9899998</v>
      </c>
      <c r="N136" s="81">
        <f>+'Ejecucion Dicie 2021 DEP.Afecta'!AY338+'Ejecucion Dicie 2021 DEP.Afecta'!AY327+'Ejecucion Dicie 2021 DEP.Afecta'!AY307+'Ejecucion Dicie 2021 DEP.Afecta'!AY295</f>
        <v>320752131</v>
      </c>
      <c r="O136" s="81">
        <f>+'Ejecucion Dicie 2021 DEP.Afecta'!AZ338+'Ejecucion Dicie 2021 DEP.Afecta'!AZ327+'Ejecucion Dicie 2021 DEP.Afecta'!AZ307+'Ejecucion Dicie 2021 DEP.Afecta'!AZ295</f>
        <v>6657253073.9899998</v>
      </c>
      <c r="P136" s="81">
        <f>+'Ejecucion Dicie 2021 DEP.Afecta'!BA338+'Ejecucion Dicie 2021 DEP.Afecta'!BA327+'Ejecucion Dicie 2021 DEP.Afecta'!BA307+'Ejecucion Dicie 2021 DEP.Afecta'!BA295</f>
        <v>0</v>
      </c>
      <c r="Q136" s="81">
        <f>+'Ejecucion Dicie 2021 DEP.Afecta'!BB338+'Ejecucion Dicie 2021 DEP.Afecta'!BB327+'Ejecucion Dicie 2021 DEP.Afecta'!BB307+'Ejecucion Dicie 2021 DEP.Afecta'!BB295</f>
        <v>6657253073.9899998</v>
      </c>
      <c r="R136" s="81">
        <f>+'Ejecucion Dicie 2021 DEP.Afecta'!BC338+'Ejecucion Dicie 2021 DEP.Afecta'!BC327+'Ejecucion Dicie 2021 DEP.Afecta'!BC307+'Ejecucion Dicie 2021 DEP.Afecta'!BC295</f>
        <v>0</v>
      </c>
      <c r="S136" s="81">
        <f>+'Ejecucion Dicie 2021 DEP.Afecta'!$BD$287+'Ejecucion Dicie 2021 DEP.Afecta'!$BD$305+'Ejecucion Dicie 2021 DEP.Afecta'!$BD$325+'Ejecucion Dicie 2021 DEP.Afecta'!$BD$335</f>
        <v>40000</v>
      </c>
      <c r="T136" s="88">
        <f t="shared" si="1"/>
        <v>84.062223888567644</v>
      </c>
    </row>
    <row r="137" spans="1:20" s="79" customFormat="1" ht="90" x14ac:dyDescent="0.25">
      <c r="A137" s="82" t="str">
        <f>CONCATENATE('Ejecucion Dicie 2021 DEP.Afecta'!A343," ",'Ejecucion Dicie 2021 DEP.Afecta'!C343," ",'Ejecucion Dicie 2021 DEP.Afecta'!E343," ",'Ejecucion Dicie 2021 DEP.Afecta'!G343," ",'Ejecucion Dicie 2021 DEP.Afecta'!I343," ",'Ejecucion Dicie 2021 DEP.Afecta'!L343)</f>
        <v>C 3204 0900 3 0 3204015</v>
      </c>
      <c r="B137" s="82" t="str">
        <f>+'Ejecucion Dicie 2021 DEP.Afecta'!S299</f>
        <v>ADQUISICIÓN DE BIENES Y SERVICIOS - SERVICIOS DE ASISTENCIA TÉCNICA A LAS ENTIDADES DEL SINA,SNGRD Y SECTOR PRODUCTIVO. - FORTALECIMIENTO DE LA GESTIÓN DEL CONOCIMIENTO HIDROLÓGICO, METEOROLÓGICO Y AMBIENTAL  NACIONAL</v>
      </c>
      <c r="C137" s="82" t="str">
        <f>+'Ejecucion Dicie 2021 DEP.Afecta'!AA343</f>
        <v>Propios</v>
      </c>
      <c r="D137" s="82" t="str">
        <f>+'Ejecucion Dicie 2021 DEP.Afecta'!AF343</f>
        <v>CSF</v>
      </c>
      <c r="E137" s="82" t="str">
        <f>+'Ejecucion Dicie 2021 DEP.Afecta'!AI343</f>
        <v>20</v>
      </c>
      <c r="F137" s="82" t="str">
        <f>+'Ejecucion Dicie 2021 DEP.Afecta'!AJ343</f>
        <v>INGRESOS CORRIENTES</v>
      </c>
      <c r="G137" s="83">
        <f>+'Ejecucion Dicie 2021 DEP.Afecta'!$AP$343</f>
        <v>1211041526</v>
      </c>
      <c r="H137" s="83">
        <f>+'Ejecucion Dicie 2021 DEP.Afecta'!$AQ$343</f>
        <v>988672349.62</v>
      </c>
      <c r="I137" s="83">
        <f>+'Ejecucion Dicie 2021 DEP.Afecta'!$AR$343</f>
        <v>222369176.38</v>
      </c>
      <c r="J137" s="83">
        <f>+'Ejecucion Dicie 2021 DEP.Afecta'!$AS$343</f>
        <v>0</v>
      </c>
      <c r="K137" s="83">
        <f>+'Ejecucion Dicie 2021 DEP.Afecta'!$AU$343</f>
        <v>988672349.62</v>
      </c>
      <c r="L137" s="83">
        <f>+'Ejecucion Dicie 2021 DEP.Afecta'!$AW$343</f>
        <v>0</v>
      </c>
      <c r="M137" s="83">
        <f>+'Ejecucion Dicie 2021 DEP.Afecta'!$AX$343</f>
        <v>988672349.62</v>
      </c>
      <c r="N137" s="83">
        <f>+'Ejecucion Dicie 2021 DEP.Afecta'!$AY$343</f>
        <v>0</v>
      </c>
      <c r="O137" s="83">
        <f>+'Ejecucion Dicie 2021 DEP.Afecta'!$AZ$343</f>
        <v>988672349.62</v>
      </c>
      <c r="P137" s="83">
        <f>+'Ejecucion Dicie 2021 DEP.Afecta'!$BA$343</f>
        <v>0</v>
      </c>
      <c r="Q137" s="83">
        <f>+'Ejecucion Dicie 2021 DEP.Afecta'!$BB$343</f>
        <v>988672349.62</v>
      </c>
      <c r="R137" s="83">
        <f>+'Ejecucion Dicie 2021 DEP.Afecta'!$BC$343</f>
        <v>0</v>
      </c>
      <c r="S137" s="83">
        <f>+'Ejecucion Dicie 2021 DEP.Afecta'!$BD$343</f>
        <v>0</v>
      </c>
      <c r="T137" s="87">
        <f>+(K137/G137)*100</f>
        <v>81.638187328350952</v>
      </c>
    </row>
    <row r="138" spans="1:20" s="79" customFormat="1" ht="75" x14ac:dyDescent="0.25">
      <c r="A138" s="82" t="str">
        <f>CONCATENATE('Ejecucion Dicie 2021 DEP.Afecta'!A344," ",'Ejecucion Dicie 2021 DEP.Afecta'!C344," ",'Ejecucion Dicie 2021 DEP.Afecta'!E344," ",'Ejecucion Dicie 2021 DEP.Afecta'!G344," ",'Ejecucion Dicie 2021 DEP.Afecta'!I344," ",'Ejecucion Dicie 2021 DEP.Afecta'!L344)</f>
        <v>C 3204 0900 3 0 3204050</v>
      </c>
      <c r="B138" s="82" t="str">
        <f>+'Ejecucion Dicie 2021 DEP.Afecta'!S344</f>
        <v>ADQUISICIÓN DE BIENES Y SERVICIOS - SERVICIO DE MODELACIÓN HIDRODINÁMICA - FORTALECIMIENTO DE LA GESTIÓN DEL CONOCIMIENTO HIDROLÓGICO, METEOROLÓGICO Y AMBIENTAL  NACIONAL</v>
      </c>
      <c r="C138" s="82" t="str">
        <f>+'Ejecucion Dicie 2021 DEP.Afecta'!AA344</f>
        <v>Propios</v>
      </c>
      <c r="D138" s="82" t="str">
        <f>+'Ejecucion Dicie 2021 DEP.Afecta'!AF344</f>
        <v>CSF</v>
      </c>
      <c r="E138" s="82" t="str">
        <f>+'Ejecucion Dicie 2021 DEP.Afecta'!AI344</f>
        <v>20</v>
      </c>
      <c r="F138" s="82" t="str">
        <f>+'Ejecucion Dicie 2021 DEP.Afecta'!AJ344</f>
        <v>INGRESOS CORRIENTES</v>
      </c>
      <c r="G138" s="83">
        <f>+'Ejecucion Dicie 2021 DEP.Afecta'!$AP$344</f>
        <v>1004845185</v>
      </c>
      <c r="H138" s="83">
        <f>+'Ejecucion Dicie 2021 DEP.Afecta'!$AQ$344</f>
        <v>859234112.03999996</v>
      </c>
      <c r="I138" s="83">
        <f>+'Ejecucion Dicie 2021 DEP.Afecta'!$AR$344</f>
        <v>145611072.96000001</v>
      </c>
      <c r="J138" s="83">
        <f>+'Ejecucion Dicie 2021 DEP.Afecta'!$AS$344</f>
        <v>0</v>
      </c>
      <c r="K138" s="83">
        <f>+'Ejecucion Dicie 2021 DEP.Afecta'!$AU$344</f>
        <v>859234112.03999996</v>
      </c>
      <c r="L138" s="83">
        <f>+'Ejecucion Dicie 2021 DEP.Afecta'!$AW$344</f>
        <v>0</v>
      </c>
      <c r="M138" s="83">
        <f>+'Ejecucion Dicie 2021 DEP.Afecta'!$AX$344</f>
        <v>795867385.03999996</v>
      </c>
      <c r="N138" s="83">
        <f>+'Ejecucion Dicie 2021 DEP.Afecta'!$AY$344</f>
        <v>63366727</v>
      </c>
      <c r="O138" s="83">
        <f>+'Ejecucion Dicie 2021 DEP.Afecta'!$AZ$344</f>
        <v>795867385.03999996</v>
      </c>
      <c r="P138" s="83">
        <f>+'Ejecucion Dicie 2021 DEP.Afecta'!$BA$344</f>
        <v>0</v>
      </c>
      <c r="Q138" s="83">
        <f>+'Ejecucion Dicie 2021 DEP.Afecta'!$BB$344</f>
        <v>795867385.03999996</v>
      </c>
      <c r="R138" s="83">
        <f>+'Ejecucion Dicie 2021 DEP.Afecta'!$BC$344</f>
        <v>0</v>
      </c>
      <c r="S138" s="83">
        <f>+'Ejecucion Dicie 2021 DEP.Afecta'!$BD$344</f>
        <v>0</v>
      </c>
      <c r="T138" s="87">
        <f>+(K138/G138)*100</f>
        <v>85.509103777016151</v>
      </c>
    </row>
    <row r="139" spans="1:20" s="79" customFormat="1" ht="90" x14ac:dyDescent="0.25">
      <c r="A139" s="82" t="str">
        <f>CONCATENATE('Ejecucion Dicie 2021 DEP.Afecta'!A345," ",'Ejecucion Dicie 2021 DEP.Afecta'!C345," ",'Ejecucion Dicie 2021 DEP.Afecta'!E345," ",'Ejecucion Dicie 2021 DEP.Afecta'!G345," ",'Ejecucion Dicie 2021 DEP.Afecta'!I345," ",'Ejecucion Dicie 2021 DEP.Afecta'!L345)</f>
        <v>C 3204 0900 3 0 3204051</v>
      </c>
      <c r="B139" s="82" t="str">
        <f>+'Ejecucion Dicie 2021 DEP.Afecta'!S345</f>
        <v>ADQUISICIÓN DE BIENES Y SERVICIOS - SERVICIO DE MONITOREO Y SEGUIMIENTO HIDROMETEOROLÓGICO - FORTALECIMIENTO DE LA GESTIÓN DEL CONOCIMIENTO HIDROLÓGICO, METEOROLÓGICO Y AMBIENTAL  NACIONAL</v>
      </c>
      <c r="C139" s="82" t="str">
        <f>+'Ejecucion Dicie 2021 DEP.Afecta'!AA345</f>
        <v>Propios</v>
      </c>
      <c r="D139" s="82" t="str">
        <f>+'Ejecucion Dicie 2021 DEP.Afecta'!AF345</f>
        <v>CSF</v>
      </c>
      <c r="E139" s="82" t="str">
        <f>+'Ejecucion Dicie 2021 DEP.Afecta'!AI345</f>
        <v>20</v>
      </c>
      <c r="F139" s="82" t="str">
        <f>+'Ejecucion Dicie 2021 DEP.Afecta'!AJ345</f>
        <v>INGRESOS CORRIENTES</v>
      </c>
      <c r="G139" s="83">
        <f>+'Ejecucion Dicie 2021 DEP.Afecta'!$AP$345</f>
        <v>700000000</v>
      </c>
      <c r="H139" s="83">
        <f>+'Ejecucion Dicie 2021 DEP.Afecta'!$AQ$345</f>
        <v>436300763.14999998</v>
      </c>
      <c r="I139" s="83">
        <f>+'Ejecucion Dicie 2021 DEP.Afecta'!$AR$345</f>
        <v>263699236.84999999</v>
      </c>
      <c r="J139" s="83">
        <f>+'Ejecucion Dicie 2021 DEP.Afecta'!$AS$345</f>
        <v>0</v>
      </c>
      <c r="K139" s="83">
        <f>+'Ejecucion Dicie 2021 DEP.Afecta'!$AU$345</f>
        <v>436300763.14999998</v>
      </c>
      <c r="L139" s="83">
        <f>+'Ejecucion Dicie 2021 DEP.Afecta'!$AW$345</f>
        <v>0</v>
      </c>
      <c r="M139" s="83">
        <f>+'Ejecucion Dicie 2021 DEP.Afecta'!$AX$345</f>
        <v>301460620.14999998</v>
      </c>
      <c r="N139" s="83">
        <f>+'Ejecucion Dicie 2021 DEP.Afecta'!$AY$345</f>
        <v>134840143</v>
      </c>
      <c r="O139" s="83">
        <f>+'Ejecucion Dicie 2021 DEP.Afecta'!$AZ$345</f>
        <v>301460620.14999998</v>
      </c>
      <c r="P139" s="83">
        <f>+'Ejecucion Dicie 2021 DEP.Afecta'!$BA$345</f>
        <v>0</v>
      </c>
      <c r="Q139" s="83">
        <f>+'Ejecucion Dicie 2021 DEP.Afecta'!$BB$345</f>
        <v>301460620.14999998</v>
      </c>
      <c r="R139" s="83">
        <f>+'Ejecucion Dicie 2021 DEP.Afecta'!$BC$345</f>
        <v>0</v>
      </c>
      <c r="S139" s="83">
        <f>+'Ejecucion Dicie 2021 DEP.Afecta'!$BD$345</f>
        <v>0</v>
      </c>
      <c r="T139" s="87">
        <f>+(K139/G139)*100</f>
        <v>62.328680449999993</v>
      </c>
    </row>
    <row r="140" spans="1:20" s="79" customFormat="1" ht="75" x14ac:dyDescent="0.25">
      <c r="A140" s="82" t="str">
        <f>CONCATENATE('Ejecucion Dicie 2021 DEP.Afecta'!A346," ",'Ejecucion Dicie 2021 DEP.Afecta'!C346," ",'Ejecucion Dicie 2021 DEP.Afecta'!E346," ",'Ejecucion Dicie 2021 DEP.Afecta'!G346," ",'Ejecucion Dicie 2021 DEP.Afecta'!I346," ",'Ejecucion Dicie 2021 DEP.Afecta'!L346)</f>
        <v>C 3204 0900 3 0 3204052</v>
      </c>
      <c r="B140" s="82" t="str">
        <f>+'Ejecucion Dicie 2021 DEP.Afecta'!S346</f>
        <v>ADQUISICIÓN DE BIENES Y SERVICIOS - LABORATORIO DE CALIDAD AMBIENTAL ACREDITADO - FORTALECIMIENTO DE LA GESTIÓN DEL CONOCIMIENTO HIDROLÓGICO, METEOROLÓGICO Y AMBIENTAL  NACIONAL</v>
      </c>
      <c r="C140" s="82" t="str">
        <f>+'Ejecucion Dicie 2021 DEP.Afecta'!AA346</f>
        <v>Propios</v>
      </c>
      <c r="D140" s="82" t="str">
        <f>+'Ejecucion Dicie 2021 DEP.Afecta'!AF346</f>
        <v>CSF</v>
      </c>
      <c r="E140" s="82" t="str">
        <f>+'Ejecucion Dicie 2021 DEP.Afecta'!AI346</f>
        <v>20</v>
      </c>
      <c r="F140" s="82" t="str">
        <f>+'Ejecucion Dicie 2021 DEP.Afecta'!AJ346</f>
        <v>INGRESOS CORRIENTES</v>
      </c>
      <c r="G140" s="83">
        <f>+'Ejecucion Dicie 2021 DEP.Afecta'!$AP$346</f>
        <v>2876507346</v>
      </c>
      <c r="H140" s="83">
        <f>+'Ejecucion Dicie 2021 DEP.Afecta'!$AQ$346</f>
        <v>2464609981.48</v>
      </c>
      <c r="I140" s="83">
        <f>+'Ejecucion Dicie 2021 DEP.Afecta'!$AR$346</f>
        <v>411897364.51999998</v>
      </c>
      <c r="J140" s="83">
        <f>+'Ejecucion Dicie 2021 DEP.Afecta'!$AS$346</f>
        <v>0</v>
      </c>
      <c r="K140" s="83">
        <f>+'Ejecucion Dicie 2021 DEP.Afecta'!$AU$346</f>
        <v>2464609981.48</v>
      </c>
      <c r="L140" s="83">
        <f>+'Ejecucion Dicie 2021 DEP.Afecta'!$AW$346</f>
        <v>0</v>
      </c>
      <c r="M140" s="83">
        <f>+'Ejecucion Dicie 2021 DEP.Afecta'!$AX$346</f>
        <v>2342064720.48</v>
      </c>
      <c r="N140" s="83">
        <f>+'Ejecucion Dicie 2021 DEP.Afecta'!$AY$346</f>
        <v>122545261</v>
      </c>
      <c r="O140" s="83">
        <f>+'Ejecucion Dicie 2021 DEP.Afecta'!$AZ$346</f>
        <v>2342064720.48</v>
      </c>
      <c r="P140" s="83">
        <f>+'Ejecucion Dicie 2021 DEP.Afecta'!$BA$346</f>
        <v>0</v>
      </c>
      <c r="Q140" s="83">
        <f>+'Ejecucion Dicie 2021 DEP.Afecta'!$BB$346</f>
        <v>2342064720.48</v>
      </c>
      <c r="R140" s="83">
        <f>+'Ejecucion Dicie 2021 DEP.Afecta'!$BC$346</f>
        <v>0</v>
      </c>
      <c r="S140" s="83">
        <f>+'Ejecucion Dicie 2021 DEP.Afecta'!$BD$346</f>
        <v>40000</v>
      </c>
      <c r="T140" s="87">
        <f>+(K140/G140)*100</f>
        <v>85.680642703980084</v>
      </c>
    </row>
    <row r="141" spans="1:20" s="79" customFormat="1" ht="90" x14ac:dyDescent="0.25">
      <c r="A141" s="82" t="str">
        <f>CONCATENATE('Ejecucion Dicie 2021 DEP.Afecta'!A330," ",'Ejecucion Dicie 2021 DEP.Afecta'!C330," ",'Ejecucion Dicie 2021 DEP.Afecta'!E330," ",'Ejecucion Dicie 2021 DEP.Afecta'!G330," ",'Ejecucion Dicie 2021 DEP.Afecta'!I330," ",'Ejecucion Dicie 2021 DEP.Afecta'!L330)</f>
        <v>C 3204 0900 3 0 3204043</v>
      </c>
      <c r="B141" s="82" t="str">
        <f>+'Ejecucion Dicie 2021 DEP.Afecta'!S330</f>
        <v>ADQUISICIÓN DE BIENES Y SERVICIOS - SERVICIO DE INFORMACIÓN DE DATOS CLIMÁTICOS Y MONITOREO - FORTALECIMIENTO DE LA GESTIÓN DEL CONOCIMIENTO HIDROLÓGICO, METEOROLÓGICO Y AMBIENTAL  NACIONAL</v>
      </c>
      <c r="C141" s="82" t="str">
        <f>+'Ejecucion Dicie 2021 DEP.Afecta'!AA330</f>
        <v>Propios</v>
      </c>
      <c r="D141" s="82" t="str">
        <f>+'Ejecucion Dicie 2021 DEP.Afecta'!AF330</f>
        <v>CSF</v>
      </c>
      <c r="E141" s="82" t="str">
        <f>+'Ejecucion Dicie 2021 DEP.Afecta'!AI330</f>
        <v>20</v>
      </c>
      <c r="F141" s="82" t="str">
        <f>+'Ejecucion Dicie 2021 DEP.Afecta'!AJ330</f>
        <v>INGRESOS CORRIENTES</v>
      </c>
      <c r="G141" s="83">
        <f>+'Ejecucion Dicie 2021 DEP.Afecta'!$AP$330</f>
        <v>32237000</v>
      </c>
      <c r="H141" s="83">
        <f>+'Ejecucion Dicie 2021 DEP.Afecta'!$AQ$330</f>
        <v>32070000</v>
      </c>
      <c r="I141" s="83">
        <f>+'Ejecucion Dicie 2021 DEP.Afecta'!$AR$330</f>
        <v>167000</v>
      </c>
      <c r="J141" s="83">
        <f>+'Ejecucion Dicie 2021 DEP.Afecta'!$AS$330</f>
        <v>0</v>
      </c>
      <c r="K141" s="83">
        <f>+'Ejecucion Dicie 2021 DEP.Afecta'!$AU$330</f>
        <v>32070000</v>
      </c>
      <c r="L141" s="83">
        <f>+'Ejecucion Dicie 2021 DEP.Afecta'!$AW$330</f>
        <v>0</v>
      </c>
      <c r="M141" s="83">
        <f>+'Ejecucion Dicie 2021 DEP.Afecta'!$AX$330</f>
        <v>32070000</v>
      </c>
      <c r="N141" s="83">
        <f>+'Ejecucion Dicie 2021 DEP.Afecta'!$AY$330</f>
        <v>0</v>
      </c>
      <c r="O141" s="83">
        <f>+'Ejecucion Dicie 2021 DEP.Afecta'!$AZ$330</f>
        <v>32070000</v>
      </c>
      <c r="P141" s="83">
        <f>+'Ejecucion Dicie 2021 DEP.Afecta'!$BA$330</f>
        <v>0</v>
      </c>
      <c r="Q141" s="83">
        <f>+'Ejecucion Dicie 2021 DEP.Afecta'!$BB$330</f>
        <v>32070000</v>
      </c>
      <c r="R141" s="83">
        <f>+'Ejecucion Dicie 2021 DEP.Afecta'!$BC$330</f>
        <v>0</v>
      </c>
      <c r="S141" s="83">
        <f>+'Ejecucion Dicie 2021 DEP.Afecta'!$BD$330</f>
        <v>0</v>
      </c>
      <c r="T141" s="87">
        <f t="shared" ref="T141:T143" si="4">+(K141/G141)*100</f>
        <v>99.481961721003813</v>
      </c>
    </row>
    <row r="142" spans="1:20" s="79" customFormat="1" ht="105" x14ac:dyDescent="0.25">
      <c r="A142" s="82" t="str">
        <f>CONCATENATE('Ejecucion Dicie 2021 DEP.Afecta'!A310," ",'Ejecucion Dicie 2021 DEP.Afecta'!C310," ",'Ejecucion Dicie 2021 DEP.Afecta'!E310," ",'Ejecucion Dicie 2021 DEP.Afecta'!G310," ",'Ejecucion Dicie 2021 DEP.Afecta'!I310," ",'Ejecucion Dicie 2021 DEP.Afecta'!L310)</f>
        <v>C 3204 0900 3 0 3204048</v>
      </c>
      <c r="B142" s="82" t="str">
        <f>+'Ejecucion Dicie 2021 DEP.Afecta'!S310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42" s="82" t="str">
        <f>+'Ejecucion Dicie 2021 DEP.Afecta'!AA310</f>
        <v>Propios</v>
      </c>
      <c r="D142" s="82" t="str">
        <f>+'Ejecucion Dicie 2021 DEP.Afecta'!AF310</f>
        <v>CSF</v>
      </c>
      <c r="E142" s="82" t="str">
        <f>+'Ejecucion Dicie 2021 DEP.Afecta'!AI310</f>
        <v>20</v>
      </c>
      <c r="F142" s="82" t="str">
        <f>+'Ejecucion Dicie 2021 DEP.Afecta'!AJ310</f>
        <v>INGRESOS CORRIENTES</v>
      </c>
      <c r="G142" s="83">
        <f>+'Ejecucion Dicie 2021 DEP.Afecta'!$AP$310</f>
        <v>410000000</v>
      </c>
      <c r="H142" s="83">
        <f>+'Ejecucion Dicie 2021 DEP.Afecta'!$AQ$310</f>
        <v>409999998.69999999</v>
      </c>
      <c r="I142" s="83">
        <f>+'Ejecucion Dicie 2021 DEP.Afecta'!$AR$310</f>
        <v>1.3</v>
      </c>
      <c r="J142" s="83">
        <f>+'Ejecucion Dicie 2021 DEP.Afecta'!$AS$310</f>
        <v>0</v>
      </c>
      <c r="K142" s="83">
        <f>+'Ejecucion Dicie 2021 DEP.Afecta'!$AU$310</f>
        <v>409999998.69999999</v>
      </c>
      <c r="L142" s="83">
        <f>+'Ejecucion Dicie 2021 DEP.Afecta'!$AW$310</f>
        <v>0</v>
      </c>
      <c r="M142" s="83">
        <f>+'Ejecucion Dicie 2021 DEP.Afecta'!$AX$310</f>
        <v>409999998.69999999</v>
      </c>
      <c r="N142" s="83">
        <f>+'Ejecucion Dicie 2021 DEP.Afecta'!$AY$310</f>
        <v>0</v>
      </c>
      <c r="O142" s="83">
        <f>+'Ejecucion Dicie 2021 DEP.Afecta'!$AZ$310</f>
        <v>409999998.69999999</v>
      </c>
      <c r="P142" s="83">
        <f>+'Ejecucion Dicie 2021 DEP.Afecta'!$BA$310</f>
        <v>0</v>
      </c>
      <c r="Q142" s="83">
        <f>+'Ejecucion Dicie 2021 DEP.Afecta'!$BB$310</f>
        <v>409999998.69999999</v>
      </c>
      <c r="R142" s="83">
        <f>+'Ejecucion Dicie 2021 DEP.Afecta'!$BC$310</f>
        <v>0</v>
      </c>
      <c r="S142" s="83">
        <f>+'Ejecucion Dicie 2021 DEP.Afecta'!$BD$310</f>
        <v>0</v>
      </c>
      <c r="T142" s="87">
        <f t="shared" si="4"/>
        <v>99.999999682926827</v>
      </c>
    </row>
    <row r="143" spans="1:20" s="79" customFormat="1" ht="90" x14ac:dyDescent="0.25">
      <c r="A143" s="82" t="str">
        <f>CONCATENATE('Ejecucion Dicie 2021 DEP.Afecta'!A300," ",'Ejecucion Dicie 2021 DEP.Afecta'!C300," ",'Ejecucion Dicie 2021 DEP.Afecta'!E300," ",'Ejecucion Dicie 2021 DEP.Afecta'!G300," ",'Ejecucion Dicie 2021 DEP.Afecta'!I300," ",'Ejecucion Dicie 2021 DEP.Afecta'!L300)</f>
        <v>C 3204 0900 3 0 3204007</v>
      </c>
      <c r="B143" s="82" t="str">
        <f>+'Ejecucion Dicie 2021 DEP.Afecta'!S300</f>
        <v>ADQUISICIÓN DE BIENES Y SERVICIOS - SERVICIO DE ACREDITACIÓN DE LABORATORIOS Y ORGANIZACIONES - FORTALECIMIENTO DE LA GESTIÓN DEL CONOCIMIENTO HIDROLÓGICO, METEOROLÓGICO Y AMBIENTAL  NACIONAL</v>
      </c>
      <c r="C143" s="82" t="str">
        <f>+'Ejecucion Dicie 2021 DEP.Afecta'!AA300</f>
        <v>Propios</v>
      </c>
      <c r="D143" s="82" t="str">
        <f>+'Ejecucion Dicie 2021 DEP.Afecta'!AF300</f>
        <v>CSF</v>
      </c>
      <c r="E143" s="82" t="str">
        <f>+'Ejecucion Dicie 2021 DEP.Afecta'!AI300</f>
        <v>20</v>
      </c>
      <c r="F143" s="82" t="str">
        <f>+'Ejecucion Dicie 2021 DEP.Afecta'!AJ300</f>
        <v>INGRESOS CORRIENTES</v>
      </c>
      <c r="G143" s="83">
        <f>+'Ejecucion Dicie 2021 DEP.Afecta'!$AP$300</f>
        <v>2066368943</v>
      </c>
      <c r="H143" s="83">
        <f>+'Ejecucion Dicie 2021 DEP.Afecta'!$AQ$300</f>
        <v>1787118000</v>
      </c>
      <c r="I143" s="83">
        <f>+'Ejecucion Dicie 2021 DEP.Afecta'!$AR$300</f>
        <v>279250943</v>
      </c>
      <c r="J143" s="83">
        <f>+'Ejecucion Dicie 2021 DEP.Afecta'!$AS$300</f>
        <v>0</v>
      </c>
      <c r="K143" s="83">
        <f>+'Ejecucion Dicie 2021 DEP.Afecta'!$AU$300</f>
        <v>1787118000</v>
      </c>
      <c r="L143" s="83">
        <f>+'Ejecucion Dicie 2021 DEP.Afecta'!$AW$300</f>
        <v>0</v>
      </c>
      <c r="M143" s="83">
        <f>+'Ejecucion Dicie 2021 DEP.Afecta'!$AX$300</f>
        <v>1787118000</v>
      </c>
      <c r="N143" s="83">
        <f>+'Ejecucion Dicie 2021 DEP.Afecta'!$AY$300</f>
        <v>0</v>
      </c>
      <c r="O143" s="83">
        <f>+'Ejecucion Dicie 2021 DEP.Afecta'!$AZ$300</f>
        <v>1787118000</v>
      </c>
      <c r="P143" s="83">
        <f>+'Ejecucion Dicie 2021 DEP.Afecta'!$BA$300</f>
        <v>0</v>
      </c>
      <c r="Q143" s="83">
        <f>+'Ejecucion Dicie 2021 DEP.Afecta'!$BB$300</f>
        <v>1787118000</v>
      </c>
      <c r="R143" s="83">
        <f>+'Ejecucion Dicie 2021 DEP.Afecta'!$BC$300</f>
        <v>0</v>
      </c>
      <c r="S143" s="83">
        <f>+'Ejecucion Dicie 2021 DEP.Afecta'!$BD$300</f>
        <v>0</v>
      </c>
      <c r="T143" s="87">
        <f t="shared" si="4"/>
        <v>86.485910759257862</v>
      </c>
    </row>
    <row r="144" spans="1:20" s="79" customFormat="1" ht="60" x14ac:dyDescent="0.25">
      <c r="A144" s="80" t="str">
        <f>CONCATENATE('Ejecucion Dicie 2021 DEP.Afecta'!A164," ",'Ejecucion Dicie 2021 DEP.Afecta'!C164," ",'Ejecucion Dicie 2021 DEP.Afecta'!E164," ",'Ejecucion Dicie 2021 DEP.Afecta'!G164,)</f>
        <v>C 3299 0900 1</v>
      </c>
      <c r="B144" s="80" t="str">
        <f>+'Ejecucion Dicie 2021 DEP.Afecta'!S164</f>
        <v>FORTALECIMIENTO DE LA GESTIÓN Y DIRECCIÓN DEL INSTITUTO DE HIDROLOGÍA, METEOROLOGÍA Y ESTUDIOS AMBIENTALES  NACIONAL</v>
      </c>
      <c r="C144" s="80" t="str">
        <f>+'Ejecucion Dicie 2021 DEP.Afecta'!AA162</f>
        <v>Nación</v>
      </c>
      <c r="D144" s="80" t="str">
        <f>+'Ejecucion Dicie 2021 DEP.Afecta'!AF164</f>
        <v>CSF</v>
      </c>
      <c r="E144" s="80" t="str">
        <f>+'Ejecucion Dicie 2021 DEP.Afecta'!AI164</f>
        <v>11</v>
      </c>
      <c r="F144" s="80" t="str">
        <f>+'Ejecucion Dicie 2021 DEP.Afecta'!AJ164</f>
        <v>OTROS RECURSOS DEL TESORO</v>
      </c>
      <c r="G144" s="81">
        <f>+'Ejecucion Dicie 2021 DEP.Afecta'!AP164+'Ejecucion Dicie 2021 DEP.Afecta'!AP202+'Ejecucion Dicie 2021 DEP.Afecta'!AP317</f>
        <v>1987583148</v>
      </c>
      <c r="H144" s="81">
        <f>+'Ejecucion Dicie 2021 DEP.Afecta'!AQ164+'Ejecucion Dicie 2021 DEP.Afecta'!AQ202+'Ejecucion Dicie 2021 DEP.Afecta'!AQ317</f>
        <v>1441616180.2</v>
      </c>
      <c r="I144" s="81">
        <f>+'Ejecucion Dicie 2021 DEP.Afecta'!AR164+'Ejecucion Dicie 2021 DEP.Afecta'!AR202+'Ejecucion Dicie 2021 DEP.Afecta'!AR317</f>
        <v>545966967.79999995</v>
      </c>
      <c r="J144" s="81">
        <f>+'Ejecucion Dicie 2021 DEP.Afecta'!AS164+'Ejecucion Dicie 2021 DEP.Afecta'!AS202+'Ejecucion Dicie 2021 DEP.Afecta'!AS317</f>
        <v>0</v>
      </c>
      <c r="K144" s="81">
        <f>+'Ejecucion Dicie 2021 DEP.Afecta'!AU164+'Ejecucion Dicie 2021 DEP.Afecta'!AU202+'Ejecucion Dicie 2021 DEP.Afecta'!AU317</f>
        <v>1441616180.2</v>
      </c>
      <c r="L144" s="81">
        <f>+'Ejecucion Dicie 2021 DEP.Afecta'!AW164+'Ejecucion Dicie 2021 DEP.Afecta'!AW202+'Ejecucion Dicie 2021 DEP.Afecta'!AW317</f>
        <v>0</v>
      </c>
      <c r="M144" s="81">
        <f>+'Ejecucion Dicie 2021 DEP.Afecta'!AX164+'Ejecucion Dicie 2021 DEP.Afecta'!AX202+'Ejecucion Dicie 2021 DEP.Afecta'!AX317</f>
        <v>1423616297.2</v>
      </c>
      <c r="N144" s="81">
        <f>+'Ejecucion Dicie 2021 DEP.Afecta'!AY164+'Ejecucion Dicie 2021 DEP.Afecta'!AY202+'Ejecucion Dicie 2021 DEP.Afecta'!AY317</f>
        <v>17999883</v>
      </c>
      <c r="O144" s="81">
        <f>+'Ejecucion Dicie 2021 DEP.Afecta'!AZ164+'Ejecucion Dicie 2021 DEP.Afecta'!AZ202+'Ejecucion Dicie 2021 DEP.Afecta'!AZ317</f>
        <v>1423616297.2</v>
      </c>
      <c r="P144" s="81">
        <f>+'Ejecucion Dicie 2021 DEP.Afecta'!BA164+'Ejecucion Dicie 2021 DEP.Afecta'!BA202+'Ejecucion Dicie 2021 DEP.Afecta'!BA317</f>
        <v>0</v>
      </c>
      <c r="Q144" s="81">
        <f>+'Ejecucion Dicie 2021 DEP.Afecta'!BB164+'Ejecucion Dicie 2021 DEP.Afecta'!BB202+'Ejecucion Dicie 2021 DEP.Afecta'!BB317</f>
        <v>1423616297.2</v>
      </c>
      <c r="R144" s="81">
        <f>+'Ejecucion Dicie 2021 DEP.Afecta'!BC164+'Ejecucion Dicie 2021 DEP.Afecta'!BC202+'Ejecucion Dicie 2021 DEP.Afecta'!BC317</f>
        <v>0</v>
      </c>
      <c r="S144" s="81">
        <f>+'Ejecucion Dicie 2021 DEP.Afecta'!BD164+'Ejecucion Dicie 2021 DEP.Afecta'!BD202+'Ejecucion Dicie 2021 DEP.Afecta'!BD317</f>
        <v>0</v>
      </c>
      <c r="T144" s="88">
        <f>+(K144/G144)*100</f>
        <v>72.531113058118962</v>
      </c>
    </row>
    <row r="145" spans="1:20" s="79" customFormat="1" ht="90" x14ac:dyDescent="0.25">
      <c r="A145" s="82" t="str">
        <f>CONCATENATE('Ejecucion Dicie 2021 DEP.Afecta'!A320," ",'Ejecucion Dicie 2021 DEP.Afecta'!C320," ",'Ejecucion Dicie 2021 DEP.Afecta'!E206," ",'Ejecucion Dicie 2021 DEP.Afecta'!G320," ",'Ejecucion Dicie 2021 DEP.Afecta'!I320," ",'Ejecucion Dicie 2021 DEP.Afecta'!L320)</f>
        <v>C 3299 0900 1 0 3299020</v>
      </c>
      <c r="B145" s="82" t="str">
        <f>+'Ejecucion Dicie 2021 DEP.Afecta'!S320</f>
        <v>ADQUISICIÓN DE BIENES Y SERVICIOS - SERVICIO DE GESTIÓN DE CALIDAD - FORTALECIMIENTO DE LA GESTIÓN Y DIRECCIÓN DEL INSTITUTO DE HIDROLOGÍA, METEOROLOGÍA Y ESTUDIOS AMBIENTALES  NACIONAL</v>
      </c>
      <c r="C145" s="82" t="str">
        <f>+'Ejecucion Dicie 2021 DEP.Afecta'!AA320</f>
        <v>Nación</v>
      </c>
      <c r="D145" s="82" t="str">
        <f>+'Ejecucion Dicie 2021 DEP.Afecta'!AF320</f>
        <v>CSF</v>
      </c>
      <c r="E145" s="82" t="str">
        <f>+'Ejecucion Dicie 2021 DEP.Afecta'!AI320</f>
        <v>11</v>
      </c>
      <c r="F145" s="82" t="str">
        <f>+'Ejecucion Dicie 2021 DEP.Afecta'!AJ320</f>
        <v>OTROS RECURSOS DEL TESORO</v>
      </c>
      <c r="G145" s="83">
        <f>+'Ejecucion Dicie 2021 DEP.Afecta'!$AP$320</f>
        <v>440886850</v>
      </c>
      <c r="H145" s="83">
        <f>+'Ejecucion Dicie 2021 DEP.Afecta'!$AQ$320</f>
        <v>327456500</v>
      </c>
      <c r="I145" s="83">
        <f>+'Ejecucion Dicie 2021 DEP.Afecta'!$AR$320</f>
        <v>113430350</v>
      </c>
      <c r="J145" s="83">
        <f>+'Ejecucion Dicie 2021 DEP.Afecta'!$AS$320</f>
        <v>0</v>
      </c>
      <c r="K145" s="83">
        <f>+'Ejecucion Dicie 2021 DEP.Afecta'!$AU$320</f>
        <v>327456500</v>
      </c>
      <c r="L145" s="83">
        <f>+'Ejecucion Dicie 2021 DEP.Afecta'!$AW$320</f>
        <v>0</v>
      </c>
      <c r="M145" s="83">
        <f>+'Ejecucion Dicie 2021 DEP.Afecta'!$AX$320</f>
        <v>327456500</v>
      </c>
      <c r="N145" s="83">
        <f>+'Ejecucion Dicie 2021 DEP.Afecta'!$AY$320</f>
        <v>0</v>
      </c>
      <c r="O145" s="83">
        <f>+'Ejecucion Dicie 2021 DEP.Afecta'!$AZ$320</f>
        <v>327456500</v>
      </c>
      <c r="P145" s="83">
        <f>+'Ejecucion Dicie 2021 DEP.Afecta'!$BA$320</f>
        <v>0</v>
      </c>
      <c r="Q145" s="83">
        <f>+'Ejecucion Dicie 2021 DEP.Afecta'!$BB$320</f>
        <v>327456500</v>
      </c>
      <c r="R145" s="83">
        <f>+'Ejecucion Dicie 2021 DEP.Afecta'!$BC$320</f>
        <v>0</v>
      </c>
      <c r="S145" s="83">
        <f>+'Ejecucion Dicie 2021 DEP.Afecta'!$BD$320</f>
        <v>0</v>
      </c>
      <c r="T145" s="87">
        <f>+(K145/G145)*100</f>
        <v>74.272231072439567</v>
      </c>
    </row>
    <row r="146" spans="1:20" s="79" customFormat="1" ht="75" x14ac:dyDescent="0.25">
      <c r="A146" s="82" t="str">
        <f>CONCATENATE('Ejecucion Dicie 2021 DEP.Afecta'!A169," ",'Ejecucion Dicie 2021 DEP.Afecta'!C169," ",'Ejecucion Dicie 2021 DEP.Afecta'!E169," ",'Ejecucion Dicie 2021 DEP.Afecta'!G169," ",'Ejecucion Dicie 2021 DEP.Afecta'!I169," ",'Ejecucion Dicie 2021 DEP.Afecta'!L169)</f>
        <v>C 3299 0900 1 0 3299011</v>
      </c>
      <c r="B146" s="82" t="str">
        <f>+'Ejecucion Dicie 2021 DEP.Afecta'!S169</f>
        <v>ADQUISICIÓN DE BIENES Y SERVICIOS - SEDES ADECUADAS - FORTALECIMIENTO DE LA GESTIÓN Y DIRECCIÓN DEL INSTITUTO DE HIDROLOGÍA, METEOROLOGÍA Y ESTUDIOS AMBIENTALES  NACIONAL</v>
      </c>
      <c r="C146" s="82" t="str">
        <f>+'Ejecucion Dicie 2021 DEP.Afecta'!AA170</f>
        <v>Nación</v>
      </c>
      <c r="D146" s="82" t="str">
        <f>+'Ejecucion Dicie 2021 DEP.Afecta'!AF170</f>
        <v>CSF</v>
      </c>
      <c r="E146" s="82" t="str">
        <f>+'Ejecucion Dicie 2021 DEP.Afecta'!AI170</f>
        <v>11</v>
      </c>
      <c r="F146" s="82" t="str">
        <f>+'Ejecucion Dicie 2021 DEP.Afecta'!AJ170</f>
        <v>OTROS RECURSOS DEL TESORO</v>
      </c>
      <c r="G146" s="83">
        <f>+'Ejecucion Dicie 2021 DEP.Afecta'!$AP$169</f>
        <v>664677071</v>
      </c>
      <c r="H146" s="83">
        <f>+'Ejecucion Dicie 2021 DEP.Afecta'!$AQ$169</f>
        <v>283303195</v>
      </c>
      <c r="I146" s="83">
        <f>+'Ejecucion Dicie 2021 DEP.Afecta'!$AR$169</f>
        <v>381373876</v>
      </c>
      <c r="J146" s="83">
        <f>+'Ejecucion Dicie 2021 DEP.Afecta'!$AS$169</f>
        <v>0</v>
      </c>
      <c r="K146" s="83">
        <f>+'Ejecucion Dicie 2021 DEP.Afecta'!$AU$169</f>
        <v>283303195</v>
      </c>
      <c r="L146" s="83">
        <f>+'Ejecucion Dicie 2021 DEP.Afecta'!$AW$169</f>
        <v>0</v>
      </c>
      <c r="M146" s="83">
        <f>+'Ejecucion Dicie 2021 DEP.Afecta'!$AX$169</f>
        <v>265303312</v>
      </c>
      <c r="N146" s="83">
        <f>+'Ejecucion Dicie 2021 DEP.Afecta'!$AY$169</f>
        <v>17999883</v>
      </c>
      <c r="O146" s="83">
        <f>+'Ejecucion Dicie 2021 DEP.Afecta'!$AZ$169</f>
        <v>265303312</v>
      </c>
      <c r="P146" s="83">
        <f>+'Ejecucion Dicie 2021 DEP.Afecta'!$BA$169</f>
        <v>0</v>
      </c>
      <c r="Q146" s="83">
        <f>+'Ejecucion Dicie 2021 DEP.Afecta'!$BB$169</f>
        <v>265303312</v>
      </c>
      <c r="R146" s="83">
        <f>+'Ejecucion Dicie 2021 DEP.Afecta'!$BC$169</f>
        <v>0</v>
      </c>
      <c r="S146" s="83">
        <f>+'Ejecucion Dicie 2021 DEP.Afecta'!$BD$169</f>
        <v>0</v>
      </c>
      <c r="T146" s="87">
        <f>+(K146/G146)*100</f>
        <v>42.622682105428005</v>
      </c>
    </row>
    <row r="147" spans="1:20" s="79" customFormat="1" ht="90" x14ac:dyDescent="0.25">
      <c r="A147" s="82" t="str">
        <f>CONCATENATE('Ejecucion Dicie 2021 DEP.Afecta'!A170," ",'Ejecucion Dicie 2021 DEP.Afecta'!C170," ",'Ejecucion Dicie 2021 DEP.Afecta'!E170," ",'Ejecucion Dicie 2021 DEP.Afecta'!G170," ",'Ejecucion Dicie 2021 DEP.Afecta'!I170," ",'Ejecucion Dicie 2021 DEP.Afecta'!L170)</f>
        <v>C 3299 0900 1 0 3299006</v>
      </c>
      <c r="B147" s="82" t="str">
        <f>+'Ejecucion Dicie 2021 DEP.Afecta'!S170</f>
        <v>ADQUISICIÓN DE BIENES Y SERVICIOS - SERVICIOS DE COMUNICACIÓN - FORTALECIMIENTO DE LA GESTIÓN Y DIRECCIÓN DEL INSTITUTO DE HIDROLOGÍA, METEOROLOGÍA Y ESTUDIOS AMBIENTALES  NACIONAL</v>
      </c>
      <c r="C147" s="82" t="str">
        <f>+'Ejecucion Dicie 2021 DEP.Afecta'!AA166</f>
        <v>Nación</v>
      </c>
      <c r="D147" s="82" t="str">
        <f>+'Ejecucion Dicie 2021 DEP.Afecta'!AF166</f>
        <v>CSF</v>
      </c>
      <c r="E147" s="82" t="str">
        <f>+'Ejecucion Dicie 2021 DEP.Afecta'!AI166</f>
        <v>11</v>
      </c>
      <c r="F147" s="82" t="str">
        <f>+'Ejecucion Dicie 2021 DEP.Afecta'!AJ166</f>
        <v>OTROS RECURSOS DEL TESORO</v>
      </c>
      <c r="G147" s="83">
        <f>+'Ejecucion Dicie 2021 DEP.Afecta'!$AP$170</f>
        <v>551507092</v>
      </c>
      <c r="H147" s="83">
        <f>+'Ejecucion Dicie 2021 DEP.Afecta'!$AQ$170</f>
        <v>551226000</v>
      </c>
      <c r="I147" s="83">
        <f>+'Ejecucion Dicie 2021 DEP.Afecta'!$AR$170</f>
        <v>281092</v>
      </c>
      <c r="J147" s="83"/>
      <c r="K147" s="83">
        <f>+'Ejecucion Dicie 2021 DEP.Afecta'!$AU$170</f>
        <v>551226000</v>
      </c>
      <c r="L147" s="83">
        <f>+'Ejecucion Dicie 2021 DEP.Afecta'!$AW$170</f>
        <v>0</v>
      </c>
      <c r="M147" s="83">
        <f>+'Ejecucion Dicie 2021 DEP.Afecta'!$AX$170</f>
        <v>551226000</v>
      </c>
      <c r="N147" s="83">
        <f>+'Ejecucion Dicie 2021 DEP.Afecta'!$AY$170</f>
        <v>0</v>
      </c>
      <c r="O147" s="83">
        <f>+'Ejecucion Dicie 2021 DEP.Afecta'!$AZ$170</f>
        <v>551226000</v>
      </c>
      <c r="P147" s="83">
        <f>+'Ejecucion Dicie 2021 DEP.Afecta'!$BA$170</f>
        <v>0</v>
      </c>
      <c r="Q147" s="83">
        <f>+'Ejecucion Dicie 2021 DEP.Afecta'!$BB$170</f>
        <v>551226000</v>
      </c>
      <c r="R147" s="83">
        <f>+'Ejecucion Dicie 2021 DEP.Afecta'!$BC$170</f>
        <v>0</v>
      </c>
      <c r="S147" s="83">
        <f>+'Ejecucion Dicie 2021 DEP.Afecta'!$BD$170</f>
        <v>0</v>
      </c>
      <c r="T147" s="87">
        <f t="shared" ref="T147:T148" si="5">+(K147/G147)*100</f>
        <v>99.949032024415018</v>
      </c>
    </row>
    <row r="148" spans="1:20" s="79" customFormat="1" ht="90" x14ac:dyDescent="0.25">
      <c r="A148" s="82" t="str">
        <f>CONCATENATE('Ejecucion Dicie 2021 DEP.Afecta'!A66," ",'Ejecucion Dicie 2021 DEP.Afecta'!C171," ",'Ejecucion Dicie 2021 DEP.Afecta'!E171," ",'Ejecucion Dicie 2021 DEP.Afecta'!G171," ",'Ejecucion Dicie 2021 DEP.Afecta'!I171," ",'Ejecucion Dicie 2021 DEP.Afecta'!L171)</f>
        <v>A 3299 0900 1 0 3299007</v>
      </c>
      <c r="B148" s="82" t="str">
        <f>+'Ejecucion Dicie 2021 DEP.Afecta'!S171</f>
        <v>ADQUISICIÓN DE BIENES Y SERVICIOS - SERVICIO DE ATENCIÓN AL CIUDADANO - FORTALECIMIENTO DE LA GESTIÓN Y DIRECCIÓN DEL INSTITUTO DE HIDROLOGÍA, METEOROLOGÍA Y ESTUDIOS AMBIENTALES  NACIONAL</v>
      </c>
      <c r="C148" s="82" t="str">
        <f>+'Ejecucion Dicie 2021 DEP.Afecta'!AA171</f>
        <v>Nación</v>
      </c>
      <c r="D148" s="82" t="str">
        <f>+'Ejecucion Dicie 2021 DEP.Afecta'!AF171</f>
        <v>CSF</v>
      </c>
      <c r="E148" s="82" t="str">
        <f>+'Ejecucion Dicie 2021 DEP.Afecta'!AI171</f>
        <v>11</v>
      </c>
      <c r="F148" s="82" t="str">
        <f>+'Ejecucion Dicie 2021 DEP.Afecta'!AJ171</f>
        <v>OTROS RECURSOS DEL TESORO</v>
      </c>
      <c r="G148" s="83">
        <f>+'Ejecucion Dicie 2021 DEP.Afecta'!$AP$171</f>
        <v>90000000</v>
      </c>
      <c r="H148" s="83">
        <f>+'Ejecucion Dicie 2021 DEP.Afecta'!$AQ$171</f>
        <v>72558000</v>
      </c>
      <c r="I148" s="83">
        <f>+'Ejecucion Dicie 2021 DEP.Afecta'!$AR$171</f>
        <v>17442000</v>
      </c>
      <c r="J148" s="83">
        <f>+'Ejecucion Dicie 2021 DEP.Afecta'!$AS$171</f>
        <v>0</v>
      </c>
      <c r="K148" s="83">
        <f>+'Ejecucion Dicie 2021 DEP.Afecta'!$AU$171</f>
        <v>72558000</v>
      </c>
      <c r="L148" s="83">
        <f>+'Ejecucion Dicie 2021 DEP.Afecta'!$AW$171</f>
        <v>0</v>
      </c>
      <c r="M148" s="83">
        <f>+'Ejecucion Dicie 2021 DEP.Afecta'!$AX$171</f>
        <v>72558000</v>
      </c>
      <c r="N148" s="83">
        <f>+'Ejecucion Dicie 2021 DEP.Afecta'!$AY$171</f>
        <v>0</v>
      </c>
      <c r="O148" s="83">
        <f>++'Ejecucion Dicie 2021 DEP.Afecta'!$AZ$171</f>
        <v>72558000</v>
      </c>
      <c r="P148" s="83">
        <f>+'Ejecucion Dicie 2021 DEP.Afecta'!$BA$171</f>
        <v>0</v>
      </c>
      <c r="Q148" s="83">
        <f>+'Ejecucion Dicie 2021 DEP.Afecta'!$BB$171</f>
        <v>72558000</v>
      </c>
      <c r="R148" s="83">
        <f>+'Ejecucion Dicie 2021 DEP.Afecta'!$BC$171</f>
        <v>0</v>
      </c>
      <c r="S148" s="83">
        <f>+'Ejecucion Dicie 2021 DEP.Afecta'!$BD$171</f>
        <v>0</v>
      </c>
      <c r="T148" s="87">
        <f t="shared" si="5"/>
        <v>80.62</v>
      </c>
    </row>
    <row r="149" spans="1:20" s="79" customFormat="1" ht="105" x14ac:dyDescent="0.25">
      <c r="A149" s="82" t="str">
        <f>CONCATENATE('Ejecucion Dicie 2021 DEP.Afecta'!A207," ",'Ejecucion Dicie 2021 DEP.Afecta'!C207," ",'Ejecucion Dicie 2021 DEP.Afecta'!E207," ",'Ejecucion Dicie 2021 DEP.Afecta'!G207," ",'Ejecucion Dicie 2021 DEP.Afecta'!I207," ",'Ejecucion Dicie 2021 DEP.Afecta'!L207)</f>
        <v>C 3299 0900 1 0 3299001</v>
      </c>
      <c r="B149" s="82" t="str">
        <f>+'Ejecucion Dicie 2021 DEP.Afecta'!S207</f>
        <v>ADQUISICIÓN DE BIENES Y SERVICIOS - SERVICIOS DE INFORMACIÓN PARA LA GESTIÓN ADMINISTRATIVA - FORTALECIMIENTO DE LA GESTIÓN Y DIRECCIÓN DEL INSTITUTO DE HIDROLOGÍA, METEOROLOGÍA Y ESTUDIOS AMBIENTALES  NACIONAL</v>
      </c>
      <c r="C149" s="82" t="str">
        <f>+'Ejecucion Dicie 2021 DEP.Afecta'!AA207</f>
        <v>Nación</v>
      </c>
      <c r="D149" s="82" t="str">
        <f>+'Ejecucion Dicie 2021 DEP.Afecta'!AF207</f>
        <v>CSF</v>
      </c>
      <c r="E149" s="82" t="str">
        <f>+'Ejecucion Dicie 2021 DEP.Afecta'!AI207</f>
        <v>11</v>
      </c>
      <c r="F149" s="82" t="str">
        <f>+'Ejecucion Dicie 2021 DEP.Afecta'!AJ207</f>
        <v>OTROS RECURSOS DEL TESORO</v>
      </c>
      <c r="G149" s="83">
        <f>+'Ejecucion Dicie 2021 DEP.Afecta'!$AP$207</f>
        <v>240512135</v>
      </c>
      <c r="H149" s="83">
        <f>+'Ejecucion Dicie 2021 DEP.Afecta'!$AQ$207</f>
        <v>207072485.19999999</v>
      </c>
      <c r="I149" s="83">
        <f>+'Ejecucion Dicie 2021 DEP.Afecta'!$AR$207</f>
        <v>33439649.800000001</v>
      </c>
      <c r="J149" s="83">
        <f>+'Ejecucion Dicie 2021 DEP.Afecta'!$AS$207</f>
        <v>0</v>
      </c>
      <c r="K149" s="83">
        <f>+'Ejecucion Dicie 2021 DEP.Afecta'!$AU$207</f>
        <v>207072485.19999999</v>
      </c>
      <c r="L149" s="83">
        <f>+'Ejecucion Dicie 2021 DEP.Afecta'!$AW$207</f>
        <v>0</v>
      </c>
      <c r="M149" s="83">
        <f>+'Ejecucion Dicie 2021 DEP.Afecta'!$AX$207</f>
        <v>207072485.19999999</v>
      </c>
      <c r="N149" s="83">
        <f>+'Ejecucion Dicie 2021 DEP.Afecta'!$AY$207</f>
        <v>0</v>
      </c>
      <c r="O149" s="83">
        <f>+'Ejecucion Dicie 2021 DEP.Afecta'!$AZ$207</f>
        <v>207072485.19999999</v>
      </c>
      <c r="P149" s="83">
        <f>+'Ejecucion Dicie 2021 DEP.Afecta'!$BA$207</f>
        <v>0</v>
      </c>
      <c r="Q149" s="83">
        <f>+'Ejecucion Dicie 2021 DEP.Afecta'!$BB$207</f>
        <v>207072485.19999999</v>
      </c>
      <c r="R149" s="83">
        <f>+'Ejecucion Dicie 2021 DEP.Afecta'!$BC$207</f>
        <v>0</v>
      </c>
      <c r="S149" s="83">
        <f>+'Ejecucion Dicie 2021 DEP.Afecta'!$BD$207</f>
        <v>0</v>
      </c>
      <c r="T149" s="87">
        <f t="shared" ref="T149:T157" si="6">+(K149/G149)*100</f>
        <v>86.096481244075264</v>
      </c>
    </row>
    <row r="150" spans="1:20" x14ac:dyDescent="0.25">
      <c r="A150" s="3"/>
      <c r="B150" s="4"/>
      <c r="C150" s="6"/>
      <c r="D150" s="72" t="s">
        <v>210</v>
      </c>
      <c r="E150" s="72"/>
      <c r="F150" s="72"/>
      <c r="G150" s="19">
        <f t="shared" ref="G150:S150" si="7">+G3+G4</f>
        <v>49424263000</v>
      </c>
      <c r="H150" s="19">
        <f t="shared" si="7"/>
        <v>47190236458.43</v>
      </c>
      <c r="I150" s="19">
        <f t="shared" si="7"/>
        <v>2234026541.5700002</v>
      </c>
      <c r="J150" s="19">
        <f t="shared" si="7"/>
        <v>0</v>
      </c>
      <c r="K150" s="19">
        <f t="shared" si="7"/>
        <v>47190236458.43</v>
      </c>
      <c r="L150" s="19">
        <f t="shared" si="7"/>
        <v>0</v>
      </c>
      <c r="M150" s="19">
        <f t="shared" si="7"/>
        <v>47138994774.230003</v>
      </c>
      <c r="N150" s="19">
        <f t="shared" si="7"/>
        <v>51241684.200000003</v>
      </c>
      <c r="O150" s="19">
        <f t="shared" si="7"/>
        <v>47138994774.230003</v>
      </c>
      <c r="P150" s="19">
        <f t="shared" si="7"/>
        <v>0</v>
      </c>
      <c r="Q150" s="19">
        <f t="shared" si="7"/>
        <v>47138994774.230003</v>
      </c>
      <c r="R150" s="19">
        <f t="shared" si="7"/>
        <v>0</v>
      </c>
      <c r="S150" s="19">
        <f t="shared" si="7"/>
        <v>118067663.31999999</v>
      </c>
      <c r="T150" s="87">
        <f t="shared" si="6"/>
        <v>95.479899130574793</v>
      </c>
    </row>
    <row r="151" spans="1:20" x14ac:dyDescent="0.25">
      <c r="A151" s="5"/>
      <c r="B151" s="2"/>
      <c r="C151" s="7"/>
      <c r="D151" s="72" t="s">
        <v>211</v>
      </c>
      <c r="E151" s="72"/>
      <c r="F151" s="72"/>
      <c r="G151" s="19">
        <f t="shared" ref="G151:S151" si="8">+G5</f>
        <v>120000000</v>
      </c>
      <c r="H151" s="19">
        <f t="shared" si="8"/>
        <v>120000000</v>
      </c>
      <c r="I151" s="19">
        <f t="shared" si="8"/>
        <v>0</v>
      </c>
      <c r="J151" s="19">
        <f t="shared" si="8"/>
        <v>0</v>
      </c>
      <c r="K151" s="19">
        <f t="shared" si="8"/>
        <v>120000000</v>
      </c>
      <c r="L151" s="19">
        <f t="shared" si="8"/>
        <v>0</v>
      </c>
      <c r="M151" s="19">
        <f t="shared" si="8"/>
        <v>120000000</v>
      </c>
      <c r="N151" s="19">
        <f t="shared" si="8"/>
        <v>0</v>
      </c>
      <c r="O151" s="19">
        <f t="shared" si="8"/>
        <v>120000000</v>
      </c>
      <c r="P151" s="19">
        <f t="shared" si="8"/>
        <v>0</v>
      </c>
      <c r="Q151" s="19">
        <f t="shared" si="8"/>
        <v>120000000</v>
      </c>
      <c r="R151" s="19">
        <f t="shared" si="8"/>
        <v>0</v>
      </c>
      <c r="S151" s="19">
        <f t="shared" si="8"/>
        <v>0</v>
      </c>
      <c r="T151" s="87">
        <f t="shared" si="6"/>
        <v>100</v>
      </c>
    </row>
    <row r="152" spans="1:20" x14ac:dyDescent="0.25">
      <c r="A152" s="5"/>
      <c r="B152" s="1"/>
      <c r="C152" s="7"/>
      <c r="D152" s="72" t="s">
        <v>212</v>
      </c>
      <c r="E152" s="72"/>
      <c r="F152" s="72"/>
      <c r="G152" s="19">
        <f t="shared" ref="G152:S152" si="9">+G54+G100</f>
        <v>308500000</v>
      </c>
      <c r="H152" s="19">
        <f t="shared" si="9"/>
        <v>300300000</v>
      </c>
      <c r="I152" s="19">
        <f t="shared" si="9"/>
        <v>8200000</v>
      </c>
      <c r="J152" s="19">
        <f t="shared" si="9"/>
        <v>0</v>
      </c>
      <c r="K152" s="19">
        <f t="shared" si="9"/>
        <v>300300000</v>
      </c>
      <c r="L152" s="19">
        <f t="shared" si="9"/>
        <v>0</v>
      </c>
      <c r="M152" s="19">
        <f t="shared" si="9"/>
        <v>300300000</v>
      </c>
      <c r="N152" s="19">
        <f t="shared" si="9"/>
        <v>0</v>
      </c>
      <c r="O152" s="19">
        <f t="shared" si="9"/>
        <v>300300000</v>
      </c>
      <c r="P152" s="19">
        <f t="shared" si="9"/>
        <v>0</v>
      </c>
      <c r="Q152" s="19">
        <f t="shared" si="9"/>
        <v>300300000</v>
      </c>
      <c r="R152" s="19">
        <f t="shared" si="9"/>
        <v>0</v>
      </c>
      <c r="S152" s="19">
        <f t="shared" si="9"/>
        <v>0</v>
      </c>
      <c r="T152" s="87">
        <f>+(K152/G152)*100</f>
        <v>97.341977309562395</v>
      </c>
    </row>
    <row r="153" spans="1:20" x14ac:dyDescent="0.25">
      <c r="A153" s="5"/>
      <c r="B153" s="1"/>
      <c r="C153" s="7"/>
      <c r="D153" s="72" t="s">
        <v>298</v>
      </c>
      <c r="E153" s="72"/>
      <c r="F153" s="72"/>
      <c r="G153" s="19">
        <f t="shared" ref="G153:R153" si="10">+G122</f>
        <v>21002806126</v>
      </c>
      <c r="H153" s="19">
        <f t="shared" si="10"/>
        <v>20050186645.080002</v>
      </c>
      <c r="I153" s="19">
        <f t="shared" si="10"/>
        <v>952619480.92000008</v>
      </c>
      <c r="J153" s="19">
        <f t="shared" si="10"/>
        <v>0</v>
      </c>
      <c r="K153" s="19">
        <f t="shared" si="10"/>
        <v>20050186645.080002</v>
      </c>
      <c r="L153" s="19">
        <f t="shared" si="10"/>
        <v>0</v>
      </c>
      <c r="M153" s="19">
        <f t="shared" si="10"/>
        <v>19611984948.080002</v>
      </c>
      <c r="N153" s="19">
        <f t="shared" si="10"/>
        <v>438201697</v>
      </c>
      <c r="O153" s="19">
        <f t="shared" si="10"/>
        <v>19308290149.080002</v>
      </c>
      <c r="P153" s="19">
        <f t="shared" si="10"/>
        <v>303694799</v>
      </c>
      <c r="Q153" s="19">
        <f t="shared" si="10"/>
        <v>19308290149.080002</v>
      </c>
      <c r="R153" s="19">
        <f t="shared" si="10"/>
        <v>0</v>
      </c>
      <c r="S153" s="19">
        <f>+S122</f>
        <v>19308290149.080002</v>
      </c>
      <c r="T153" s="87">
        <f t="shared" si="6"/>
        <v>95.464322837600619</v>
      </c>
    </row>
    <row r="154" spans="1:20" s="2" customFormat="1" x14ac:dyDescent="0.25">
      <c r="A154" s="5"/>
      <c r="B154" s="1"/>
      <c r="C154" s="7"/>
      <c r="D154" s="73" t="s">
        <v>299</v>
      </c>
      <c r="E154" s="74"/>
      <c r="F154" s="75"/>
      <c r="G154" s="19">
        <f t="shared" ref="G154:S154" si="11">+G134</f>
        <v>6437616639</v>
      </c>
      <c r="H154" s="19">
        <f t="shared" si="11"/>
        <v>6437616639</v>
      </c>
      <c r="I154" s="19">
        <f t="shared" si="11"/>
        <v>0</v>
      </c>
      <c r="J154" s="19">
        <f t="shared" si="11"/>
        <v>0</v>
      </c>
      <c r="K154" s="19">
        <f t="shared" si="11"/>
        <v>6437616639</v>
      </c>
      <c r="L154" s="19">
        <f t="shared" si="11"/>
        <v>0</v>
      </c>
      <c r="M154" s="19">
        <f t="shared" si="11"/>
        <v>6437616639</v>
      </c>
      <c r="N154" s="19">
        <f t="shared" si="11"/>
        <v>0</v>
      </c>
      <c r="O154" s="19">
        <f t="shared" si="11"/>
        <v>6437616639</v>
      </c>
      <c r="P154" s="19">
        <f t="shared" si="11"/>
        <v>0</v>
      </c>
      <c r="Q154" s="19">
        <f t="shared" si="11"/>
        <v>6437616639</v>
      </c>
      <c r="R154" s="19">
        <f t="shared" si="11"/>
        <v>0</v>
      </c>
      <c r="S154" s="19">
        <f t="shared" si="11"/>
        <v>0</v>
      </c>
      <c r="T154" s="91">
        <f>+(K154/G154)*100</f>
        <v>100</v>
      </c>
    </row>
    <row r="155" spans="1:20" s="2" customFormat="1" x14ac:dyDescent="0.25">
      <c r="A155" s="5"/>
      <c r="B155" s="1"/>
      <c r="C155" s="7"/>
      <c r="D155" s="73" t="s">
        <v>304</v>
      </c>
      <c r="E155" s="74"/>
      <c r="F155" s="75"/>
      <c r="G155" s="19">
        <f>+G144</f>
        <v>1987583148</v>
      </c>
      <c r="H155" s="19">
        <f t="shared" ref="H155:S155" si="12">+H144</f>
        <v>1441616180.2</v>
      </c>
      <c r="I155" s="19">
        <f t="shared" si="12"/>
        <v>545966967.79999995</v>
      </c>
      <c r="J155" s="19">
        <f t="shared" si="12"/>
        <v>0</v>
      </c>
      <c r="K155" s="19">
        <f t="shared" si="12"/>
        <v>1441616180.2</v>
      </c>
      <c r="L155" s="19">
        <f t="shared" si="12"/>
        <v>0</v>
      </c>
      <c r="M155" s="19">
        <f t="shared" si="12"/>
        <v>1423616297.2</v>
      </c>
      <c r="N155" s="19">
        <f t="shared" si="12"/>
        <v>17999883</v>
      </c>
      <c r="O155" s="19">
        <f t="shared" si="12"/>
        <v>1423616297.2</v>
      </c>
      <c r="P155" s="19">
        <f t="shared" si="12"/>
        <v>0</v>
      </c>
      <c r="Q155" s="19">
        <f t="shared" si="12"/>
        <v>1423616297.2</v>
      </c>
      <c r="R155" s="19">
        <f t="shared" si="12"/>
        <v>0</v>
      </c>
      <c r="S155" s="19">
        <f t="shared" si="12"/>
        <v>0</v>
      </c>
      <c r="T155" s="91">
        <f>+(K155/G155)*100</f>
        <v>72.531113058118962</v>
      </c>
    </row>
    <row r="156" spans="1:20" x14ac:dyDescent="0.25">
      <c r="A156" s="66" t="s">
        <v>215</v>
      </c>
      <c r="B156" s="67"/>
      <c r="C156" s="68"/>
      <c r="D156" s="72" t="s">
        <v>213</v>
      </c>
      <c r="E156" s="72"/>
      <c r="F156" s="72"/>
      <c r="G156" s="19">
        <f t="shared" ref="G156:S156" si="13">+G136</f>
        <v>8301000000</v>
      </c>
      <c r="H156" s="19">
        <f t="shared" si="13"/>
        <v>6978005204.9899998</v>
      </c>
      <c r="I156" s="19">
        <f t="shared" si="13"/>
        <v>1322994795.01</v>
      </c>
      <c r="J156" s="19">
        <f t="shared" si="13"/>
        <v>0</v>
      </c>
      <c r="K156" s="19">
        <f t="shared" si="13"/>
        <v>6978005204.9899998</v>
      </c>
      <c r="L156" s="19">
        <f t="shared" si="13"/>
        <v>0</v>
      </c>
      <c r="M156" s="19">
        <f t="shared" si="13"/>
        <v>6657253073.9899998</v>
      </c>
      <c r="N156" s="19">
        <f t="shared" si="13"/>
        <v>320752131</v>
      </c>
      <c r="O156" s="19">
        <f t="shared" si="13"/>
        <v>6657253073.9899998</v>
      </c>
      <c r="P156" s="19">
        <f t="shared" si="13"/>
        <v>0</v>
      </c>
      <c r="Q156" s="19">
        <f t="shared" si="13"/>
        <v>6657253073.9899998</v>
      </c>
      <c r="R156" s="19">
        <f t="shared" si="13"/>
        <v>0</v>
      </c>
      <c r="S156" s="19">
        <f t="shared" si="13"/>
        <v>40000</v>
      </c>
      <c r="T156" s="87">
        <f t="shared" si="6"/>
        <v>84.062223888567644</v>
      </c>
    </row>
    <row r="157" spans="1:20" x14ac:dyDescent="0.25">
      <c r="A157" s="69" t="s">
        <v>313</v>
      </c>
      <c r="B157" s="70"/>
      <c r="C157" s="71"/>
      <c r="D157" s="72" t="s">
        <v>214</v>
      </c>
      <c r="E157" s="72"/>
      <c r="F157" s="72"/>
      <c r="G157" s="19">
        <f>+G156+G155+G154+G153+G152+G151+G150</f>
        <v>87581768913</v>
      </c>
      <c r="H157" s="19">
        <f t="shared" ref="H157:S157" si="14">+H156+H155+H154+H153+H152+H151+H150</f>
        <v>82517961127.700012</v>
      </c>
      <c r="I157" s="19">
        <f t="shared" si="14"/>
        <v>5063807785.3000002</v>
      </c>
      <c r="J157" s="19">
        <f t="shared" si="14"/>
        <v>0</v>
      </c>
      <c r="K157" s="19">
        <f t="shared" si="14"/>
        <v>82517961127.700012</v>
      </c>
      <c r="L157" s="19">
        <f t="shared" si="14"/>
        <v>0</v>
      </c>
      <c r="M157" s="19">
        <f t="shared" si="14"/>
        <v>81689765732.5</v>
      </c>
      <c r="N157" s="19">
        <f t="shared" si="14"/>
        <v>828195395.20000005</v>
      </c>
      <c r="O157" s="19">
        <f t="shared" si="14"/>
        <v>81386070933.5</v>
      </c>
      <c r="P157" s="19">
        <f t="shared" si="14"/>
        <v>303694799</v>
      </c>
      <c r="Q157" s="19">
        <f t="shared" si="14"/>
        <v>81386070933.5</v>
      </c>
      <c r="R157" s="19">
        <f t="shared" si="14"/>
        <v>0</v>
      </c>
      <c r="S157" s="19">
        <f t="shared" si="14"/>
        <v>19426397812.400002</v>
      </c>
      <c r="T157" s="87">
        <f t="shared" si="6"/>
        <v>94.218194210794991</v>
      </c>
    </row>
    <row r="158" spans="1:20" x14ac:dyDescent="0.25">
      <c r="G158" s="8"/>
    </row>
    <row r="159" spans="1:20" x14ac:dyDescent="0.25">
      <c r="G159" s="11"/>
    </row>
    <row r="160" spans="1:20" x14ac:dyDescent="0.25">
      <c r="G160" s="8"/>
    </row>
    <row r="161" spans="7:8" x14ac:dyDescent="0.25">
      <c r="G161" s="8"/>
    </row>
    <row r="162" spans="7:8" x14ac:dyDescent="0.25">
      <c r="G162" s="8"/>
      <c r="H162" s="8"/>
    </row>
    <row r="163" spans="7:8" x14ac:dyDescent="0.25">
      <c r="H163" s="8"/>
    </row>
    <row r="164" spans="7:8" x14ac:dyDescent="0.25">
      <c r="G164" s="8"/>
      <c r="H164" s="8"/>
    </row>
  </sheetData>
  <mergeCells count="11">
    <mergeCell ref="A156:C156"/>
    <mergeCell ref="A157:C157"/>
    <mergeCell ref="D157:F157"/>
    <mergeCell ref="D150:F150"/>
    <mergeCell ref="D151:F151"/>
    <mergeCell ref="D152:F152"/>
    <mergeCell ref="D153:F153"/>
    <mergeCell ref="D156:F156"/>
    <mergeCell ref="D154:F154"/>
    <mergeCell ref="D155:F155"/>
    <mergeCell ref="A1:T1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Dicie 2021 DEP.Afecta</vt:lpstr>
      <vt:lpstr>Ejecucion Consolida Dicie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2021-02-02T11:39:57Z</dcterms:created>
  <dcterms:modified xsi:type="dcterms:W3CDTF">2022-01-21T19:26:26Z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