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Documents\IDEAM PLANEACION\SEGUIMIENTO IDEAM\SEG 2017\"/>
    </mc:Choice>
  </mc:AlternateContent>
  <bookViews>
    <workbookView xWindow="0" yWindow="0" windowWidth="19200" windowHeight="7170"/>
  </bookViews>
  <sheets>
    <sheet name="Tablero" sheetId="1" r:id="rId1"/>
    <sheet name="Hoja1" sheetId="2" r:id="rId2"/>
  </sheets>
  <definedNames>
    <definedName name="_xlnm._FilterDatabase" localSheetId="0" hidden="1">Tablero!$A$2:$V$60</definedName>
    <definedName name="aa">#REF!</definedName>
    <definedName name="Export" hidden="1">{"'Hoja1'!$A$1:$I$70"}</definedName>
    <definedName name="HTML_CodePage" hidden="1">1252</definedName>
    <definedName name="HTML_Control" hidden="1">{"'Hoja1'!$A$1:$I$70"}</definedName>
    <definedName name="HTML_Description" hidden="1">""</definedName>
    <definedName name="HTML_Email" hidden="1">""</definedName>
    <definedName name="HTML_Header" hidden="1">"Hoja1"</definedName>
    <definedName name="HTML_LastUpdate" hidden="1">"27/12/2000"</definedName>
    <definedName name="HTML_LineAfter" hidden="1">FALSE</definedName>
    <definedName name="HTML_LineBefore" hidden="1">FALSE</definedName>
    <definedName name="HTML_Name" hidden="1">"win98"</definedName>
    <definedName name="HTML_OBDlg2" hidden="1">TRUE</definedName>
    <definedName name="HTML_OBDlg4" hidden="1">TRUE</definedName>
    <definedName name="HTML_OS" hidden="1">0</definedName>
    <definedName name="HTML_PathFile" hidden="1">"C:\Mis documentos\HTML.htm"</definedName>
    <definedName name="HTML_Title" hidden="1">"CALENDARIO 2001"</definedName>
    <definedName name="periodicidad">#REF!</definedName>
    <definedName name="periodo">#REF!</definedName>
    <definedName name="SSSS">#REF!</definedName>
    <definedName name="ssssss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4" i="2" l="1"/>
  <c r="I15" i="2" s="1"/>
  <c r="J15" i="2" s="1"/>
  <c r="I13" i="2"/>
  <c r="G14" i="2"/>
  <c r="G13" i="2"/>
  <c r="A26" i="1" l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4" i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</calcChain>
</file>

<file path=xl/sharedStrings.xml><?xml version="1.0" encoding="utf-8"?>
<sst xmlns="http://schemas.openxmlformats.org/spreadsheetml/2006/main" count="798" uniqueCount="158">
  <si>
    <t>No.</t>
  </si>
  <si>
    <t>NOMBRE DEL INDICADOR</t>
  </si>
  <si>
    <t>TIPO DE INDICADOR</t>
  </si>
  <si>
    <t>PROCESO</t>
  </si>
  <si>
    <t>UNIDADES</t>
  </si>
  <si>
    <t>META</t>
  </si>
  <si>
    <t>ESTADO</t>
  </si>
  <si>
    <t>TENDENCIA ESPERADA</t>
  </si>
  <si>
    <t>FRECUENCIA DE MEDICIÓN</t>
  </si>
  <si>
    <t>FUENTE DE INFORMACIÓN</t>
  </si>
  <si>
    <t>Eficacia</t>
  </si>
  <si>
    <t>Gestión de la Planeación</t>
  </si>
  <si>
    <t>%</t>
  </si>
  <si>
    <t>Nivel Satisfactorio</t>
  </si>
  <si>
    <t>Creciente</t>
  </si>
  <si>
    <t>Semestral</t>
  </si>
  <si>
    <t>Matriz PAA</t>
  </si>
  <si>
    <t>N/A</t>
  </si>
  <si>
    <t>Seguimiento Informes Ejecución Presupuestal</t>
  </si>
  <si>
    <t>Plan Institucional de Posicionamiento</t>
  </si>
  <si>
    <t>Gestión de las Comunicaciones</t>
  </si>
  <si>
    <t>Mensual</t>
  </si>
  <si>
    <t>Videos de pronóstico diario del tiempo producido</t>
  </si>
  <si>
    <t>Canal oficial de Youtube (Instituto IDEAM)</t>
  </si>
  <si>
    <t>Eventos de rendición de cuentas realizados</t>
  </si>
  <si>
    <t>Gestión de Comunicaciones</t>
  </si>
  <si>
    <t>Anual</t>
  </si>
  <si>
    <t>Informe Consolidado de Eventos</t>
  </si>
  <si>
    <t>Coordinación de la cooperación internacional del IDEAM</t>
  </si>
  <si>
    <t>Efectividad</t>
  </si>
  <si>
    <t xml:space="preserve">Gestión de Cooperación y Asuntos Internacionales </t>
  </si>
  <si>
    <t>Ayudas Memoria
Emails
Archivo Excel</t>
  </si>
  <si>
    <t>Coordinación de los asuntos internacionales del IDEAM</t>
  </si>
  <si>
    <t>Ayudas Memoria
Emails
Excel visitas internacionales</t>
  </si>
  <si>
    <t xml:space="preserve">Número de meses faltantes de información Hidrometeorológica por estación </t>
  </si>
  <si>
    <t>Eficiencia</t>
  </si>
  <si>
    <t>Generación de Datos e Información Hidrometeorológica y Ambiental para la toma de decisiones</t>
  </si>
  <si>
    <t>Decreciente</t>
  </si>
  <si>
    <t>Banco de datos</t>
  </si>
  <si>
    <t>Número de meses faltantes de información Hidrometeorológica</t>
  </si>
  <si>
    <t>Base de datos</t>
  </si>
  <si>
    <t>Boletines predicción climática elaborados</t>
  </si>
  <si>
    <t>Generación de conocimiento e investigación</t>
  </si>
  <si>
    <t>Boletines Subidos a la web</t>
  </si>
  <si>
    <t>Boletines del clima elaborados</t>
  </si>
  <si>
    <t>* Se Calcula mes vencido</t>
  </si>
  <si>
    <t>Certificaciones climáticas</t>
  </si>
  <si>
    <t>Trimestral</t>
  </si>
  <si>
    <t xml:space="preserve">Publicación de Proyeccion-CPT </t>
  </si>
  <si>
    <t>Carpeta Mapas CPT elaborados 
Mapas CPT en web</t>
  </si>
  <si>
    <t>Aeropuertos con reportes entregados  con estándares y calidad de datos</t>
  </si>
  <si>
    <t>Servicios (Meteorología Aeronáutica)</t>
  </si>
  <si>
    <t>Libretas
Base de datos</t>
  </si>
  <si>
    <t>Análisis realizados de metales</t>
  </si>
  <si>
    <t>Servicios (Laboratorio de Calidad)</t>
  </si>
  <si>
    <t>Nivel Critico</t>
  </si>
  <si>
    <t>Información  consignada en las Cadenas de Custodia de dos (2) meses anteriores</t>
  </si>
  <si>
    <t>Análisis realizados de parámetros de 28 días</t>
  </si>
  <si>
    <t>Muestras de referencia internacionales satisfactorias</t>
  </si>
  <si>
    <t>Reporte de  resultados de la prueba de desempeño</t>
  </si>
  <si>
    <t>Días auditoría</t>
  </si>
  <si>
    <t>Servicios (Acreditación de Laboratorios)</t>
  </si>
  <si>
    <t>Días</t>
  </si>
  <si>
    <t>Programación mensual</t>
  </si>
  <si>
    <t>Oportunidad de la información</t>
  </si>
  <si>
    <t>Servicios (Pronósticos y Alertas)</t>
  </si>
  <si>
    <t>Entidades Gubernamentales</t>
  </si>
  <si>
    <t>Informes elaborados oportunamente</t>
  </si>
  <si>
    <t>Mantenimientos generales</t>
  </si>
  <si>
    <t>Gestión de Servicios Administrativos</t>
  </si>
  <si>
    <t>Cumplimiento ejecución presupuestal</t>
  </si>
  <si>
    <t>Ejecución presupuestal SIIF</t>
  </si>
  <si>
    <t>Trámite de siniestros</t>
  </si>
  <si>
    <t>Carpeta de siniestros</t>
  </si>
  <si>
    <t>Derechos de petición - dirigidos a la Oficina Asesora Jurídica</t>
  </si>
  <si>
    <t>Gestión Jurídica y Contractual</t>
  </si>
  <si>
    <t xml:space="preserve">Base de datos de respuestas a los derechos de petición y sistemas de información judicial </t>
  </si>
  <si>
    <t>Solicitudes de contratación</t>
  </si>
  <si>
    <t>Base de datos de contratos</t>
  </si>
  <si>
    <t>Porcentaje de Requerimientos e  Incidentes de Sistemas de Información, resueltos dentro del tiempo acordado en los ANS</t>
  </si>
  <si>
    <t>Gestión de Recursos Informáticos y Tecnológicos</t>
  </si>
  <si>
    <t>Mesa de servicio, correo</t>
  </si>
  <si>
    <t xml:space="preserve">Porcentaje de la Infraestructura informática del IDEAM operando adecuadamente. </t>
  </si>
  <si>
    <t>Bimestral</t>
  </si>
  <si>
    <t>Mesa de ayuda y el sistema de monitoreo ZABBIX</t>
  </si>
  <si>
    <t>Número de políticas  auditadas en la vigencia.</t>
  </si>
  <si>
    <t>Auditorias Realizadas</t>
  </si>
  <si>
    <t>Porcentaje de implementación del Manual GEL.</t>
  </si>
  <si>
    <t>Página Datos abiertos. 
https://www.datos.gov.co/
asistencia reuniones</t>
  </si>
  <si>
    <t>Oportunidad en la entrega de informes Contaduría</t>
  </si>
  <si>
    <t>Gestión Financiera</t>
  </si>
  <si>
    <t>* Cierre de trimestre y entrega de informes en el mes de octubre</t>
  </si>
  <si>
    <t>Cuentas bancarias conciliadas</t>
  </si>
  <si>
    <t>* Se realiza Mes Vencido</t>
  </si>
  <si>
    <t>Devoluciones mensuales CDP</t>
  </si>
  <si>
    <t>SIIF Nación
Base de datos control expedición CDP</t>
  </si>
  <si>
    <t>Devoluciones mensuales RP comisiones</t>
  </si>
  <si>
    <t>SIIF Nación
Base datos trámite ordenes de comisiones</t>
  </si>
  <si>
    <t>Devoluciones mensuales RP contratos</t>
  </si>
  <si>
    <t>SIIF Nación
Base datos control expedición de CDP y RP</t>
  </si>
  <si>
    <t>Devoluciones mensuales RP servicios públicos</t>
  </si>
  <si>
    <t>SIIF Nación
Base datos control servicios públicos</t>
  </si>
  <si>
    <t>Oportunidad en suministro consolidado del PAC mensual a Grupo Tesorería</t>
  </si>
  <si>
    <t>ORFEO
Circular PAC vigente</t>
  </si>
  <si>
    <t>Oportunidad en la presentación y pago declaraciones tributarias</t>
  </si>
  <si>
    <t>Obligaciones pagadas</t>
  </si>
  <si>
    <t xml:space="preserve">Radicados para Despachar </t>
  </si>
  <si>
    <t>Gestión Documental</t>
  </si>
  <si>
    <t>SGD Orfeo - Planillas Sipost</t>
  </si>
  <si>
    <t xml:space="preserve">Radicación de Correspondencia en ventanilla </t>
  </si>
  <si>
    <t>SGD Orfeo - Planillas SIPOST</t>
  </si>
  <si>
    <t>Digitalización de Documentos</t>
  </si>
  <si>
    <t>SGD Orfeo</t>
  </si>
  <si>
    <t>Préstamo de Documentos del Archivo de Gestión Centralizado</t>
  </si>
  <si>
    <t>SGD Orfeo - Planillas manuales</t>
  </si>
  <si>
    <t>Gestión del proceso</t>
  </si>
  <si>
    <t>Gestión de Control Disciplinario Interno</t>
  </si>
  <si>
    <t xml:space="preserve">Capacitaciones y directrices realizadas </t>
  </si>
  <si>
    <t>Lista de Asistencia - Memorando - Correo Electrónico</t>
  </si>
  <si>
    <t>Sanciones</t>
  </si>
  <si>
    <t>Porcentaje de Cumplimiento del Programa de Bienestar Social.</t>
  </si>
  <si>
    <t>Gestión del Desarrollo del Talento Humano</t>
  </si>
  <si>
    <t>Programa de bienestar social.
Expediente bienestar.</t>
  </si>
  <si>
    <t>Cumplimiento del Programa de Bienestar Social.</t>
  </si>
  <si>
    <t>Por mejoras en el proceso, Indicador sale del proceso de medición</t>
  </si>
  <si>
    <t>Porcentaje de ejecución presupuestal del Programa de Bienestar Social.</t>
  </si>
  <si>
    <t>Porcentaje de Cumplimiento del Plan Institucional de Capacitación, PIC.</t>
  </si>
  <si>
    <t>PIC
Expediente Capacitación</t>
  </si>
  <si>
    <t>Cumplimiento del Plan Institucional de Capacitación, PIC.</t>
  </si>
  <si>
    <t>Programa de Estímulos e Incentivos</t>
  </si>
  <si>
    <t>Cumplimiento Plan anual de vacantes</t>
  </si>
  <si>
    <t>Matriz Excel Planta de Personal</t>
  </si>
  <si>
    <t>Nivel de satisfacción ciudadano</t>
  </si>
  <si>
    <t>Atención al Ciudadano</t>
  </si>
  <si>
    <t>Excel base de datos Encuesta Satisfacción</t>
  </si>
  <si>
    <t>Oportunidad en tiempo de respuesta</t>
  </si>
  <si>
    <t>Formato seguimiento ordenado PQRSDF</t>
  </si>
  <si>
    <t>Casos de corrupción de Atención al Ciudadano denunciados</t>
  </si>
  <si>
    <t>Informes trimestrales de PQRS</t>
  </si>
  <si>
    <t xml:space="preserve">Cumplimiento del Programa Anual de auditoria de gestión de la vigencia. </t>
  </si>
  <si>
    <t>Evaluación y Mejoramiento Continuo</t>
  </si>
  <si>
    <t>Programa anual de Auditoría</t>
  </si>
  <si>
    <t>Verificar la formulación de los planes  de mejoramiento.</t>
  </si>
  <si>
    <t>Cronograma de trabajo</t>
  </si>
  <si>
    <t>* AL final del mes de Octubre se planea la publicación del informe insumo de este indicador</t>
  </si>
  <si>
    <t>Seguimiento Plan Acción Anual</t>
  </si>
  <si>
    <t>SIIF / Reporte información ejecución PAA</t>
  </si>
  <si>
    <t>Estadísticas de monitoreo de las Redes Sociales</t>
  </si>
  <si>
    <t>Inventario de certificaciones Excel</t>
  </si>
  <si>
    <t>Formato mantenimiento</t>
  </si>
  <si>
    <t>Aplicativo SIIF NACIÓN II
Calendario Contaduría
Aplicativo CHIP</t>
  </si>
  <si>
    <t>Libros auxiliares aplicativo SIIF NACIÓN II y Extractos Bancarios por cuenta</t>
  </si>
  <si>
    <t>Aplicativo SIIF NACIÓN II
Calendario tributario</t>
  </si>
  <si>
    <t>Aplicativo SIIF NACIÓN II</t>
  </si>
  <si>
    <t>Base de datos procesos  - Excel</t>
  </si>
  <si>
    <t>Formato A-CID-F005 Control y seguimiento de Expedientes - Dato número de Servidores de la Entidad entregada por Talento Humano</t>
  </si>
  <si>
    <t>Porcentaje de ejecución presupuestal Sistema de Estímulos e Incentivos.</t>
  </si>
  <si>
    <t xml:space="preserve">Porcentaje de Cumplimiento Sistema de Estímulos e Incentivos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</si>
</sst>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u/>
      <sz val="10"/>
      <color theme="10"/>
      <name val="Arial"/>
      <family val="2"/>
    </font>
    <font>
      <sz val="10"/>
      <color rgb="FFFF0000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4" fillId="0" borderId="0" applyNumberForma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25">
    <xf numFmtId="0" fontId="0" fillId="0" borderId="0" xfId="0"/>
    <xf numFmtId="0" fontId="2" fillId="0" borderId="1" xfId="1" applyFont="1" applyFill="1" applyBorder="1" applyAlignment="1" applyProtection="1">
      <alignment horizontal="center" vertical="center" wrapText="1"/>
      <protection locked="0"/>
    </xf>
    <xf numFmtId="0" fontId="3" fillId="0" borderId="1" xfId="1" applyFont="1" applyFill="1" applyBorder="1" applyAlignment="1" applyProtection="1">
      <alignment horizontal="center" vertical="center" wrapText="1"/>
      <protection locked="0"/>
    </xf>
    <xf numFmtId="17" fontId="2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1" applyAlignment="1">
      <alignment horizontal="center" vertical="center" wrapText="1"/>
    </xf>
    <xf numFmtId="0" fontId="1" fillId="0" borderId="1" xfId="1" applyBorder="1" applyAlignment="1">
      <alignment horizontal="center" vertical="center" wrapText="1"/>
    </xf>
    <xf numFmtId="0" fontId="4" fillId="0" borderId="1" xfId="2" applyBorder="1" applyAlignment="1">
      <alignment horizontal="center" vertical="center" wrapText="1"/>
    </xf>
    <xf numFmtId="0" fontId="1" fillId="0" borderId="1" xfId="1" applyFont="1" applyBorder="1" applyAlignment="1">
      <alignment horizontal="center" vertical="center" wrapText="1"/>
    </xf>
    <xf numFmtId="9" fontId="1" fillId="0" borderId="1" xfId="1" applyNumberFormat="1" applyBorder="1" applyAlignment="1">
      <alignment horizontal="center" vertical="center" wrapText="1"/>
    </xf>
    <xf numFmtId="9" fontId="1" fillId="2" borderId="1" xfId="1" applyNumberFormat="1" applyFont="1" applyFill="1" applyBorder="1" applyAlignment="1">
      <alignment horizontal="center" vertical="center" wrapText="1"/>
    </xf>
    <xf numFmtId="10" fontId="1" fillId="0" borderId="1" xfId="3" applyNumberFormat="1" applyFont="1" applyBorder="1" applyAlignment="1">
      <alignment horizontal="center" vertical="center" wrapText="1"/>
    </xf>
    <xf numFmtId="0" fontId="4" fillId="0" borderId="1" xfId="2" applyFill="1" applyBorder="1" applyAlignment="1">
      <alignment horizontal="center" vertical="center" wrapText="1"/>
    </xf>
    <xf numFmtId="0" fontId="1" fillId="0" borderId="1" xfId="1" applyFont="1" applyFill="1" applyBorder="1" applyAlignment="1">
      <alignment horizontal="center" vertical="center" wrapText="1"/>
    </xf>
    <xf numFmtId="9" fontId="1" fillId="0" borderId="1" xfId="1" applyNumberFormat="1" applyFont="1" applyBorder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1" fillId="0" borderId="1" xfId="1" applyFill="1" applyBorder="1" applyAlignment="1">
      <alignment horizontal="center" vertical="center" wrapText="1"/>
    </xf>
    <xf numFmtId="1" fontId="1" fillId="0" borderId="1" xfId="1" applyNumberFormat="1" applyBorder="1" applyAlignment="1">
      <alignment horizontal="center" vertical="center" wrapText="1"/>
    </xf>
    <xf numFmtId="1" fontId="1" fillId="0" borderId="1" xfId="3" applyNumberFormat="1" applyFont="1" applyBorder="1" applyAlignment="1">
      <alignment horizontal="center" vertical="center" wrapText="1"/>
    </xf>
    <xf numFmtId="0" fontId="1" fillId="0" borderId="0" xfId="1" applyFill="1" applyAlignment="1">
      <alignment horizontal="center" vertical="center" wrapText="1"/>
    </xf>
    <xf numFmtId="10" fontId="1" fillId="0" borderId="2" xfId="3" applyNumberFormat="1" applyFont="1" applyBorder="1" applyAlignment="1">
      <alignment horizontal="left" vertical="center" wrapText="1"/>
    </xf>
    <xf numFmtId="10" fontId="1" fillId="0" borderId="3" xfId="3" applyNumberFormat="1" applyFont="1" applyBorder="1" applyAlignment="1">
      <alignment horizontal="left" vertical="center" wrapText="1"/>
    </xf>
    <xf numFmtId="10" fontId="1" fillId="0" borderId="4" xfId="3" applyNumberFormat="1" applyFont="1" applyBorder="1" applyAlignment="1">
      <alignment horizontal="left" vertical="center" wrapText="1"/>
    </xf>
    <xf numFmtId="9" fontId="0" fillId="0" borderId="0" xfId="4" applyFont="1"/>
    <xf numFmtId="164" fontId="0" fillId="0" borderId="0" xfId="4" applyNumberFormat="1" applyFont="1"/>
    <xf numFmtId="9" fontId="0" fillId="0" borderId="0" xfId="0" applyNumberFormat="1"/>
  </cellXfs>
  <cellStyles count="5">
    <cellStyle name="Hipervínculo" xfId="2" builtinId="8"/>
    <cellStyle name="Normal" xfId="0" builtinId="0"/>
    <cellStyle name="Normal 3" xfId="1"/>
    <cellStyle name="Porcentaje" xfId="4" builtinId="5"/>
    <cellStyle name="Porcentaje 2" xfId="3"/>
  </cellStyles>
  <dxfs count="11"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rgb="FFFFC000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45860</xdr:colOff>
      <xdr:row>0</xdr:row>
      <xdr:rowOff>155223</xdr:rowOff>
    </xdr:from>
    <xdr:to>
      <xdr:col>19</xdr:col>
      <xdr:colOff>45861</xdr:colOff>
      <xdr:row>60</xdr:row>
      <xdr:rowOff>17641</xdr:rowOff>
    </xdr:to>
    <xdr:cxnSp macro="">
      <xdr:nvCxnSpPr>
        <xdr:cNvPr id="2" name="Conector recto 1"/>
        <xdr:cNvCxnSpPr/>
      </xdr:nvCxnSpPr>
      <xdr:spPr>
        <a:xfrm flipH="1">
          <a:off x="26856971" y="155223"/>
          <a:ext cx="1" cy="30801029"/>
        </a:xfrm>
        <a:prstGeom prst="line">
          <a:avLst/>
        </a:prstGeom>
        <a:ln w="76200"/>
      </xdr:spPr>
      <xdr:style>
        <a:lnRef idx="3">
          <a:schemeClr val="accent5"/>
        </a:lnRef>
        <a:fillRef idx="0">
          <a:schemeClr val="accent5"/>
        </a:fillRef>
        <a:effectRef idx="2">
          <a:schemeClr val="accent5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64"/>
  <sheetViews>
    <sheetView tabSelected="1" zoomScale="90" zoomScaleNormal="90" workbookViewId="0">
      <selection activeCell="C10" sqref="C10"/>
    </sheetView>
  </sheetViews>
  <sheetFormatPr baseColWidth="10" defaultColWidth="11.453125" defaultRowHeight="12.5" x14ac:dyDescent="0.35"/>
  <cols>
    <col min="1" max="1" width="11.453125" style="4"/>
    <col min="2" max="2" width="29.54296875" style="4" bestFit="1" customWidth="1"/>
    <col min="3" max="3" width="16.54296875" style="4" customWidth="1"/>
    <col min="4" max="4" width="39.26953125" style="4" customWidth="1"/>
    <col min="5" max="6" width="11.453125" style="4" customWidth="1"/>
    <col min="7" max="7" width="14.453125" style="4" customWidth="1"/>
    <col min="8" max="8" width="12.453125" style="4" customWidth="1"/>
    <col min="9" max="9" width="15" style="4" customWidth="1"/>
    <col min="10" max="10" width="52.81640625" style="4" customWidth="1"/>
    <col min="11" max="13" width="11.453125" style="4"/>
    <col min="14" max="18" width="15.453125" style="4" customWidth="1"/>
    <col min="19" max="19" width="17.81640625" style="4" customWidth="1"/>
    <col min="20" max="22" width="15.453125" style="4" customWidth="1"/>
    <col min="23" max="16384" width="11.453125" style="4"/>
  </cols>
  <sheetData>
    <row r="2" spans="1:22" ht="26" x14ac:dyDescent="0.3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2" t="s">
        <v>5</v>
      </c>
      <c r="G2" s="2" t="s">
        <v>6</v>
      </c>
      <c r="H2" s="2" t="s">
        <v>7</v>
      </c>
      <c r="I2" s="1" t="s">
        <v>8</v>
      </c>
      <c r="J2" s="1" t="s">
        <v>9</v>
      </c>
      <c r="K2" s="3">
        <v>42736</v>
      </c>
      <c r="L2" s="3">
        <v>42767</v>
      </c>
      <c r="M2" s="3">
        <v>42795</v>
      </c>
      <c r="N2" s="3">
        <v>42826</v>
      </c>
      <c r="O2" s="3">
        <v>42856</v>
      </c>
      <c r="P2" s="3">
        <v>42887</v>
      </c>
      <c r="Q2" s="3">
        <v>42917</v>
      </c>
      <c r="R2" s="3">
        <v>42948</v>
      </c>
      <c r="S2" s="3">
        <v>42979</v>
      </c>
      <c r="T2" s="3">
        <v>43009</v>
      </c>
      <c r="U2" s="3">
        <v>43040</v>
      </c>
      <c r="V2" s="3">
        <v>43070</v>
      </c>
    </row>
    <row r="3" spans="1:22" ht="25" x14ac:dyDescent="0.35">
      <c r="A3" s="5">
        <v>1</v>
      </c>
      <c r="B3" s="6" t="s">
        <v>145</v>
      </c>
      <c r="C3" s="5" t="s">
        <v>10</v>
      </c>
      <c r="D3" s="5" t="s">
        <v>11</v>
      </c>
      <c r="E3" s="5" t="s">
        <v>12</v>
      </c>
      <c r="F3" s="8">
        <v>1</v>
      </c>
      <c r="G3" s="9" t="s">
        <v>13</v>
      </c>
      <c r="H3" s="5" t="s">
        <v>14</v>
      </c>
      <c r="I3" s="5" t="s">
        <v>15</v>
      </c>
      <c r="J3" s="5" t="s">
        <v>16</v>
      </c>
      <c r="K3" s="10" t="s">
        <v>17</v>
      </c>
      <c r="L3" s="10" t="s">
        <v>17</v>
      </c>
      <c r="M3" s="10">
        <v>0.25</v>
      </c>
      <c r="N3" s="10" t="s">
        <v>17</v>
      </c>
      <c r="O3" s="10" t="s">
        <v>17</v>
      </c>
      <c r="P3" s="10">
        <v>0.5</v>
      </c>
      <c r="Q3" s="10" t="s">
        <v>17</v>
      </c>
      <c r="R3" s="10" t="s">
        <v>17</v>
      </c>
      <c r="S3" s="10">
        <v>0.75</v>
      </c>
      <c r="T3" s="10" t="s">
        <v>17</v>
      </c>
      <c r="U3" s="10" t="s">
        <v>17</v>
      </c>
      <c r="V3" s="10"/>
    </row>
    <row r="4" spans="1:22" ht="25" x14ac:dyDescent="0.35">
      <c r="A4" s="5">
        <f>1+A3</f>
        <v>2</v>
      </c>
      <c r="B4" s="6" t="s">
        <v>18</v>
      </c>
      <c r="C4" s="7" t="s">
        <v>10</v>
      </c>
      <c r="D4" s="7" t="s">
        <v>11</v>
      </c>
      <c r="E4" s="7" t="s">
        <v>12</v>
      </c>
      <c r="F4" s="8">
        <v>1</v>
      </c>
      <c r="G4" s="9" t="s">
        <v>13</v>
      </c>
      <c r="H4" s="7" t="s">
        <v>14</v>
      </c>
      <c r="I4" s="7" t="s">
        <v>15</v>
      </c>
      <c r="J4" s="7" t="s">
        <v>146</v>
      </c>
      <c r="K4" s="10" t="s">
        <v>17</v>
      </c>
      <c r="L4" s="10" t="s">
        <v>17</v>
      </c>
      <c r="M4" s="10">
        <v>0.25</v>
      </c>
      <c r="N4" s="10" t="s">
        <v>17</v>
      </c>
      <c r="O4" s="10" t="s">
        <v>17</v>
      </c>
      <c r="P4" s="10">
        <v>0.5</v>
      </c>
      <c r="Q4" s="10" t="s">
        <v>17</v>
      </c>
      <c r="R4" s="10" t="s">
        <v>17</v>
      </c>
      <c r="S4" s="10">
        <v>0.75</v>
      </c>
      <c r="T4" s="10" t="s">
        <v>17</v>
      </c>
      <c r="U4" s="10" t="s">
        <v>17</v>
      </c>
      <c r="V4" s="10"/>
    </row>
    <row r="5" spans="1:22" ht="25" x14ac:dyDescent="0.35">
      <c r="A5" s="5">
        <f t="shared" ref="A5:A15" si="0">1+A4</f>
        <v>3</v>
      </c>
      <c r="B5" s="6" t="s">
        <v>19</v>
      </c>
      <c r="C5" s="7" t="s">
        <v>10</v>
      </c>
      <c r="D5" s="7" t="s">
        <v>20</v>
      </c>
      <c r="E5" s="7" t="s">
        <v>12</v>
      </c>
      <c r="F5" s="8">
        <v>0.03</v>
      </c>
      <c r="G5" s="9" t="s">
        <v>13</v>
      </c>
      <c r="H5" s="7" t="s">
        <v>14</v>
      </c>
      <c r="I5" s="7" t="s">
        <v>21</v>
      </c>
      <c r="J5" s="7" t="s">
        <v>147</v>
      </c>
      <c r="K5" s="10">
        <v>4.6699999999999998E-2</v>
      </c>
      <c r="L5" s="10">
        <v>7.5200000000000003E-2</v>
      </c>
      <c r="M5" s="10">
        <v>2.4799999999999999E-2</v>
      </c>
      <c r="N5" s="10">
        <v>2.8299999999999999E-2</v>
      </c>
      <c r="O5" s="10">
        <v>2.3099999999999999E-2</v>
      </c>
      <c r="P5" s="10">
        <v>2.2599999999999999E-2</v>
      </c>
      <c r="Q5" s="10">
        <v>1.61E-2</v>
      </c>
      <c r="R5" s="10">
        <v>0.14099999999999999</v>
      </c>
      <c r="S5" s="10">
        <v>0.122</v>
      </c>
      <c r="T5" s="10"/>
      <c r="U5" s="10"/>
      <c r="V5" s="10"/>
    </row>
    <row r="6" spans="1:22" ht="25" x14ac:dyDescent="0.35">
      <c r="A6" s="5">
        <f t="shared" si="0"/>
        <v>4</v>
      </c>
      <c r="B6" s="6" t="s">
        <v>22</v>
      </c>
      <c r="C6" s="7" t="s">
        <v>10</v>
      </c>
      <c r="D6" s="7" t="s">
        <v>20</v>
      </c>
      <c r="E6" s="7" t="s">
        <v>12</v>
      </c>
      <c r="F6" s="8">
        <v>1</v>
      </c>
      <c r="G6" s="9" t="s">
        <v>13</v>
      </c>
      <c r="H6" s="7" t="s">
        <v>14</v>
      </c>
      <c r="I6" s="7" t="s">
        <v>21</v>
      </c>
      <c r="J6" s="7" t="s">
        <v>23</v>
      </c>
      <c r="K6" s="10">
        <v>1</v>
      </c>
      <c r="L6" s="10">
        <v>1</v>
      </c>
      <c r="M6" s="10">
        <v>1</v>
      </c>
      <c r="N6" s="10">
        <v>1</v>
      </c>
      <c r="O6" s="10">
        <v>1</v>
      </c>
      <c r="P6" s="10">
        <v>1</v>
      </c>
      <c r="Q6" s="10">
        <v>1</v>
      </c>
      <c r="R6" s="10">
        <v>1</v>
      </c>
      <c r="S6" s="10">
        <v>1</v>
      </c>
      <c r="T6" s="10"/>
      <c r="U6" s="10"/>
      <c r="V6" s="10"/>
    </row>
    <row r="7" spans="1:22" ht="25" x14ac:dyDescent="0.35">
      <c r="A7" s="5">
        <f t="shared" si="0"/>
        <v>5</v>
      </c>
      <c r="B7" s="6" t="s">
        <v>24</v>
      </c>
      <c r="C7" s="7" t="s">
        <v>10</v>
      </c>
      <c r="D7" s="7" t="s">
        <v>25</v>
      </c>
      <c r="E7" s="7" t="s">
        <v>12</v>
      </c>
      <c r="F7" s="8">
        <v>1</v>
      </c>
      <c r="G7" s="9" t="s">
        <v>13</v>
      </c>
      <c r="H7" s="7" t="s">
        <v>14</v>
      </c>
      <c r="I7" s="7" t="s">
        <v>26</v>
      </c>
      <c r="J7" s="5" t="s">
        <v>27</v>
      </c>
      <c r="K7" s="10" t="s">
        <v>17</v>
      </c>
      <c r="L7" s="10" t="s">
        <v>17</v>
      </c>
      <c r="M7" s="10" t="s">
        <v>17</v>
      </c>
      <c r="N7" s="10" t="s">
        <v>17</v>
      </c>
      <c r="O7" s="10" t="s">
        <v>17</v>
      </c>
      <c r="P7" s="10" t="s">
        <v>17</v>
      </c>
      <c r="Q7" s="10" t="s">
        <v>17</v>
      </c>
      <c r="R7" s="10" t="s">
        <v>17</v>
      </c>
      <c r="S7" s="10" t="s">
        <v>17</v>
      </c>
      <c r="T7" s="10" t="s">
        <v>17</v>
      </c>
      <c r="U7" s="10" t="s">
        <v>17</v>
      </c>
      <c r="V7" s="10">
        <v>1</v>
      </c>
    </row>
    <row r="8" spans="1:22" ht="37.5" x14ac:dyDescent="0.35">
      <c r="A8" s="5">
        <f t="shared" si="0"/>
        <v>6</v>
      </c>
      <c r="B8" s="6" t="s">
        <v>28</v>
      </c>
      <c r="C8" s="7" t="s">
        <v>29</v>
      </c>
      <c r="D8" s="7" t="s">
        <v>30</v>
      </c>
      <c r="E8" s="7" t="s">
        <v>12</v>
      </c>
      <c r="F8" s="8">
        <v>1</v>
      </c>
      <c r="G8" s="9" t="s">
        <v>13</v>
      </c>
      <c r="H8" s="7" t="s">
        <v>14</v>
      </c>
      <c r="I8" s="7" t="s">
        <v>26</v>
      </c>
      <c r="J8" s="7" t="s">
        <v>31</v>
      </c>
      <c r="K8" s="10" t="s">
        <v>17</v>
      </c>
      <c r="L8" s="10" t="s">
        <v>17</v>
      </c>
      <c r="M8" s="10" t="s">
        <v>17</v>
      </c>
      <c r="N8" s="10" t="s">
        <v>17</v>
      </c>
      <c r="O8" s="10" t="s">
        <v>17</v>
      </c>
      <c r="P8" s="10" t="s">
        <v>17</v>
      </c>
      <c r="Q8" s="10" t="s">
        <v>17</v>
      </c>
      <c r="R8" s="10" t="s">
        <v>17</v>
      </c>
      <c r="S8" s="10" t="s">
        <v>17</v>
      </c>
      <c r="T8" s="10" t="s">
        <v>17</v>
      </c>
      <c r="U8" s="10" t="s">
        <v>17</v>
      </c>
      <c r="V8" s="10"/>
    </row>
    <row r="9" spans="1:22" ht="37.5" x14ac:dyDescent="0.35">
      <c r="A9" s="5">
        <f t="shared" si="0"/>
        <v>7</v>
      </c>
      <c r="B9" s="6" t="s">
        <v>32</v>
      </c>
      <c r="C9" s="7" t="s">
        <v>29</v>
      </c>
      <c r="D9" s="7" t="s">
        <v>30</v>
      </c>
      <c r="E9" s="7" t="s">
        <v>12</v>
      </c>
      <c r="F9" s="8">
        <v>1</v>
      </c>
      <c r="G9" s="9" t="s">
        <v>13</v>
      </c>
      <c r="H9" s="7" t="s">
        <v>14</v>
      </c>
      <c r="I9" s="7" t="s">
        <v>26</v>
      </c>
      <c r="J9" s="7" t="s">
        <v>33</v>
      </c>
      <c r="K9" s="10" t="s">
        <v>17</v>
      </c>
      <c r="L9" s="10" t="s">
        <v>17</v>
      </c>
      <c r="M9" s="10" t="s">
        <v>17</v>
      </c>
      <c r="N9" s="10" t="s">
        <v>17</v>
      </c>
      <c r="O9" s="10" t="s">
        <v>17</v>
      </c>
      <c r="P9" s="10" t="s">
        <v>17</v>
      </c>
      <c r="Q9" s="10" t="s">
        <v>17</v>
      </c>
      <c r="R9" s="10" t="s">
        <v>17</v>
      </c>
      <c r="S9" s="10" t="s">
        <v>17</v>
      </c>
      <c r="T9" s="10" t="s">
        <v>17</v>
      </c>
      <c r="U9" s="10" t="s">
        <v>17</v>
      </c>
      <c r="V9" s="10"/>
    </row>
    <row r="10" spans="1:22" ht="37.5" x14ac:dyDescent="0.35">
      <c r="A10" s="5">
        <f t="shared" si="0"/>
        <v>8</v>
      </c>
      <c r="B10" s="6" t="s">
        <v>34</v>
      </c>
      <c r="C10" s="7" t="s">
        <v>35</v>
      </c>
      <c r="D10" s="7" t="s">
        <v>36</v>
      </c>
      <c r="E10" s="7" t="s">
        <v>12</v>
      </c>
      <c r="F10" s="8">
        <v>0.1</v>
      </c>
      <c r="G10" s="9" t="s">
        <v>13</v>
      </c>
      <c r="H10" s="7" t="s">
        <v>37</v>
      </c>
      <c r="I10" s="7" t="s">
        <v>15</v>
      </c>
      <c r="J10" s="7" t="s">
        <v>38</v>
      </c>
      <c r="K10" s="10" t="s">
        <v>17</v>
      </c>
      <c r="L10" s="10" t="s">
        <v>17</v>
      </c>
      <c r="M10" s="10" t="s">
        <v>17</v>
      </c>
      <c r="N10" s="10" t="s">
        <v>17</v>
      </c>
      <c r="O10" s="10" t="s">
        <v>17</v>
      </c>
      <c r="P10" s="10">
        <v>0.1</v>
      </c>
      <c r="Q10" s="10" t="s">
        <v>17</v>
      </c>
      <c r="R10" s="10" t="s">
        <v>17</v>
      </c>
      <c r="S10" s="10" t="s">
        <v>17</v>
      </c>
      <c r="T10" s="10" t="s">
        <v>17</v>
      </c>
      <c r="U10" s="10" t="s">
        <v>17</v>
      </c>
      <c r="V10" s="10"/>
    </row>
    <row r="11" spans="1:22" ht="37.5" x14ac:dyDescent="0.35">
      <c r="A11" s="5">
        <f t="shared" si="0"/>
        <v>9</v>
      </c>
      <c r="B11" s="6" t="s">
        <v>39</v>
      </c>
      <c r="C11" s="7" t="s">
        <v>35</v>
      </c>
      <c r="D11" s="7" t="s">
        <v>36</v>
      </c>
      <c r="E11" s="7" t="s">
        <v>12</v>
      </c>
      <c r="F11" s="8">
        <v>0.1</v>
      </c>
      <c r="G11" s="9" t="s">
        <v>13</v>
      </c>
      <c r="H11" s="7" t="s">
        <v>37</v>
      </c>
      <c r="I11" s="7" t="s">
        <v>26</v>
      </c>
      <c r="J11" s="7" t="s">
        <v>40</v>
      </c>
      <c r="K11" s="10" t="s">
        <v>17</v>
      </c>
      <c r="L11" s="10" t="s">
        <v>17</v>
      </c>
      <c r="M11" s="10" t="s">
        <v>17</v>
      </c>
      <c r="N11" s="10" t="s">
        <v>17</v>
      </c>
      <c r="O11" s="10" t="s">
        <v>17</v>
      </c>
      <c r="P11" s="10" t="s">
        <v>17</v>
      </c>
      <c r="Q11" s="10" t="s">
        <v>17</v>
      </c>
      <c r="R11" s="10" t="s">
        <v>17</v>
      </c>
      <c r="S11" s="10" t="s">
        <v>17</v>
      </c>
      <c r="T11" s="10" t="s">
        <v>17</v>
      </c>
      <c r="U11" s="10" t="s">
        <v>17</v>
      </c>
      <c r="V11" s="10"/>
    </row>
    <row r="12" spans="1:22" ht="25" x14ac:dyDescent="0.35">
      <c r="A12" s="5">
        <f t="shared" si="0"/>
        <v>10</v>
      </c>
      <c r="B12" s="11" t="s">
        <v>41</v>
      </c>
      <c r="C12" s="12" t="s">
        <v>10</v>
      </c>
      <c r="D12" s="12" t="s">
        <v>42</v>
      </c>
      <c r="E12" s="7" t="s">
        <v>12</v>
      </c>
      <c r="F12" s="8">
        <v>1</v>
      </c>
      <c r="G12" s="9" t="s">
        <v>13</v>
      </c>
      <c r="H12" s="7" t="s">
        <v>14</v>
      </c>
      <c r="I12" s="7" t="s">
        <v>21</v>
      </c>
      <c r="J12" s="7" t="s">
        <v>43</v>
      </c>
      <c r="K12" s="10">
        <v>1</v>
      </c>
      <c r="L12" s="10">
        <v>1</v>
      </c>
      <c r="M12" s="10">
        <v>1</v>
      </c>
      <c r="N12" s="10">
        <v>1</v>
      </c>
      <c r="O12" s="10">
        <v>1</v>
      </c>
      <c r="P12" s="10">
        <v>1</v>
      </c>
      <c r="Q12" s="10">
        <v>1</v>
      </c>
      <c r="R12" s="10">
        <v>1</v>
      </c>
      <c r="S12" s="10">
        <v>1</v>
      </c>
      <c r="T12" s="10"/>
      <c r="U12" s="10"/>
      <c r="V12" s="10"/>
    </row>
    <row r="13" spans="1:22" ht="25" x14ac:dyDescent="0.35">
      <c r="A13" s="5">
        <f t="shared" si="0"/>
        <v>11</v>
      </c>
      <c r="B13" s="11" t="s">
        <v>44</v>
      </c>
      <c r="C13" s="12" t="s">
        <v>10</v>
      </c>
      <c r="D13" s="12" t="s">
        <v>42</v>
      </c>
      <c r="E13" s="7" t="s">
        <v>12</v>
      </c>
      <c r="F13" s="8">
        <v>1</v>
      </c>
      <c r="G13" s="9" t="s">
        <v>13</v>
      </c>
      <c r="H13" s="7" t="s">
        <v>14</v>
      </c>
      <c r="I13" s="7" t="s">
        <v>21</v>
      </c>
      <c r="J13" s="5" t="s">
        <v>43</v>
      </c>
      <c r="K13" s="10">
        <v>1</v>
      </c>
      <c r="L13" s="10">
        <v>1</v>
      </c>
      <c r="M13" s="10">
        <v>1</v>
      </c>
      <c r="N13" s="10">
        <v>1</v>
      </c>
      <c r="O13" s="10">
        <v>1</v>
      </c>
      <c r="P13" s="10">
        <v>1</v>
      </c>
      <c r="Q13" s="10">
        <v>1</v>
      </c>
      <c r="R13" s="10">
        <v>1</v>
      </c>
      <c r="S13" s="10" t="s">
        <v>45</v>
      </c>
      <c r="T13" s="10"/>
      <c r="U13" s="10"/>
      <c r="V13" s="10"/>
    </row>
    <row r="14" spans="1:22" ht="106.5" customHeight="1" x14ac:dyDescent="0.35">
      <c r="A14" s="5">
        <f t="shared" si="0"/>
        <v>12</v>
      </c>
      <c r="B14" s="11" t="s">
        <v>46</v>
      </c>
      <c r="C14" s="12" t="s">
        <v>10</v>
      </c>
      <c r="D14" s="12" t="s">
        <v>42</v>
      </c>
      <c r="E14" s="7" t="s">
        <v>12</v>
      </c>
      <c r="F14" s="8">
        <v>1</v>
      </c>
      <c r="G14" s="9" t="s">
        <v>13</v>
      </c>
      <c r="H14" s="7" t="s">
        <v>14</v>
      </c>
      <c r="I14" s="7" t="s">
        <v>47</v>
      </c>
      <c r="J14" s="7" t="s">
        <v>148</v>
      </c>
      <c r="K14" s="10" t="s">
        <v>17</v>
      </c>
      <c r="L14" s="10" t="s">
        <v>17</v>
      </c>
      <c r="M14" s="10">
        <v>1</v>
      </c>
      <c r="N14" s="10" t="s">
        <v>17</v>
      </c>
      <c r="O14" s="10" t="s">
        <v>17</v>
      </c>
      <c r="P14" s="10">
        <v>1</v>
      </c>
      <c r="Q14" s="10" t="s">
        <v>17</v>
      </c>
      <c r="R14" s="10" t="s">
        <v>17</v>
      </c>
      <c r="S14" s="10">
        <v>1</v>
      </c>
      <c r="T14" s="10" t="s">
        <v>17</v>
      </c>
      <c r="U14" s="10" t="s">
        <v>17</v>
      </c>
      <c r="V14" s="10"/>
    </row>
    <row r="15" spans="1:22" ht="27" customHeight="1" x14ac:dyDescent="0.35">
      <c r="A15" s="5">
        <f t="shared" si="0"/>
        <v>13</v>
      </c>
      <c r="B15" s="11" t="s">
        <v>48</v>
      </c>
      <c r="C15" s="12" t="s">
        <v>35</v>
      </c>
      <c r="D15" s="12" t="s">
        <v>42</v>
      </c>
      <c r="E15" s="7" t="s">
        <v>12</v>
      </c>
      <c r="F15" s="8">
        <v>1</v>
      </c>
      <c r="G15" s="9" t="s">
        <v>13</v>
      </c>
      <c r="H15" s="7" t="s">
        <v>14</v>
      </c>
      <c r="I15" s="7" t="s">
        <v>21</v>
      </c>
      <c r="J15" s="7" t="s">
        <v>49</v>
      </c>
      <c r="K15" s="10">
        <v>1</v>
      </c>
      <c r="L15" s="10">
        <v>1</v>
      </c>
      <c r="M15" s="10">
        <v>1</v>
      </c>
      <c r="N15" s="10">
        <v>1</v>
      </c>
      <c r="O15" s="10">
        <v>1</v>
      </c>
      <c r="P15" s="10">
        <v>1</v>
      </c>
      <c r="Q15" s="10">
        <v>1</v>
      </c>
      <c r="R15" s="10">
        <v>1</v>
      </c>
      <c r="S15" s="10">
        <v>1</v>
      </c>
      <c r="T15" s="10"/>
      <c r="U15" s="10"/>
      <c r="V15" s="10"/>
    </row>
    <row r="16" spans="1:22" s="14" customFormat="1" ht="37.5" x14ac:dyDescent="0.35">
      <c r="A16" s="12">
        <f>1+A15</f>
        <v>14</v>
      </c>
      <c r="B16" s="11" t="s">
        <v>50</v>
      </c>
      <c r="C16" s="12" t="s">
        <v>35</v>
      </c>
      <c r="D16" s="12" t="s">
        <v>51</v>
      </c>
      <c r="E16" s="7" t="s">
        <v>12</v>
      </c>
      <c r="F16" s="13">
        <v>1</v>
      </c>
      <c r="G16" s="9" t="s">
        <v>13</v>
      </c>
      <c r="H16" s="7" t="s">
        <v>14</v>
      </c>
      <c r="I16" s="7" t="s">
        <v>21</v>
      </c>
      <c r="J16" s="7" t="s">
        <v>52</v>
      </c>
      <c r="K16" s="10">
        <v>1</v>
      </c>
      <c r="L16" s="10">
        <v>1</v>
      </c>
      <c r="M16" s="10">
        <v>1</v>
      </c>
      <c r="N16" s="10">
        <v>1</v>
      </c>
      <c r="O16" s="10">
        <v>1</v>
      </c>
      <c r="P16" s="10">
        <v>1</v>
      </c>
      <c r="Q16" s="10">
        <v>1</v>
      </c>
      <c r="R16" s="10">
        <v>1</v>
      </c>
      <c r="S16" s="10">
        <v>0.99</v>
      </c>
      <c r="T16" s="10"/>
      <c r="U16" s="10"/>
      <c r="V16" s="10"/>
    </row>
    <row r="17" spans="1:22" ht="25" x14ac:dyDescent="0.35">
      <c r="A17" s="15">
        <f t="shared" ref="A17:A60" si="1">1+A16</f>
        <v>15</v>
      </c>
      <c r="B17" s="11" t="s">
        <v>53</v>
      </c>
      <c r="C17" s="12" t="s">
        <v>29</v>
      </c>
      <c r="D17" s="12" t="s">
        <v>54</v>
      </c>
      <c r="E17" s="7" t="s">
        <v>12</v>
      </c>
      <c r="F17" s="8">
        <v>1</v>
      </c>
      <c r="G17" s="13" t="s">
        <v>55</v>
      </c>
      <c r="H17" s="7" t="s">
        <v>14</v>
      </c>
      <c r="I17" s="7" t="s">
        <v>21</v>
      </c>
      <c r="J17" s="5" t="s">
        <v>56</v>
      </c>
      <c r="K17" s="10">
        <v>1</v>
      </c>
      <c r="L17" s="10">
        <v>0.90700000000000003</v>
      </c>
      <c r="M17" s="10">
        <v>1</v>
      </c>
      <c r="N17" s="10">
        <v>0.69</v>
      </c>
      <c r="O17" s="10">
        <v>0</v>
      </c>
      <c r="P17" s="10">
        <v>0</v>
      </c>
      <c r="Q17" s="10">
        <v>0</v>
      </c>
      <c r="R17" s="10">
        <v>0</v>
      </c>
      <c r="S17" s="10">
        <v>0</v>
      </c>
      <c r="T17" s="10"/>
      <c r="U17" s="10"/>
      <c r="V17" s="10"/>
    </row>
    <row r="18" spans="1:22" ht="25" x14ac:dyDescent="0.35">
      <c r="A18" s="15">
        <f t="shared" si="1"/>
        <v>16</v>
      </c>
      <c r="B18" s="11" t="s">
        <v>57</v>
      </c>
      <c r="C18" s="12" t="s">
        <v>29</v>
      </c>
      <c r="D18" s="12" t="s">
        <v>54</v>
      </c>
      <c r="E18" s="7" t="s">
        <v>12</v>
      </c>
      <c r="F18" s="8">
        <v>1</v>
      </c>
      <c r="G18" s="13" t="s">
        <v>13</v>
      </c>
      <c r="H18" s="7" t="s">
        <v>14</v>
      </c>
      <c r="I18" s="7" t="s">
        <v>21</v>
      </c>
      <c r="J18" s="7" t="s">
        <v>56</v>
      </c>
      <c r="K18" s="10">
        <v>0.67</v>
      </c>
      <c r="L18" s="10">
        <v>0.81</v>
      </c>
      <c r="M18" s="10">
        <v>0.91</v>
      </c>
      <c r="N18" s="10">
        <v>0.92</v>
      </c>
      <c r="O18" s="10">
        <v>1</v>
      </c>
      <c r="P18" s="10">
        <v>1</v>
      </c>
      <c r="Q18" s="10">
        <v>1</v>
      </c>
      <c r="R18" s="10">
        <v>0.99</v>
      </c>
      <c r="S18" s="10">
        <v>0</v>
      </c>
      <c r="T18" s="10"/>
      <c r="U18" s="10"/>
      <c r="V18" s="10"/>
    </row>
    <row r="19" spans="1:22" ht="25" x14ac:dyDescent="0.35">
      <c r="A19" s="15">
        <f t="shared" si="1"/>
        <v>17</v>
      </c>
      <c r="B19" s="11" t="s">
        <v>58</v>
      </c>
      <c r="C19" s="12" t="s">
        <v>29</v>
      </c>
      <c r="D19" s="12" t="s">
        <v>54</v>
      </c>
      <c r="E19" s="7" t="s">
        <v>12</v>
      </c>
      <c r="F19" s="8">
        <v>1</v>
      </c>
      <c r="G19" s="13" t="s">
        <v>13</v>
      </c>
      <c r="H19" s="7" t="s">
        <v>14</v>
      </c>
      <c r="I19" s="7" t="s">
        <v>15</v>
      </c>
      <c r="J19" s="7" t="s">
        <v>59</v>
      </c>
      <c r="K19" s="10" t="s">
        <v>17</v>
      </c>
      <c r="L19" s="10" t="s">
        <v>17</v>
      </c>
      <c r="M19" s="10" t="s">
        <v>17</v>
      </c>
      <c r="N19" s="10" t="s">
        <v>17</v>
      </c>
      <c r="O19" s="10" t="s">
        <v>17</v>
      </c>
      <c r="P19" s="10">
        <v>0.92</v>
      </c>
      <c r="Q19" s="10" t="s">
        <v>17</v>
      </c>
      <c r="R19" s="10" t="s">
        <v>17</v>
      </c>
      <c r="S19" s="10">
        <v>1</v>
      </c>
      <c r="T19" s="10" t="s">
        <v>17</v>
      </c>
      <c r="U19" s="10" t="s">
        <v>17</v>
      </c>
      <c r="V19" s="10"/>
    </row>
    <row r="20" spans="1:22" ht="25" x14ac:dyDescent="0.35">
      <c r="A20" s="15">
        <f t="shared" si="1"/>
        <v>18</v>
      </c>
      <c r="B20" s="11" t="s">
        <v>60</v>
      </c>
      <c r="C20" s="12" t="s">
        <v>35</v>
      </c>
      <c r="D20" s="12" t="s">
        <v>61</v>
      </c>
      <c r="E20" s="7" t="s">
        <v>62</v>
      </c>
      <c r="F20" s="16">
        <v>173</v>
      </c>
      <c r="G20" s="13" t="s">
        <v>13</v>
      </c>
      <c r="H20" s="7" t="s">
        <v>14</v>
      </c>
      <c r="I20" s="7" t="s">
        <v>21</v>
      </c>
      <c r="J20" s="7" t="s">
        <v>63</v>
      </c>
      <c r="K20" s="17">
        <v>0</v>
      </c>
      <c r="L20" s="17">
        <v>76</v>
      </c>
      <c r="M20" s="17">
        <v>199</v>
      </c>
      <c r="N20" s="17">
        <v>216</v>
      </c>
      <c r="O20" s="17">
        <v>204</v>
      </c>
      <c r="P20" s="17">
        <v>90</v>
      </c>
      <c r="Q20" s="17">
        <v>192</v>
      </c>
      <c r="R20" s="17">
        <v>0</v>
      </c>
      <c r="S20" s="17">
        <v>0</v>
      </c>
      <c r="T20" s="10"/>
      <c r="U20" s="10"/>
      <c r="V20" s="10"/>
    </row>
    <row r="21" spans="1:22" ht="25" x14ac:dyDescent="0.35">
      <c r="A21" s="15">
        <f t="shared" si="1"/>
        <v>19</v>
      </c>
      <c r="B21" s="11" t="s">
        <v>64</v>
      </c>
      <c r="C21" s="12" t="s">
        <v>29</v>
      </c>
      <c r="D21" s="12" t="s">
        <v>65</v>
      </c>
      <c r="E21" s="7" t="s">
        <v>12</v>
      </c>
      <c r="F21" s="8">
        <v>1</v>
      </c>
      <c r="G21" s="13" t="s">
        <v>13</v>
      </c>
      <c r="H21" s="7" t="s">
        <v>14</v>
      </c>
      <c r="I21" s="7" t="s">
        <v>15</v>
      </c>
      <c r="J21" s="7" t="s">
        <v>66</v>
      </c>
      <c r="K21" s="10" t="s">
        <v>17</v>
      </c>
      <c r="L21" s="10" t="s">
        <v>17</v>
      </c>
      <c r="M21" s="10" t="s">
        <v>17</v>
      </c>
      <c r="N21" s="10" t="s">
        <v>17</v>
      </c>
      <c r="O21" s="10" t="s">
        <v>17</v>
      </c>
      <c r="P21" s="10">
        <v>1</v>
      </c>
      <c r="Q21" s="10" t="s">
        <v>17</v>
      </c>
      <c r="R21" s="10" t="s">
        <v>17</v>
      </c>
      <c r="S21" s="10" t="s">
        <v>17</v>
      </c>
      <c r="T21" s="10" t="s">
        <v>17</v>
      </c>
      <c r="U21" s="10" t="s">
        <v>17</v>
      </c>
      <c r="V21" s="10"/>
    </row>
    <row r="22" spans="1:22" ht="25" x14ac:dyDescent="0.35">
      <c r="A22" s="15">
        <f t="shared" si="1"/>
        <v>20</v>
      </c>
      <c r="B22" s="11" t="s">
        <v>67</v>
      </c>
      <c r="C22" s="12" t="s">
        <v>29</v>
      </c>
      <c r="D22" s="12" t="s">
        <v>65</v>
      </c>
      <c r="E22" s="7" t="s">
        <v>12</v>
      </c>
      <c r="F22" s="8">
        <v>1</v>
      </c>
      <c r="G22" s="13" t="s">
        <v>13</v>
      </c>
      <c r="H22" s="7" t="s">
        <v>14</v>
      </c>
      <c r="I22" s="7" t="s">
        <v>15</v>
      </c>
      <c r="J22" s="7" t="s">
        <v>66</v>
      </c>
      <c r="K22" s="10" t="s">
        <v>17</v>
      </c>
      <c r="L22" s="10" t="s">
        <v>17</v>
      </c>
      <c r="M22" s="10" t="s">
        <v>17</v>
      </c>
      <c r="N22" s="10" t="s">
        <v>17</v>
      </c>
      <c r="O22" s="10" t="s">
        <v>17</v>
      </c>
      <c r="P22" s="10">
        <v>1</v>
      </c>
      <c r="Q22" s="10" t="s">
        <v>17</v>
      </c>
      <c r="R22" s="10" t="s">
        <v>17</v>
      </c>
      <c r="S22" s="10" t="s">
        <v>17</v>
      </c>
      <c r="T22" s="10" t="s">
        <v>17</v>
      </c>
      <c r="U22" s="10" t="s">
        <v>17</v>
      </c>
      <c r="V22" s="10"/>
    </row>
    <row r="23" spans="1:22" ht="25" x14ac:dyDescent="0.35">
      <c r="A23" s="15">
        <f t="shared" si="1"/>
        <v>21</v>
      </c>
      <c r="B23" s="6" t="s">
        <v>68</v>
      </c>
      <c r="C23" s="7" t="s">
        <v>10</v>
      </c>
      <c r="D23" s="7" t="s">
        <v>69</v>
      </c>
      <c r="E23" s="7" t="s">
        <v>12</v>
      </c>
      <c r="F23" s="8">
        <v>1</v>
      </c>
      <c r="G23" s="13" t="s">
        <v>13</v>
      </c>
      <c r="H23" s="7" t="s">
        <v>14</v>
      </c>
      <c r="I23" s="7" t="s">
        <v>47</v>
      </c>
      <c r="J23" s="7" t="s">
        <v>149</v>
      </c>
      <c r="K23" s="10" t="s">
        <v>17</v>
      </c>
      <c r="L23" s="10" t="s">
        <v>17</v>
      </c>
      <c r="M23" s="10">
        <v>1</v>
      </c>
      <c r="N23" s="10" t="s">
        <v>17</v>
      </c>
      <c r="O23" s="10" t="s">
        <v>17</v>
      </c>
      <c r="P23" s="10">
        <v>1</v>
      </c>
      <c r="Q23" s="10" t="s">
        <v>17</v>
      </c>
      <c r="R23" s="10" t="s">
        <v>17</v>
      </c>
      <c r="S23" s="10">
        <v>1</v>
      </c>
      <c r="T23" s="10"/>
      <c r="U23" s="10"/>
      <c r="V23" s="10"/>
    </row>
    <row r="24" spans="1:22" ht="25" x14ac:dyDescent="0.35">
      <c r="A24" s="15">
        <f t="shared" si="1"/>
        <v>22</v>
      </c>
      <c r="B24" s="6" t="s">
        <v>70</v>
      </c>
      <c r="C24" s="7" t="s">
        <v>10</v>
      </c>
      <c r="D24" s="7" t="s">
        <v>69</v>
      </c>
      <c r="E24" s="7" t="s">
        <v>12</v>
      </c>
      <c r="F24" s="8">
        <v>1</v>
      </c>
      <c r="G24" s="13" t="s">
        <v>13</v>
      </c>
      <c r="H24" s="7" t="s">
        <v>14</v>
      </c>
      <c r="I24" s="7" t="s">
        <v>47</v>
      </c>
      <c r="J24" s="7" t="s">
        <v>71</v>
      </c>
      <c r="K24" s="10" t="s">
        <v>17</v>
      </c>
      <c r="L24" s="10" t="s">
        <v>17</v>
      </c>
      <c r="M24" s="10">
        <v>0.79949999999999999</v>
      </c>
      <c r="N24" s="10" t="s">
        <v>17</v>
      </c>
      <c r="O24" s="10" t="s">
        <v>17</v>
      </c>
      <c r="P24" s="10">
        <v>0.84289999999999998</v>
      </c>
      <c r="Q24" s="10" t="s">
        <v>17</v>
      </c>
      <c r="R24" s="10" t="s">
        <v>17</v>
      </c>
      <c r="S24" s="10">
        <v>0.99570000000000003</v>
      </c>
      <c r="T24" s="10"/>
      <c r="U24" s="10"/>
      <c r="V24" s="10"/>
    </row>
    <row r="25" spans="1:22" x14ac:dyDescent="0.35">
      <c r="A25" s="15">
        <v>23</v>
      </c>
      <c r="B25" s="6" t="s">
        <v>72</v>
      </c>
      <c r="C25" s="7" t="s">
        <v>10</v>
      </c>
      <c r="D25" s="7" t="s">
        <v>69</v>
      </c>
      <c r="E25" s="7" t="s">
        <v>12</v>
      </c>
      <c r="F25" s="8">
        <v>1</v>
      </c>
      <c r="G25" s="13" t="s">
        <v>55</v>
      </c>
      <c r="H25" s="7" t="s">
        <v>14</v>
      </c>
      <c r="I25" s="7" t="s">
        <v>15</v>
      </c>
      <c r="J25" s="7" t="s">
        <v>73</v>
      </c>
      <c r="K25" s="10" t="s">
        <v>17</v>
      </c>
      <c r="L25" s="10" t="s">
        <v>17</v>
      </c>
      <c r="M25" s="10" t="s">
        <v>17</v>
      </c>
      <c r="N25" s="10" t="s">
        <v>17</v>
      </c>
      <c r="O25" s="10" t="s">
        <v>17</v>
      </c>
      <c r="P25" s="10">
        <v>0.42899999999999999</v>
      </c>
      <c r="Q25" s="10" t="s">
        <v>17</v>
      </c>
      <c r="R25" s="10" t="s">
        <v>17</v>
      </c>
      <c r="S25" s="10" t="s">
        <v>17</v>
      </c>
      <c r="T25" s="10" t="s">
        <v>17</v>
      </c>
      <c r="U25" s="10" t="s">
        <v>17</v>
      </c>
      <c r="V25" s="10"/>
    </row>
    <row r="26" spans="1:22" ht="25" x14ac:dyDescent="0.35">
      <c r="A26" s="15">
        <f>1+A25</f>
        <v>24</v>
      </c>
      <c r="B26" s="6" t="s">
        <v>74</v>
      </c>
      <c r="C26" s="7" t="s">
        <v>29</v>
      </c>
      <c r="D26" s="7" t="s">
        <v>75</v>
      </c>
      <c r="E26" s="7" t="s">
        <v>12</v>
      </c>
      <c r="F26" s="8">
        <v>0.9</v>
      </c>
      <c r="G26" s="13" t="s">
        <v>13</v>
      </c>
      <c r="H26" s="7" t="s">
        <v>14</v>
      </c>
      <c r="I26" s="7" t="s">
        <v>15</v>
      </c>
      <c r="J26" s="7" t="s">
        <v>76</v>
      </c>
      <c r="K26" s="10" t="s">
        <v>17</v>
      </c>
      <c r="L26" s="10" t="s">
        <v>17</v>
      </c>
      <c r="M26" s="10" t="s">
        <v>17</v>
      </c>
      <c r="N26" s="10" t="s">
        <v>17</v>
      </c>
      <c r="O26" s="10" t="s">
        <v>17</v>
      </c>
      <c r="P26" s="10">
        <v>0.9</v>
      </c>
      <c r="Q26" s="10" t="s">
        <v>17</v>
      </c>
      <c r="R26" s="10" t="s">
        <v>17</v>
      </c>
      <c r="S26" s="10" t="s">
        <v>17</v>
      </c>
      <c r="T26" s="10" t="s">
        <v>17</v>
      </c>
      <c r="U26" s="10" t="s">
        <v>17</v>
      </c>
      <c r="V26" s="10"/>
    </row>
    <row r="27" spans="1:22" ht="25" x14ac:dyDescent="0.35">
      <c r="A27" s="15">
        <f t="shared" si="1"/>
        <v>25</v>
      </c>
      <c r="B27" s="6" t="s">
        <v>77</v>
      </c>
      <c r="C27" s="7" t="s">
        <v>29</v>
      </c>
      <c r="D27" s="7" t="s">
        <v>75</v>
      </c>
      <c r="E27" s="7" t="s">
        <v>12</v>
      </c>
      <c r="F27" s="8">
        <v>0.9</v>
      </c>
      <c r="G27" s="13" t="s">
        <v>13</v>
      </c>
      <c r="H27" s="7" t="s">
        <v>14</v>
      </c>
      <c r="I27" s="7" t="s">
        <v>15</v>
      </c>
      <c r="J27" s="7" t="s">
        <v>78</v>
      </c>
      <c r="K27" s="10" t="s">
        <v>17</v>
      </c>
      <c r="L27" s="10" t="s">
        <v>17</v>
      </c>
      <c r="M27" s="10" t="s">
        <v>17</v>
      </c>
      <c r="N27" s="10" t="s">
        <v>17</v>
      </c>
      <c r="O27" s="10" t="s">
        <v>17</v>
      </c>
      <c r="P27" s="10">
        <v>0.9</v>
      </c>
      <c r="Q27" s="10" t="s">
        <v>17</v>
      </c>
      <c r="R27" s="10" t="s">
        <v>17</v>
      </c>
      <c r="S27" s="10" t="s">
        <v>17</v>
      </c>
      <c r="T27" s="10" t="s">
        <v>17</v>
      </c>
      <c r="U27" s="10" t="s">
        <v>17</v>
      </c>
      <c r="V27" s="10"/>
    </row>
    <row r="28" spans="1:22" ht="78.75" customHeight="1" x14ac:dyDescent="0.35">
      <c r="A28" s="15">
        <f t="shared" si="1"/>
        <v>26</v>
      </c>
      <c r="B28" s="6" t="s">
        <v>79</v>
      </c>
      <c r="C28" s="7" t="s">
        <v>10</v>
      </c>
      <c r="D28" s="7" t="s">
        <v>80</v>
      </c>
      <c r="E28" s="7" t="s">
        <v>12</v>
      </c>
      <c r="F28" s="8">
        <v>0.55000000000000004</v>
      </c>
      <c r="G28" s="13" t="s">
        <v>13</v>
      </c>
      <c r="H28" s="7" t="s">
        <v>14</v>
      </c>
      <c r="I28" s="7" t="s">
        <v>47</v>
      </c>
      <c r="J28" s="7" t="s">
        <v>81</v>
      </c>
      <c r="K28" s="10" t="s">
        <v>17</v>
      </c>
      <c r="L28" s="10" t="s">
        <v>17</v>
      </c>
      <c r="M28" s="10">
        <v>0.53939999999999999</v>
      </c>
      <c r="N28" s="10" t="s">
        <v>17</v>
      </c>
      <c r="O28" s="10" t="s">
        <v>17</v>
      </c>
      <c r="P28" s="10">
        <v>0.53290000000000004</v>
      </c>
      <c r="Q28" s="10" t="s">
        <v>17</v>
      </c>
      <c r="R28" s="10" t="s">
        <v>17</v>
      </c>
      <c r="S28" s="10">
        <v>0.50319999999999998</v>
      </c>
      <c r="T28" s="10" t="s">
        <v>17</v>
      </c>
      <c r="U28" s="10" t="s">
        <v>17</v>
      </c>
      <c r="V28" s="10"/>
    </row>
    <row r="29" spans="1:22" ht="53.25" customHeight="1" x14ac:dyDescent="0.35">
      <c r="A29" s="15">
        <f t="shared" si="1"/>
        <v>27</v>
      </c>
      <c r="B29" s="6" t="s">
        <v>82</v>
      </c>
      <c r="C29" s="7" t="s">
        <v>10</v>
      </c>
      <c r="D29" s="7" t="s">
        <v>80</v>
      </c>
      <c r="E29" s="7" t="s">
        <v>12</v>
      </c>
      <c r="F29" s="8">
        <v>0.99</v>
      </c>
      <c r="G29" s="13" t="s">
        <v>13</v>
      </c>
      <c r="H29" s="7" t="s">
        <v>14</v>
      </c>
      <c r="I29" s="7" t="s">
        <v>83</v>
      </c>
      <c r="J29" s="7" t="s">
        <v>84</v>
      </c>
      <c r="K29" s="10" t="s">
        <v>17</v>
      </c>
      <c r="L29" s="10" t="s">
        <v>17</v>
      </c>
      <c r="M29" s="10">
        <v>0.97889999999999999</v>
      </c>
      <c r="N29" s="10" t="s">
        <v>17</v>
      </c>
      <c r="O29" s="10" t="s">
        <v>17</v>
      </c>
      <c r="P29" s="10">
        <v>0.97660000000000002</v>
      </c>
      <c r="Q29" s="10" t="s">
        <v>17</v>
      </c>
      <c r="R29" s="10">
        <v>0.98899999999999999</v>
      </c>
      <c r="S29" s="10" t="s">
        <v>17</v>
      </c>
      <c r="T29" s="10"/>
      <c r="U29" s="10" t="s">
        <v>17</v>
      </c>
      <c r="V29" s="10"/>
    </row>
    <row r="30" spans="1:22" ht="42.75" customHeight="1" x14ac:dyDescent="0.35">
      <c r="A30" s="15">
        <f t="shared" si="1"/>
        <v>28</v>
      </c>
      <c r="B30" s="6" t="s">
        <v>85</v>
      </c>
      <c r="C30" s="7" t="s">
        <v>10</v>
      </c>
      <c r="D30" s="7" t="s">
        <v>80</v>
      </c>
      <c r="E30" s="7" t="s">
        <v>12</v>
      </c>
      <c r="F30" s="8">
        <v>0.2</v>
      </c>
      <c r="G30" s="13" t="s">
        <v>13</v>
      </c>
      <c r="H30" s="7" t="s">
        <v>14</v>
      </c>
      <c r="I30" s="7" t="s">
        <v>47</v>
      </c>
      <c r="J30" s="7" t="s">
        <v>86</v>
      </c>
      <c r="K30" s="10" t="s">
        <v>17</v>
      </c>
      <c r="L30" s="10" t="s">
        <v>17</v>
      </c>
      <c r="M30" s="10">
        <v>0.04</v>
      </c>
      <c r="N30" s="10" t="s">
        <v>17</v>
      </c>
      <c r="O30" s="10" t="s">
        <v>17</v>
      </c>
      <c r="P30" s="10">
        <v>0.03</v>
      </c>
      <c r="Q30" s="10" t="s">
        <v>17</v>
      </c>
      <c r="R30" s="10" t="s">
        <v>17</v>
      </c>
      <c r="S30" s="10">
        <v>0.06</v>
      </c>
      <c r="T30" s="10" t="s">
        <v>17</v>
      </c>
      <c r="U30" s="10" t="s">
        <v>17</v>
      </c>
      <c r="V30" s="10"/>
    </row>
    <row r="31" spans="1:22" ht="30" customHeight="1" x14ac:dyDescent="0.35">
      <c r="A31" s="15">
        <f t="shared" si="1"/>
        <v>29</v>
      </c>
      <c r="B31" s="6" t="s">
        <v>87</v>
      </c>
      <c r="C31" s="7" t="s">
        <v>10</v>
      </c>
      <c r="D31" s="7" t="s">
        <v>80</v>
      </c>
      <c r="E31" s="7" t="s">
        <v>12</v>
      </c>
      <c r="F31" s="8">
        <v>0.3</v>
      </c>
      <c r="G31" s="13" t="s">
        <v>13</v>
      </c>
      <c r="H31" s="7" t="s">
        <v>14</v>
      </c>
      <c r="I31" s="7" t="s">
        <v>47</v>
      </c>
      <c r="J31" s="7" t="s">
        <v>88</v>
      </c>
      <c r="K31" s="10" t="s">
        <v>17</v>
      </c>
      <c r="L31" s="10" t="s">
        <v>17</v>
      </c>
      <c r="M31" s="10">
        <v>7.4999999999999997E-2</v>
      </c>
      <c r="N31" s="10" t="s">
        <v>17</v>
      </c>
      <c r="O31" s="10" t="s">
        <v>17</v>
      </c>
      <c r="P31" s="10">
        <v>7.4999999999999997E-2</v>
      </c>
      <c r="Q31" s="10" t="s">
        <v>17</v>
      </c>
      <c r="R31" s="10" t="s">
        <v>17</v>
      </c>
      <c r="S31" s="10">
        <v>0</v>
      </c>
      <c r="T31" s="10"/>
      <c r="U31" s="10" t="s">
        <v>17</v>
      </c>
      <c r="V31" s="10"/>
    </row>
    <row r="32" spans="1:22" ht="53.25" customHeight="1" x14ac:dyDescent="0.35">
      <c r="A32" s="15">
        <f t="shared" si="1"/>
        <v>30</v>
      </c>
      <c r="B32" s="6" t="s">
        <v>89</v>
      </c>
      <c r="C32" s="7" t="s">
        <v>10</v>
      </c>
      <c r="D32" s="7" t="s">
        <v>90</v>
      </c>
      <c r="E32" s="7" t="s">
        <v>12</v>
      </c>
      <c r="F32" s="8">
        <v>1</v>
      </c>
      <c r="G32" s="13" t="s">
        <v>13</v>
      </c>
      <c r="H32" s="7" t="s">
        <v>14</v>
      </c>
      <c r="I32" s="7" t="s">
        <v>47</v>
      </c>
      <c r="J32" s="7" t="s">
        <v>150</v>
      </c>
      <c r="K32" s="10" t="s">
        <v>17</v>
      </c>
      <c r="L32" s="10" t="s">
        <v>17</v>
      </c>
      <c r="M32" s="10">
        <v>1</v>
      </c>
      <c r="N32" s="10" t="s">
        <v>17</v>
      </c>
      <c r="O32" s="10" t="s">
        <v>17</v>
      </c>
      <c r="P32" s="10">
        <v>1</v>
      </c>
      <c r="Q32" s="10" t="s">
        <v>17</v>
      </c>
      <c r="R32" s="10" t="s">
        <v>17</v>
      </c>
      <c r="S32" s="10" t="s">
        <v>91</v>
      </c>
      <c r="T32" s="10"/>
      <c r="U32" s="10"/>
      <c r="V32" s="10"/>
    </row>
    <row r="33" spans="1:22" ht="47.25" customHeight="1" x14ac:dyDescent="0.35">
      <c r="A33" s="15">
        <f t="shared" si="1"/>
        <v>31</v>
      </c>
      <c r="B33" s="6" t="s">
        <v>92</v>
      </c>
      <c r="C33" s="7" t="s">
        <v>10</v>
      </c>
      <c r="D33" s="7" t="s">
        <v>90</v>
      </c>
      <c r="E33" s="7" t="s">
        <v>12</v>
      </c>
      <c r="F33" s="8">
        <v>1</v>
      </c>
      <c r="G33" s="13" t="s">
        <v>13</v>
      </c>
      <c r="H33" s="7" t="s">
        <v>14</v>
      </c>
      <c r="I33" s="7" t="s">
        <v>21</v>
      </c>
      <c r="J33" s="7" t="s">
        <v>151</v>
      </c>
      <c r="K33" s="10">
        <v>1</v>
      </c>
      <c r="L33" s="10">
        <v>1</v>
      </c>
      <c r="M33" s="10">
        <v>1</v>
      </c>
      <c r="N33" s="10">
        <v>0.8</v>
      </c>
      <c r="O33" s="10">
        <v>1</v>
      </c>
      <c r="P33" s="10">
        <v>1</v>
      </c>
      <c r="Q33" s="10">
        <v>1</v>
      </c>
      <c r="R33" s="10">
        <v>1</v>
      </c>
      <c r="S33" s="10" t="s">
        <v>93</v>
      </c>
      <c r="T33" s="10"/>
      <c r="U33" s="10"/>
      <c r="V33" s="10"/>
    </row>
    <row r="34" spans="1:22" ht="25" x14ac:dyDescent="0.35">
      <c r="A34" s="15">
        <f t="shared" si="1"/>
        <v>32</v>
      </c>
      <c r="B34" s="6" t="s">
        <v>94</v>
      </c>
      <c r="C34" s="7" t="s">
        <v>29</v>
      </c>
      <c r="D34" s="7" t="s">
        <v>90</v>
      </c>
      <c r="E34" s="7" t="s">
        <v>12</v>
      </c>
      <c r="F34" s="8">
        <v>0</v>
      </c>
      <c r="G34" s="13" t="s">
        <v>13</v>
      </c>
      <c r="H34" s="7" t="s">
        <v>37</v>
      </c>
      <c r="I34" s="7" t="s">
        <v>21</v>
      </c>
      <c r="J34" s="7" t="s">
        <v>95</v>
      </c>
      <c r="K34" s="10">
        <v>5.0000000000000001E-3</v>
      </c>
      <c r="L34" s="10">
        <v>1.4E-2</v>
      </c>
      <c r="M34" s="10">
        <v>2.5999999999999999E-2</v>
      </c>
      <c r="N34" s="10">
        <v>3.7999999999999999E-2</v>
      </c>
      <c r="O34" s="10">
        <v>0</v>
      </c>
      <c r="P34" s="10">
        <v>0</v>
      </c>
      <c r="Q34" s="10">
        <v>6.0000000000000001E-3</v>
      </c>
      <c r="R34" s="10">
        <v>0</v>
      </c>
      <c r="S34" s="10">
        <v>0</v>
      </c>
      <c r="T34" s="10"/>
      <c r="U34" s="10"/>
      <c r="V34" s="10"/>
    </row>
    <row r="35" spans="1:22" ht="25" x14ac:dyDescent="0.35">
      <c r="A35" s="15">
        <f t="shared" si="1"/>
        <v>33</v>
      </c>
      <c r="B35" s="6" t="s">
        <v>96</v>
      </c>
      <c r="C35" s="7" t="s">
        <v>29</v>
      </c>
      <c r="D35" s="7" t="s">
        <v>90</v>
      </c>
      <c r="E35" s="7" t="s">
        <v>12</v>
      </c>
      <c r="F35" s="8">
        <v>0</v>
      </c>
      <c r="G35" s="13" t="s">
        <v>13</v>
      </c>
      <c r="H35" s="7" t="s">
        <v>37</v>
      </c>
      <c r="I35" s="7" t="s">
        <v>21</v>
      </c>
      <c r="J35" s="7" t="s">
        <v>97</v>
      </c>
      <c r="K35" s="10">
        <v>0</v>
      </c>
      <c r="L35" s="10">
        <v>1E-4</v>
      </c>
      <c r="M35" s="10">
        <v>0</v>
      </c>
      <c r="N35" s="10">
        <v>2.0000000000000001E-4</v>
      </c>
      <c r="O35" s="10">
        <v>0</v>
      </c>
      <c r="P35" s="10">
        <v>2.0000000000000001E-4</v>
      </c>
      <c r="Q35" s="10">
        <v>0</v>
      </c>
      <c r="R35" s="10">
        <v>0</v>
      </c>
      <c r="S35" s="10">
        <v>0</v>
      </c>
      <c r="T35" s="10"/>
      <c r="U35" s="10"/>
      <c r="V35" s="10"/>
    </row>
    <row r="36" spans="1:22" ht="25" x14ac:dyDescent="0.35">
      <c r="A36" s="15">
        <f t="shared" si="1"/>
        <v>34</v>
      </c>
      <c r="B36" s="6" t="s">
        <v>98</v>
      </c>
      <c r="C36" s="7" t="s">
        <v>29</v>
      </c>
      <c r="D36" s="7" t="s">
        <v>90</v>
      </c>
      <c r="E36" s="7" t="s">
        <v>12</v>
      </c>
      <c r="F36" s="8">
        <v>0</v>
      </c>
      <c r="G36" s="13" t="s">
        <v>13</v>
      </c>
      <c r="H36" s="7" t="s">
        <v>37</v>
      </c>
      <c r="I36" s="7" t="s">
        <v>21</v>
      </c>
      <c r="J36" s="7" t="s">
        <v>99</v>
      </c>
      <c r="K36" s="10">
        <v>1.9199999999999998E-2</v>
      </c>
      <c r="L36" s="10">
        <v>0</v>
      </c>
      <c r="M36" s="10">
        <v>0</v>
      </c>
      <c r="N36" s="10">
        <v>0</v>
      </c>
      <c r="O36" s="10">
        <v>0</v>
      </c>
      <c r="P36" s="10">
        <v>0</v>
      </c>
      <c r="Q36" s="10">
        <v>0</v>
      </c>
      <c r="R36" s="10">
        <v>0</v>
      </c>
      <c r="S36" s="10">
        <v>0</v>
      </c>
      <c r="T36" s="10"/>
      <c r="U36" s="10"/>
      <c r="V36" s="10"/>
    </row>
    <row r="37" spans="1:22" ht="25" x14ac:dyDescent="0.35">
      <c r="A37" s="15">
        <f t="shared" si="1"/>
        <v>35</v>
      </c>
      <c r="B37" s="6" t="s">
        <v>100</v>
      </c>
      <c r="C37" s="7" t="s">
        <v>29</v>
      </c>
      <c r="D37" s="7" t="s">
        <v>90</v>
      </c>
      <c r="E37" s="7" t="s">
        <v>12</v>
      </c>
      <c r="F37" s="8">
        <v>0</v>
      </c>
      <c r="G37" s="13" t="s">
        <v>13</v>
      </c>
      <c r="H37" s="7" t="s">
        <v>37</v>
      </c>
      <c r="I37" s="7" t="s">
        <v>21</v>
      </c>
      <c r="J37" s="7" t="s">
        <v>101</v>
      </c>
      <c r="K37" s="10">
        <v>0</v>
      </c>
      <c r="L37" s="10">
        <v>0</v>
      </c>
      <c r="M37" s="10">
        <v>0</v>
      </c>
      <c r="N37" s="10">
        <v>0</v>
      </c>
      <c r="O37" s="10">
        <v>0</v>
      </c>
      <c r="P37" s="10">
        <v>0</v>
      </c>
      <c r="Q37" s="10">
        <v>0.01</v>
      </c>
      <c r="R37" s="10">
        <v>0</v>
      </c>
      <c r="S37" s="10">
        <v>0</v>
      </c>
      <c r="T37" s="10"/>
      <c r="U37" s="10"/>
      <c r="V37" s="10"/>
    </row>
    <row r="38" spans="1:22" ht="37.5" x14ac:dyDescent="0.35">
      <c r="A38" s="15">
        <f t="shared" si="1"/>
        <v>36</v>
      </c>
      <c r="B38" s="6" t="s">
        <v>102</v>
      </c>
      <c r="C38" s="7" t="s">
        <v>35</v>
      </c>
      <c r="D38" s="7" t="s">
        <v>90</v>
      </c>
      <c r="E38" s="7" t="s">
        <v>62</v>
      </c>
      <c r="F38" s="16">
        <v>1</v>
      </c>
      <c r="G38" s="13" t="s">
        <v>13</v>
      </c>
      <c r="H38" s="7" t="s">
        <v>37</v>
      </c>
      <c r="I38" s="7" t="s">
        <v>21</v>
      </c>
      <c r="J38" s="7" t="s">
        <v>103</v>
      </c>
      <c r="K38" s="17">
        <v>1</v>
      </c>
      <c r="L38" s="17">
        <v>2</v>
      </c>
      <c r="M38" s="17">
        <v>1</v>
      </c>
      <c r="N38" s="17">
        <v>1</v>
      </c>
      <c r="O38" s="17">
        <v>2</v>
      </c>
      <c r="P38" s="17">
        <v>1</v>
      </c>
      <c r="Q38" s="17">
        <v>1</v>
      </c>
      <c r="R38" s="17">
        <v>1</v>
      </c>
      <c r="S38" s="17">
        <v>1</v>
      </c>
      <c r="T38" s="17"/>
      <c r="U38" s="17"/>
      <c r="V38" s="10"/>
    </row>
    <row r="39" spans="1:22" ht="25" x14ac:dyDescent="0.35">
      <c r="A39" s="15">
        <f t="shared" si="1"/>
        <v>37</v>
      </c>
      <c r="B39" s="6" t="s">
        <v>104</v>
      </c>
      <c r="C39" s="7" t="s">
        <v>10</v>
      </c>
      <c r="D39" s="7" t="s">
        <v>90</v>
      </c>
      <c r="E39" s="7" t="s">
        <v>12</v>
      </c>
      <c r="F39" s="8">
        <v>1</v>
      </c>
      <c r="G39" s="13" t="s">
        <v>13</v>
      </c>
      <c r="H39" s="7" t="s">
        <v>14</v>
      </c>
      <c r="I39" s="7" t="s">
        <v>21</v>
      </c>
      <c r="J39" s="7" t="s">
        <v>152</v>
      </c>
      <c r="K39" s="10">
        <v>1</v>
      </c>
      <c r="L39" s="10">
        <v>1</v>
      </c>
      <c r="M39" s="10">
        <v>1</v>
      </c>
      <c r="N39" s="10">
        <v>1</v>
      </c>
      <c r="O39" s="10">
        <v>1</v>
      </c>
      <c r="P39" s="10">
        <v>1</v>
      </c>
      <c r="Q39" s="10">
        <v>1</v>
      </c>
      <c r="R39" s="10">
        <v>1</v>
      </c>
      <c r="S39" s="10">
        <v>1</v>
      </c>
      <c r="T39" s="10"/>
      <c r="U39" s="10"/>
      <c r="V39" s="10"/>
    </row>
    <row r="40" spans="1:22" ht="25" x14ac:dyDescent="0.35">
      <c r="A40" s="15">
        <f t="shared" si="1"/>
        <v>38</v>
      </c>
      <c r="B40" s="6" t="s">
        <v>105</v>
      </c>
      <c r="C40" s="7" t="s">
        <v>29</v>
      </c>
      <c r="D40" s="7" t="s">
        <v>90</v>
      </c>
      <c r="E40" s="7" t="s">
        <v>12</v>
      </c>
      <c r="F40" s="8">
        <v>1</v>
      </c>
      <c r="G40" s="13" t="s">
        <v>13</v>
      </c>
      <c r="H40" s="7" t="s">
        <v>14</v>
      </c>
      <c r="I40" s="7" t="s">
        <v>21</v>
      </c>
      <c r="J40" s="5" t="s">
        <v>153</v>
      </c>
      <c r="K40" s="10">
        <v>1</v>
      </c>
      <c r="L40" s="10">
        <v>1</v>
      </c>
      <c r="M40" s="10">
        <v>1</v>
      </c>
      <c r="N40" s="10">
        <v>0.99399999999999999</v>
      </c>
      <c r="O40" s="10">
        <v>0.98399999999999999</v>
      </c>
      <c r="P40" s="10">
        <v>0.998</v>
      </c>
      <c r="Q40" s="10">
        <v>0.98799999999999999</v>
      </c>
      <c r="R40" s="10">
        <v>0.98899999999999999</v>
      </c>
      <c r="S40" s="10">
        <v>0.99099999999999999</v>
      </c>
      <c r="T40" s="10"/>
      <c r="U40" s="10"/>
      <c r="V40" s="10"/>
    </row>
    <row r="41" spans="1:22" ht="25" x14ac:dyDescent="0.35">
      <c r="A41" s="15">
        <f t="shared" si="1"/>
        <v>39</v>
      </c>
      <c r="B41" s="6" t="s">
        <v>106</v>
      </c>
      <c r="C41" s="7" t="s">
        <v>10</v>
      </c>
      <c r="D41" s="7" t="s">
        <v>107</v>
      </c>
      <c r="E41" s="7" t="s">
        <v>12</v>
      </c>
      <c r="F41" s="8">
        <v>1</v>
      </c>
      <c r="G41" s="13" t="s">
        <v>13</v>
      </c>
      <c r="H41" s="7" t="s">
        <v>14</v>
      </c>
      <c r="I41" s="7" t="s">
        <v>21</v>
      </c>
      <c r="J41" s="7" t="s">
        <v>108</v>
      </c>
      <c r="K41" s="10">
        <v>1</v>
      </c>
      <c r="L41" s="10">
        <v>1</v>
      </c>
      <c r="M41" s="10">
        <v>1</v>
      </c>
      <c r="N41" s="10">
        <v>1</v>
      </c>
      <c r="O41" s="10">
        <v>1</v>
      </c>
      <c r="P41" s="10">
        <v>1</v>
      </c>
      <c r="Q41" s="10">
        <v>1</v>
      </c>
      <c r="R41" s="10">
        <v>1</v>
      </c>
      <c r="S41" s="10">
        <v>1</v>
      </c>
      <c r="T41" s="10"/>
      <c r="U41" s="10"/>
      <c r="V41" s="10"/>
    </row>
    <row r="42" spans="1:22" ht="25" x14ac:dyDescent="0.35">
      <c r="A42" s="15">
        <f t="shared" si="1"/>
        <v>40</v>
      </c>
      <c r="B42" s="6" t="s">
        <v>109</v>
      </c>
      <c r="C42" s="7" t="s">
        <v>10</v>
      </c>
      <c r="D42" s="5" t="s">
        <v>107</v>
      </c>
      <c r="E42" s="7" t="s">
        <v>12</v>
      </c>
      <c r="F42" s="8">
        <v>1</v>
      </c>
      <c r="G42" s="13" t="s">
        <v>13</v>
      </c>
      <c r="H42" s="7" t="s">
        <v>14</v>
      </c>
      <c r="I42" s="7" t="s">
        <v>21</v>
      </c>
      <c r="J42" s="5" t="s">
        <v>110</v>
      </c>
      <c r="K42" s="10">
        <v>1</v>
      </c>
      <c r="L42" s="10">
        <v>1</v>
      </c>
      <c r="M42" s="10">
        <v>1</v>
      </c>
      <c r="N42" s="10">
        <v>1</v>
      </c>
      <c r="O42" s="10">
        <v>1</v>
      </c>
      <c r="P42" s="10">
        <v>1</v>
      </c>
      <c r="Q42" s="10">
        <v>1</v>
      </c>
      <c r="R42" s="10">
        <v>1</v>
      </c>
      <c r="S42" s="10">
        <v>1</v>
      </c>
      <c r="T42" s="10"/>
      <c r="U42" s="10"/>
      <c r="V42" s="10"/>
    </row>
    <row r="43" spans="1:22" ht="25" x14ac:dyDescent="0.35">
      <c r="A43" s="15">
        <f t="shared" si="1"/>
        <v>41</v>
      </c>
      <c r="B43" s="6" t="s">
        <v>111</v>
      </c>
      <c r="C43" s="7" t="s">
        <v>10</v>
      </c>
      <c r="D43" s="5" t="s">
        <v>107</v>
      </c>
      <c r="E43" s="7" t="s">
        <v>12</v>
      </c>
      <c r="F43" s="8">
        <v>1</v>
      </c>
      <c r="G43" s="13" t="s">
        <v>13</v>
      </c>
      <c r="H43" s="7" t="s">
        <v>14</v>
      </c>
      <c r="I43" s="7" t="s">
        <v>21</v>
      </c>
      <c r="J43" s="5" t="s">
        <v>112</v>
      </c>
      <c r="K43" s="10">
        <v>1</v>
      </c>
      <c r="L43" s="10">
        <v>1</v>
      </c>
      <c r="M43" s="10">
        <v>1</v>
      </c>
      <c r="N43" s="10">
        <v>1</v>
      </c>
      <c r="O43" s="10">
        <v>1</v>
      </c>
      <c r="P43" s="10">
        <v>1</v>
      </c>
      <c r="Q43" s="10">
        <v>1</v>
      </c>
      <c r="R43" s="10">
        <v>1</v>
      </c>
      <c r="S43" s="10">
        <v>1</v>
      </c>
      <c r="T43" s="10"/>
      <c r="U43" s="10"/>
      <c r="V43" s="10"/>
    </row>
    <row r="44" spans="1:22" ht="25" x14ac:dyDescent="0.35">
      <c r="A44" s="15">
        <f t="shared" si="1"/>
        <v>42</v>
      </c>
      <c r="B44" s="6" t="s">
        <v>113</v>
      </c>
      <c r="C44" s="7" t="s">
        <v>10</v>
      </c>
      <c r="D44" s="5" t="s">
        <v>107</v>
      </c>
      <c r="E44" s="7" t="s">
        <v>12</v>
      </c>
      <c r="F44" s="8">
        <v>1</v>
      </c>
      <c r="G44" s="13" t="s">
        <v>13</v>
      </c>
      <c r="H44" s="7" t="s">
        <v>14</v>
      </c>
      <c r="I44" s="7" t="s">
        <v>21</v>
      </c>
      <c r="J44" s="7" t="s">
        <v>114</v>
      </c>
      <c r="K44" s="10">
        <v>1</v>
      </c>
      <c r="L44" s="10">
        <v>1</v>
      </c>
      <c r="M44" s="10">
        <v>1</v>
      </c>
      <c r="N44" s="10">
        <v>1</v>
      </c>
      <c r="O44" s="10">
        <v>1</v>
      </c>
      <c r="P44" s="10">
        <v>1</v>
      </c>
      <c r="Q44" s="10">
        <v>1</v>
      </c>
      <c r="R44" s="10">
        <v>1</v>
      </c>
      <c r="S44" s="10">
        <v>1</v>
      </c>
      <c r="T44" s="10"/>
      <c r="U44" s="10"/>
      <c r="V44" s="10"/>
    </row>
    <row r="45" spans="1:22" ht="25" x14ac:dyDescent="0.35">
      <c r="A45" s="15">
        <f t="shared" si="1"/>
        <v>43</v>
      </c>
      <c r="B45" s="6" t="s">
        <v>115</v>
      </c>
      <c r="C45" s="7" t="s">
        <v>35</v>
      </c>
      <c r="D45" s="7" t="s">
        <v>116</v>
      </c>
      <c r="E45" s="7" t="s">
        <v>12</v>
      </c>
      <c r="F45" s="8">
        <v>0.8</v>
      </c>
      <c r="G45" s="13" t="s">
        <v>13</v>
      </c>
      <c r="H45" s="7" t="s">
        <v>14</v>
      </c>
      <c r="I45" s="7" t="s">
        <v>26</v>
      </c>
      <c r="J45" s="7" t="s">
        <v>154</v>
      </c>
      <c r="K45" s="10" t="s">
        <v>17</v>
      </c>
      <c r="L45" s="10" t="s">
        <v>17</v>
      </c>
      <c r="M45" s="10" t="s">
        <v>17</v>
      </c>
      <c r="N45" s="10" t="s">
        <v>17</v>
      </c>
      <c r="O45" s="10" t="s">
        <v>17</v>
      </c>
      <c r="P45" s="10" t="s">
        <v>17</v>
      </c>
      <c r="Q45" s="10" t="s">
        <v>17</v>
      </c>
      <c r="R45" s="10" t="s">
        <v>17</v>
      </c>
      <c r="S45" s="10" t="s">
        <v>17</v>
      </c>
      <c r="T45" s="10" t="s">
        <v>17</v>
      </c>
      <c r="U45" s="10" t="s">
        <v>17</v>
      </c>
      <c r="V45" s="10"/>
    </row>
    <row r="46" spans="1:22" ht="25" x14ac:dyDescent="0.35">
      <c r="A46" s="15">
        <f t="shared" si="1"/>
        <v>44</v>
      </c>
      <c r="B46" s="6" t="s">
        <v>117</v>
      </c>
      <c r="C46" s="7" t="s">
        <v>10</v>
      </c>
      <c r="D46" s="7" t="s">
        <v>116</v>
      </c>
      <c r="E46" s="7" t="s">
        <v>12</v>
      </c>
      <c r="F46" s="8">
        <v>1</v>
      </c>
      <c r="G46" s="13" t="s">
        <v>13</v>
      </c>
      <c r="H46" s="7" t="s">
        <v>14</v>
      </c>
      <c r="I46" s="7" t="s">
        <v>15</v>
      </c>
      <c r="J46" s="7" t="s">
        <v>118</v>
      </c>
      <c r="K46" s="10" t="s">
        <v>17</v>
      </c>
      <c r="L46" s="10" t="s">
        <v>17</v>
      </c>
      <c r="M46" s="10" t="s">
        <v>17</v>
      </c>
      <c r="N46" s="10" t="s">
        <v>17</v>
      </c>
      <c r="O46" s="10" t="s">
        <v>17</v>
      </c>
      <c r="P46" s="10">
        <v>1</v>
      </c>
      <c r="Q46" s="10" t="s">
        <v>17</v>
      </c>
      <c r="R46" s="10" t="s">
        <v>17</v>
      </c>
      <c r="S46" s="10" t="s">
        <v>17</v>
      </c>
      <c r="T46" s="10" t="s">
        <v>17</v>
      </c>
      <c r="U46" s="10" t="s">
        <v>17</v>
      </c>
      <c r="V46" s="10"/>
    </row>
    <row r="47" spans="1:22" ht="37.5" x14ac:dyDescent="0.35">
      <c r="A47" s="15">
        <f t="shared" si="1"/>
        <v>45</v>
      </c>
      <c r="B47" s="6" t="s">
        <v>119</v>
      </c>
      <c r="C47" s="7" t="s">
        <v>10</v>
      </c>
      <c r="D47" s="7" t="s">
        <v>116</v>
      </c>
      <c r="E47" s="7" t="s">
        <v>12</v>
      </c>
      <c r="F47" s="8">
        <v>0.01</v>
      </c>
      <c r="G47" s="13" t="s">
        <v>13</v>
      </c>
      <c r="H47" s="7" t="s">
        <v>37</v>
      </c>
      <c r="I47" s="7" t="s">
        <v>26</v>
      </c>
      <c r="J47" s="7" t="s">
        <v>155</v>
      </c>
      <c r="K47" s="10" t="s">
        <v>17</v>
      </c>
      <c r="L47" s="10" t="s">
        <v>17</v>
      </c>
      <c r="M47" s="10" t="s">
        <v>17</v>
      </c>
      <c r="N47" s="10" t="s">
        <v>17</v>
      </c>
      <c r="O47" s="10" t="s">
        <v>17</v>
      </c>
      <c r="P47" s="10" t="s">
        <v>17</v>
      </c>
      <c r="Q47" s="10" t="s">
        <v>17</v>
      </c>
      <c r="R47" s="10" t="s">
        <v>17</v>
      </c>
      <c r="S47" s="10" t="s">
        <v>17</v>
      </c>
      <c r="T47" s="10" t="s">
        <v>17</v>
      </c>
      <c r="U47" s="10" t="s">
        <v>17</v>
      </c>
      <c r="V47" s="10"/>
    </row>
    <row r="48" spans="1:22" ht="25" x14ac:dyDescent="0.35">
      <c r="A48" s="15">
        <f t="shared" si="1"/>
        <v>46</v>
      </c>
      <c r="B48" s="6" t="s">
        <v>120</v>
      </c>
      <c r="C48" s="7" t="s">
        <v>29</v>
      </c>
      <c r="D48" s="5" t="s">
        <v>121</v>
      </c>
      <c r="E48" s="7" t="s">
        <v>12</v>
      </c>
      <c r="F48" s="8">
        <v>1</v>
      </c>
      <c r="G48" s="13" t="s">
        <v>13</v>
      </c>
      <c r="H48" s="7" t="s">
        <v>14</v>
      </c>
      <c r="I48" s="7" t="s">
        <v>83</v>
      </c>
      <c r="J48" s="7" t="s">
        <v>122</v>
      </c>
      <c r="K48" s="10" t="s">
        <v>17</v>
      </c>
      <c r="L48" s="10" t="s">
        <v>17</v>
      </c>
      <c r="M48" s="10" t="s">
        <v>17</v>
      </c>
      <c r="N48" s="10">
        <v>0.25900000000000001</v>
      </c>
      <c r="O48" s="10" t="s">
        <v>17</v>
      </c>
      <c r="P48" s="10">
        <v>0.37</v>
      </c>
      <c r="Q48" s="10" t="s">
        <v>17</v>
      </c>
      <c r="R48" s="10">
        <v>0.55600000000000005</v>
      </c>
      <c r="S48" s="10" t="s">
        <v>17</v>
      </c>
      <c r="T48" s="10"/>
      <c r="U48" s="10" t="s">
        <v>17</v>
      </c>
      <c r="V48" s="10"/>
    </row>
    <row r="49" spans="1:22" ht="25" x14ac:dyDescent="0.35">
      <c r="A49" s="15">
        <f t="shared" si="1"/>
        <v>47</v>
      </c>
      <c r="B49" s="6" t="s">
        <v>123</v>
      </c>
      <c r="C49" s="7" t="s">
        <v>10</v>
      </c>
      <c r="D49" s="5" t="s">
        <v>121</v>
      </c>
      <c r="E49" s="7" t="s">
        <v>12</v>
      </c>
      <c r="F49" s="8">
        <v>0.8</v>
      </c>
      <c r="G49" s="13" t="s">
        <v>13</v>
      </c>
      <c r="H49" s="7" t="s">
        <v>14</v>
      </c>
      <c r="I49" s="7" t="s">
        <v>83</v>
      </c>
      <c r="J49" s="7" t="s">
        <v>122</v>
      </c>
      <c r="K49" s="10" t="s">
        <v>17</v>
      </c>
      <c r="L49" s="10" t="s">
        <v>17</v>
      </c>
      <c r="M49" s="10" t="s">
        <v>17</v>
      </c>
      <c r="N49" s="10">
        <v>0.86</v>
      </c>
      <c r="O49" s="10" t="s">
        <v>17</v>
      </c>
      <c r="P49" s="10">
        <v>0.5</v>
      </c>
      <c r="Q49" s="10" t="s">
        <v>17</v>
      </c>
      <c r="R49" s="19" t="s">
        <v>124</v>
      </c>
      <c r="S49" s="20"/>
      <c r="T49" s="20"/>
      <c r="U49" s="20"/>
      <c r="V49" s="21"/>
    </row>
    <row r="50" spans="1:22" ht="37.5" x14ac:dyDescent="0.35">
      <c r="A50" s="15">
        <f t="shared" si="1"/>
        <v>48</v>
      </c>
      <c r="B50" s="6" t="s">
        <v>125</v>
      </c>
      <c r="C50" s="7" t="s">
        <v>29</v>
      </c>
      <c r="D50" s="5" t="s">
        <v>121</v>
      </c>
      <c r="E50" s="7" t="s">
        <v>12</v>
      </c>
      <c r="F50" s="8">
        <v>1</v>
      </c>
      <c r="G50" s="13" t="s">
        <v>13</v>
      </c>
      <c r="H50" s="7" t="s">
        <v>14</v>
      </c>
      <c r="I50" s="7" t="s">
        <v>83</v>
      </c>
      <c r="J50" s="7" t="s">
        <v>122</v>
      </c>
      <c r="K50" s="10" t="s">
        <v>17</v>
      </c>
      <c r="L50" s="10" t="s">
        <v>17</v>
      </c>
      <c r="M50" s="10" t="s">
        <v>17</v>
      </c>
      <c r="N50" s="10" t="s">
        <v>17</v>
      </c>
      <c r="O50" s="10" t="s">
        <v>17</v>
      </c>
      <c r="P50" s="10" t="s">
        <v>17</v>
      </c>
      <c r="Q50" s="10" t="s">
        <v>17</v>
      </c>
      <c r="R50" s="10" t="s">
        <v>17</v>
      </c>
      <c r="S50" s="10">
        <v>0.629</v>
      </c>
      <c r="T50" s="10"/>
      <c r="U50" s="10" t="s">
        <v>17</v>
      </c>
      <c r="V50" s="10"/>
    </row>
    <row r="51" spans="1:22" ht="37.5" x14ac:dyDescent="0.35">
      <c r="A51" s="15">
        <f t="shared" si="1"/>
        <v>49</v>
      </c>
      <c r="B51" s="6" t="s">
        <v>126</v>
      </c>
      <c r="C51" s="7" t="s">
        <v>29</v>
      </c>
      <c r="D51" s="5" t="s">
        <v>121</v>
      </c>
      <c r="E51" s="7" t="s">
        <v>12</v>
      </c>
      <c r="F51" s="8">
        <v>1</v>
      </c>
      <c r="G51" s="13" t="s">
        <v>13</v>
      </c>
      <c r="H51" s="7" t="s">
        <v>14</v>
      </c>
      <c r="I51" s="7" t="s">
        <v>83</v>
      </c>
      <c r="J51" s="7" t="s">
        <v>127</v>
      </c>
      <c r="K51" s="10" t="s">
        <v>17</v>
      </c>
      <c r="L51" s="10" t="s">
        <v>17</v>
      </c>
      <c r="M51" s="10" t="s">
        <v>17</v>
      </c>
      <c r="N51" s="10">
        <v>0.106</v>
      </c>
      <c r="O51" s="10" t="s">
        <v>17</v>
      </c>
      <c r="P51" s="10">
        <v>0.30299999999999999</v>
      </c>
      <c r="Q51" s="10" t="s">
        <v>17</v>
      </c>
      <c r="R51" s="10">
        <v>0.5</v>
      </c>
      <c r="S51" s="10" t="s">
        <v>17</v>
      </c>
      <c r="T51" s="10"/>
      <c r="U51" s="10" t="s">
        <v>17</v>
      </c>
      <c r="V51" s="10"/>
    </row>
    <row r="52" spans="1:22" ht="25" x14ac:dyDescent="0.35">
      <c r="A52" s="15">
        <f t="shared" si="1"/>
        <v>50</v>
      </c>
      <c r="B52" s="6" t="s">
        <v>128</v>
      </c>
      <c r="C52" s="7" t="s">
        <v>10</v>
      </c>
      <c r="D52" s="5" t="s">
        <v>121</v>
      </c>
      <c r="E52" s="7" t="s">
        <v>12</v>
      </c>
      <c r="F52" s="8">
        <v>0.8</v>
      </c>
      <c r="G52" s="13" t="s">
        <v>13</v>
      </c>
      <c r="H52" s="7" t="s">
        <v>14</v>
      </c>
      <c r="I52" s="7" t="s">
        <v>83</v>
      </c>
      <c r="J52" s="7" t="s">
        <v>127</v>
      </c>
      <c r="K52" s="10" t="s">
        <v>17</v>
      </c>
      <c r="L52" s="10" t="s">
        <v>17</v>
      </c>
      <c r="M52" s="10" t="s">
        <v>17</v>
      </c>
      <c r="N52" s="10">
        <v>0.503</v>
      </c>
      <c r="O52" s="10" t="s">
        <v>17</v>
      </c>
      <c r="P52" s="10">
        <v>0.879</v>
      </c>
      <c r="Q52" s="10" t="s">
        <v>17</v>
      </c>
      <c r="R52" s="19" t="s">
        <v>124</v>
      </c>
      <c r="S52" s="20"/>
      <c r="T52" s="20"/>
      <c r="U52" s="20"/>
      <c r="V52" s="21"/>
    </row>
    <row r="53" spans="1:22" ht="37.5" x14ac:dyDescent="0.35">
      <c r="A53" s="15">
        <f t="shared" si="1"/>
        <v>51</v>
      </c>
      <c r="B53" s="6" t="s">
        <v>156</v>
      </c>
      <c r="C53" s="7" t="s">
        <v>29</v>
      </c>
      <c r="D53" s="5" t="s">
        <v>121</v>
      </c>
      <c r="E53" s="7" t="s">
        <v>12</v>
      </c>
      <c r="F53" s="8">
        <v>1</v>
      </c>
      <c r="G53" s="13" t="s">
        <v>13</v>
      </c>
      <c r="H53" s="7" t="s">
        <v>14</v>
      </c>
      <c r="I53" s="7" t="s">
        <v>15</v>
      </c>
      <c r="J53" s="7" t="s">
        <v>127</v>
      </c>
      <c r="K53" s="10" t="s">
        <v>17</v>
      </c>
      <c r="L53" s="10">
        <v>0</v>
      </c>
      <c r="M53" s="10" t="s">
        <v>17</v>
      </c>
      <c r="N53" s="10">
        <v>0</v>
      </c>
      <c r="O53" s="10" t="s">
        <v>17</v>
      </c>
      <c r="P53" s="10">
        <v>0</v>
      </c>
      <c r="Q53" s="10" t="s">
        <v>17</v>
      </c>
      <c r="R53" s="10">
        <v>0.93</v>
      </c>
      <c r="S53" s="10" t="s">
        <v>17</v>
      </c>
      <c r="T53" s="10"/>
      <c r="U53" s="10" t="s">
        <v>17</v>
      </c>
      <c r="V53" s="10"/>
    </row>
    <row r="54" spans="1:22" ht="38.25" customHeight="1" x14ac:dyDescent="0.35">
      <c r="A54" s="15">
        <f t="shared" si="1"/>
        <v>52</v>
      </c>
      <c r="B54" s="6" t="s">
        <v>157</v>
      </c>
      <c r="C54" s="7" t="s">
        <v>10</v>
      </c>
      <c r="D54" s="5" t="s">
        <v>121</v>
      </c>
      <c r="E54" s="7" t="s">
        <v>12</v>
      </c>
      <c r="F54" s="8">
        <v>1</v>
      </c>
      <c r="G54" s="13" t="s">
        <v>17</v>
      </c>
      <c r="H54" s="7" t="s">
        <v>14</v>
      </c>
      <c r="I54" s="7" t="s">
        <v>15</v>
      </c>
      <c r="J54" s="7" t="s">
        <v>129</v>
      </c>
      <c r="K54" s="10" t="s">
        <v>17</v>
      </c>
      <c r="L54" s="10" t="s">
        <v>17</v>
      </c>
      <c r="M54" s="10" t="s">
        <v>17</v>
      </c>
      <c r="N54" s="10" t="s">
        <v>17</v>
      </c>
      <c r="O54" s="10" t="s">
        <v>17</v>
      </c>
      <c r="P54" s="10">
        <v>0.91</v>
      </c>
      <c r="Q54" s="10" t="s">
        <v>17</v>
      </c>
      <c r="R54" s="10" t="s">
        <v>17</v>
      </c>
      <c r="S54" s="10" t="s">
        <v>17</v>
      </c>
      <c r="T54" s="10" t="s">
        <v>17</v>
      </c>
      <c r="U54" s="10" t="s">
        <v>17</v>
      </c>
      <c r="V54" s="10"/>
    </row>
    <row r="55" spans="1:22" ht="25" x14ac:dyDescent="0.35">
      <c r="A55" s="15">
        <f t="shared" si="1"/>
        <v>53</v>
      </c>
      <c r="B55" s="6" t="s">
        <v>130</v>
      </c>
      <c r="C55" s="7" t="s">
        <v>10</v>
      </c>
      <c r="D55" s="5" t="s">
        <v>121</v>
      </c>
      <c r="E55" s="7" t="s">
        <v>12</v>
      </c>
      <c r="F55" s="8">
        <v>1</v>
      </c>
      <c r="G55" s="13" t="s">
        <v>13</v>
      </c>
      <c r="H55" s="7" t="s">
        <v>14</v>
      </c>
      <c r="I55" s="7" t="s">
        <v>15</v>
      </c>
      <c r="J55" s="7" t="s">
        <v>131</v>
      </c>
      <c r="K55" s="10" t="s">
        <v>17</v>
      </c>
      <c r="L55" s="10" t="s">
        <v>17</v>
      </c>
      <c r="M55" s="10" t="s">
        <v>17</v>
      </c>
      <c r="N55" s="10" t="s">
        <v>17</v>
      </c>
      <c r="O55" s="10" t="s">
        <v>17</v>
      </c>
      <c r="P55" s="10">
        <v>0.89600000000000002</v>
      </c>
      <c r="Q55" s="10" t="s">
        <v>17</v>
      </c>
      <c r="R55" s="19" t="s">
        <v>124</v>
      </c>
      <c r="S55" s="20"/>
      <c r="T55" s="20"/>
      <c r="U55" s="20"/>
      <c r="V55" s="21"/>
    </row>
    <row r="56" spans="1:22" ht="25" x14ac:dyDescent="0.35">
      <c r="A56" s="15">
        <f t="shared" si="1"/>
        <v>54</v>
      </c>
      <c r="B56" s="11" t="s">
        <v>132</v>
      </c>
      <c r="C56" s="12" t="s">
        <v>29</v>
      </c>
      <c r="D56" s="12" t="s">
        <v>133</v>
      </c>
      <c r="E56" s="7" t="s">
        <v>12</v>
      </c>
      <c r="F56" s="8">
        <v>0.7</v>
      </c>
      <c r="G56" s="13" t="s">
        <v>13</v>
      </c>
      <c r="H56" s="7" t="s">
        <v>14</v>
      </c>
      <c r="I56" s="7" t="s">
        <v>15</v>
      </c>
      <c r="J56" s="7" t="s">
        <v>134</v>
      </c>
      <c r="K56" s="10" t="s">
        <v>17</v>
      </c>
      <c r="L56" s="10" t="s">
        <v>17</v>
      </c>
      <c r="M56" s="10" t="s">
        <v>17</v>
      </c>
      <c r="N56" s="10" t="s">
        <v>17</v>
      </c>
      <c r="O56" s="10" t="s">
        <v>17</v>
      </c>
      <c r="P56" s="10">
        <v>0.84899999999999998</v>
      </c>
      <c r="Q56" s="10" t="s">
        <v>17</v>
      </c>
      <c r="R56" s="10" t="s">
        <v>17</v>
      </c>
      <c r="S56" s="10" t="s">
        <v>17</v>
      </c>
      <c r="T56" s="10" t="s">
        <v>17</v>
      </c>
      <c r="U56" s="10" t="s">
        <v>17</v>
      </c>
      <c r="V56" s="10"/>
    </row>
    <row r="57" spans="1:22" ht="62.5" x14ac:dyDescent="0.35">
      <c r="A57" s="15">
        <f t="shared" si="1"/>
        <v>55</v>
      </c>
      <c r="B57" s="11" t="s">
        <v>135</v>
      </c>
      <c r="C57" s="12" t="s">
        <v>35</v>
      </c>
      <c r="D57" s="12" t="s">
        <v>133</v>
      </c>
      <c r="E57" s="7" t="s">
        <v>12</v>
      </c>
      <c r="F57" s="8">
        <v>1</v>
      </c>
      <c r="G57" s="13" t="s">
        <v>13</v>
      </c>
      <c r="H57" s="7" t="s">
        <v>14</v>
      </c>
      <c r="I57" s="7" t="s">
        <v>47</v>
      </c>
      <c r="J57" s="7" t="s">
        <v>136</v>
      </c>
      <c r="K57" s="10" t="s">
        <v>17</v>
      </c>
      <c r="L57" s="10" t="s">
        <v>17</v>
      </c>
      <c r="M57" s="10">
        <v>0.999</v>
      </c>
      <c r="N57" s="10" t="s">
        <v>17</v>
      </c>
      <c r="O57" s="10" t="s">
        <v>17</v>
      </c>
      <c r="P57" s="10">
        <v>0.997</v>
      </c>
      <c r="Q57" s="10" t="s">
        <v>17</v>
      </c>
      <c r="R57" s="10" t="s">
        <v>17</v>
      </c>
      <c r="S57" s="10" t="s">
        <v>144</v>
      </c>
      <c r="T57" s="10" t="s">
        <v>17</v>
      </c>
      <c r="U57" s="10" t="s">
        <v>17</v>
      </c>
      <c r="V57" s="10"/>
    </row>
    <row r="58" spans="1:22" ht="25" x14ac:dyDescent="0.35">
      <c r="A58" s="15">
        <f t="shared" si="1"/>
        <v>56</v>
      </c>
      <c r="B58" s="11" t="s">
        <v>137</v>
      </c>
      <c r="C58" s="12" t="s">
        <v>29</v>
      </c>
      <c r="D58" s="12" t="s">
        <v>133</v>
      </c>
      <c r="E58" s="7" t="s">
        <v>12</v>
      </c>
      <c r="F58" s="8">
        <v>0</v>
      </c>
      <c r="G58" s="13" t="s">
        <v>13</v>
      </c>
      <c r="H58" s="7" t="s">
        <v>37</v>
      </c>
      <c r="I58" s="7" t="s">
        <v>15</v>
      </c>
      <c r="J58" s="7" t="s">
        <v>138</v>
      </c>
      <c r="K58" s="10" t="s">
        <v>17</v>
      </c>
      <c r="L58" s="10" t="s">
        <v>17</v>
      </c>
      <c r="M58" s="10" t="s">
        <v>17</v>
      </c>
      <c r="N58" s="10" t="s">
        <v>17</v>
      </c>
      <c r="O58" s="10" t="s">
        <v>17</v>
      </c>
      <c r="P58" s="10">
        <v>0</v>
      </c>
      <c r="Q58" s="10" t="s">
        <v>17</v>
      </c>
      <c r="R58" s="10" t="s">
        <v>17</v>
      </c>
      <c r="S58" s="10" t="s">
        <v>17</v>
      </c>
      <c r="T58" s="10" t="s">
        <v>17</v>
      </c>
      <c r="U58" s="10" t="s">
        <v>17</v>
      </c>
      <c r="V58" s="10"/>
    </row>
    <row r="59" spans="1:22" ht="37.5" x14ac:dyDescent="0.35">
      <c r="A59" s="15">
        <f t="shared" si="1"/>
        <v>57</v>
      </c>
      <c r="B59" s="6" t="s">
        <v>139</v>
      </c>
      <c r="C59" s="7" t="s">
        <v>10</v>
      </c>
      <c r="D59" s="7" t="s">
        <v>140</v>
      </c>
      <c r="E59" s="7" t="s">
        <v>12</v>
      </c>
      <c r="F59" s="8">
        <v>0.9</v>
      </c>
      <c r="G59" s="13" t="s">
        <v>13</v>
      </c>
      <c r="H59" s="7" t="s">
        <v>14</v>
      </c>
      <c r="I59" s="7" t="s">
        <v>47</v>
      </c>
      <c r="J59" s="7" t="s">
        <v>141</v>
      </c>
      <c r="K59" s="10" t="s">
        <v>17</v>
      </c>
      <c r="L59" s="10" t="s">
        <v>17</v>
      </c>
      <c r="M59" s="10">
        <v>0.33</v>
      </c>
      <c r="N59" s="10" t="s">
        <v>17</v>
      </c>
      <c r="O59" s="10" t="s">
        <v>17</v>
      </c>
      <c r="P59" s="10">
        <v>0.54</v>
      </c>
      <c r="Q59" s="10" t="s">
        <v>17</v>
      </c>
      <c r="R59" s="10" t="s">
        <v>17</v>
      </c>
      <c r="S59" s="10">
        <v>0.72</v>
      </c>
      <c r="T59" s="10" t="s">
        <v>17</v>
      </c>
      <c r="U59" s="10" t="s">
        <v>17</v>
      </c>
      <c r="V59" s="10"/>
    </row>
    <row r="60" spans="1:22" ht="25" x14ac:dyDescent="0.35">
      <c r="A60" s="15">
        <f t="shared" si="1"/>
        <v>58</v>
      </c>
      <c r="B60" s="6" t="s">
        <v>142</v>
      </c>
      <c r="C60" s="7" t="s">
        <v>29</v>
      </c>
      <c r="D60" s="7" t="s">
        <v>140</v>
      </c>
      <c r="E60" s="7" t="s">
        <v>12</v>
      </c>
      <c r="F60" s="8">
        <v>0.95</v>
      </c>
      <c r="G60" s="13" t="s">
        <v>13</v>
      </c>
      <c r="H60" s="7" t="s">
        <v>14</v>
      </c>
      <c r="I60" s="7" t="s">
        <v>47</v>
      </c>
      <c r="J60" s="7" t="s">
        <v>143</v>
      </c>
      <c r="K60" s="10" t="s">
        <v>17</v>
      </c>
      <c r="L60" s="10" t="s">
        <v>17</v>
      </c>
      <c r="M60" s="10" t="s">
        <v>17</v>
      </c>
      <c r="N60" s="10" t="s">
        <v>17</v>
      </c>
      <c r="O60" s="10" t="s">
        <v>17</v>
      </c>
      <c r="P60" s="10">
        <v>0.78</v>
      </c>
      <c r="Q60" s="10" t="s">
        <v>17</v>
      </c>
      <c r="R60" s="10" t="s">
        <v>17</v>
      </c>
      <c r="S60" s="10">
        <v>0.93</v>
      </c>
      <c r="T60" s="10" t="s">
        <v>17</v>
      </c>
      <c r="U60" s="10" t="s">
        <v>17</v>
      </c>
      <c r="V60" s="10"/>
    </row>
    <row r="61" spans="1:22" x14ac:dyDescent="0.35">
      <c r="A61" s="18"/>
    </row>
    <row r="62" spans="1:22" x14ac:dyDescent="0.35">
      <c r="A62" s="18"/>
    </row>
    <row r="63" spans="1:22" x14ac:dyDescent="0.35">
      <c r="A63" s="18"/>
    </row>
    <row r="64" spans="1:22" x14ac:dyDescent="0.35">
      <c r="A64" s="18"/>
    </row>
  </sheetData>
  <autoFilter ref="A2:V60"/>
  <mergeCells count="3">
    <mergeCell ref="R49:V49"/>
    <mergeCell ref="R52:V52"/>
    <mergeCell ref="R55:V55"/>
  </mergeCells>
  <conditionalFormatting sqref="G1:G1048576">
    <cfRule type="containsText" dxfId="10" priority="11" stopIfTrue="1" operator="containsText" text="Nivel Critico">
      <formula>NOT(ISERROR(SEARCH("Nivel Critico",G1)))</formula>
    </cfRule>
    <cfRule type="containsText" dxfId="9" priority="12" stopIfTrue="1" operator="containsText" text="Nivel Satisfactorio">
      <formula>NOT(ISERROR(SEARCH("Nivel Satisfactorio",G1)))</formula>
    </cfRule>
  </conditionalFormatting>
  <conditionalFormatting sqref="K49:R49 K52:Q52 K56:V60 K55:Q55 K50:V51 K53:V54 K3:V48">
    <cfRule type="containsText" dxfId="8" priority="10" stopIfTrue="1" operator="containsText" text="N/A">
      <formula>NOT(ISERROR(SEARCH("N/A",K3)))</formula>
    </cfRule>
  </conditionalFormatting>
  <conditionalFormatting sqref="L3">
    <cfRule type="containsText" dxfId="7" priority="9" stopIfTrue="1" operator="containsText" text="N/A">
      <formula>NOT(ISERROR(SEARCH("N/A",L3)))</formula>
    </cfRule>
  </conditionalFormatting>
  <conditionalFormatting sqref="K49:R49 K52:Q52 K56:V60 K55:Q55 K50:V51 K53:V54 K3:V48">
    <cfRule type="containsBlanks" dxfId="6" priority="7" stopIfTrue="1">
      <formula>LEN(TRIM(K3))=0</formula>
    </cfRule>
  </conditionalFormatting>
  <conditionalFormatting sqref="R52">
    <cfRule type="containsText" dxfId="5" priority="6" stopIfTrue="1" operator="containsText" text="N/A">
      <formula>NOT(ISERROR(SEARCH("N/A",R52)))</formula>
    </cfRule>
  </conditionalFormatting>
  <conditionalFormatting sqref="R52">
    <cfRule type="containsText" dxfId="4" priority="5" stopIfTrue="1" operator="containsText" text="N/A">
      <formula>NOT(ISERROR(SEARCH("N/A",R52)))</formula>
    </cfRule>
  </conditionalFormatting>
  <conditionalFormatting sqref="R52">
    <cfRule type="containsBlanks" dxfId="3" priority="4" stopIfTrue="1">
      <formula>LEN(TRIM(R52))=0</formula>
    </cfRule>
  </conditionalFormatting>
  <conditionalFormatting sqref="R55">
    <cfRule type="containsBlanks" dxfId="2" priority="1" stopIfTrue="1">
      <formula>LEN(TRIM(R55))=0</formula>
    </cfRule>
  </conditionalFormatting>
  <conditionalFormatting sqref="R55">
    <cfRule type="containsText" dxfId="1" priority="3" stopIfTrue="1" operator="containsText" text="N/A">
      <formula>NOT(ISERROR(SEARCH("N/A",R55)))</formula>
    </cfRule>
  </conditionalFormatting>
  <conditionalFormatting sqref="R55">
    <cfRule type="containsText" dxfId="0" priority="2" stopIfTrue="1" operator="containsText" text="N/A">
      <formula>NOT(ISERROR(SEARCH("N/A",R55)))</formula>
    </cfRule>
  </conditionalFormatting>
  <hyperlinks>
    <hyperlink ref="B3" location="'INDICADOR 1'!A1" display="Seguimiento Plan Operativo Anual"/>
    <hyperlink ref="B4" location="'INDICADOR 2'!A1" display="Seguimiento ejecución presupuestal"/>
    <hyperlink ref="B5" location="'INDICADOR 3'!A1" display="Plan Institucional de Posicionamiento"/>
    <hyperlink ref="B6" location="'INDICADOR 4'!A1" display="Videos de pronóstico diario del tiempo producido"/>
    <hyperlink ref="B7" location="'INDICADOR 5'!A1" display="Eventos de rendición de cuentas realizados"/>
    <hyperlink ref="B8" location="'INDICADOR 6'!A1" display="Coordinación de la cooperación internacional del IDEAM"/>
    <hyperlink ref="B9" location="'INDICADOR 7'!A1" display="Coordinación de los asuntos internacionales del IDEAM"/>
    <hyperlink ref="B10" location="'INDICADOR 8'!A1" display="Número de meses faltantes de información Hidrometeorológica por estación "/>
    <hyperlink ref="B11" location="'INDICADOR 9'!A1" display="Número de meses faltantes de información Hidrometeorológica"/>
    <hyperlink ref="B12" location="'INDICADOR 10'!A1" display="Boletines predicción climática elaborados"/>
    <hyperlink ref="B13" location="'INDICADOR 11'!A1" display="Boletines del clima elaborados"/>
    <hyperlink ref="B14" location="'INDICADOR 12'!A1" display="Certificaciones climáticas"/>
    <hyperlink ref="B15" location="'INDICADOR 13'!A1" display="Publicación de Proyeccion-CPT "/>
    <hyperlink ref="B16" location="'INDICADOR 14'!A1" display="Aeropuertos con reportes entregados  con estándares y calidad de datos"/>
    <hyperlink ref="B17" location="'INDICADOR 15'!A1" display="Análisis realizados de metales"/>
    <hyperlink ref="B18" location="'INDICADOR 16'!A1" display="Análisis realizados de parámetros de 28 días"/>
    <hyperlink ref="B19" location="'INDICADOR 17'!A1" display="Muestras de referencia internacionales satisfactorias"/>
    <hyperlink ref="B20" location="'INDICADOR 18'!A1" display="Días auditoría"/>
    <hyperlink ref="B21" location="'INDICADOR 19'!A1" display="Oportunidad de la información"/>
    <hyperlink ref="B22" location="'INDICADOR 20'!A1" display="Informes elaborados oportunamente"/>
    <hyperlink ref="B23" location="'INDICADOR 21'!A1" display="Mantenimientos generales"/>
    <hyperlink ref="B24" location="'INDICADOR 22'!A1" display="Cumplimiento ejecución presupuestal"/>
    <hyperlink ref="B25" location="'INDICADOR 23'!A1" display="Trámite de siniestros"/>
    <hyperlink ref="B26" location="'INDICADOR 24 '!A1" display="Derechos de petición - dirigidos a la Oficina Asesora Jurídica"/>
    <hyperlink ref="B27" location="'INDICADOR 25'!A1" display="Solicitudes de contratación"/>
    <hyperlink ref="B28" location="'INDICADOR 26'!A1" display="Porcentaje de Requerimientos e  Incidentes de Sistemas de Información, resueltos dentro del tiempo acordado en los ANS"/>
    <hyperlink ref="B29" location="'INDICADOR 27'!A1" display="Porcentaje de la Infraestructura informática del IDEAM operando adecuadamente. "/>
    <hyperlink ref="B30" location="'INDICADOR 28'!A1" display="Número de políticas  auditadas en la vigencia."/>
    <hyperlink ref="B31" location="'INDICADOR 29'!A1" display="Porcentaje de implementación del Manual GEL."/>
    <hyperlink ref="B32" location="'INDICADOR 30'!A1" display="Oportunidad en la entrega de informes Contaduría"/>
    <hyperlink ref="B33" location="'INDICADOR 31'!A1" display="Cuentas bancarias conciliadas"/>
    <hyperlink ref="B34" location="'INDICADOR 32'!A1" display="Devoluciones mensuales CDP"/>
    <hyperlink ref="B35" location="'INDICADOR 33'!A1" display="Devoluciones mensuales RP comisiones"/>
    <hyperlink ref="B36" location="'INDICADOR 34'!A1" display="Devoluciones mensuales RP contratos"/>
    <hyperlink ref="B37" location="'INDICADOR 35'!A1" display="Devoluciones mensuales RP servicios públicos"/>
    <hyperlink ref="B38" location="'INDICADOR 36'!A1" display="Oportunidad en suministro consolidado del PAC mensual a Grupo Tesorería"/>
    <hyperlink ref="B39" location="'INDICADOR 37'!A1" display="Oportunidad en la presentación y pago declaraciones tributarias"/>
    <hyperlink ref="B40" location="'INDICADOR 38'!A1" display="Obligaciones pagadas"/>
    <hyperlink ref="B41" location="'INDICADOR 39'!A1" display="Radicados para Despachar "/>
    <hyperlink ref="B42" location="'INDICADOR 40'!A1" display="Radicación de Correspondencia en ventanilla "/>
    <hyperlink ref="B43" location="'INDICADOR 41'!A1" display="Digitalización de Documentos"/>
    <hyperlink ref="B44" location="'INDICADOR 42'!A1" display="Préstamo de Documentos del Archivo de Gestión Centralizado"/>
    <hyperlink ref="B45" location="'INDICADOR 43'!A1" display="Gestión del proceso"/>
    <hyperlink ref="B46" location="'INDICADOR 44'!A1" display="Capacitaciones y directrices realizadas "/>
    <hyperlink ref="B47" location="'INDICADOR 45'!A1" display="Sanciones"/>
    <hyperlink ref="B48" location="'INDICADOR 46'!A1" display="Cumplimiento del Programa de Bienestar Social."/>
    <hyperlink ref="B49" location="'INDICADOR 47'!A1" display="Cumplimiento del Programa de Bienestar Social."/>
    <hyperlink ref="B50" location="'INDICADOR 48'!A1" display="Cumplimiento del Programa de Bienestar Social."/>
    <hyperlink ref="B51" location="'INDICADOR 49'!A1" display="Cumplimiento del Plan Institucional de Capacitación, PIC."/>
    <hyperlink ref="B52" location="'INDICADOR 50'!A1" display="Cumplimiento del Plan Institucional de Capacitación, PIC."/>
    <hyperlink ref="B53" location="'INDICADOR 51'!A1" display="Cumplimiento del Plan Institucional de Capacitación, PIC."/>
    <hyperlink ref="B54" location="'INDICADOR 52'!A1" display="Cumplimiento del Programa de Estímulos e Incentivos."/>
    <hyperlink ref="B55" location="'INDICADOR 53'!A1" display="Cumplimiento Plan anual de vacantes"/>
    <hyperlink ref="B56" location="'INDICADOR 54'!A1" display="Nivel de satisfacción ciudadano"/>
    <hyperlink ref="B57" location="'INDICADOR 55'!A1" display="Oportunidad en tiempo de respuesta"/>
    <hyperlink ref="B58" location="'INDICADOR 56'!A1" display="Casos de corrupción de Atención al Ciudadano denunciados"/>
    <hyperlink ref="B59" location="'INDICADOR 57'!A1" display="Cumplimiento del Programa Anual de auditoria de gestión de la vigencia. "/>
    <hyperlink ref="B60" location="'INDICADOR 58'!A1" display="Verificar la formulación de los planes  de mejoramiento."/>
  </hyperlinks>
  <pageMargins left="0.7" right="0.7" top="0.75" bottom="0.75" header="0.3" footer="0.3"/>
  <pageSetup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13:J15"/>
  <sheetViews>
    <sheetView workbookViewId="0">
      <selection activeCell="I15" sqref="I15"/>
    </sheetView>
  </sheetViews>
  <sheetFormatPr baseColWidth="10" defaultRowHeight="14.5" x14ac:dyDescent="0.35"/>
  <sheetData>
    <row r="13" spans="4:10" x14ac:dyDescent="0.35">
      <c r="D13" s="23">
        <v>3.3333333333333331E-3</v>
      </c>
      <c r="G13">
        <f>4/12</f>
        <v>0.33333333333333331</v>
      </c>
      <c r="I13">
        <f>12/4</f>
        <v>3</v>
      </c>
    </row>
    <row r="14" spans="4:10" x14ac:dyDescent="0.35">
      <c r="G14" s="22">
        <f>+G13*3</f>
        <v>1</v>
      </c>
      <c r="I14">
        <f>+I13*1</f>
        <v>3</v>
      </c>
    </row>
    <row r="15" spans="4:10" x14ac:dyDescent="0.35">
      <c r="I15" s="22">
        <f>+I14/12</f>
        <v>0.25</v>
      </c>
      <c r="J15" s="24">
        <f>1-I15</f>
        <v>0.75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Tablero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Planeacion Ideam</cp:lastModifiedBy>
  <dcterms:created xsi:type="dcterms:W3CDTF">2017-11-23T03:55:23Z</dcterms:created>
  <dcterms:modified xsi:type="dcterms:W3CDTF">2017-11-23T16:59:04Z</dcterms:modified>
</cp:coreProperties>
</file>