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C:\Users\Daniel\Desktop\"/>
    </mc:Choice>
  </mc:AlternateContent>
  <xr:revisionPtr revIDLastSave="0" documentId="13_ncr:1_{8C34C2A6-A6C3-417B-A7EE-1DB4AD77F039}" xr6:coauthVersionLast="45" xr6:coauthVersionMax="45" xr10:uidLastSave="{00000000-0000-0000-0000-000000000000}"/>
  <bookViews>
    <workbookView xWindow="-120" yWindow="-120" windowWidth="20730" windowHeight="11160" tabRatio="655" firstSheet="1" activeTab="2" xr2:uid="{00000000-000D-0000-FFFF-FFFF00000000}"/>
  </bookViews>
  <sheets>
    <sheet name="TABLERO CONSOLIDADO 2018" sheetId="1" state="hidden" r:id="rId1"/>
    <sheet name="I TRIMESTRE" sheetId="7" r:id="rId2"/>
    <sheet name="II TRIMESTRE" sheetId="9" r:id="rId3"/>
    <sheet name="IIITRIMESTRE" sheetId="14" r:id="rId4"/>
    <sheet name="IV TRIMESTRE" sheetId="15" r:id="rId5"/>
  </sheets>
  <definedNames>
    <definedName name="_xlnm._FilterDatabase" localSheetId="1" hidden="1">'I TRIMESTRE'!$A$2:$E$2</definedName>
    <definedName name="_xlnm._FilterDatabase" localSheetId="2" hidden="1">'II TRIMESTRE'!$A$2:$E$2</definedName>
    <definedName name="_xlnm._FilterDatabase" localSheetId="3" hidden="1">IIITRIMESTRE!$A$2:$E$2</definedName>
    <definedName name="_xlnm._FilterDatabase" localSheetId="4" hidden="1">'IV TRIMESTRE'!$A$2:$E$2</definedName>
    <definedName name="_xlnm._FilterDatabase" localSheetId="0" hidden="1">'TABLERO CONSOLIDADO 2018'!$A$3:$X$83</definedName>
    <definedName name="_xlnm.Print_Area" localSheetId="0">'TABLERO CONSOLIDADO 2018'!$A$1:$X$150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 i="1" l="1"/>
  <c r="L12" i="1"/>
  <c r="L11" i="1"/>
  <c r="L10" i="1"/>
  <c r="L9" i="1"/>
  <c r="L8" i="1"/>
  <c r="L7" i="1"/>
  <c r="L5" i="1"/>
  <c r="O4" i="1" l="1"/>
  <c r="O33" i="1" l="1"/>
  <c r="P33" i="1" s="1"/>
  <c r="O34" i="1"/>
  <c r="P34" i="1" s="1"/>
  <c r="O36" i="1"/>
  <c r="P36" i="1" s="1"/>
  <c r="O31" i="1"/>
  <c r="P31" i="1" s="1"/>
  <c r="O56" i="1"/>
  <c r="O54" i="1"/>
  <c r="O58" i="1"/>
  <c r="N58" i="1"/>
  <c r="M58" i="1"/>
  <c r="L58" i="1"/>
  <c r="O57" i="1"/>
  <c r="N57" i="1"/>
  <c r="M57" i="1"/>
  <c r="L57" i="1"/>
  <c r="N56" i="1"/>
  <c r="M56" i="1"/>
  <c r="L56" i="1"/>
  <c r="N54" i="1"/>
  <c r="M54" i="1"/>
  <c r="L54" i="1"/>
  <c r="O53" i="1"/>
  <c r="P53" i="1" s="1"/>
  <c r="O52" i="1"/>
  <c r="M52" i="1"/>
  <c r="O51" i="1"/>
  <c r="M51" i="1"/>
  <c r="O50" i="1"/>
  <c r="N50" i="1"/>
  <c r="M50" i="1"/>
  <c r="L50" i="1"/>
  <c r="O38" i="1"/>
  <c r="O39" i="1"/>
  <c r="O41" i="1"/>
  <c r="O37" i="1"/>
  <c r="N38" i="1"/>
  <c r="N39" i="1"/>
  <c r="N41" i="1"/>
  <c r="N37" i="1"/>
  <c r="M38" i="1"/>
  <c r="M39" i="1"/>
  <c r="M41" i="1"/>
  <c r="M37" i="1"/>
  <c r="L38" i="1"/>
  <c r="L39" i="1"/>
  <c r="L41" i="1"/>
  <c r="L37" i="1"/>
  <c r="O28" i="1"/>
  <c r="M28" i="1"/>
  <c r="O21" i="1"/>
  <c r="N21" i="1"/>
  <c r="M21" i="1"/>
  <c r="L21" i="1"/>
  <c r="O18" i="1"/>
  <c r="N18" i="1"/>
  <c r="M18" i="1"/>
  <c r="L18" i="1"/>
  <c r="O17" i="1"/>
  <c r="M17" i="1"/>
  <c r="O16" i="1"/>
  <c r="M16" i="1"/>
  <c r="O15" i="1"/>
  <c r="N15" i="1"/>
  <c r="M15" i="1"/>
  <c r="L15" i="1"/>
  <c r="O13" i="1"/>
  <c r="M13" i="1"/>
  <c r="O12" i="1"/>
  <c r="M12" i="1"/>
  <c r="O14" i="1"/>
  <c r="N14" i="1"/>
  <c r="M14" i="1"/>
  <c r="L14" i="1"/>
  <c r="O9" i="1"/>
  <c r="N9" i="1"/>
  <c r="M9" i="1"/>
  <c r="O7" i="1"/>
  <c r="N7" i="1"/>
  <c r="M7" i="1"/>
  <c r="O6" i="1"/>
  <c r="M6" i="1"/>
  <c r="P4" i="1"/>
  <c r="O5" i="1"/>
  <c r="N5" i="1"/>
  <c r="M5" i="1"/>
  <c r="P39" i="1" l="1"/>
  <c r="P52" i="1"/>
  <c r="P56" i="1"/>
  <c r="P37" i="1"/>
  <c r="P58" i="1"/>
  <c r="P15" i="1"/>
  <c r="P41" i="1"/>
  <c r="P12" i="1"/>
  <c r="P51" i="1"/>
  <c r="P18" i="1"/>
  <c r="P28" i="1"/>
  <c r="P54" i="1"/>
  <c r="P13" i="1"/>
  <c r="P17" i="1"/>
  <c r="P38" i="1"/>
  <c r="P7" i="1"/>
  <c r="P50" i="1"/>
  <c r="P5" i="1"/>
  <c r="P16" i="1"/>
  <c r="P14" i="1"/>
  <c r="P9" i="1"/>
  <c r="P6" i="1"/>
  <c r="P21" i="1"/>
  <c r="P57" i="1"/>
</calcChain>
</file>

<file path=xl/sharedStrings.xml><?xml version="1.0" encoding="utf-8"?>
<sst xmlns="http://schemas.openxmlformats.org/spreadsheetml/2006/main" count="2019" uniqueCount="409">
  <si>
    <t>TABLERO DE MANDO</t>
  </si>
  <si>
    <t>PROCESO</t>
  </si>
  <si>
    <t xml:space="preserve">INDICADOR </t>
  </si>
  <si>
    <t>I
TRIMESTRE</t>
  </si>
  <si>
    <t>II
TRIMESTRE</t>
  </si>
  <si>
    <t>III
TRIMESTRE</t>
  </si>
  <si>
    <t>IV 
TRIMESTRE</t>
  </si>
  <si>
    <t>ACUMULADO</t>
  </si>
  <si>
    <t>OPORTUNIDADES DE MEJORA</t>
  </si>
  <si>
    <t>CRONOGRAMA</t>
  </si>
  <si>
    <t>RESPONSABLES</t>
  </si>
  <si>
    <t>Eficiencia</t>
  </si>
  <si>
    <t>Eficacia</t>
  </si>
  <si>
    <t>Gestión Documental</t>
  </si>
  <si>
    <t>META</t>
  </si>
  <si>
    <t>CRÍTICO</t>
  </si>
  <si>
    <t>SATISFACTORIO</t>
  </si>
  <si>
    <t>%</t>
  </si>
  <si>
    <t xml:space="preserve"> MEDIDA</t>
  </si>
  <si>
    <t>UNIDAD</t>
  </si>
  <si>
    <t>FRECUENCIA</t>
  </si>
  <si>
    <t>Trimestral</t>
  </si>
  <si>
    <t>&gt; 70% y &lt; 90%</t>
  </si>
  <si>
    <t>Semestral</t>
  </si>
  <si>
    <t>Anual</t>
  </si>
  <si>
    <t>&gt; 90% y &lt; 100%</t>
  </si>
  <si>
    <t>&gt; 80% y &lt; 100%</t>
  </si>
  <si>
    <t>TIPO</t>
  </si>
  <si>
    <t>NIVELES</t>
  </si>
  <si>
    <t>FORMULA</t>
  </si>
  <si>
    <t>DESCRIPCION DEL INDICADOR</t>
  </si>
  <si>
    <t>(No. de talleres realizados /  No. de talleres programados) * 100</t>
  </si>
  <si>
    <t>Indicadores con semáforo en Amarillo</t>
  </si>
  <si>
    <t>Indicadores con semáforo en Rojo</t>
  </si>
  <si>
    <t>Medir el cumplimiento de la divulgación de las actividades ejercidas por la CNSC para el fotalecimiento de su Gestión Institucional</t>
  </si>
  <si>
    <t xml:space="preserve">Medir el cumplimiento en la ejecución de las jornadas programadas durante la vigencia. </t>
  </si>
  <si>
    <t>&gt; 50% y &lt; 80%</t>
  </si>
  <si>
    <t>ESTRATEGICO</t>
  </si>
  <si>
    <t>MISIONAL</t>
  </si>
  <si>
    <t>APOYO</t>
  </si>
  <si>
    <t>CAUSAS DE LA MEJORA</t>
  </si>
  <si>
    <t>REPORTE</t>
  </si>
  <si>
    <t xml:space="preserve">Director de Vigilancia de Carrera Administrativa
(Responsable en la consolidación de la información) </t>
  </si>
  <si>
    <t>ATRIBUTO</t>
  </si>
  <si>
    <t>Cumplimiento</t>
  </si>
  <si>
    <t>Indicadores con semáforo en Verde</t>
  </si>
  <si>
    <t>EVALUACIÓN</t>
  </si>
  <si>
    <t>TABLERO DE INDICADORES CONSOLIDADO 2018</t>
  </si>
  <si>
    <t xml:space="preserve">Gestión de la Planeación </t>
  </si>
  <si>
    <t>Gestión del SGI</t>
  </si>
  <si>
    <t>Gestión de las Comunicaciones</t>
  </si>
  <si>
    <t>Gestión de Tecnologia de Información y Comunicaciones</t>
  </si>
  <si>
    <t>Gestión de Cooperación y Asuntos Internacionales</t>
  </si>
  <si>
    <t>Generación de Datos e Información Hidrometereologica y Ambiental para la toma de desiciones</t>
  </si>
  <si>
    <t>Generación de Conocimiento e Investigación</t>
  </si>
  <si>
    <t>Servicios (Acreditación, Laboratorio. Metereologia Aeronautica, Pronostico y Redes)</t>
  </si>
  <si>
    <t>Gestión de la Atención al Ciudadano</t>
  </si>
  <si>
    <t>Gestión de Servicios Administrativos</t>
  </si>
  <si>
    <t>Gestión de Almacenes e Inventarios</t>
  </si>
  <si>
    <t>Gestión Juridica y Contractual</t>
  </si>
  <si>
    <t>Gestión del Desarrollo del Talento Humano</t>
  </si>
  <si>
    <t>Gestión Financiera</t>
  </si>
  <si>
    <t>Gestión del Control Disciplinario Interno</t>
  </si>
  <si>
    <t>Evaluación y el Mejoramiento Continuo</t>
  </si>
  <si>
    <t>Seguimiento Plan Acción Anual</t>
  </si>
  <si>
    <t xml:space="preserve">Seguimiento ejecución presupuestal </t>
  </si>
  <si>
    <t>Plan Institucional de Posicionamiento</t>
  </si>
  <si>
    <t>Videos de pronóstico diario del tiempo producido</t>
  </si>
  <si>
    <t>Eventos de rendición de cuentas realizados</t>
  </si>
  <si>
    <t>Coordinación de la cooperación internacional del IDEAM</t>
  </si>
  <si>
    <t>Coordinación de los asuntos internacionales del IDEAM</t>
  </si>
  <si>
    <t>Número de meses procesados de información Meteorológica</t>
  </si>
  <si>
    <t>Número de meses procesados de información Hidrológica</t>
  </si>
  <si>
    <t>Boletines predicción climática elaborados</t>
  </si>
  <si>
    <t>Boletines del clima elaborados</t>
  </si>
  <si>
    <t>Certificaciones climatológicas</t>
  </si>
  <si>
    <t xml:space="preserve">Publicación de Proyeccion-CPT </t>
  </si>
  <si>
    <t>Aeropuertos con reportes entregados con estándares y calidad de datos</t>
  </si>
  <si>
    <t>Análisis realizados de metales</t>
  </si>
  <si>
    <t>Análisis realizados de parámetros de 28 días</t>
  </si>
  <si>
    <t>Muestras de referencia internacionales satisfactorias</t>
  </si>
  <si>
    <t>Oportunidad de la información</t>
  </si>
  <si>
    <t>Informes elaborados oportunamente</t>
  </si>
  <si>
    <t>Mantenimientos generales</t>
  </si>
  <si>
    <t>Cumplimiento ejecución presupuestal</t>
  </si>
  <si>
    <t>Solicitudes de contratación</t>
  </si>
  <si>
    <t>Porcentaje de Requerimientos e  Incidentes de Sistemas de Información, resueltos dentro del tiempo acordado en los ANS</t>
  </si>
  <si>
    <t xml:space="preserve">Porcentaje de la Infraestructura informática del IDEAM operando adecuadamente. </t>
  </si>
  <si>
    <t>Número de políticas  auditadas en la vigencia.</t>
  </si>
  <si>
    <t>Porcentaje de implementación del Manual Gobierno Digital</t>
  </si>
  <si>
    <t>Oportunidad en la entrega de informes Contaduría</t>
  </si>
  <si>
    <t>Cuentas bancarias conciliadas</t>
  </si>
  <si>
    <t>Devoluciones mensuales CDP</t>
  </si>
  <si>
    <t>Devoluciones mensuales RP comisiones</t>
  </si>
  <si>
    <t>Devoluciones mensuales RP contratos</t>
  </si>
  <si>
    <t>Devoluciones mensuales RP servicios públicos</t>
  </si>
  <si>
    <t>Oportunidad en suministro consolidado del PAC mensual a Grupo Tesorería</t>
  </si>
  <si>
    <t>Oportunidad en la presentación y pago declaraciones tributarias</t>
  </si>
  <si>
    <t>Obligaciones pagadas</t>
  </si>
  <si>
    <t xml:space="preserve">Radicación de Correspondencia en ventanilla </t>
  </si>
  <si>
    <t>Digitalización de Documentos</t>
  </si>
  <si>
    <t>Préstamo de Documentos del Archivo de Gestión Centralizado</t>
  </si>
  <si>
    <t>Gestión del proceso</t>
  </si>
  <si>
    <t xml:space="preserve">Capacitaciones y directrices realizadas </t>
  </si>
  <si>
    <t>Sanciones</t>
  </si>
  <si>
    <t>Porcentaje de Cumplimiento del Programa de Bienestar Social.</t>
  </si>
  <si>
    <t>Porcentaje de Cumplimiento del Plan Institucional de Capacitación, PIC.</t>
  </si>
  <si>
    <t xml:space="preserve">Porcentaje de Cumplimiento Sistema de Estimulos e Incentivos </t>
  </si>
  <si>
    <t>Cuantificar el porcentaje de evaluaciones
recibidas en Gestión Humana</t>
  </si>
  <si>
    <t>Tramite de solicitudes de funcionarios y
exfuncionarios del Instituto</t>
  </si>
  <si>
    <t>Nivel de satisfacción ciudadano</t>
  </si>
  <si>
    <t>Oportunidad en tiempo de respuesta</t>
  </si>
  <si>
    <t>Casos de corrupción de Atención al Ciudadano denunciados</t>
  </si>
  <si>
    <t xml:space="preserve">Cumplimiento del Programa Anual de auditoria de gestión de la vigencia. </t>
  </si>
  <si>
    <t>Verificar la formulación de los planes  de mejoramiento.</t>
  </si>
  <si>
    <t xml:space="preserve">(No. de metas cumplidas / No. total de metas propuestas) * 100   </t>
  </si>
  <si>
    <t>&gt; 50% y &lt; 100%</t>
  </si>
  <si>
    <t>(No. de INFORMES TRIMESTRAL MHCP realizados / No. INFORMES TRIMESTRAL MHCP programados) * 100</t>
  </si>
  <si>
    <t>&gt; 1% y &lt; 3%</t>
  </si>
  <si>
    <t>Mensual</t>
  </si>
  <si>
    <t>(No. de videos emitidos o publicados / No. total videos producidos) *100</t>
  </si>
  <si>
    <t>Evaluar el nivel de cumplimimento de los compromisos adquiridos en el plan de accción</t>
  </si>
  <si>
    <t>Medir el nivel de ejecución de informes de ejecucion presupuestal presentados al Ministerio de Ambiente frente a los  Programados</t>
  </si>
  <si>
    <t xml:space="preserve">Fortalecer las capacidades de los institutos de investigación del SINA para aportar en el proceso de toma de decisiones. </t>
  </si>
  <si>
    <t>Coordinador Oficina Asesora de Comunicaciones</t>
  </si>
  <si>
    <t>(No. de eventos realizados / No. total de eventos programados) *100</t>
  </si>
  <si>
    <t>(No. de Memorandos-Acuerdos-Convenios firmados / No. de Memorandos-Acuerdos-Convenios gestionados) *100</t>
  </si>
  <si>
    <t>Efectividad</t>
  </si>
  <si>
    <t>Medir la gestion de la cooperación y asuntos internacionales del instituto.</t>
  </si>
  <si>
    <t>Asesora Cooperación y Asuntos Internacionales</t>
  </si>
  <si>
    <t>(No. de comisiones internacionales gestionadas / No. de comisiones aprobadas por el Director) *100</t>
  </si>
  <si>
    <t>Medir la gestion de la cooperación y asuntos internacionales del instituto</t>
  </si>
  <si>
    <t>(No. de meses procesados / No. de meses programados) *100</t>
  </si>
  <si>
    <t>Conocer el número de meses procesado de información Meteorológica</t>
  </si>
  <si>
    <t>Coordinador Planeación Operativa</t>
  </si>
  <si>
    <t>Conocer el número de meses procesados de información Hidrológica.</t>
  </si>
  <si>
    <t>(No. de boletines predicción climática en web / No. de boletines elaborados) *100</t>
  </si>
  <si>
    <t>&gt; 80% Y &lt; 100%</t>
  </si>
  <si>
    <t>Medir el cumplimiento en la elaboración y publicación de boletines mensuales de predicción climática</t>
  </si>
  <si>
    <t>Profesional Especializado</t>
  </si>
  <si>
    <t>(No. de boletines clima Web / No. de boletines elaborados )*100</t>
  </si>
  <si>
    <t>Medir el cumplimiento en la elaboración y publicación de Boletines Mensuales del clima.</t>
  </si>
  <si>
    <t>(No. de certificaciones elaboradas OPORTUNAMENTE / No. de solicitudes recibidas )*100</t>
  </si>
  <si>
    <t xml:space="preserve">Medir el cumplimiento de respuesta a las solicitudes de certificaciones. </t>
  </si>
  <si>
    <t>(No. mapas proyección CPT publicados en Web / No. de mapas elaborados) *100</t>
  </si>
  <si>
    <t>&gt; 90% Y &lt; 100%</t>
  </si>
  <si>
    <t>Medir la eficiencia de publicación en la Web de los mapas CPT elaborados mensualmente (Precipitación,temperatura mínima y temperatura máxima mensual-bimensual-trimestral).</t>
  </si>
  <si>
    <t>(No. de reportes elaborados / No. de reportes emitidos) *100</t>
  </si>
  <si>
    <t>Emitir reporte climatico por aeropuerto</t>
  </si>
  <si>
    <t>Coordinador Meteorología Aeronáutica</t>
  </si>
  <si>
    <t>&gt; 70% Y &lt; 100%</t>
  </si>
  <si>
    <t>Medir que los análisis realizados de metales en aguas y sedimentos, se hayan realizado a tiempo.</t>
  </si>
  <si>
    <t>Coordinador del Grupo Laboratorio de Calidad Ambiental</t>
  </si>
  <si>
    <t>Medir que los análisis realizados de parámetros de 28 días, se hayan realizado a tiempo.</t>
  </si>
  <si>
    <t>Medir el desempeño del Laboratorio en la realización de análisis de muestras de referencia a nivel internacional.</t>
  </si>
  <si>
    <t>Días auditoría por auditor</t>
  </si>
  <si>
    <t>Días</t>
  </si>
  <si>
    <t>Informar sobre el cumplimiento de las actividades misionales de acreditaciòn de laboratorios</t>
  </si>
  <si>
    <t>Coordinador Grupo de Acreditación</t>
  </si>
  <si>
    <t>(No. de reportes generados, aplicando el plan de contingencia para la consecución de información / No. de reportes esperados) *100</t>
  </si>
  <si>
    <t>&gt; 50% Y &lt; 100%</t>
  </si>
  <si>
    <t>Adelantar la gestión institucional necesaria para reducir el riesgo de no contar con la información oportuna de insumos para la generación de pronósticos de información hidrometeorológica y ambiental.</t>
  </si>
  <si>
    <t>Jefe Oficina del Servicio de Pronósticos y Alertas</t>
  </si>
  <si>
    <t>(No. Informes elaborados / No. Informes esperados) *100</t>
  </si>
  <si>
    <t>Adelantar la gestión necesaria para mantener el óptimo seguimiento a las condiciones hidrometeorológicas y ambientales.</t>
  </si>
  <si>
    <t>(No. de solicitudes de mantenimiento general solucionadas / No. de solicitudes de mantenimiento general recibidas) *100</t>
  </si>
  <si>
    <t>Atender el 100% de las solicitudes de mantenimiento generadas en la sede principal, laboratorio, bodega 42.</t>
  </si>
  <si>
    <t>Coordinador de Servicios Administrativos</t>
  </si>
  <si>
    <t>(Valor contratos adjudicados / Valor presupuesto asignado en la vigencia) *100</t>
  </si>
  <si>
    <t>Dar cumplimiento a la ejecucion del presupuesto asignado al grupo</t>
  </si>
  <si>
    <t>Derechos de petición - dirigidos a la Oficina Asesora Jurídica</t>
  </si>
  <si>
    <t>(No. de respuestas administrativas y judiciales dadas por la OAJ  dentro los términos legales / No. de trámites administrativos y judiciales de la  OAJ) *100</t>
  </si>
  <si>
    <t xml:space="preserve">Dar respuestas a los derechos de petición dentro de los términos legales a los peticionarios </t>
  </si>
  <si>
    <t>Jefe Oficina Asesora Jurídica</t>
  </si>
  <si>
    <t>( No. total de solicitudes aprobadas por el Comité de Contratación / No. total de solicitudes de contratación presentadas al Comité de Contratación) *100</t>
  </si>
  <si>
    <t>&gt; 65% y &lt; 90%</t>
  </si>
  <si>
    <t xml:space="preserve">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t>
  </si>
  <si>
    <t>PSC = ( (A/B * 95)*55 / 95)
PSC = Porcentaje de requerimientos e incidentes resueltos con éxito
A = Número de requerimientos e incidentes resueltos con éxito de acuerdo a los ANS
B = Número total de requerimientos e incidentes requeridos por los usuarios en el periódo.</t>
  </si>
  <si>
    <t>&gt; 25% y &lt; 55%</t>
  </si>
  <si>
    <t>Medir el porcentaje de requerimientos e incidentes de Sistemas de Información que se resolvieron con éxito.</t>
  </si>
  <si>
    <t>Jefe Oficina de Informática</t>
  </si>
  <si>
    <t>D%= Porcentaje de disponibilidad de la Infreastructura
D%=( (LB-HI)*99)/LB
LB = Línea base de horas disponibilidad. 2190 horas trimestre
HI = Horas de indisponibilidad</t>
  </si>
  <si>
    <t>&gt; 80% y &lt; 99%</t>
  </si>
  <si>
    <t xml:space="preserve">Medir el porcentaje de recursos de Infraestructura informática y de telecomunicaciones en operación. </t>
  </si>
  <si>
    <t>NCA: Número de políticas auditadas
TPAV: Total políticas a Auditar en la vigencia
TPA=( NPA/TPAV)*100</t>
  </si>
  <si>
    <t>&gt;10% y &lt;20%</t>
  </si>
  <si>
    <t>Medir el avance frente a la meta de implementación y seguimiento de las políticas de seguridad de la información en la Entidad.</t>
  </si>
  <si>
    <t>Porcentaje de cumplimiento de implementación del manual de Gobierno Digital</t>
  </si>
  <si>
    <t>&gt;10% y &lt;30%</t>
  </si>
  <si>
    <t>Medir el avance frente a la meta de implementación y seguimiento de Gobierno Digital en la entidad</t>
  </si>
  <si>
    <t>(No. Informes presentados Oportunamente / No. total de Informes) *100</t>
  </si>
  <si>
    <t>Evaluar el grado de cumplimiento en la entrega de los informes de la información contable y financiera a la Contaduría General de la Nación por medio del aplicativo  CHIP de acuerdo al calendario de la Contaduría.</t>
  </si>
  <si>
    <t>Coordinadora Grupo de Contabilidad</t>
  </si>
  <si>
    <t>(No. total de cuentas bancarias conciliadas / No. total de cuentas Bancarias del Instituto) *100</t>
  </si>
  <si>
    <t>Permitir confrontar y conciliar los valores que el Instituto tiene registrados, de una cuenta de ahorros o corriente, con los valores que el banco suministra por medio del extracto bancario.</t>
  </si>
  <si>
    <t>(No. de CDP's devueltos / No. total de CDP tramitados) *100</t>
  </si>
  <si>
    <t>&lt; 5% y &gt; 0%</t>
  </si>
  <si>
    <t>Medir el porcentaje de devoluciones de CPD expedidos, atribuibles a errores del Grupo de Presupuesto</t>
  </si>
  <si>
    <t>(No. de RP's comisiones devueltos / No. total de RP comisiones tramitados) *100</t>
  </si>
  <si>
    <t>Medir el porcentaje de devoluciones de RP de comisiones expedidos, atribuibles a errores del Grupo de Presupuesto</t>
  </si>
  <si>
    <t>(No. de RP's contratos devueltos / No. total de RP contratos tramitados) *100</t>
  </si>
  <si>
    <t>Medir el porcentaje de devoluciones de RP de contratos expedidos, atribuibles a errores del Grupo de Presupuesto</t>
  </si>
  <si>
    <t>(No. de RP's servicios públicos devueltos / No. total de RP servicios públicos tramitados) *100</t>
  </si>
  <si>
    <t>Medir el porcentaje de devoluciones de RP de servicios públicos expedidos, atribuibles a errores del Grupo de Presupuesto</t>
  </si>
  <si>
    <t>Días hábiles transcurridos entre:
fecha suministro PAC dependencias (Circular PAC vigente) y fecha de entrega resumen PAC al Grupo de Tesorería</t>
  </si>
  <si>
    <t>Medir la oportunidad en el cumplimiento del plazo para entregar el consolidado mensual del PAC al Grupo de Tesorería</t>
  </si>
  <si>
    <t>(No. Declaraciones presentadas / No. Declaraciones exigidas por ley) *100</t>
  </si>
  <si>
    <t>Evaluar el grado de cumplimiento en la presentación y pago de las declaraciones tributarias nacionale y distritales</t>
  </si>
  <si>
    <t>(No. total de ordenes de pago / No. total de obligaciones con PAC del mes) *100</t>
  </si>
  <si>
    <t xml:space="preserve">&gt; 80% y &lt; 100% </t>
  </si>
  <si>
    <t xml:space="preserve">Medir que las obligaciones con el PAC del mes se hayan pagado efectivamente (aplica de enero a noviembre). </t>
  </si>
  <si>
    <t>Coordinador Grupo de Tesorería</t>
  </si>
  <si>
    <t>Coordinador Grupo de Presupuesto</t>
  </si>
  <si>
    <t>(No. de documentos tramitados / No. de documentos recibidos en ventanilla para radicar) * 100</t>
  </si>
  <si>
    <t>Medir la cantidad de documentos radicados en el Instituto por la ventanilla unica de correspondencia</t>
  </si>
  <si>
    <t>Coordinador Grupo de Gestión documental y centro de documentación</t>
  </si>
  <si>
    <t>(No. de documentos digitalizados / No. de documentos por digitalizar) * 100</t>
  </si>
  <si>
    <t>Medir la cantidad de documentos digitalizados en el mes</t>
  </si>
  <si>
    <t>(No. de documentos prestados / No. de solicitudes recibidas) * 100</t>
  </si>
  <si>
    <t>Medir la cantidad de prestamos en el mes del Archivo de Gestión Centralizado</t>
  </si>
  <si>
    <t>(No. de procesos instruidos / No. de procesos en curso) * 100</t>
  </si>
  <si>
    <t>&gt; 40 % y &lt; 80%</t>
  </si>
  <si>
    <t>Medir la gestión del grupo frente a los procesos en curso.</t>
  </si>
  <si>
    <t>Coordinador Grupo de Control Disciplinario Interno - Secretaría General</t>
  </si>
  <si>
    <t>(No. de capacitaciones  y directrices ejecutadas  / No. de capacitaciones y directrices programadas) *100</t>
  </si>
  <si>
    <t>&gt; 50 % y &lt; 100%</t>
  </si>
  <si>
    <t>Crear conciencia de las consecuencias que  genera la trasgresión del régimen disciplinario.</t>
  </si>
  <si>
    <t>(No. de servidores públicos sancionados / No. total de servidores públicos de la Entidad) *100</t>
  </si>
  <si>
    <t>&gt; 1%  y &lt; 10%</t>
  </si>
  <si>
    <t>Medir acatamiento de la normatividad disciplinaria.</t>
  </si>
  <si>
    <t>(No. actividades ejecutadas/ No. actividades programadas) *100</t>
  </si>
  <si>
    <t>Promover el desarrollo del Talento Humano para mejorar y fortalecer su desempeño.</t>
  </si>
  <si>
    <t>Coordinador Grupo de Administración y Desarrollo del Talento Humano</t>
  </si>
  <si>
    <t xml:space="preserve">(No. capacitaciones ejecutadas / No. capacitaciones programadas) *100                      </t>
  </si>
  <si>
    <t xml:space="preserve">(No. de solicitudes aprobadas / No. de solicitudes presentadas)  *100                     </t>
  </si>
  <si>
    <t>(No. de cargos ocupados / No. de cargos planta IDEAM) *100</t>
  </si>
  <si>
    <t>Promover el desarrollo del Talento Humano para el mejorar y fortalecer su desempeño.</t>
  </si>
  <si>
    <t xml:space="preserve">(Nº de solicitudes tramitadas / No. total de solicitudes) * 100 </t>
  </si>
  <si>
    <t>(No. total de encuestados con respuesta aceptable / No. total de encuestados)*100</t>
  </si>
  <si>
    <t>&gt; 50% Y &lt; 70%</t>
  </si>
  <si>
    <t>Medir el nivel de satisfacción del ciudadano y grado de supersepción IDEAM.</t>
  </si>
  <si>
    <t>(No. de PQRS contestadas dentro del termino / No. de PQRS recibidas) *100</t>
  </si>
  <si>
    <t>&gt; 60% Y &lt; 100%</t>
  </si>
  <si>
    <t>Medir la oportunidad en los tiempos de respuesta, estaleciendo alertas evitando asi contestar requerimiento fuera de terminos.</t>
  </si>
  <si>
    <t>(No. de casos de corrupción de Atención al Ciudadano denunciados / No. total de PQRS)*100</t>
  </si>
  <si>
    <t>Medir la cantidad de casos de corrupción que se puedan presentar en el Grupo de Atención al Ciudadano, con el fin de identificar la materizalición de riesgo de corrupción y tomar las acciones pertinentes.</t>
  </si>
  <si>
    <t>Coordinador Grupo Atención Ciudadano</t>
  </si>
  <si>
    <t>(No. informes de gestión ejecutados / No. total de informes de auditorias de gestión programados) * 100</t>
  </si>
  <si>
    <t>Evaluar el grado de cumplimiento del programa anual de auditorías de gestión.</t>
  </si>
  <si>
    <t>Jefe Oficina de Control Interno</t>
  </si>
  <si>
    <t>(No. planes de mejoramiento formulados \ No. total de planes solicitados) * 100</t>
  </si>
  <si>
    <t>Recepción y atención de observaciones por parte de los auditados para la formulación de acciones de mejora.</t>
  </si>
  <si>
    <t>(No. usuarios anterior / No. de usuarios actual - 1) *100</t>
  </si>
  <si>
    <t xml:space="preserve">(No. análisis realizados a tiempo en el mes / No. análisis solicitados en el mes) * 100 </t>
  </si>
  <si>
    <t xml:space="preserve">(No. análisis realizados a tiempo en el mes / No. análisis solicitados mes ) * 100 </t>
  </si>
  <si>
    <t>(No. variables satisfactorias / No. variables recibidas) * 100</t>
  </si>
  <si>
    <t>Σ No. días de auditorías por auditor</t>
  </si>
  <si>
    <t>OBJETO DEL INDICADOR</t>
  </si>
  <si>
    <t>RESPONSABLE</t>
  </si>
  <si>
    <t>Jefe Oficina Asesora de Planeación</t>
  </si>
  <si>
    <t>(No. informes de auditorias ejecutadas / No. total de informes de auditorias programadas) * 100</t>
  </si>
  <si>
    <t>RESULTADO</t>
  </si>
  <si>
    <t>TIPO DE PROCESO</t>
  </si>
  <si>
    <t>Tramite de solicitudes de funcionarios y exfuncionarios del Instituto</t>
  </si>
  <si>
    <t>ENERO</t>
  </si>
  <si>
    <t>FEBRERO</t>
  </si>
  <si>
    <t>MARZO</t>
  </si>
  <si>
    <t>ABRIL</t>
  </si>
  <si>
    <t>MAYO</t>
  </si>
  <si>
    <t>JUNIO</t>
  </si>
  <si>
    <t>JULIO</t>
  </si>
  <si>
    <t>AGOSTO</t>
  </si>
  <si>
    <t>SEPTIEMB</t>
  </si>
  <si>
    <t>OCTUBRE</t>
  </si>
  <si>
    <t>NOVIEMB</t>
  </si>
  <si>
    <t>DICIEMB</t>
  </si>
  <si>
    <t>Digitalización de documentos radicados en el sistema ORFEO</t>
  </si>
  <si>
    <t xml:space="preserve">Envíos de Correspondencia por el operador de correos </t>
  </si>
  <si>
    <t>(No. de documentos devueltos /  No. total de envios impuestos a nivel Nacional) * 100</t>
  </si>
  <si>
    <t>(No. de imagenes digitalizadas / No. de imágenes solicitadas) * 100</t>
  </si>
  <si>
    <t>(No. casos de corrupción de Atención al Ciudadano denunciados / No. total de PQRS) * 100</t>
  </si>
  <si>
    <t>Establecer el % de casos de corrupción denunciados por los ciudadanos</t>
  </si>
  <si>
    <t>&gt; 70% Y &lt; 90%</t>
  </si>
  <si>
    <t>Medir la oportunidad en los tiempos de respuesta, estableciendo alertas evitando asi contestar requerimiento fuera de terminos.</t>
  </si>
  <si>
    <t>&gt; 40% y &lt; 100%</t>
  </si>
  <si>
    <t>(Valor contratos adjudicados / valor presupuesto asignado en la vigencia) * 100</t>
  </si>
  <si>
    <t>Dar cumplimiento a la ejecución del presupuesto asignado al Grupo de Servicios Administrativos.</t>
  </si>
  <si>
    <t>Tramite de siniestros</t>
  </si>
  <si>
    <t>Medir la cantidad efectiva de documentos entregados y que fueron radicados en el Instituto para su envío</t>
  </si>
  <si>
    <t>Medir los tiempos de respuesta en el proceso de digitalización</t>
  </si>
  <si>
    <t>Informes de Ejecución Presupuestal</t>
  </si>
  <si>
    <t>(No. informes entregados Oportunamente / No. total de solicitudes) *100</t>
  </si>
  <si>
    <t>Informe de Seguimiento a la Ejecución Presupuestal</t>
  </si>
  <si>
    <t>Informes a Entes Internos y Externos</t>
  </si>
  <si>
    <t>Atención Oportuna a trámites presupuestales</t>
  </si>
  <si>
    <t>(No. productos entregados Oportunamente / No. total de solicitudes) *100</t>
  </si>
  <si>
    <t>Medir la oportunidad en la entrega del producto final, por parte del Grupo de Presupuesto.</t>
  </si>
  <si>
    <t>Medir el porcentaje de eficiencia en la entrega de informes que sean requeridos</t>
  </si>
  <si>
    <t>Medir el porcentaje de efectividad en la entrega de informes a cada una de las dependencias ejecutoras del presupuesto de la entidad, así como también el grado de retroalimentación recibidos de dichos informes.</t>
  </si>
  <si>
    <t>Medir el grado de oportunidad y eficiencia en la entrega de información que sea solicitada al Grupo de Presupeusto.</t>
  </si>
  <si>
    <t xml:space="preserve">ACCIONES PROPUESTAS </t>
  </si>
  <si>
    <t>ANÁLISIS DE CAUSAS</t>
  </si>
  <si>
    <t>Imagen Institucional de Posicionamiento</t>
  </si>
  <si>
    <t>99.15%</t>
  </si>
  <si>
    <t xml:space="preserve">El Área Operativa N° 11, el Grupo De Administración Y Desarrollo Del Talento Humano, la Oficina Asesora Jurídica, la Subdirección De Ecosistemas E Información Ambiental, la Subdirección De Estudios Ambientales, la Subdirección De Hidrología y la Subdirección De Meteorología en el primer trimestre del 2020, contestaron PQRS fuera de termino, esto se evidencia del seguimiento exhaustivo que realiza el Grupo de Servicio al Ciudadano y se plasma en el informe de PQRS – primer trimestre 2020. Por causa de que estas dependencias no contestaron algunas solicitudes a tiempo, no se llegó al 100% de la meta, pero si aún porcentaje satisfactorio  </t>
  </si>
  <si>
    <t xml:space="preserve">Requerir a cada dependencia para que informe cual fue el motivo del incumplimiento con los términos de respuesta y posterior realizar una reunión con cada jefe del área y el funcionario o contratista que no contesto la solicitud a tiempo. </t>
  </si>
  <si>
    <t>Angela Maria Diaz Medina  Coordinadora Gurpo de Servicio al Ciudadano</t>
  </si>
  <si>
    <t xml:space="preserve">En el primer trimestre de 2020,  no se recibido ninguna denuncia, dato que fue certificado por la Oficina de Control Disciplinario Interno, por medio de comunicación oficial emitida el día 16 de abril de 2020,  radicado N° 20202010000743, dependencia encargada de administrar el correo para  denuncias  </t>
  </si>
  <si>
    <t>Seguir trabajando como hasta hora ya que el resultado es satisfactorio con 0% de casos de corrupción</t>
  </si>
  <si>
    <t>No existen causas de incumplimiento</t>
  </si>
  <si>
    <t>Existe un profesional responsable, liderado por el coordinador del grupo</t>
  </si>
  <si>
    <t xml:space="preserve">
Nury Johana Julieta Serna</t>
  </si>
  <si>
    <t>Deficit de personal, dificultades por bloqueo de recursos para contratar el personal de apoyo,  dificultar para dar respuesta en medios físico a PQRS, que no contiene correos electonicos o que son solicitadas en fición, esta dificulta ha sido por la emergencia de COVID-19 en el mes de marzo</t>
  </si>
  <si>
    <t>Contratación de apoyo, Elaboración de semaforo, seguimiento periodico al cumplimiento</t>
  </si>
  <si>
    <t>Hugo Saavedra</t>
  </si>
  <si>
    <t>Automatización</t>
  </si>
  <si>
    <t xml:space="preserve">
Jose Franklyn Ruiz</t>
  </si>
  <si>
    <t>. Dificultad en sí del incidente o requerimiento para ser resuelta en el ANS determinado. 
. Falta de claridad del contenido del caso que conlleva a consultar al usuario para entendimiento del incidente. 
. Falta de recurso de desarrollo para atención de incidentes de sistemas sin soporte o mantenimiento evolutivo</t>
  </si>
  <si>
    <t>. Capacitación en uso de software ProactivaNet.
Suscripción de contratos de soporte o mantenimiento evolutivo</t>
  </si>
  <si>
    <t>Grupo sistemas de información.
Usuarios de TI
Contratistas en desarrollo de software</t>
  </si>
  <si>
    <t>* Cambio de plataforma de correo institucional, de Zimbra a G-Suite (Google).
* Caídas de canales de internet y datos, por parte del outsourcing de conectividad (Renata).
* Cambio ingeniero de redes, por parte del outsourcing de conectividad (Renata).
* Mantenimiento, reconfiguración y capacitación, plantas telefónicas a nivel nacional del IDEAM (Bercont, partner de Avaya).
* Mantenimiento y reconfiguración, Servidores del Data Center Alterno IDEAM, por parte del outsourcing DRP (Impretics).
* Pandemia Covid-19, la cual ocasionó cambiar los esquemas de trabajo en sitio por remoto, saturando canales de conectividad nacional hacia IDEAM.</t>
  </si>
  <si>
    <t>Propender por mantener la disponibilidad de la infraestructura tecnológica en el trimestre siguiente en un 96%</t>
  </si>
  <si>
    <t>* Grupo de Tecnología y Comunicaciones.
* Google (Correo Institucional).
* Renata (Conectividad de internet y datos).
* Impretics (Data Center Alterno - DRP).
* Bercont (Planta Telefónica Avaya).</t>
  </si>
  <si>
    <t>N/A</t>
  </si>
  <si>
    <t>Generación de nuevos indicadores de gestión para el Modelo de Seguridad y Privacidad de la Información</t>
  </si>
  <si>
    <t>Grupo de Arquitectura Empresarial TI y Seguridad de la información</t>
  </si>
  <si>
    <t>No se cuenta con la versión actualizada del PEI.
Carencia de personal para gestionar y asumir la alta demanda que exige la implementación de la política de gobierno digital &amp;  AE.</t>
  </si>
  <si>
    <t>Culminación del PETI en el segundo trimestre de 2020.
Culminación del Plan de integración a GOV.CO
Culminación del plan de Mantenimiento del Plan Mantenimiento de Servicios de TI
Revisión y actualización de la documentación del proceso GESTIÓN DE TECNOLOGÍA DE INFORMACIÓN Y COMUNICACIONES</t>
  </si>
  <si>
    <t xml:space="preserve">Grupo de Arquitectura Empresarial TI y Seguridad de la información
Grupo de Tecnología y comunicaciones.
Grupo de Sistemas de Información </t>
  </si>
  <si>
    <t>&gt; 84 Y &lt; 173</t>
  </si>
  <si>
    <t>&gt;95% y &lt;100%</t>
  </si>
  <si>
    <t>Evaluar el grado de cumplimiento en la presentación y pago de las declaraciones tributarias nacionales y distritales</t>
  </si>
  <si>
    <t>Gestión</t>
  </si>
  <si>
    <t>Número</t>
  </si>
  <si>
    <t>&lt;50%</t>
  </si>
  <si>
    <t xml:space="preserve">&gt; 1  y &lt; 2 </t>
  </si>
  <si>
    <t>Asesor Cooperación y Asuntos Internacionales</t>
  </si>
  <si>
    <t>Una vez se termine el aislamiento obligatorio, se harán los análisis que faltan.</t>
  </si>
  <si>
    <t>Jhonatan Danilo Uasapud García</t>
  </si>
  <si>
    <t>Para el mes de enero no llegaron muestras.
Debido al aislamiento obligatorio del 20 de marzo no se alcanzaron a realizar todos los análisis.</t>
  </si>
  <si>
    <t>No llegaron muestras</t>
  </si>
  <si>
    <t xml:space="preserve">Cumplimiento del Plan Anual de auditorias de gestión de la vigencia. </t>
  </si>
  <si>
    <t>Porcentaje de acciones correctivas, preventivas y/o de mejora cerradas</t>
  </si>
  <si>
    <t>(Acciones correctivas preventivas y/o de mejora cerradas / (Acciones correctivas, preventivas y/o de mejora programadas) *100</t>
  </si>
  <si>
    <t>Medir el grado de cumplimiento de los procesos de control y mejoramiento continuo en la entrega de los informes de auditoría</t>
  </si>
  <si>
    <t>Se cambia el indicador para el siguiente trimestre por el indicador de Porcentaje de acciones correctivas, preventivas y/o de mejora cerradas, el cual se va a medir semestralmente</t>
  </si>
  <si>
    <t>En el corte de mayo 2020, se contaba con 44 planes de mejoramiento y 171 acciones en proceso. De estas se cerraron en el periodo en mención, 41 acciones, para un porcentaje de cumplimiento del 23.98%</t>
  </si>
  <si>
    <t xml:space="preserve">Se realizaron 9  actividades de 7 programadas así:
6 informes de ley realizados al 100%
3 auditorias ejecutadas
0 visita programadas </t>
  </si>
  <si>
    <t>Debido a la emergencia sanitaria y al aislamiento preventivo obligatorio decretado por el gobierno nacional a raíz del COVID 19, se suspendieron las visitas relacionadas con los procesos de acreditación de laboratorios y autorización de la medición de fuentes móviles</t>
  </si>
  <si>
    <t>Se expide la resolución 504 de 2020 - para realizar el procedimiento de evaluación in situ de manera remota, con las primeras auditorias desde el mes de julio.</t>
  </si>
  <si>
    <t>Coordinador grupo de acreditación</t>
  </si>
  <si>
    <t xml:space="preserve">(No. evaluaciones recibidas / No. total evaluaciones) * 100  </t>
  </si>
  <si>
    <t>Coordinadora del Grupo de Administración y Desarrollo del Talento Humano - Dora Lucia Molina Solanilla</t>
  </si>
  <si>
    <t>La causa por la cual el Plan de Estimulos e Inventivos RAD 20202020004413 no cumple la meta es por el método en el que se desarrolla el plan, dado a que esta proyectado para desarrollarse completamente en el segundo semestre, motivo por el cual el porcentaje de avance es solo del 30% dado a que se realizó la convocatoria para auxilios educativos EXP 202020205924400001E pero las demás actividades se desarrollarán en el segundo semestre del año.</t>
  </si>
  <si>
    <t>De acuerdo el Decreto 1083 de 2015 la premiación del Plan de estimulos se debe realizar hasta antes del 30 de noviembre, por ende la premiación para las categorias de excelencia indivual, antigüedad, idea innovadora y trabajo en equipo se desarrollarán en septiembre-octubre.
Por otra parte la distribuación del recurso de los auxilios educativos para funcionarios y sus hijos se realizará en agosto.</t>
  </si>
  <si>
    <t>Medir el nivel de ejecución de informes de ejecucion presupuestal presentados al Ministerio de Hacienda frente a los  Programados</t>
  </si>
  <si>
    <t xml:space="preserve">Henry Oswaldo Benavides Ballesteros </t>
  </si>
  <si>
    <t xml:space="preserve">Nury Johana Julieta Serna Cuenca </t>
  </si>
  <si>
    <t>Hugo Armando Saavedra Umba</t>
  </si>
  <si>
    <t xml:space="preserve">Jose Franklyn Ruiz Murcia </t>
  </si>
  <si>
    <t>Las 16 obligaciones pendiente de pago, corresponden a Observadores voluntarios cuya cuenta ALM presento inconsistencias.</t>
  </si>
  <si>
    <t>Se envio reporte al Grupo de Planeación Operativa, para actualización de las mismas y pago de estos compromisos en el mes de julio</t>
  </si>
  <si>
    <t xml:space="preserve">WALTER STEVEN PERILLA NOVOA
JAIME PULIDO DOMINGUEZ
Contratistas Grupo de Servicios Administrativos.
</t>
  </si>
  <si>
    <t>WALTER STEVEN PERILLA NOVOA
Contratista Grupo de Servicios Administrativos.
MAURICIO FONSECA
Funcionario Grupo de Servicios Administrativos.</t>
  </si>
  <si>
    <t>Se presentaron durante el primer semestre de 2020 un total de 9 sinientros de los cuales se solucionaron 8, el que esta pendiente se reporto el 25 de junio y se remitio a la aseguradora.</t>
  </si>
  <si>
    <t>Se adelantara seguimiento con la aseguradora para dar tramite de solucion al siniestro</t>
  </si>
  <si>
    <t xml:space="preserve">WALTER STEVEN PERILLA NOVOA
CESAR AUGUSTO PRIETO VASQUEZ
Contratistas Grupo de Servicios Administrativos.
</t>
  </si>
  <si>
    <t>1.84%</t>
  </si>
  <si>
    <t>0.40</t>
  </si>
  <si>
    <t>0.37%</t>
  </si>
  <si>
    <t>Eventos Institucionales</t>
  </si>
  <si>
    <t>&gt; 0,32% y &lt; 0,42%</t>
  </si>
  <si>
    <t>&gt; 95% y &lt; 100%</t>
  </si>
  <si>
    <t>Número de mecanismos de cooperación y asuntos internacionales</t>
  </si>
  <si>
    <t>No de mecanismos firmados</t>
  </si>
  <si>
    <t>Número de  Convenios de proyectos cooperación Internacional</t>
  </si>
  <si>
    <t>No de Convenios de proyectos firmados</t>
  </si>
  <si>
    <t>Número de aplicaciones a convocatorias de fuentes internacionales</t>
  </si>
  <si>
    <t>No de aplicaciones a convocatorias presentadas</t>
  </si>
  <si>
    <t>Número de comisiones al exterior tramitadas</t>
  </si>
  <si>
    <t>(No. de comisiones al exterior realizadas/ No. de comisiones al exterior tramitadas)  *100</t>
  </si>
  <si>
    <t>&gt; 50% &lt; 90%</t>
  </si>
  <si>
    <t>Número de Donaciones Internacionales tramitadas</t>
  </si>
  <si>
    <t xml:space="preserve">(No. de donaciones internacionales tramitadas/ No. de donaciones internacionales ofertadas)  *100. </t>
  </si>
  <si>
    <t>Medir la efectividad de CAI en consolidar las relaciones internacionales del IDEAM</t>
  </si>
  <si>
    <t>Medir la efectividad de CAI en consolidar la participación del IDEAM en proyectos de cooperación internacional</t>
  </si>
  <si>
    <t>Medir la efectividad de la gestión en oportunidades de financiación de cooperación internacional para el IDEAM y apoyar desde CAI en la presentación a éstas</t>
  </si>
  <si>
    <t xml:space="preserve">Medir la efectividad de CAI en consolidar las relaciones con los donantes internacionales  </t>
  </si>
  <si>
    <t xml:space="preserve">La carga laboral que tienen los profesionales de la OI.
Falta de oportunidad en el diiligenciamiento en la plataforma (ProactivaNET) al momento de atender la solicitud y cerrar el caso.
Falta de claridad o detalle de la petición al momento de abrir el caso por parte de los usuarios.
Dificultad del incidente o requerimiento para ser resuelta en el ANS determinado. </t>
  </si>
  <si>
    <t xml:space="preserve">Documentar el caso en la herramienta inmediatamente sea resuelto.
</t>
  </si>
  <si>
    <t xml:space="preserve">Grupo de Sistemas de Información </t>
  </si>
  <si>
    <t>* Caídas de canales de internet y datos, por parte del outsourcing de conectividad (Renata).
* Mantenimientos programados del firewall y WAF, para ajustar politicas de acceso a red interna IDEAM y aplicaciones.
* Problemas con los aires acondicionados del IDEAM, que ocasiono apagado de servidores por alta temperatura.
* Pandemia Covid-19, la cual ocasionó cambiar los esquemas de trabajo en sitio por remoto, saturando canales de conectividad nacional hacia IDEAM.</t>
  </si>
  <si>
    <t>* Grupo de Tecnología y Comunicaciones.
* Google y Xertica (Correo Institucional y Gsuite).
* Gamma (Firewall y WAF).
* Renata (Conectividad de internet y datos).</t>
  </si>
  <si>
    <t>La generación de los nuevos indicadores de gestión para el Modelo de Seguridad y Privacidad de la Información se entregarán en su versión definitiva  el 30 de Octubre de 2020, debido  a que estos dependen de la aprobación de los cambios de la Poliítica de Confianza y Seguridad Digital emitida en el Conpes 3995 de julio de 2020.</t>
  </si>
  <si>
    <t>No se cuenta con una versión completa y definitiva del PEI.
Carencia de personal para gestionar y asumir la alta demanda que exige la implementación de la política de gobierno digital &amp;  AE.</t>
  </si>
  <si>
    <t>Culminación del PETI en el cuarto trimestre de 2020. No se cumple para el segundo trimestre, debido a que se debe esperar la conformación del nuevo PEI por la OAP cuya construcción inicia en Agosto de esta vigencia.
Se da inicio a la construcción del Plan de Arquitectura Empresarial para el IDEAM, conforme a las nuevas Guías emitidas por MinTIC.
Culminación y oficialización del Plan de integración a GOV.CO, cuya fecha definitiva se estable para 30 de agosto de 2020.
Culminación del plan de Mantenimiento del Plan Mantenimiento de Servicios de TI, cuya fecha definitiva se estable para 30 de agosto de 2020..
Continuidad en la revisión y actualización de la documentación del proceso Gestión de Tecnología de Información y Comunicaciones, cuya fecha definitiva se estable para el 15 de diciembre de 2020..
Se da inicio en el mes de Junio de 2020 a la implementación del Plan de interoperabilidad establecido por MinTIC para las entidades del Estado.</t>
  </si>
  <si>
    <t>En este tiempo de cuarentena es posible que se repita este fenomeno</t>
  </si>
  <si>
    <t>Danilo Camargo M, Sara Rojas</t>
  </si>
  <si>
    <t>Las causas son: Sitio Cerrado , no reside en el sitio</t>
  </si>
  <si>
    <t xml:space="preserve">1. Bloqueo de apropiación presupuestal
2. Bloqueo de CDPs  ya expedidos
3. Aislamiento obligatorio decretado por el Gobierno Nacional debido a la Pandemia por el COVID19.
</t>
  </si>
  <si>
    <t>1. Priorizar actividades de acuerdo con la disponibilidad de recursos</t>
  </si>
  <si>
    <t>Líderes de proceso y líderes de dependencias</t>
  </si>
  <si>
    <t>99.8%</t>
  </si>
  <si>
    <t>un 5.8% de los ciudadanos no estan satisfechos con los trámites, servicios y productos  prestados en el Ideam</t>
  </si>
  <si>
    <t xml:space="preserve"> Se analizaron todas las sugerencias de los ciudadanos y en el informe de NSU se propusieron unas acciones de mejora</t>
  </si>
  <si>
    <t xml:space="preserve">La Subdirección De Ecosistemas E Información Ambiental, la Subdirección De Estudios Ambientales, Y la Subdirección De Hidrología  en el segundo trimestre del 2020, contestaron PQRS fuera de termino, esto se evidencia el seguimiento exhaustivo que realiza el Grupo de Servicio al Ciudadano y se plasma en el informe de PQRS – segundo trimestre 2020. Por causa de que estas dependencias no contestaron algunas solicitudes a tiempo, no se llegó al 100% de la meta, pero si aún porcentaje satisfactorio  </t>
  </si>
  <si>
    <t xml:space="preserve">En el segundo trimestre de 2020,  no se recibido ninguna denuncia, dato que fue certificado por la Oficina de Control Disciplinario Interno, por medio de comunicación oficial emitida el día 31 de julio de 2020,  radicado N° 20202010000953, dependencia encargada de administrar el correo para  denuncias  </t>
  </si>
  <si>
    <t xml:space="preserve">La emergencia sanitaria  causada por el Covid-19 ha hecho que se supendan muchas de las comisiones de la operación de la red lo cual ha  afectado  a su vez en el procesamiento de datos </t>
  </si>
  <si>
    <t xml:space="preserve">Revisión de variables de la red de estaciones meteorológicas  posibles a procesar  en el semestre  para definir nueva meta  de indicador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</si>
</sst>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 _P_t_s_-;\-* #,##0\ _P_t_s_-;_-* &quot;-&quot;\ _P_t_s_-;_-@_-"/>
    <numFmt numFmtId="165" formatCode="_ [$€-2]\ * #,##0.00_ ;_ [$€-2]\ * \-#,##0.00_ ;_ [$€-2]\ * &quot;-&quot;??_ "/>
    <numFmt numFmtId="166" formatCode="&quot;$&quot;#.00"/>
    <numFmt numFmtId="167" formatCode="#.00"/>
    <numFmt numFmtId="168" formatCode="%#.00"/>
    <numFmt numFmtId="169" formatCode="#."/>
    <numFmt numFmtId="170" formatCode="m\o\n\th\ d\,\ yyyy"/>
    <numFmt numFmtId="171" formatCode="0.0"/>
    <numFmt numFmtId="172" formatCode="0.0%"/>
  </numFmts>
  <fonts count="25" x14ac:knownFonts="1">
    <font>
      <sz val="11"/>
      <color theme="1"/>
      <name val="Calibri"/>
      <family val="2"/>
      <scheme val="minor"/>
    </font>
    <font>
      <b/>
      <sz val="12"/>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0"/>
      <name val="Arial"/>
      <family val="2"/>
    </font>
    <font>
      <sz val="10"/>
      <color theme="1"/>
      <name val="Calibri"/>
      <family val="2"/>
      <scheme val="minor"/>
    </font>
    <font>
      <sz val="10"/>
      <name val="Calibri"/>
      <family val="2"/>
      <scheme val="minor"/>
    </font>
    <font>
      <sz val="10"/>
      <color indexed="8"/>
      <name val="Calibri"/>
      <family val="2"/>
      <scheme val="minor"/>
    </font>
    <font>
      <b/>
      <sz val="14"/>
      <color theme="1"/>
      <name val="Calibri"/>
      <family val="2"/>
      <scheme val="minor"/>
    </font>
    <font>
      <b/>
      <sz val="12"/>
      <color indexed="9"/>
      <name val="Calibri"/>
      <family val="2"/>
      <scheme val="minor"/>
    </font>
    <font>
      <b/>
      <sz val="12"/>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2"/>
      <color theme="3" tint="0.59999389629810485"/>
      <name val="Calibri"/>
      <family val="2"/>
      <scheme val="minor"/>
    </font>
    <font>
      <sz val="8"/>
      <name val="Calibri"/>
      <family val="2"/>
      <scheme val="minor"/>
    </font>
    <font>
      <b/>
      <sz val="9"/>
      <color indexed="8"/>
      <name val="Arial"/>
      <family val="2"/>
    </font>
    <font>
      <b/>
      <sz val="11"/>
      <color theme="1"/>
      <name val="Calibri"/>
      <family val="2"/>
    </font>
    <font>
      <sz val="9"/>
      <color theme="1"/>
      <name val="Calibri"/>
      <family val="2"/>
      <scheme val="minor"/>
    </font>
    <font>
      <sz val="10"/>
      <color rgb="FF000000"/>
      <name val="Calibri"/>
    </font>
    <font>
      <sz val="10"/>
      <color rgb="FF000000"/>
      <name val="Arial"/>
    </font>
    <font>
      <sz val="9"/>
      <color indexed="8"/>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rgb="FF00FF00"/>
        <bgColor indexed="64"/>
      </patternFill>
    </fill>
    <fill>
      <patternFill patternType="solid">
        <fgColor rgb="FFFFFF00"/>
        <bgColor indexed="64"/>
      </patternFill>
    </fill>
    <fill>
      <patternFill patternType="solid">
        <fgColor indexed="10"/>
        <bgColor indexed="64"/>
      </patternFill>
    </fill>
    <fill>
      <patternFill patternType="solid">
        <fgColor theme="4" tint="-0.24994659260841701"/>
        <bgColor indexed="64"/>
      </patternFill>
    </fill>
    <fill>
      <patternFill patternType="solid">
        <fgColor theme="7" tint="-0.499984740745262"/>
        <bgColor indexed="64"/>
      </patternFill>
    </fill>
    <fill>
      <patternFill patternType="solid">
        <fgColor rgb="FF99FFCC"/>
        <bgColor indexed="64"/>
      </patternFill>
    </fill>
    <fill>
      <patternFill patternType="solid">
        <fgColor rgb="FFFF5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C8B00"/>
        <bgColor indexed="64"/>
      </patternFill>
    </fill>
    <fill>
      <patternFill patternType="solid">
        <fgColor rgb="FFD5D5D5"/>
        <bgColor indexed="64"/>
      </patternFill>
    </fill>
    <fill>
      <patternFill patternType="solid">
        <fgColor rgb="FFFF0000"/>
        <bgColor indexed="64"/>
      </patternFill>
    </fill>
    <fill>
      <patternFill patternType="solid">
        <fgColor rgb="FFFFFFFF"/>
        <bgColor rgb="FFFFFFFF"/>
      </patternFill>
    </fill>
    <fill>
      <patternFill patternType="solid">
        <fgColor rgb="FFD5D5D5"/>
        <bgColor rgb="FFD5D5D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ck">
        <color indexed="64"/>
      </left>
      <right style="thick">
        <color rgb="FF000000"/>
      </right>
      <top style="thick">
        <color indexed="64"/>
      </top>
      <bottom style="thick">
        <color indexed="64"/>
      </bottom>
      <diagonal/>
    </border>
    <border>
      <left style="thick">
        <color rgb="FF000000"/>
      </left>
      <right style="thick">
        <color indexed="64"/>
      </right>
      <top style="thick">
        <color indexed="64"/>
      </top>
      <bottom style="thick">
        <color indexed="64"/>
      </bottom>
      <diagonal/>
    </border>
    <border>
      <left style="thin">
        <color rgb="FF000000"/>
      </left>
      <right style="thin">
        <color rgb="FF000000"/>
      </right>
      <top/>
      <bottom style="thin">
        <color rgb="FF000000"/>
      </bottom>
      <diagonal/>
    </border>
  </borders>
  <cellStyleXfs count="30">
    <xf numFmtId="0" fontId="0" fillId="0" borderId="0"/>
    <xf numFmtId="0" fontId="2" fillId="0" borderId="0"/>
    <xf numFmtId="4" fontId="4" fillId="0" borderId="0">
      <protection locked="0"/>
    </xf>
    <xf numFmtId="166" fontId="4" fillId="0" borderId="0">
      <protection locked="0"/>
    </xf>
    <xf numFmtId="170" fontId="4" fillId="0" borderId="0">
      <protection locked="0"/>
    </xf>
    <xf numFmtId="165" fontId="2" fillId="0" borderId="0" applyFont="0" applyFill="0" applyBorder="0" applyAlignment="0" applyProtection="0"/>
    <xf numFmtId="167" fontId="4" fillId="0" borderId="0">
      <protection locked="0"/>
    </xf>
    <xf numFmtId="169" fontId="5" fillId="0" borderId="0">
      <protection locked="0"/>
    </xf>
    <xf numFmtId="169" fontId="5" fillId="0" borderId="0">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8" fontId="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4" fillId="0" borderId="4">
      <protection locked="0"/>
    </xf>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 fillId="0" borderId="0" applyFont="0" applyFill="0" applyBorder="0" applyAlignment="0" applyProtection="0"/>
  </cellStyleXfs>
  <cellXfs count="271">
    <xf numFmtId="0" fontId="0" fillId="0" borderId="0" xfId="0"/>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9" fontId="9" fillId="6"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xf numFmtId="0" fontId="1" fillId="3" borderId="6" xfId="0" applyFont="1" applyFill="1" applyBorder="1" applyAlignment="1">
      <alignment horizontal="center" vertical="center"/>
    </xf>
    <xf numFmtId="9" fontId="9" fillId="6" borderId="3"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9" fillId="6" borderId="8" xfId="18"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Border="1" applyAlignment="1">
      <alignment horizontal="center" vertical="center" wrapText="1"/>
    </xf>
    <xf numFmtId="0" fontId="1" fillId="11"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5" borderId="6" xfId="0" applyFont="1" applyFill="1" applyBorder="1" applyAlignment="1">
      <alignment horizontal="center" vertical="center"/>
    </xf>
    <xf numFmtId="1" fontId="9" fillId="6"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Border="1"/>
    <xf numFmtId="0" fontId="1" fillId="4"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6" applyFont="1" applyBorder="1" applyAlignment="1">
      <alignment horizontal="center" vertical="center"/>
    </xf>
    <xf numFmtId="10" fontId="7" fillId="0" borderId="0" xfId="0" applyNumberFormat="1" applyFont="1" applyFill="1" applyBorder="1" applyAlignment="1">
      <alignment horizontal="center" vertical="center" wrapText="1"/>
    </xf>
    <xf numFmtId="49" fontId="9" fillId="0" borderId="1" xfId="24"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1" xfId="0" applyFont="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 fillId="4" borderId="6" xfId="0" applyFont="1" applyFill="1" applyBorder="1" applyAlignment="1">
      <alignment horizontal="center" vertical="center"/>
    </xf>
    <xf numFmtId="0" fontId="0" fillId="0" borderId="0" xfId="0" applyFill="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49" fontId="7" fillId="6" borderId="0" xfId="0" applyNumberFormat="1" applyFont="1" applyFill="1" applyBorder="1" applyAlignment="1">
      <alignment horizontal="justify" vertical="center" wrapText="1"/>
    </xf>
    <xf numFmtId="9" fontId="7" fillId="6" borderId="0" xfId="0" applyNumberFormat="1" applyFont="1" applyFill="1" applyBorder="1" applyAlignment="1">
      <alignment horizontal="center" vertical="center" wrapText="1"/>
    </xf>
    <xf numFmtId="49" fontId="9" fillId="6" borderId="0" xfId="0" applyNumberFormat="1" applyFont="1" applyFill="1" applyBorder="1" applyAlignment="1">
      <alignment horizontal="justify" vertical="center" wrapText="1"/>
    </xf>
    <xf numFmtId="9" fontId="7" fillId="0" borderId="0" xfId="0" applyNumberFormat="1" applyFont="1" applyBorder="1" applyAlignment="1">
      <alignment horizontal="center" vertical="center"/>
    </xf>
    <xf numFmtId="9" fontId="7" fillId="2" borderId="0" xfId="0" applyNumberFormat="1" applyFont="1" applyFill="1" applyBorder="1" applyAlignment="1">
      <alignment horizontal="center" vertical="center" wrapText="1"/>
    </xf>
    <xf numFmtId="0" fontId="0" fillId="0" borderId="0" xfId="0" applyFill="1"/>
    <xf numFmtId="10" fontId="0" fillId="0" borderId="0" xfId="0" applyNumberFormat="1" applyFont="1" applyAlignment="1">
      <alignment wrapText="1"/>
    </xf>
    <xf numFmtId="10" fontId="0" fillId="0" borderId="0" xfId="0" applyNumberFormat="1"/>
    <xf numFmtId="10" fontId="0" fillId="0" borderId="0" xfId="0" applyNumberFormat="1" applyFill="1" applyBorder="1"/>
    <xf numFmtId="171" fontId="0" fillId="0" borderId="0" xfId="0" applyNumberFormat="1"/>
    <xf numFmtId="10" fontId="7" fillId="8"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Alignment="1">
      <alignment horizontal="right"/>
    </xf>
    <xf numFmtId="0" fontId="0" fillId="2" borderId="0" xfId="0" applyFill="1"/>
    <xf numFmtId="0" fontId="1" fillId="12"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wrapText="1"/>
    </xf>
    <xf numFmtId="9" fontId="9" fillId="6" borderId="22" xfId="18"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7" fillId="2" borderId="1" xfId="0" applyFont="1" applyFill="1" applyBorder="1"/>
    <xf numFmtId="10" fontId="7" fillId="2" borderId="1" xfId="26" applyNumberFormat="1" applyFont="1" applyFill="1" applyBorder="1" applyAlignment="1">
      <alignment horizontal="center" vertical="center" wrapText="1"/>
    </xf>
    <xf numFmtId="0" fontId="7" fillId="2" borderId="2" xfId="0" applyFont="1" applyFill="1" applyBorder="1"/>
    <xf numFmtId="10" fontId="7" fillId="2" borderId="3" xfId="0" applyNumberFormat="1" applyFont="1" applyFill="1" applyBorder="1" applyAlignment="1">
      <alignment horizontal="center" vertical="center"/>
    </xf>
    <xf numFmtId="0" fontId="7" fillId="2" borderId="1" xfId="26"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0" xfId="0" applyAlignment="1">
      <alignment horizontal="left"/>
    </xf>
    <xf numFmtId="10" fontId="7" fillId="7" borderId="1" xfId="26" applyNumberFormat="1" applyFont="1" applyFill="1" applyBorder="1" applyAlignment="1">
      <alignment horizontal="center" vertical="center" wrapText="1"/>
    </xf>
    <xf numFmtId="10" fontId="7" fillId="13" borderId="1" xfId="0" applyNumberFormat="1" applyFont="1" applyFill="1" applyBorder="1" applyAlignment="1">
      <alignment horizontal="center" vertical="center" wrapText="1"/>
    </xf>
    <xf numFmtId="10" fontId="7" fillId="13" borderId="2" xfId="0" applyNumberFormat="1" applyFont="1" applyFill="1" applyBorder="1" applyAlignment="1">
      <alignment horizontal="center" vertical="center" wrapText="1"/>
    </xf>
    <xf numFmtId="10" fontId="7" fillId="7" borderId="2"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wrapText="1"/>
    </xf>
    <xf numFmtId="0" fontId="7" fillId="7" borderId="1" xfId="26" applyNumberFormat="1" applyFont="1" applyFill="1" applyBorder="1" applyAlignment="1">
      <alignment horizontal="center" vertical="center"/>
    </xf>
    <xf numFmtId="0" fontId="7" fillId="7" borderId="1" xfId="0" applyNumberFormat="1" applyFont="1" applyFill="1" applyBorder="1" applyAlignment="1">
      <alignment horizontal="center" vertical="center" wrapText="1"/>
    </xf>
    <xf numFmtId="1" fontId="7" fillId="7" borderId="1" xfId="26" applyNumberFormat="1" applyFont="1" applyFill="1" applyBorder="1" applyAlignment="1">
      <alignment horizontal="center" vertical="center"/>
    </xf>
    <xf numFmtId="10" fontId="7" fillId="7" borderId="21" xfId="0" applyNumberFormat="1"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13" borderId="23" xfId="0" applyNumberFormat="1" applyFont="1" applyFill="1" applyBorder="1" applyAlignment="1">
      <alignment horizontal="center" vertical="center"/>
    </xf>
    <xf numFmtId="10" fontId="7" fillId="13" borderId="24"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9" fontId="7" fillId="14"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10" fontId="7" fillId="7" borderId="20" xfId="0" applyNumberFormat="1" applyFont="1" applyFill="1" applyBorder="1" applyAlignment="1">
      <alignment horizontal="center" vertical="center" wrapText="1"/>
    </xf>
    <xf numFmtId="10" fontId="7" fillId="13" borderId="27" xfId="0" applyNumberFormat="1" applyFont="1" applyFill="1" applyBorder="1" applyAlignment="1">
      <alignment horizontal="center" vertical="center"/>
    </xf>
    <xf numFmtId="10" fontId="7" fillId="13" borderId="26" xfId="0" applyNumberFormat="1" applyFont="1" applyFill="1" applyBorder="1" applyAlignment="1">
      <alignment horizontal="center" vertical="center" wrapText="1"/>
    </xf>
    <xf numFmtId="10" fontId="7" fillId="2" borderId="2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6" borderId="3" xfId="29"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0" fontId="17" fillId="5" borderId="10" xfId="0" applyFont="1" applyFill="1" applyBorder="1" applyAlignment="1">
      <alignment vertical="center" wrapText="1"/>
    </xf>
    <xf numFmtId="0" fontId="17" fillId="5" borderId="11" xfId="0" applyFont="1" applyFill="1" applyBorder="1" applyAlignment="1">
      <alignment vertical="center" wrapText="1"/>
    </xf>
    <xf numFmtId="0" fontId="1" fillId="15" borderId="6" xfId="0" applyFont="1" applyFill="1" applyBorder="1" applyAlignment="1">
      <alignment horizontal="center" vertical="center" wrapText="1"/>
    </xf>
    <xf numFmtId="0" fontId="1" fillId="15" borderId="19" xfId="0" applyFont="1" applyFill="1" applyBorder="1" applyAlignment="1">
      <alignment horizontal="center" vertical="center"/>
    </xf>
    <xf numFmtId="0" fontId="1" fillId="15" borderId="18"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1" fillId="17" borderId="6" xfId="0" applyFont="1" applyFill="1" applyBorder="1" applyAlignment="1">
      <alignment horizontal="center" vertical="center" wrapText="1"/>
    </xf>
    <xf numFmtId="49" fontId="9" fillId="0" borderId="1" xfId="24"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49" fontId="9" fillId="2" borderId="1" xfId="24"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9" fontId="7" fillId="2" borderId="1" xfId="26" applyFont="1" applyFill="1" applyBorder="1" applyAlignment="1">
      <alignment horizontal="center" vertical="center"/>
    </xf>
    <xf numFmtId="1" fontId="9" fillId="2" borderId="1" xfId="0" applyNumberFormat="1" applyFont="1" applyFill="1" applyBorder="1" applyAlignment="1">
      <alignment horizontal="center" vertical="center" wrapText="1"/>
    </xf>
    <xf numFmtId="0" fontId="15" fillId="18" borderId="18" xfId="0" applyFont="1" applyFill="1" applyBorder="1" applyAlignment="1">
      <alignment horizontal="center" vertical="center" wrapText="1"/>
    </xf>
    <xf numFmtId="0" fontId="15" fillId="18"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19" fillId="0" borderId="1" xfId="14" applyFont="1" applyBorder="1" applyAlignment="1" applyProtection="1">
      <alignment vertical="center" wrapText="1"/>
      <protection hidden="1"/>
    </xf>
    <xf numFmtId="0" fontId="7" fillId="0" borderId="3" xfId="0" applyFont="1" applyFill="1" applyBorder="1" applyAlignment="1">
      <alignment horizontal="center" vertical="center" wrapText="1"/>
    </xf>
    <xf numFmtId="0" fontId="7" fillId="0" borderId="1" xfId="0" applyFont="1" applyBorder="1" applyAlignment="1">
      <alignment vertical="center"/>
    </xf>
    <xf numFmtId="49" fontId="8" fillId="0" borderId="1" xfId="0" applyNumberFormat="1" applyFont="1" applyFill="1" applyBorder="1" applyAlignment="1">
      <alignment horizontal="center" vertical="center" wrapText="1"/>
    </xf>
    <xf numFmtId="9" fontId="9" fillId="6" borderId="1" xfId="18" applyNumberFormat="1" applyFont="1" applyFill="1" applyBorder="1" applyAlignment="1">
      <alignment horizontal="center" vertical="center" wrapText="1"/>
    </xf>
    <xf numFmtId="9" fontId="7" fillId="6" borderId="1" xfId="0" applyNumberFormat="1" applyFont="1" applyFill="1" applyBorder="1" applyAlignment="1">
      <alignment horizontal="center" vertical="center" wrapText="1"/>
    </xf>
    <xf numFmtId="0" fontId="0" fillId="0" borderId="1" xfId="0" applyBorder="1"/>
    <xf numFmtId="0" fontId="9" fillId="6" borderId="1" xfId="29" applyNumberFormat="1" applyFont="1" applyFill="1" applyBorder="1" applyAlignment="1">
      <alignment horizontal="center" vertical="center"/>
    </xf>
    <xf numFmtId="0" fontId="7" fillId="2" borderId="1" xfId="0" applyFont="1" applyFill="1" applyBorder="1" applyAlignment="1">
      <alignment horizontal="justify" vertical="center" wrapText="1"/>
    </xf>
    <xf numFmtId="0" fontId="7" fillId="0" borderId="3" xfId="0" applyFont="1" applyBorder="1" applyAlignment="1">
      <alignment vertical="center"/>
    </xf>
    <xf numFmtId="0" fontId="1" fillId="15" borderId="6" xfId="0" applyFont="1" applyFill="1" applyBorder="1" applyAlignment="1">
      <alignment horizontal="center" vertical="center"/>
    </xf>
    <xf numFmtId="0" fontId="7" fillId="0" borderId="12" xfId="0" applyFont="1" applyFill="1" applyBorder="1" applyAlignment="1">
      <alignment horizontal="justify" vertical="center" wrapText="1"/>
    </xf>
    <xf numFmtId="0" fontId="7" fillId="0" borderId="12" xfId="0" applyFont="1" applyFill="1" applyBorder="1" applyAlignment="1">
      <alignment horizontal="center" vertical="center" wrapText="1"/>
    </xf>
    <xf numFmtId="9" fontId="7" fillId="0" borderId="3" xfId="0" applyNumberFormat="1" applyFont="1" applyBorder="1" applyAlignment="1">
      <alignment horizontal="center" vertical="center"/>
    </xf>
    <xf numFmtId="0" fontId="15" fillId="18" borderId="6" xfId="0" applyFont="1" applyFill="1" applyBorder="1" applyAlignment="1">
      <alignment horizontal="center" vertical="center" wrapText="1"/>
    </xf>
    <xf numFmtId="0" fontId="19" fillId="0" borderId="12" xfId="14" applyFont="1" applyBorder="1" applyAlignment="1" applyProtection="1">
      <alignment vertical="center" wrapText="1"/>
      <protection hidden="1"/>
    </xf>
    <xf numFmtId="0" fontId="19" fillId="0" borderId="3" xfId="14" applyFont="1" applyBorder="1" applyAlignment="1" applyProtection="1">
      <alignment vertical="center" wrapText="1"/>
      <protection hidden="1"/>
    </xf>
    <xf numFmtId="10" fontId="7" fillId="8" borderId="1" xfId="26" applyNumberFormat="1" applyFont="1" applyFill="1" applyBorder="1" applyAlignment="1">
      <alignment horizontal="center" vertical="center" wrapText="1"/>
    </xf>
    <xf numFmtId="10" fontId="7" fillId="19" borderId="1" xfId="0" applyNumberFormat="1" applyFont="1" applyFill="1" applyBorder="1" applyAlignment="1">
      <alignment horizontal="center" vertical="center"/>
    </xf>
    <xf numFmtId="10" fontId="7" fillId="19" borderId="1"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8" fillId="0" borderId="3" xfId="0" applyNumberFormat="1" applyFont="1" applyBorder="1" applyAlignment="1">
      <alignment horizontal="center" vertical="center" wrapText="1"/>
    </xf>
    <xf numFmtId="10" fontId="7" fillId="0" borderId="3" xfId="0" applyNumberFormat="1" applyFont="1" applyBorder="1" applyAlignment="1">
      <alignment horizontal="center" vertical="center"/>
    </xf>
    <xf numFmtId="0" fontId="7" fillId="0" borderId="0" xfId="0" applyFont="1" applyAlignment="1">
      <alignment horizontal="center" vertical="center" wrapText="1"/>
    </xf>
    <xf numFmtId="10" fontId="7" fillId="0" borderId="1" xfId="0" applyNumberFormat="1" applyFont="1" applyBorder="1" applyAlignment="1">
      <alignment horizontal="center" vertical="center" wrapText="1"/>
    </xf>
    <xf numFmtId="9" fontId="9" fillId="6" borderId="22" xfId="18" applyFont="1" applyFill="1" applyBorder="1" applyAlignment="1">
      <alignment horizontal="center" vertical="center" wrapText="1"/>
    </xf>
    <xf numFmtId="172" fontId="7" fillId="0" borderId="1" xfId="0" applyNumberFormat="1" applyFont="1" applyBorder="1" applyAlignment="1">
      <alignment horizontal="center" vertical="center"/>
    </xf>
    <xf numFmtId="49" fontId="9" fillId="0" borderId="1" xfId="24" applyNumberFormat="1" applyFont="1" applyBorder="1" applyAlignment="1">
      <alignment horizontal="center" vertical="center" wrapText="1"/>
    </xf>
    <xf numFmtId="0" fontId="1" fillId="18" borderId="18" xfId="0" applyFont="1" applyFill="1" applyBorder="1" applyAlignment="1">
      <alignment horizontal="center" vertical="center" wrapText="1"/>
    </xf>
    <xf numFmtId="0" fontId="1" fillId="18" borderId="18" xfId="0" applyFont="1" applyFill="1" applyBorder="1" applyAlignment="1">
      <alignment horizontal="center" vertical="center"/>
    </xf>
    <xf numFmtId="1" fontId="20" fillId="21" borderId="35" xfId="0" applyNumberFormat="1" applyFont="1" applyFill="1" applyBorder="1" applyAlignment="1">
      <alignment vertical="center" wrapText="1"/>
    </xf>
    <xf numFmtId="1" fontId="20" fillId="21" borderId="7" xfId="0" applyNumberFormat="1" applyFont="1" applyFill="1" applyBorder="1" applyAlignment="1">
      <alignment horizontal="center" vertical="center" wrapText="1"/>
    </xf>
    <xf numFmtId="10" fontId="7" fillId="0" borderId="12" xfId="0" applyNumberFormat="1" applyFont="1" applyBorder="1" applyAlignment="1">
      <alignment horizontal="center" vertical="center"/>
    </xf>
    <xf numFmtId="1" fontId="20" fillId="21" borderId="36"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9" fontId="7" fillId="19" borderId="3"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0" fontId="7" fillId="8" borderId="3" xfId="0" applyNumberFormat="1" applyFont="1" applyFill="1" applyBorder="1" applyAlignment="1">
      <alignment horizontal="center" vertical="center"/>
    </xf>
    <xf numFmtId="10"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 fontId="22" fillId="0" borderId="31" xfId="0" applyNumberFormat="1" applyFont="1" applyBorder="1" applyAlignment="1">
      <alignment horizontal="center" vertical="center" wrapText="1"/>
    </xf>
    <xf numFmtId="1" fontId="23" fillId="0" borderId="31" xfId="0" applyNumberFormat="1" applyFont="1" applyBorder="1" applyAlignment="1">
      <alignment horizontal="center" vertical="center" wrapText="1"/>
    </xf>
    <xf numFmtId="1" fontId="22" fillId="20" borderId="31" xfId="0" applyNumberFormat="1" applyFont="1" applyFill="1" applyBorder="1" applyAlignment="1">
      <alignment horizontal="center" vertical="center" wrapText="1"/>
    </xf>
    <xf numFmtId="1" fontId="22" fillId="0" borderId="31" xfId="0" applyNumberFormat="1" applyFont="1" applyBorder="1" applyAlignment="1">
      <alignment horizontal="left" vertical="center" wrapText="1"/>
    </xf>
    <xf numFmtId="1" fontId="22" fillId="0" borderId="31" xfId="0" applyNumberFormat="1" applyFont="1" applyBorder="1" applyAlignment="1">
      <alignment horizontal="center" vertical="center"/>
    </xf>
    <xf numFmtId="1" fontId="23" fillId="20" borderId="31" xfId="0" applyNumberFormat="1" applyFont="1" applyFill="1" applyBorder="1" applyAlignment="1">
      <alignment horizontal="center" vertical="center" wrapText="1"/>
    </xf>
    <xf numFmtId="0" fontId="22" fillId="20" borderId="31" xfId="0" applyFont="1" applyFill="1" applyBorder="1" applyAlignment="1">
      <alignment horizontal="center" vertical="center" wrapText="1"/>
    </xf>
    <xf numFmtId="4" fontId="22" fillId="0" borderId="37" xfId="0" applyNumberFormat="1" applyFont="1" applyBorder="1" applyAlignment="1">
      <alignment horizontal="center" vertical="center" wrapText="1"/>
    </xf>
    <xf numFmtId="9" fontId="22" fillId="20" borderId="31" xfId="0" applyNumberFormat="1" applyFont="1" applyFill="1" applyBorder="1" applyAlignment="1">
      <alignment horizontal="center" vertical="center" wrapText="1"/>
    </xf>
    <xf numFmtId="0" fontId="24" fillId="0" borderId="1" xfId="14" applyFont="1" applyBorder="1" applyAlignment="1" applyProtection="1">
      <alignment horizontal="center" vertical="center" wrapText="1"/>
      <protection hidden="1"/>
    </xf>
    <xf numFmtId="0" fontId="21" fillId="0" borderId="1" xfId="0" applyFont="1" applyFill="1" applyBorder="1" applyAlignment="1">
      <alignment horizontal="center" vertical="center" wrapText="1"/>
    </xf>
    <xf numFmtId="0" fontId="21" fillId="0" borderId="1" xfId="0" applyFont="1" applyBorder="1" applyAlignment="1">
      <alignment vertical="center" wrapText="1"/>
    </xf>
    <xf numFmtId="10" fontId="7" fillId="19" borderId="3" xfId="0" applyNumberFormat="1" applyFont="1" applyFill="1" applyBorder="1" applyAlignment="1">
      <alignment horizontal="center" vertical="center"/>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2" fontId="1" fillId="5" borderId="7" xfId="0" applyNumberFormat="1" applyFont="1" applyFill="1" applyBorder="1" applyAlignment="1">
      <alignment horizontal="center" vertical="center" wrapText="1"/>
    </xf>
    <xf numFmtId="2" fontId="1" fillId="5" borderId="18"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2" fontId="12" fillId="5" borderId="7" xfId="0" applyNumberFormat="1" applyFont="1" applyFill="1" applyBorder="1" applyAlignment="1">
      <alignment horizontal="center" vertical="center" wrapText="1"/>
    </xf>
    <xf numFmtId="2" fontId="12" fillId="5" borderId="18" xfId="0" applyNumberFormat="1"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6" borderId="15" xfId="0" applyFont="1" applyFill="1" applyBorder="1" applyAlignment="1">
      <alignment horizontal="center" vertical="center" wrapText="1"/>
    </xf>
    <xf numFmtId="0" fontId="1" fillId="16" borderId="16" xfId="0" applyFont="1" applyFill="1" applyBorder="1" applyAlignment="1">
      <alignment horizontal="center" vertical="center" wrapText="1"/>
    </xf>
    <xf numFmtId="0" fontId="1" fillId="16"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2" fontId="1" fillId="5" borderId="19" xfId="0" applyNumberFormat="1" applyFont="1" applyFill="1" applyBorder="1" applyAlignment="1">
      <alignment horizontal="center" vertical="center" wrapText="1"/>
    </xf>
    <xf numFmtId="2" fontId="1" fillId="5" borderId="29" xfId="0" applyNumberFormat="1" applyFont="1" applyFill="1" applyBorder="1" applyAlignment="1">
      <alignment horizontal="center" vertical="center" wrapText="1"/>
    </xf>
    <xf numFmtId="2" fontId="1" fillId="5" borderId="3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2" fontId="12" fillId="5" borderId="19" xfId="0" applyNumberFormat="1" applyFont="1" applyFill="1" applyBorder="1" applyAlignment="1">
      <alignment horizontal="center" vertical="center" wrapText="1"/>
    </xf>
    <xf numFmtId="0" fontId="1" fillId="18" borderId="9" xfId="0" applyFont="1" applyFill="1" applyBorder="1" applyAlignment="1">
      <alignment horizontal="center" vertical="center" wrapText="1"/>
    </xf>
    <xf numFmtId="0" fontId="1" fillId="18" borderId="10" xfId="0" applyFont="1" applyFill="1" applyBorder="1" applyAlignment="1">
      <alignment horizontal="center" vertical="center" wrapText="1"/>
    </xf>
    <xf numFmtId="0" fontId="1" fillId="18" borderId="11"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cellXfs>
  <cellStyles count="30">
    <cellStyle name="Comma" xfId="2" xr:uid="{00000000-0005-0000-0000-000000000000}"/>
    <cellStyle name="Currency" xfId="3" xr:uid="{00000000-0005-0000-0000-000001000000}"/>
    <cellStyle name="Date" xfId="4" xr:uid="{00000000-0005-0000-0000-000002000000}"/>
    <cellStyle name="Euro" xfId="5" xr:uid="{00000000-0005-0000-0000-000003000000}"/>
    <cellStyle name="Euro 2" xfId="23" xr:uid="{00000000-0005-0000-0000-000004000000}"/>
    <cellStyle name="Fixed" xfId="6" xr:uid="{00000000-0005-0000-0000-000005000000}"/>
    <cellStyle name="Heading1" xfId="7" xr:uid="{00000000-0005-0000-0000-000006000000}"/>
    <cellStyle name="Heading2" xfId="8" xr:uid="{00000000-0005-0000-0000-000007000000}"/>
    <cellStyle name="Hipervínculo 2" xfId="9" xr:uid="{00000000-0005-0000-0000-000008000000}"/>
    <cellStyle name="Hipervínculo 2 2" xfId="10" xr:uid="{00000000-0005-0000-0000-000009000000}"/>
    <cellStyle name="Hipervínculo 2_GSVC-1.0-9-02" xfId="11" xr:uid="{00000000-0005-0000-0000-00000A000000}"/>
    <cellStyle name="Millares [0]" xfId="29" builtinId="6"/>
    <cellStyle name="Millares 2" xfId="12" xr:uid="{00000000-0005-0000-0000-00000C000000}"/>
    <cellStyle name="Millares 3" xfId="22" xr:uid="{00000000-0005-0000-0000-00000D000000}"/>
    <cellStyle name="Millares 4" xfId="27" xr:uid="{00000000-0005-0000-0000-00000E000000}"/>
    <cellStyle name="Millares 5" xfId="28" xr:uid="{00000000-0005-0000-0000-00000F000000}"/>
    <cellStyle name="MillÔres [0]_LISTADO MAESTRO DE DOCUMENTOS"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 xr:uid="{00000000-0005-0000-0000-000015000000}"/>
    <cellStyle name="Normal 5" xfId="24" xr:uid="{00000000-0005-0000-0000-000016000000}"/>
    <cellStyle name="Percent" xfId="17" xr:uid="{00000000-0005-0000-0000-000017000000}"/>
    <cellStyle name="Porcentaje" xfId="26" builtinId="5"/>
    <cellStyle name="Porcentaje 2" xfId="18" xr:uid="{00000000-0005-0000-0000-000019000000}"/>
    <cellStyle name="Porcentaje 3" xfId="25" xr:uid="{00000000-0005-0000-0000-00001A000000}"/>
    <cellStyle name="Porcentual 2" xfId="19" xr:uid="{00000000-0005-0000-0000-00001B000000}"/>
    <cellStyle name="Porcentual 2 2" xfId="20" xr:uid="{00000000-0005-0000-0000-00001C000000}"/>
    <cellStyle name="Total 2" xfId="21" xr:uid="{00000000-0005-0000-0000-00001D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FF00"/>
      <color rgb="FFFFFF00"/>
      <color rgb="FFFF5050"/>
      <color rgb="FFD5D5D5"/>
      <color rgb="FFBC8B00"/>
      <color rgb="FFFFCC00"/>
      <color rgb="FF66CCFF"/>
      <color rgb="FF99FFCC"/>
      <color rgb="FF00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92"/>
  <sheetViews>
    <sheetView view="pageBreakPreview" zoomScaleNormal="100" zoomScaleSheetLayoutView="100" workbookViewId="0">
      <pane xSplit="2" ySplit="3" topLeftCell="C4" activePane="bottomRight" state="frozen"/>
      <selection activeCell="Y5" sqref="Y5"/>
      <selection pane="topRight" activeCell="Y5" sqref="Y5"/>
      <selection pane="bottomLeft" activeCell="Y5" sqref="Y5"/>
      <selection pane="bottomRight" activeCell="Y5" sqref="Y5"/>
    </sheetView>
  </sheetViews>
  <sheetFormatPr baseColWidth="10" defaultRowHeight="15" x14ac:dyDescent="0.25"/>
  <cols>
    <col min="1" max="1" width="13.7109375" customWidth="1"/>
    <col min="2" max="2" width="32.5703125" customWidth="1"/>
    <col min="3" max="4" width="33.5703125" customWidth="1"/>
    <col min="5" max="5" width="12" bestFit="1" customWidth="1"/>
    <col min="6" max="6" width="12" hidden="1" customWidth="1"/>
    <col min="7" max="7" width="8.42578125" bestFit="1" customWidth="1"/>
    <col min="8" max="8" width="16.28515625" bestFit="1" customWidth="1"/>
    <col min="9" max="9" width="9.7109375" bestFit="1" customWidth="1"/>
    <col min="10" max="10" width="8.85546875" bestFit="1" customWidth="1"/>
    <col min="11" max="11" width="12.85546875" bestFit="1" customWidth="1"/>
    <col min="12" max="12" width="12" customWidth="1"/>
    <col min="13" max="13" width="11.85546875" customWidth="1"/>
    <col min="14" max="14" width="11.5703125" customWidth="1"/>
    <col min="15" max="15" width="11.85546875" customWidth="1"/>
    <col min="16" max="16" width="13.85546875" customWidth="1"/>
    <col min="17" max="17" width="47.42578125" customWidth="1"/>
    <col min="18" max="18" width="21.28515625" customWidth="1"/>
    <col min="19" max="19" width="21.28515625" hidden="1" customWidth="1"/>
    <col min="20" max="20" width="30.28515625" hidden="1" customWidth="1"/>
    <col min="21" max="21" width="15.7109375" hidden="1" customWidth="1"/>
    <col min="22" max="22" width="16.28515625" hidden="1" customWidth="1"/>
    <col min="23" max="24" width="0" hidden="1" customWidth="1"/>
  </cols>
  <sheetData>
    <row r="1" spans="1:24" ht="15" customHeight="1" thickTop="1" thickBot="1" x14ac:dyDescent="0.3">
      <c r="A1" s="227" t="s">
        <v>47</v>
      </c>
      <c r="B1" s="228"/>
      <c r="C1" s="228"/>
      <c r="D1" s="228"/>
      <c r="E1" s="228"/>
      <c r="F1" s="228"/>
      <c r="G1" s="228"/>
      <c r="H1" s="228"/>
      <c r="I1" s="228"/>
      <c r="J1" s="228"/>
      <c r="K1" s="228"/>
      <c r="L1" s="228"/>
      <c r="M1" s="228"/>
      <c r="N1" s="228"/>
      <c r="O1" s="228"/>
      <c r="P1" s="228"/>
      <c r="Q1" s="228"/>
      <c r="R1" s="228"/>
      <c r="S1" s="228"/>
      <c r="T1" s="228"/>
      <c r="U1" s="228"/>
      <c r="V1" s="229"/>
    </row>
    <row r="2" spans="1:24" ht="15" customHeight="1" thickTop="1" thickBot="1" x14ac:dyDescent="0.3">
      <c r="A2" s="230" t="s">
        <v>0</v>
      </c>
      <c r="B2" s="231"/>
      <c r="C2" s="231"/>
      <c r="D2" s="231"/>
      <c r="E2" s="232"/>
      <c r="F2" s="54"/>
      <c r="G2" s="234" t="s">
        <v>28</v>
      </c>
      <c r="H2" s="235"/>
      <c r="I2" s="236"/>
      <c r="J2" s="237" t="s">
        <v>18</v>
      </c>
      <c r="K2" s="237"/>
      <c r="L2" s="233" t="s">
        <v>41</v>
      </c>
      <c r="M2" s="233"/>
      <c r="N2" s="233"/>
      <c r="O2" s="233"/>
      <c r="P2" s="233"/>
      <c r="Q2" s="218" t="s">
        <v>30</v>
      </c>
      <c r="R2" s="218" t="s">
        <v>258</v>
      </c>
      <c r="S2" s="128"/>
      <c r="T2" s="128"/>
      <c r="U2" s="128"/>
      <c r="V2" s="129"/>
    </row>
    <row r="3" spans="1:24" ht="48.75" thickTop="1" thickBot="1" x14ac:dyDescent="0.3">
      <c r="A3" s="7" t="s">
        <v>1</v>
      </c>
      <c r="B3" s="44" t="s">
        <v>1</v>
      </c>
      <c r="C3" s="72" t="s">
        <v>2</v>
      </c>
      <c r="D3" s="43" t="s">
        <v>29</v>
      </c>
      <c r="E3" s="43" t="s">
        <v>27</v>
      </c>
      <c r="F3" s="43" t="s">
        <v>43</v>
      </c>
      <c r="G3" s="10" t="s">
        <v>15</v>
      </c>
      <c r="H3" s="11" t="s">
        <v>16</v>
      </c>
      <c r="I3" s="9" t="s">
        <v>14</v>
      </c>
      <c r="J3" s="17" t="s">
        <v>19</v>
      </c>
      <c r="K3" s="17" t="s">
        <v>20</v>
      </c>
      <c r="L3" s="18" t="s">
        <v>3</v>
      </c>
      <c r="M3" s="18" t="s">
        <v>4</v>
      </c>
      <c r="N3" s="18" t="s">
        <v>5</v>
      </c>
      <c r="O3" s="28" t="s">
        <v>6</v>
      </c>
      <c r="P3" s="49" t="s">
        <v>7</v>
      </c>
      <c r="Q3" s="219"/>
      <c r="R3" s="219"/>
      <c r="S3" s="29" t="s">
        <v>40</v>
      </c>
      <c r="T3" s="22" t="s">
        <v>8</v>
      </c>
      <c r="U3" s="22" t="s">
        <v>9</v>
      </c>
      <c r="V3" s="22" t="s">
        <v>10</v>
      </c>
    </row>
    <row r="4" spans="1:24" ht="26.25" thickTop="1" x14ac:dyDescent="0.25">
      <c r="A4" s="221" t="s">
        <v>37</v>
      </c>
      <c r="B4" s="223" t="s">
        <v>48</v>
      </c>
      <c r="C4" s="109" t="s">
        <v>64</v>
      </c>
      <c r="D4" s="1" t="s">
        <v>115</v>
      </c>
      <c r="E4" s="35" t="s">
        <v>12</v>
      </c>
      <c r="F4" s="53" t="s">
        <v>44</v>
      </c>
      <c r="G4" s="12">
        <v>0.5</v>
      </c>
      <c r="H4" s="35" t="s">
        <v>116</v>
      </c>
      <c r="I4" s="12">
        <v>1</v>
      </c>
      <c r="J4" s="35" t="s">
        <v>17</v>
      </c>
      <c r="K4" s="35" t="s">
        <v>23</v>
      </c>
      <c r="L4" s="86"/>
      <c r="M4" s="86"/>
      <c r="N4" s="86"/>
      <c r="O4" s="24" t="e">
        <f>#REF!</f>
        <v>#REF!</v>
      </c>
      <c r="P4" s="84" t="e">
        <f>O4</f>
        <v>#REF!</v>
      </c>
      <c r="Q4" s="20" t="s">
        <v>121</v>
      </c>
      <c r="R4" s="215" t="s">
        <v>259</v>
      </c>
      <c r="S4" s="45"/>
      <c r="T4" s="34"/>
      <c r="U4" s="34"/>
      <c r="V4" s="34"/>
      <c r="W4" s="61">
        <v>0.85009999999999997</v>
      </c>
      <c r="X4" s="62">
        <v>0.94989999999999997</v>
      </c>
    </row>
    <row r="5" spans="1:24" ht="55.5" customHeight="1" x14ac:dyDescent="0.25">
      <c r="A5" s="222"/>
      <c r="B5" s="224"/>
      <c r="C5" s="19" t="s">
        <v>65</v>
      </c>
      <c r="D5" s="1" t="s">
        <v>117</v>
      </c>
      <c r="E5" s="115" t="s">
        <v>12</v>
      </c>
      <c r="F5" s="53" t="s">
        <v>44</v>
      </c>
      <c r="G5" s="12">
        <v>0.5</v>
      </c>
      <c r="H5" s="115" t="s">
        <v>116</v>
      </c>
      <c r="I5" s="12">
        <v>1</v>
      </c>
      <c r="J5" s="35" t="s">
        <v>17</v>
      </c>
      <c r="K5" s="35" t="s">
        <v>21</v>
      </c>
      <c r="L5" s="24" t="e">
        <f>#REF!</f>
        <v>#REF!</v>
      </c>
      <c r="M5" s="25" t="e">
        <f>#REF!</f>
        <v>#REF!</v>
      </c>
      <c r="N5" s="25" t="e">
        <f>#REF!</f>
        <v>#REF!</v>
      </c>
      <c r="O5" s="24" t="e">
        <f>#REF!</f>
        <v>#REF!</v>
      </c>
      <c r="P5" s="87" t="e">
        <f>AVERAGE(L5:O5)</f>
        <v>#REF!</v>
      </c>
      <c r="Q5" s="20" t="s">
        <v>122</v>
      </c>
      <c r="R5" s="216"/>
      <c r="S5" s="46"/>
      <c r="T5" s="30"/>
      <c r="U5" s="30"/>
      <c r="V5" s="30"/>
      <c r="W5" s="61">
        <v>0.85009999999999997</v>
      </c>
      <c r="X5" s="62">
        <v>0.94989999999999997</v>
      </c>
    </row>
    <row r="6" spans="1:24" ht="38.25" x14ac:dyDescent="0.25">
      <c r="A6" s="42" t="s">
        <v>37</v>
      </c>
      <c r="B6" s="51" t="s">
        <v>49</v>
      </c>
      <c r="C6" s="1"/>
      <c r="D6" s="1"/>
      <c r="E6" s="35" t="s">
        <v>11</v>
      </c>
      <c r="F6" s="53" t="s">
        <v>44</v>
      </c>
      <c r="G6" s="12">
        <v>0.7</v>
      </c>
      <c r="H6" s="35" t="s">
        <v>22</v>
      </c>
      <c r="I6" s="12">
        <v>0.9</v>
      </c>
      <c r="J6" s="35" t="s">
        <v>17</v>
      </c>
      <c r="K6" s="35" t="s">
        <v>23</v>
      </c>
      <c r="L6" s="88"/>
      <c r="M6" s="24" t="e">
        <f>#REF!</f>
        <v>#REF!</v>
      </c>
      <c r="N6" s="88"/>
      <c r="O6" s="24" t="e">
        <f>#REF!</f>
        <v>#REF!</v>
      </c>
      <c r="P6" s="84" t="e">
        <f>AVERAGE(M6,O6)</f>
        <v>#REF!</v>
      </c>
      <c r="Q6" s="20" t="s">
        <v>34</v>
      </c>
      <c r="R6" s="217"/>
      <c r="S6" s="46"/>
      <c r="T6" s="6"/>
      <c r="U6" s="6"/>
      <c r="V6" s="6"/>
      <c r="W6" s="62">
        <v>0.70009999999999994</v>
      </c>
      <c r="X6" s="62">
        <v>0.89990000000000003</v>
      </c>
    </row>
    <row r="7" spans="1:24" ht="40.5" customHeight="1" x14ac:dyDescent="0.25">
      <c r="A7" s="225" t="s">
        <v>37</v>
      </c>
      <c r="B7" s="220" t="s">
        <v>50</v>
      </c>
      <c r="C7" s="1" t="s">
        <v>66</v>
      </c>
      <c r="D7" s="1" t="s">
        <v>252</v>
      </c>
      <c r="E7" s="115" t="s">
        <v>12</v>
      </c>
      <c r="F7" s="1"/>
      <c r="G7" s="124">
        <v>0.01</v>
      </c>
      <c r="H7" s="115" t="s">
        <v>118</v>
      </c>
      <c r="I7" s="124">
        <v>0.03</v>
      </c>
      <c r="J7" s="115" t="s">
        <v>17</v>
      </c>
      <c r="K7" s="125" t="s">
        <v>119</v>
      </c>
      <c r="L7" s="87" t="e">
        <f>#REF!</f>
        <v>#REF!</v>
      </c>
      <c r="M7" s="96" t="e">
        <f>#REF!</f>
        <v>#REF!</v>
      </c>
      <c r="N7" s="24" t="e">
        <f>#REF!</f>
        <v>#REF!</v>
      </c>
      <c r="O7" s="65" t="e">
        <f>#REF!</f>
        <v>#REF!</v>
      </c>
      <c r="P7" s="89" t="e">
        <f>AVERAGE(L7:O7)</f>
        <v>#REF!</v>
      </c>
      <c r="Q7" s="20" t="s">
        <v>123</v>
      </c>
      <c r="R7" s="220" t="s">
        <v>124</v>
      </c>
      <c r="S7" s="46"/>
      <c r="T7" s="6"/>
      <c r="U7" s="6"/>
      <c r="V7" s="6"/>
      <c r="W7" s="62">
        <v>0.75009999999999999</v>
      </c>
      <c r="X7" s="62">
        <v>0.89990000000000003</v>
      </c>
    </row>
    <row r="8" spans="1:24" ht="40.5" customHeight="1" x14ac:dyDescent="0.25">
      <c r="A8" s="226"/>
      <c r="B8" s="216"/>
      <c r="C8" s="2" t="s">
        <v>67</v>
      </c>
      <c r="D8" s="1" t="s">
        <v>120</v>
      </c>
      <c r="E8" s="115" t="s">
        <v>12</v>
      </c>
      <c r="F8" s="1"/>
      <c r="G8" s="12">
        <v>0.8</v>
      </c>
      <c r="H8" s="35" t="s">
        <v>26</v>
      </c>
      <c r="I8" s="12">
        <v>1</v>
      </c>
      <c r="J8" s="35" t="s">
        <v>17</v>
      </c>
      <c r="K8" s="35" t="s">
        <v>119</v>
      </c>
      <c r="L8" s="87" t="e">
        <f>#REF!</f>
        <v>#REF!</v>
      </c>
      <c r="M8" s="96"/>
      <c r="N8" s="24"/>
      <c r="O8" s="65"/>
      <c r="P8" s="89"/>
      <c r="Q8" s="20" t="s">
        <v>123</v>
      </c>
      <c r="R8" s="216"/>
      <c r="S8" s="52"/>
      <c r="T8" s="6"/>
      <c r="U8" s="6"/>
      <c r="V8" s="6"/>
      <c r="W8" s="62"/>
      <c r="X8" s="62"/>
    </row>
    <row r="9" spans="1:24" ht="40.5" customHeight="1" x14ac:dyDescent="0.25">
      <c r="A9" s="222"/>
      <c r="B9" s="217"/>
      <c r="C9" s="2" t="s">
        <v>68</v>
      </c>
      <c r="D9" s="1" t="s">
        <v>125</v>
      </c>
      <c r="E9" s="115" t="s">
        <v>12</v>
      </c>
      <c r="F9" s="1"/>
      <c r="G9" s="12">
        <v>0.5</v>
      </c>
      <c r="H9" s="115" t="s">
        <v>116</v>
      </c>
      <c r="I9" s="12">
        <v>1</v>
      </c>
      <c r="J9" s="14" t="s">
        <v>17</v>
      </c>
      <c r="K9" s="14" t="s">
        <v>21</v>
      </c>
      <c r="L9" s="24" t="e">
        <f>#REF!</f>
        <v>#REF!</v>
      </c>
      <c r="M9" s="96" t="e">
        <f>#REF!</f>
        <v>#REF!</v>
      </c>
      <c r="N9" s="24" t="e">
        <f>#REF!</f>
        <v>#REF!</v>
      </c>
      <c r="O9" s="85" t="e">
        <f>#REF!</f>
        <v>#REF!</v>
      </c>
      <c r="P9" s="89" t="e">
        <f>AVERAGE(L9:O9)</f>
        <v>#REF!</v>
      </c>
      <c r="Q9" s="20" t="s">
        <v>123</v>
      </c>
      <c r="R9" s="217"/>
      <c r="S9" s="46"/>
      <c r="T9" s="6"/>
      <c r="U9" s="6"/>
      <c r="V9" s="6"/>
      <c r="W9" s="62">
        <v>0.80010000000000003</v>
      </c>
      <c r="X9" s="62">
        <v>0.89990000000000003</v>
      </c>
    </row>
    <row r="10" spans="1:24" ht="159" customHeight="1" x14ac:dyDescent="0.25">
      <c r="A10" s="238" t="s">
        <v>37</v>
      </c>
      <c r="B10" s="220" t="s">
        <v>51</v>
      </c>
      <c r="C10" s="2" t="s">
        <v>86</v>
      </c>
      <c r="D10" s="1" t="s">
        <v>177</v>
      </c>
      <c r="E10" s="115" t="s">
        <v>12</v>
      </c>
      <c r="F10" s="1"/>
      <c r="G10" s="12">
        <v>0.25</v>
      </c>
      <c r="H10" s="115" t="s">
        <v>178</v>
      </c>
      <c r="I10" s="12">
        <v>0.55000000000000004</v>
      </c>
      <c r="J10" s="51" t="s">
        <v>17</v>
      </c>
      <c r="K10" s="51" t="s">
        <v>21</v>
      </c>
      <c r="L10" s="24" t="e">
        <f>#REF!</f>
        <v>#REF!</v>
      </c>
      <c r="M10" s="96"/>
      <c r="N10" s="24"/>
      <c r="O10" s="85"/>
      <c r="P10" s="89"/>
      <c r="Q10" s="20" t="s">
        <v>179</v>
      </c>
      <c r="R10" s="220" t="s">
        <v>180</v>
      </c>
      <c r="S10" s="114"/>
      <c r="T10" s="114"/>
      <c r="U10" s="6"/>
      <c r="V10" s="6"/>
      <c r="W10" s="62"/>
      <c r="X10" s="62"/>
    </row>
    <row r="11" spans="1:24" ht="93.75" customHeight="1" x14ac:dyDescent="0.25">
      <c r="A11" s="239"/>
      <c r="B11" s="216"/>
      <c r="C11" s="2" t="s">
        <v>87</v>
      </c>
      <c r="D11" s="1" t="s">
        <v>181</v>
      </c>
      <c r="E11" s="115" t="s">
        <v>12</v>
      </c>
      <c r="F11" s="1"/>
      <c r="G11" s="12">
        <v>0.8</v>
      </c>
      <c r="H11" s="115" t="s">
        <v>182</v>
      </c>
      <c r="I11" s="12">
        <v>0.99</v>
      </c>
      <c r="J11" s="51" t="s">
        <v>17</v>
      </c>
      <c r="K11" s="51" t="s">
        <v>21</v>
      </c>
      <c r="L11" s="24" t="e">
        <f>#REF!</f>
        <v>#REF!</v>
      </c>
      <c r="M11" s="96"/>
      <c r="N11" s="24"/>
      <c r="O11" s="85"/>
      <c r="P11" s="89"/>
      <c r="Q11" s="20" t="s">
        <v>183</v>
      </c>
      <c r="R11" s="216"/>
      <c r="S11" s="113"/>
      <c r="T11" s="6"/>
      <c r="U11" s="6"/>
      <c r="V11" s="6"/>
      <c r="W11" s="62"/>
      <c r="X11" s="62"/>
    </row>
    <row r="12" spans="1:24" ht="55.5" customHeight="1" x14ac:dyDescent="0.25">
      <c r="A12" s="239"/>
      <c r="B12" s="216"/>
      <c r="C12" s="2" t="s">
        <v>88</v>
      </c>
      <c r="D12" s="1" t="s">
        <v>184</v>
      </c>
      <c r="E12" s="115" t="s">
        <v>12</v>
      </c>
      <c r="F12" s="1"/>
      <c r="G12" s="15">
        <v>0.1</v>
      </c>
      <c r="H12" s="15" t="s">
        <v>185</v>
      </c>
      <c r="I12" s="15">
        <v>0.2</v>
      </c>
      <c r="J12" s="26" t="s">
        <v>17</v>
      </c>
      <c r="K12" s="26" t="s">
        <v>21</v>
      </c>
      <c r="L12" s="24" t="e">
        <f>#REF!</f>
        <v>#REF!</v>
      </c>
      <c r="M12" s="65" t="e">
        <f>#REF!</f>
        <v>#REF!</v>
      </c>
      <c r="N12" s="88"/>
      <c r="O12" s="66" t="e">
        <f>#REF!</f>
        <v>#REF!</v>
      </c>
      <c r="P12" s="85" t="e">
        <f>AVERAGE(M12,O12)</f>
        <v>#REF!</v>
      </c>
      <c r="Q12" s="20" t="s">
        <v>186</v>
      </c>
      <c r="R12" s="216"/>
      <c r="S12" s="45"/>
      <c r="T12" s="6"/>
      <c r="U12" s="6"/>
      <c r="V12" s="6"/>
      <c r="W12" s="62">
        <v>0.70009999999999994</v>
      </c>
      <c r="X12" s="62">
        <v>0.79990000000000006</v>
      </c>
    </row>
    <row r="13" spans="1:24" ht="42" customHeight="1" x14ac:dyDescent="0.25">
      <c r="A13" s="240"/>
      <c r="B13" s="217"/>
      <c r="C13" s="2" t="s">
        <v>89</v>
      </c>
      <c r="D13" s="1" t="s">
        <v>187</v>
      </c>
      <c r="E13" s="115" t="s">
        <v>12</v>
      </c>
      <c r="F13" s="1"/>
      <c r="G13" s="110">
        <v>0.1</v>
      </c>
      <c r="H13" s="110" t="s">
        <v>188</v>
      </c>
      <c r="I13" s="110">
        <v>0.3</v>
      </c>
      <c r="J13" s="26" t="s">
        <v>17</v>
      </c>
      <c r="K13" s="26" t="s">
        <v>21</v>
      </c>
      <c r="L13" s="24" t="e">
        <f>#REF!</f>
        <v>#REF!</v>
      </c>
      <c r="M13" s="65" t="e">
        <f>#REF!</f>
        <v>#REF!</v>
      </c>
      <c r="N13" s="88"/>
      <c r="O13" s="65" t="e">
        <f>#REF!</f>
        <v>#REF!</v>
      </c>
      <c r="P13" s="85" t="e">
        <f>AVERAGE(M13,O13)</f>
        <v>#REF!</v>
      </c>
      <c r="Q13" s="20" t="s">
        <v>189</v>
      </c>
      <c r="R13" s="217"/>
      <c r="S13" s="45"/>
      <c r="T13" s="6"/>
      <c r="U13" s="6"/>
      <c r="V13" s="6"/>
      <c r="W13" s="62">
        <v>0.70009999999999994</v>
      </c>
      <c r="X13" s="62">
        <v>0.79990000000000006</v>
      </c>
    </row>
    <row r="14" spans="1:24" ht="45" customHeight="1" x14ac:dyDescent="0.25">
      <c r="A14" s="225" t="s">
        <v>37</v>
      </c>
      <c r="B14" s="220" t="s">
        <v>52</v>
      </c>
      <c r="C14" s="2" t="s">
        <v>69</v>
      </c>
      <c r="D14" s="1" t="s">
        <v>126</v>
      </c>
      <c r="E14" s="4" t="s">
        <v>127</v>
      </c>
      <c r="F14" s="1"/>
      <c r="G14" s="13">
        <v>0.5</v>
      </c>
      <c r="H14" s="13" t="s">
        <v>116</v>
      </c>
      <c r="I14" s="8">
        <v>1</v>
      </c>
      <c r="J14" s="14" t="s">
        <v>17</v>
      </c>
      <c r="K14" s="14" t="s">
        <v>24</v>
      </c>
      <c r="L14" s="25" t="e">
        <f>#REF!</f>
        <v>#REF!</v>
      </c>
      <c r="M14" s="65" t="e">
        <f>#REF!</f>
        <v>#REF!</v>
      </c>
      <c r="N14" s="25" t="e">
        <f>#REF!</f>
        <v>#REF!</v>
      </c>
      <c r="O14" s="97" t="e">
        <f>#REF!</f>
        <v>#REF!</v>
      </c>
      <c r="P14" s="85" t="e">
        <f>AVERAGE(L14,M14,N14,O14)</f>
        <v>#REF!</v>
      </c>
      <c r="Q14" s="113" t="s">
        <v>128</v>
      </c>
      <c r="R14" s="220" t="s">
        <v>129</v>
      </c>
      <c r="S14" s="113"/>
      <c r="T14" s="113"/>
      <c r="U14" s="6"/>
      <c r="V14" s="6"/>
      <c r="W14" s="62">
        <v>0.70009999999999994</v>
      </c>
      <c r="X14" s="62">
        <v>0.89990000000000003</v>
      </c>
    </row>
    <row r="15" spans="1:24" ht="43.5" customHeight="1" x14ac:dyDescent="0.25">
      <c r="A15" s="222"/>
      <c r="B15" s="217"/>
      <c r="C15" s="2" t="s">
        <v>70</v>
      </c>
      <c r="D15" s="1" t="s">
        <v>130</v>
      </c>
      <c r="E15" s="4" t="s">
        <v>127</v>
      </c>
      <c r="F15" s="1"/>
      <c r="G15" s="13">
        <v>0.5</v>
      </c>
      <c r="H15" s="13" t="s">
        <v>116</v>
      </c>
      <c r="I15" s="8">
        <v>1</v>
      </c>
      <c r="J15" s="14" t="s">
        <v>17</v>
      </c>
      <c r="K15" s="14" t="s">
        <v>24</v>
      </c>
      <c r="L15" s="24" t="e">
        <f>#REF!</f>
        <v>#REF!</v>
      </c>
      <c r="M15" s="66" t="e">
        <f>#REF!</f>
        <v>#REF!</v>
      </c>
      <c r="N15" s="25" t="e">
        <f>#REF!</f>
        <v>#REF!</v>
      </c>
      <c r="O15" s="66" t="e">
        <f>#REF!</f>
        <v>#REF!</v>
      </c>
      <c r="P15" s="85" t="e">
        <f>AVERAGE(L15,M15,N15,O15)</f>
        <v>#REF!</v>
      </c>
      <c r="Q15" s="113" t="s">
        <v>131</v>
      </c>
      <c r="R15" s="217"/>
      <c r="S15" s="45"/>
      <c r="T15" s="6"/>
      <c r="U15" s="6"/>
      <c r="V15" s="6"/>
      <c r="W15" s="62">
        <v>0.15010000000000001</v>
      </c>
      <c r="X15" s="62">
        <v>0.19989999999999999</v>
      </c>
    </row>
    <row r="16" spans="1:24" ht="25.5" x14ac:dyDescent="0.25">
      <c r="A16" s="225" t="s">
        <v>38</v>
      </c>
      <c r="B16" s="220" t="s">
        <v>53</v>
      </c>
      <c r="C16" s="2" t="s">
        <v>71</v>
      </c>
      <c r="D16" s="1" t="s">
        <v>132</v>
      </c>
      <c r="E16" s="4" t="s">
        <v>11</v>
      </c>
      <c r="F16" s="1"/>
      <c r="G16" s="15">
        <v>0.5</v>
      </c>
      <c r="H16" s="15" t="s">
        <v>36</v>
      </c>
      <c r="I16" s="15">
        <v>0.8</v>
      </c>
      <c r="J16" s="14" t="s">
        <v>17</v>
      </c>
      <c r="K16" s="14" t="s">
        <v>23</v>
      </c>
      <c r="L16" s="88"/>
      <c r="M16" s="66" t="e">
        <f>#REF!</f>
        <v>#REF!</v>
      </c>
      <c r="N16" s="88"/>
      <c r="O16" s="66" t="e">
        <f>#REF!</f>
        <v>#REF!</v>
      </c>
      <c r="P16" s="85" t="e">
        <f>AVERAGE(M16,O16)</f>
        <v>#REF!</v>
      </c>
      <c r="Q16" s="113" t="s">
        <v>133</v>
      </c>
      <c r="R16" s="220" t="s">
        <v>134</v>
      </c>
      <c r="S16" s="113"/>
      <c r="T16" s="113"/>
      <c r="U16" s="6"/>
      <c r="V16" s="6"/>
      <c r="W16" s="62">
        <v>0.80010000000000003</v>
      </c>
      <c r="X16" s="62">
        <v>0.89990000000000003</v>
      </c>
    </row>
    <row r="17" spans="1:24" ht="26.25" thickBot="1" x14ac:dyDescent="0.3">
      <c r="A17" s="222"/>
      <c r="B17" s="217"/>
      <c r="C17" s="2" t="s">
        <v>72</v>
      </c>
      <c r="D17" s="1" t="s">
        <v>132</v>
      </c>
      <c r="E17" s="79" t="s">
        <v>11</v>
      </c>
      <c r="F17" s="79" t="s">
        <v>44</v>
      </c>
      <c r="G17" s="15">
        <v>0.5</v>
      </c>
      <c r="H17" s="15" t="s">
        <v>36</v>
      </c>
      <c r="I17" s="15">
        <v>0.8</v>
      </c>
      <c r="J17" s="77" t="s">
        <v>17</v>
      </c>
      <c r="K17" s="77" t="s">
        <v>23</v>
      </c>
      <c r="L17" s="90"/>
      <c r="M17" s="98" t="e">
        <f>#REF!</f>
        <v>#REF!</v>
      </c>
      <c r="N17" s="90"/>
      <c r="O17" s="99" t="e">
        <f>#REF!</f>
        <v>#REF!</v>
      </c>
      <c r="P17" s="83" t="e">
        <f>AVERAGE(M17,O17)</f>
        <v>#REF!</v>
      </c>
      <c r="Q17" s="113" t="s">
        <v>135</v>
      </c>
      <c r="R17" s="217"/>
      <c r="S17" s="45"/>
      <c r="T17" s="6"/>
      <c r="U17" s="6"/>
      <c r="V17" s="6"/>
      <c r="W17" s="62">
        <v>0.80010000000000003</v>
      </c>
      <c r="X17" s="62">
        <v>0.89990000000000003</v>
      </c>
    </row>
    <row r="18" spans="1:24" ht="39" customHeight="1" thickBot="1" x14ac:dyDescent="0.3">
      <c r="A18" s="225" t="s">
        <v>38</v>
      </c>
      <c r="B18" s="220" t="s">
        <v>54</v>
      </c>
      <c r="C18" s="2" t="s">
        <v>73</v>
      </c>
      <c r="D18" s="80" t="s">
        <v>136</v>
      </c>
      <c r="E18" s="113" t="s">
        <v>12</v>
      </c>
      <c r="F18" s="80"/>
      <c r="G18" s="8">
        <v>0.8</v>
      </c>
      <c r="H18" s="81" t="s">
        <v>137</v>
      </c>
      <c r="I18" s="82">
        <v>1</v>
      </c>
      <c r="J18" s="51" t="s">
        <v>17</v>
      </c>
      <c r="K18" s="51" t="s">
        <v>119</v>
      </c>
      <c r="L18" s="24" t="e">
        <f>#REF!</f>
        <v>#REF!</v>
      </c>
      <c r="M18" s="105" t="e">
        <f>#REF!</f>
        <v>#REF!</v>
      </c>
      <c r="N18" s="107" t="e">
        <f>#REF!</f>
        <v>#REF!</v>
      </c>
      <c r="O18" s="108" t="e">
        <f>#REF!</f>
        <v>#REF!</v>
      </c>
      <c r="P18" s="106" t="e">
        <f>AVERAGE(L18,M18,N18:O18)</f>
        <v>#REF!</v>
      </c>
      <c r="Q18" s="113" t="s">
        <v>138</v>
      </c>
      <c r="R18" s="220" t="s">
        <v>139</v>
      </c>
      <c r="S18" s="113"/>
      <c r="T18" s="113"/>
      <c r="U18" s="6"/>
      <c r="V18" s="6"/>
      <c r="W18" s="62">
        <v>0.60009999999999997</v>
      </c>
      <c r="X18" s="62">
        <v>0.64990000000000003</v>
      </c>
    </row>
    <row r="19" spans="1:24" ht="27.75" customHeight="1" x14ac:dyDescent="0.25">
      <c r="A19" s="226"/>
      <c r="B19" s="216"/>
      <c r="C19" s="2" t="s">
        <v>74</v>
      </c>
      <c r="D19" s="80" t="s">
        <v>140</v>
      </c>
      <c r="E19" s="113" t="s">
        <v>12</v>
      </c>
      <c r="F19" s="80"/>
      <c r="G19" s="8">
        <v>0.8</v>
      </c>
      <c r="H19" s="81" t="s">
        <v>137</v>
      </c>
      <c r="I19" s="82">
        <v>1</v>
      </c>
      <c r="J19" s="51" t="s">
        <v>17</v>
      </c>
      <c r="K19" s="51" t="s">
        <v>119</v>
      </c>
      <c r="L19" s="100"/>
      <c r="M19" s="120"/>
      <c r="N19" s="121"/>
      <c r="O19" s="122"/>
      <c r="P19" s="123"/>
      <c r="Q19" s="113" t="s">
        <v>141</v>
      </c>
      <c r="R19" s="216"/>
      <c r="S19" s="113"/>
      <c r="T19" s="6"/>
      <c r="U19" s="6"/>
      <c r="V19" s="6"/>
      <c r="W19" s="62"/>
      <c r="X19" s="62"/>
    </row>
    <row r="20" spans="1:24" ht="43.5" customHeight="1" x14ac:dyDescent="0.25">
      <c r="A20" s="226"/>
      <c r="B20" s="216"/>
      <c r="C20" s="2" t="s">
        <v>75</v>
      </c>
      <c r="D20" s="80" t="s">
        <v>142</v>
      </c>
      <c r="E20" s="113" t="s">
        <v>12</v>
      </c>
      <c r="F20" s="80"/>
      <c r="G20" s="8">
        <v>0.9</v>
      </c>
      <c r="H20" s="81" t="s">
        <v>145</v>
      </c>
      <c r="I20" s="82">
        <v>1</v>
      </c>
      <c r="J20" s="51" t="s">
        <v>17</v>
      </c>
      <c r="K20" s="112" t="s">
        <v>21</v>
      </c>
      <c r="L20" s="100"/>
      <c r="M20" s="120"/>
      <c r="N20" s="121"/>
      <c r="O20" s="122"/>
      <c r="P20" s="123"/>
      <c r="Q20" s="113" t="s">
        <v>143</v>
      </c>
      <c r="R20" s="216"/>
      <c r="S20" s="113"/>
      <c r="T20" s="6"/>
      <c r="U20" s="6"/>
      <c r="V20" s="6"/>
      <c r="W20" s="62"/>
      <c r="X20" s="62"/>
    </row>
    <row r="21" spans="1:24" ht="32.25" customHeight="1" x14ac:dyDescent="0.25">
      <c r="A21" s="222"/>
      <c r="B21" s="217"/>
      <c r="C21" s="2" t="s">
        <v>76</v>
      </c>
      <c r="D21" s="80" t="s">
        <v>144</v>
      </c>
      <c r="E21" s="113" t="s">
        <v>11</v>
      </c>
      <c r="F21" s="80"/>
      <c r="G21" s="8">
        <v>0.9</v>
      </c>
      <c r="H21" s="81" t="s">
        <v>145</v>
      </c>
      <c r="I21" s="82">
        <v>1</v>
      </c>
      <c r="J21" s="78" t="s">
        <v>17</v>
      </c>
      <c r="K21" s="78" t="s">
        <v>119</v>
      </c>
      <c r="L21" s="100" t="e">
        <f>#REF!</f>
        <v>#REF!</v>
      </c>
      <c r="M21" s="101" t="e">
        <f>#REF!</f>
        <v>#REF!</v>
      </c>
      <c r="N21" s="100" t="e">
        <f>#REF!</f>
        <v>#REF!</v>
      </c>
      <c r="O21" s="101" t="e">
        <f>#REF!</f>
        <v>#REF!</v>
      </c>
      <c r="P21" s="91" t="e">
        <f>AVERAGE(L21,M21,N21:O21)</f>
        <v>#REF!</v>
      </c>
      <c r="Q21" s="113" t="s">
        <v>146</v>
      </c>
      <c r="R21" s="217"/>
      <c r="S21" s="45"/>
      <c r="T21" s="6"/>
      <c r="U21" s="6"/>
      <c r="V21" s="6"/>
      <c r="W21" s="62">
        <v>0.35010000000000002</v>
      </c>
      <c r="X21" s="62">
        <v>0.39900000000000002</v>
      </c>
    </row>
    <row r="22" spans="1:24" ht="38.25" customHeight="1" x14ac:dyDescent="0.25">
      <c r="A22" s="238" t="s">
        <v>38</v>
      </c>
      <c r="B22" s="241" t="s">
        <v>55</v>
      </c>
      <c r="C22" s="2" t="s">
        <v>77</v>
      </c>
      <c r="D22" s="1" t="s">
        <v>147</v>
      </c>
      <c r="E22" s="116" t="s">
        <v>11</v>
      </c>
      <c r="F22" s="1"/>
      <c r="G22" s="8">
        <v>0.9</v>
      </c>
      <c r="H22" s="81" t="s">
        <v>145</v>
      </c>
      <c r="I22" s="82">
        <v>1</v>
      </c>
      <c r="J22" s="112" t="s">
        <v>17</v>
      </c>
      <c r="K22" s="112" t="s">
        <v>119</v>
      </c>
      <c r="L22" s="100"/>
      <c r="M22" s="101"/>
      <c r="N22" s="100"/>
      <c r="O22" s="101"/>
      <c r="P22" s="91"/>
      <c r="Q22" s="113" t="s">
        <v>148</v>
      </c>
      <c r="R22" s="113" t="s">
        <v>149</v>
      </c>
      <c r="S22" s="113"/>
      <c r="T22" s="113"/>
      <c r="U22" s="6"/>
      <c r="V22" s="6"/>
      <c r="W22" s="62"/>
      <c r="X22" s="62"/>
    </row>
    <row r="23" spans="1:24" ht="39" customHeight="1" x14ac:dyDescent="0.25">
      <c r="A23" s="239"/>
      <c r="B23" s="242"/>
      <c r="C23" s="2" t="s">
        <v>78</v>
      </c>
      <c r="D23" s="1" t="s">
        <v>253</v>
      </c>
      <c r="E23" s="116" t="s">
        <v>127</v>
      </c>
      <c r="F23" s="1"/>
      <c r="G23" s="8">
        <v>0.7</v>
      </c>
      <c r="H23" s="81" t="s">
        <v>150</v>
      </c>
      <c r="I23" s="82">
        <v>1</v>
      </c>
      <c r="J23" s="112" t="s">
        <v>17</v>
      </c>
      <c r="K23" s="112" t="s">
        <v>119</v>
      </c>
      <c r="L23" s="100"/>
      <c r="M23" s="101"/>
      <c r="N23" s="100"/>
      <c r="O23" s="101"/>
      <c r="P23" s="91"/>
      <c r="Q23" s="113" t="s">
        <v>151</v>
      </c>
      <c r="R23" s="220" t="s">
        <v>152</v>
      </c>
      <c r="S23" s="113"/>
      <c r="T23" s="113"/>
      <c r="U23" s="6"/>
      <c r="V23" s="6"/>
      <c r="W23" s="62"/>
      <c r="X23" s="62"/>
    </row>
    <row r="24" spans="1:24" ht="38.25" x14ac:dyDescent="0.25">
      <c r="A24" s="239"/>
      <c r="B24" s="242"/>
      <c r="C24" s="2" t="s">
        <v>79</v>
      </c>
      <c r="D24" s="1" t="s">
        <v>254</v>
      </c>
      <c r="E24" s="116" t="s">
        <v>127</v>
      </c>
      <c r="F24" s="1"/>
      <c r="G24" s="8">
        <v>0.7</v>
      </c>
      <c r="H24" s="81" t="s">
        <v>150</v>
      </c>
      <c r="I24" s="82">
        <v>1</v>
      </c>
      <c r="J24" s="112" t="s">
        <v>17</v>
      </c>
      <c r="K24" s="112" t="s">
        <v>119</v>
      </c>
      <c r="L24" s="100"/>
      <c r="M24" s="101"/>
      <c r="N24" s="100"/>
      <c r="O24" s="101"/>
      <c r="P24" s="91"/>
      <c r="Q24" s="113" t="s">
        <v>153</v>
      </c>
      <c r="R24" s="216"/>
      <c r="S24" s="113"/>
      <c r="T24" s="6"/>
      <c r="U24" s="6"/>
      <c r="V24" s="6"/>
      <c r="W24" s="62"/>
      <c r="X24" s="62"/>
    </row>
    <row r="25" spans="1:24" ht="25.5" customHeight="1" x14ac:dyDescent="0.25">
      <c r="A25" s="239"/>
      <c r="B25" s="242"/>
      <c r="C25" s="2" t="s">
        <v>80</v>
      </c>
      <c r="D25" s="1" t="s">
        <v>255</v>
      </c>
      <c r="E25" s="116" t="s">
        <v>127</v>
      </c>
      <c r="F25" s="1"/>
      <c r="G25" s="8">
        <v>0.7</v>
      </c>
      <c r="H25" s="81" t="s">
        <v>150</v>
      </c>
      <c r="I25" s="82">
        <v>1</v>
      </c>
      <c r="J25" s="112" t="s">
        <v>17</v>
      </c>
      <c r="K25" s="112" t="s">
        <v>23</v>
      </c>
      <c r="L25" s="100"/>
      <c r="M25" s="101"/>
      <c r="N25" s="100"/>
      <c r="O25" s="101"/>
      <c r="P25" s="91"/>
      <c r="Q25" s="113" t="s">
        <v>154</v>
      </c>
      <c r="R25" s="217"/>
      <c r="S25" s="113"/>
      <c r="T25" s="6"/>
      <c r="U25" s="6"/>
      <c r="V25" s="6"/>
      <c r="W25" s="62"/>
      <c r="X25" s="62"/>
    </row>
    <row r="26" spans="1:24" ht="29.25" customHeight="1" x14ac:dyDescent="0.25">
      <c r="A26" s="239"/>
      <c r="B26" s="242"/>
      <c r="C26" s="2" t="s">
        <v>155</v>
      </c>
      <c r="D26" s="1" t="s">
        <v>256</v>
      </c>
      <c r="E26" s="116" t="s">
        <v>12</v>
      </c>
      <c r="F26" s="1"/>
      <c r="G26" s="126">
        <v>84</v>
      </c>
      <c r="H26" s="126">
        <v>159</v>
      </c>
      <c r="I26" s="126">
        <v>173</v>
      </c>
      <c r="J26" s="112" t="s">
        <v>156</v>
      </c>
      <c r="K26" s="112" t="s">
        <v>119</v>
      </c>
      <c r="L26" s="100"/>
      <c r="M26" s="101"/>
      <c r="N26" s="100"/>
      <c r="O26" s="101"/>
      <c r="P26" s="91"/>
      <c r="Q26" s="113" t="s">
        <v>157</v>
      </c>
      <c r="R26" s="113" t="s">
        <v>158</v>
      </c>
      <c r="S26" s="113"/>
      <c r="T26" s="113"/>
      <c r="U26" s="6"/>
      <c r="V26" s="6"/>
      <c r="W26" s="62"/>
      <c r="X26" s="62"/>
    </row>
    <row r="27" spans="1:24" ht="54.75" customHeight="1" x14ac:dyDescent="0.25">
      <c r="A27" s="239"/>
      <c r="B27" s="242"/>
      <c r="C27" s="2" t="s">
        <v>81</v>
      </c>
      <c r="D27" s="1" t="s">
        <v>159</v>
      </c>
      <c r="E27" s="116" t="s">
        <v>127</v>
      </c>
      <c r="F27" s="1"/>
      <c r="G27" s="8">
        <v>0.5</v>
      </c>
      <c r="H27" s="81" t="s">
        <v>160</v>
      </c>
      <c r="I27" s="82">
        <v>1</v>
      </c>
      <c r="J27" s="112" t="s">
        <v>17</v>
      </c>
      <c r="K27" s="112" t="s">
        <v>23</v>
      </c>
      <c r="L27" s="100"/>
      <c r="M27" s="101"/>
      <c r="N27" s="100"/>
      <c r="O27" s="101"/>
      <c r="P27" s="91"/>
      <c r="Q27" s="113" t="s">
        <v>161</v>
      </c>
      <c r="R27" s="113" t="s">
        <v>162</v>
      </c>
      <c r="S27" s="113"/>
      <c r="T27" s="113"/>
      <c r="U27" s="6"/>
      <c r="V27" s="6"/>
      <c r="W27" s="62"/>
      <c r="X27" s="62"/>
    </row>
    <row r="28" spans="1:24" ht="39.75" customHeight="1" x14ac:dyDescent="0.25">
      <c r="A28" s="240"/>
      <c r="B28" s="243"/>
      <c r="C28" s="2" t="s">
        <v>82</v>
      </c>
      <c r="D28" s="1" t="s">
        <v>163</v>
      </c>
      <c r="E28" s="116" t="s">
        <v>127</v>
      </c>
      <c r="F28" s="1"/>
      <c r="G28" s="8">
        <v>0.5</v>
      </c>
      <c r="H28" s="81" t="s">
        <v>160</v>
      </c>
      <c r="I28" s="82">
        <v>1</v>
      </c>
      <c r="J28" s="26" t="s">
        <v>17</v>
      </c>
      <c r="K28" s="26" t="s">
        <v>23</v>
      </c>
      <c r="L28" s="88"/>
      <c r="M28" s="66" t="e">
        <f>#REF!</f>
        <v>#REF!</v>
      </c>
      <c r="N28" s="88"/>
      <c r="O28" s="85" t="e">
        <f>#REF!</f>
        <v>#REF!</v>
      </c>
      <c r="P28" s="85" t="e">
        <f>AVERAGE(M28,O28)</f>
        <v>#REF!</v>
      </c>
      <c r="Q28" s="113" t="s">
        <v>164</v>
      </c>
      <c r="R28" s="113" t="s">
        <v>162</v>
      </c>
      <c r="S28" s="45"/>
      <c r="T28" s="6"/>
      <c r="U28" s="6"/>
      <c r="V28" s="6"/>
      <c r="W28" s="62">
        <v>0.80010000000000003</v>
      </c>
      <c r="X28" s="62">
        <v>0.89990000000000003</v>
      </c>
    </row>
    <row r="29" spans="1:24" ht="38.25" customHeight="1" x14ac:dyDescent="0.25">
      <c r="A29" s="238" t="s">
        <v>38</v>
      </c>
      <c r="B29" s="241" t="s">
        <v>56</v>
      </c>
      <c r="C29" s="2" t="s">
        <v>110</v>
      </c>
      <c r="D29" s="1" t="s">
        <v>238</v>
      </c>
      <c r="E29" s="119" t="s">
        <v>127</v>
      </c>
      <c r="F29" s="1"/>
      <c r="G29" s="8">
        <v>0.5</v>
      </c>
      <c r="H29" s="81" t="s">
        <v>239</v>
      </c>
      <c r="I29" s="82">
        <v>0.7</v>
      </c>
      <c r="J29" s="51" t="s">
        <v>17</v>
      </c>
      <c r="K29" s="51" t="s">
        <v>23</v>
      </c>
      <c r="L29" s="88"/>
      <c r="M29" s="66"/>
      <c r="N29" s="88"/>
      <c r="O29" s="85"/>
      <c r="P29" s="85"/>
      <c r="Q29" s="118" t="s">
        <v>240</v>
      </c>
      <c r="R29" s="220" t="s">
        <v>246</v>
      </c>
      <c r="S29" s="118"/>
      <c r="T29" s="118"/>
      <c r="U29" s="6"/>
      <c r="V29" s="6"/>
      <c r="W29" s="62"/>
      <c r="X29" s="62"/>
    </row>
    <row r="30" spans="1:24" ht="42" customHeight="1" x14ac:dyDescent="0.25">
      <c r="A30" s="239"/>
      <c r="B30" s="242"/>
      <c r="C30" s="2" t="s">
        <v>111</v>
      </c>
      <c r="D30" s="1" t="s">
        <v>241</v>
      </c>
      <c r="E30" s="119" t="s">
        <v>11</v>
      </c>
      <c r="F30" s="1"/>
      <c r="G30" s="8">
        <v>0.6</v>
      </c>
      <c r="H30" s="81" t="s">
        <v>242</v>
      </c>
      <c r="I30" s="82">
        <v>1</v>
      </c>
      <c r="J30" s="51" t="s">
        <v>17</v>
      </c>
      <c r="K30" s="51" t="s">
        <v>21</v>
      </c>
      <c r="L30" s="88"/>
      <c r="M30" s="66"/>
      <c r="N30" s="88"/>
      <c r="O30" s="85"/>
      <c r="P30" s="85"/>
      <c r="Q30" s="118" t="s">
        <v>243</v>
      </c>
      <c r="R30" s="216"/>
      <c r="S30" s="113"/>
      <c r="T30" s="6"/>
      <c r="U30" s="6"/>
      <c r="V30" s="6"/>
      <c r="W30" s="62"/>
      <c r="X30" s="62"/>
    </row>
    <row r="31" spans="1:24" ht="53.25" customHeight="1" x14ac:dyDescent="0.25">
      <c r="A31" s="240"/>
      <c r="B31" s="243"/>
      <c r="C31" s="2" t="s">
        <v>112</v>
      </c>
      <c r="D31" s="1" t="s">
        <v>244</v>
      </c>
      <c r="E31" s="119" t="s">
        <v>127</v>
      </c>
      <c r="F31" s="1"/>
      <c r="G31" s="15">
        <v>0</v>
      </c>
      <c r="H31" s="15">
        <v>0</v>
      </c>
      <c r="I31" s="127">
        <v>1E-3</v>
      </c>
      <c r="J31" s="51" t="s">
        <v>17</v>
      </c>
      <c r="K31" s="51" t="s">
        <v>23</v>
      </c>
      <c r="L31" s="88"/>
      <c r="M31" s="88"/>
      <c r="N31" s="88"/>
      <c r="O31" s="66" t="e">
        <f>+#REF!</f>
        <v>#REF!</v>
      </c>
      <c r="P31" s="85" t="e">
        <f>+AVERAGE(L31:O31)</f>
        <v>#REF!</v>
      </c>
      <c r="Q31" s="118" t="s">
        <v>245</v>
      </c>
      <c r="R31" s="217"/>
      <c r="S31" s="74"/>
      <c r="T31" s="6"/>
      <c r="U31" s="6"/>
      <c r="V31" s="6"/>
      <c r="W31" s="62"/>
      <c r="X31" s="62"/>
    </row>
    <row r="32" spans="1:24" ht="50.25" customHeight="1" x14ac:dyDescent="0.25">
      <c r="A32" s="238" t="s">
        <v>39</v>
      </c>
      <c r="B32" s="220" t="s">
        <v>57</v>
      </c>
      <c r="C32" s="2" t="s">
        <v>83</v>
      </c>
      <c r="D32" s="1" t="s">
        <v>165</v>
      </c>
      <c r="E32" s="116" t="s">
        <v>12</v>
      </c>
      <c r="F32" s="1"/>
      <c r="G32" s="15">
        <v>0.5</v>
      </c>
      <c r="H32" s="15" t="s">
        <v>116</v>
      </c>
      <c r="I32" s="15">
        <v>1</v>
      </c>
      <c r="J32" s="51" t="s">
        <v>17</v>
      </c>
      <c r="K32" s="51" t="s">
        <v>21</v>
      </c>
      <c r="L32" s="88"/>
      <c r="M32" s="88"/>
      <c r="N32" s="88"/>
      <c r="O32" s="66"/>
      <c r="P32" s="85"/>
      <c r="Q32" s="113" t="s">
        <v>166</v>
      </c>
      <c r="R32" s="113" t="s">
        <v>167</v>
      </c>
      <c r="S32" s="113"/>
      <c r="T32" s="113"/>
      <c r="U32" s="6"/>
      <c r="V32" s="6"/>
      <c r="W32" s="62"/>
      <c r="X32" s="62"/>
    </row>
    <row r="33" spans="1:24" ht="38.25" x14ac:dyDescent="0.25">
      <c r="A33" s="240"/>
      <c r="B33" s="217"/>
      <c r="C33" s="2" t="s">
        <v>84</v>
      </c>
      <c r="D33" s="1" t="s">
        <v>168</v>
      </c>
      <c r="E33" s="116" t="s">
        <v>12</v>
      </c>
      <c r="F33" s="1"/>
      <c r="G33" s="15">
        <v>0.5</v>
      </c>
      <c r="H33" s="15" t="s">
        <v>116</v>
      </c>
      <c r="I33" s="15">
        <v>1</v>
      </c>
      <c r="J33" s="51" t="s">
        <v>17</v>
      </c>
      <c r="K33" s="51" t="s">
        <v>21</v>
      </c>
      <c r="L33" s="88"/>
      <c r="M33" s="88"/>
      <c r="N33" s="88"/>
      <c r="O33" s="66" t="e">
        <f>+#REF!</f>
        <v>#REF!</v>
      </c>
      <c r="P33" s="85" t="e">
        <f>+AVERAGE(L33:O33)</f>
        <v>#REF!</v>
      </c>
      <c r="Q33" s="113" t="s">
        <v>169</v>
      </c>
      <c r="R33" s="113"/>
      <c r="S33" s="74"/>
      <c r="T33" s="6"/>
      <c r="U33" s="6"/>
      <c r="V33" s="6"/>
      <c r="W33" s="62"/>
      <c r="X33" s="62"/>
    </row>
    <row r="34" spans="1:24" ht="63.75" x14ac:dyDescent="0.25">
      <c r="A34" s="111" t="s">
        <v>39</v>
      </c>
      <c r="B34" s="73" t="s">
        <v>58</v>
      </c>
      <c r="C34" s="76"/>
      <c r="D34" s="1" t="s">
        <v>31</v>
      </c>
      <c r="E34" s="75" t="s">
        <v>11</v>
      </c>
      <c r="F34" s="75" t="s">
        <v>44</v>
      </c>
      <c r="G34" s="15">
        <v>0.9</v>
      </c>
      <c r="H34" s="15" t="s">
        <v>25</v>
      </c>
      <c r="I34" s="15">
        <v>1</v>
      </c>
      <c r="J34" s="51" t="s">
        <v>17</v>
      </c>
      <c r="K34" s="51" t="s">
        <v>24</v>
      </c>
      <c r="L34" s="88"/>
      <c r="M34" s="88"/>
      <c r="N34" s="88"/>
      <c r="O34" s="66" t="e">
        <f>+#REF!</f>
        <v>#REF!</v>
      </c>
      <c r="P34" s="85" t="e">
        <f>+AVERAGE(L34:O34)</f>
        <v>#REF!</v>
      </c>
      <c r="Q34" s="74" t="s">
        <v>35</v>
      </c>
      <c r="R34" s="74" t="s">
        <v>42</v>
      </c>
      <c r="S34" s="74"/>
      <c r="T34" s="6"/>
      <c r="U34" s="6"/>
      <c r="V34" s="6"/>
      <c r="W34" s="62"/>
      <c r="X34" s="62"/>
    </row>
    <row r="35" spans="1:24" ht="66" customHeight="1" x14ac:dyDescent="0.25">
      <c r="A35" s="238" t="s">
        <v>39</v>
      </c>
      <c r="B35" s="220" t="s">
        <v>59</v>
      </c>
      <c r="C35" s="39" t="s">
        <v>170</v>
      </c>
      <c r="D35" s="1" t="s">
        <v>171</v>
      </c>
      <c r="E35" s="116" t="s">
        <v>127</v>
      </c>
      <c r="F35" s="1"/>
      <c r="G35" s="15">
        <v>0.7</v>
      </c>
      <c r="H35" s="15" t="s">
        <v>22</v>
      </c>
      <c r="I35" s="15">
        <v>0.9</v>
      </c>
      <c r="J35" s="51" t="s">
        <v>17</v>
      </c>
      <c r="K35" s="51" t="s">
        <v>23</v>
      </c>
      <c r="L35" s="88"/>
      <c r="M35" s="88"/>
      <c r="N35" s="88"/>
      <c r="O35" s="66"/>
      <c r="P35" s="85"/>
      <c r="Q35" s="113" t="s">
        <v>172</v>
      </c>
      <c r="R35" s="113" t="s">
        <v>173</v>
      </c>
      <c r="S35" s="113"/>
      <c r="T35" s="113"/>
      <c r="U35" s="6"/>
      <c r="V35" s="6"/>
      <c r="W35" s="62"/>
      <c r="X35" s="62"/>
    </row>
    <row r="36" spans="1:24" ht="63.75" customHeight="1" x14ac:dyDescent="0.25">
      <c r="A36" s="240"/>
      <c r="B36" s="217"/>
      <c r="C36" s="39" t="s">
        <v>85</v>
      </c>
      <c r="D36" s="1" t="s">
        <v>174</v>
      </c>
      <c r="E36" s="116" t="s">
        <v>127</v>
      </c>
      <c r="F36" s="1"/>
      <c r="G36" s="15">
        <v>0.65</v>
      </c>
      <c r="H36" s="15" t="s">
        <v>175</v>
      </c>
      <c r="I36" s="15">
        <v>0.9</v>
      </c>
      <c r="J36" s="51" t="s">
        <v>17</v>
      </c>
      <c r="K36" s="51" t="s">
        <v>23</v>
      </c>
      <c r="L36" s="88"/>
      <c r="M36" s="88"/>
      <c r="N36" s="88"/>
      <c r="O36" s="66" t="e">
        <f>+#REF!</f>
        <v>#REF!</v>
      </c>
      <c r="P36" s="85" t="e">
        <f>+AVERAGE(L36:O36)</f>
        <v>#REF!</v>
      </c>
      <c r="Q36" s="113" t="s">
        <v>176</v>
      </c>
      <c r="R36" s="113"/>
      <c r="S36" s="74"/>
      <c r="T36" s="6"/>
      <c r="U36" s="6"/>
      <c r="V36" s="6"/>
      <c r="W36" s="62"/>
      <c r="X36" s="62"/>
    </row>
    <row r="37" spans="1:24" ht="51" customHeight="1" x14ac:dyDescent="0.25">
      <c r="A37" s="225" t="s">
        <v>39</v>
      </c>
      <c r="B37" s="220" t="s">
        <v>60</v>
      </c>
      <c r="C37" s="39" t="s">
        <v>105</v>
      </c>
      <c r="D37" s="1" t="s">
        <v>230</v>
      </c>
      <c r="E37" s="4" t="s">
        <v>127</v>
      </c>
      <c r="F37" s="1"/>
      <c r="G37" s="4">
        <v>0.5</v>
      </c>
      <c r="H37" s="23" t="s">
        <v>116</v>
      </c>
      <c r="I37" s="4">
        <v>1</v>
      </c>
      <c r="J37" s="23" t="s">
        <v>17</v>
      </c>
      <c r="K37" s="3" t="s">
        <v>23</v>
      </c>
      <c r="L37" s="102" t="e">
        <f>#REF!</f>
        <v>#REF!</v>
      </c>
      <c r="M37" s="103" t="e">
        <f>#REF!</f>
        <v>#REF!</v>
      </c>
      <c r="N37" s="102" t="e">
        <f>#REF!</f>
        <v>#REF!</v>
      </c>
      <c r="O37" s="67" t="e">
        <f>#REF!</f>
        <v>#REF!</v>
      </c>
      <c r="P37" s="93" t="e">
        <f>AVERAGE(L37,M37,N37,O37)</f>
        <v>#REF!</v>
      </c>
      <c r="Q37" s="113" t="s">
        <v>231</v>
      </c>
      <c r="R37" s="220" t="s">
        <v>232</v>
      </c>
      <c r="S37" s="113"/>
      <c r="T37" s="113"/>
      <c r="U37" s="6"/>
      <c r="V37" s="6"/>
      <c r="W37" s="23">
        <v>56</v>
      </c>
      <c r="X37" s="23">
        <v>60</v>
      </c>
    </row>
    <row r="38" spans="1:24" ht="25.5" x14ac:dyDescent="0.25">
      <c r="A38" s="226"/>
      <c r="B38" s="216"/>
      <c r="C38" s="39" t="s">
        <v>106</v>
      </c>
      <c r="D38" s="1" t="s">
        <v>233</v>
      </c>
      <c r="E38" s="4" t="s">
        <v>127</v>
      </c>
      <c r="F38" s="1"/>
      <c r="G38" s="4">
        <v>0.5</v>
      </c>
      <c r="H38" s="23" t="s">
        <v>116</v>
      </c>
      <c r="I38" s="4">
        <v>1</v>
      </c>
      <c r="J38" s="23" t="s">
        <v>17</v>
      </c>
      <c r="K38" s="116" t="s">
        <v>23</v>
      </c>
      <c r="L38" s="102" t="e">
        <f>#REF!</f>
        <v>#REF!</v>
      </c>
      <c r="M38" s="103" t="e">
        <f>#REF!</f>
        <v>#REF!</v>
      </c>
      <c r="N38" s="102" t="e">
        <f>#REF!</f>
        <v>#REF!</v>
      </c>
      <c r="O38" s="67" t="e">
        <f>#REF!</f>
        <v>#REF!</v>
      </c>
      <c r="P38" s="93" t="e">
        <f>AVERAGE(L38,M38,N38,O38)</f>
        <v>#REF!</v>
      </c>
      <c r="Q38" s="113" t="s">
        <v>231</v>
      </c>
      <c r="R38" s="216"/>
      <c r="S38" s="45"/>
      <c r="T38" s="6"/>
      <c r="U38" s="6"/>
      <c r="V38" s="6"/>
      <c r="W38" s="23">
        <v>56</v>
      </c>
      <c r="X38" s="23">
        <v>60</v>
      </c>
    </row>
    <row r="39" spans="1:24" ht="25.5" x14ac:dyDescent="0.25">
      <c r="A39" s="226"/>
      <c r="B39" s="216"/>
      <c r="C39" s="39" t="s">
        <v>107</v>
      </c>
      <c r="D39" s="1" t="s">
        <v>234</v>
      </c>
      <c r="E39" s="4" t="s">
        <v>12</v>
      </c>
      <c r="F39" s="1"/>
      <c r="G39" s="4">
        <v>0.5</v>
      </c>
      <c r="H39" s="23" t="s">
        <v>116</v>
      </c>
      <c r="I39" s="4">
        <v>1</v>
      </c>
      <c r="J39" s="23" t="s">
        <v>17</v>
      </c>
      <c r="K39" s="116" t="s">
        <v>23</v>
      </c>
      <c r="L39" s="102" t="e">
        <f>#REF!</f>
        <v>#REF!</v>
      </c>
      <c r="M39" s="103" t="e">
        <f>#REF!</f>
        <v>#REF!</v>
      </c>
      <c r="N39" s="102" t="e">
        <f>#REF!</f>
        <v>#REF!</v>
      </c>
      <c r="O39" s="67" t="e">
        <f>#REF!</f>
        <v>#REF!</v>
      </c>
      <c r="P39" s="93" t="e">
        <f>AVERAGE(L39,M39,N39,O39)</f>
        <v>#REF!</v>
      </c>
      <c r="Q39" s="113" t="s">
        <v>231</v>
      </c>
      <c r="R39" s="216"/>
      <c r="S39" s="45"/>
      <c r="T39" s="6"/>
      <c r="U39" s="6"/>
      <c r="V39" s="6"/>
      <c r="W39" s="23">
        <v>56</v>
      </c>
      <c r="X39" s="23">
        <v>60</v>
      </c>
    </row>
    <row r="40" spans="1:24" ht="38.25" x14ac:dyDescent="0.25">
      <c r="A40" s="226"/>
      <c r="B40" s="216"/>
      <c r="C40" s="39" t="s">
        <v>108</v>
      </c>
      <c r="D40" s="1" t="s">
        <v>235</v>
      </c>
      <c r="E40" s="4" t="s">
        <v>12</v>
      </c>
      <c r="F40" s="1"/>
      <c r="G40" s="4">
        <v>0.5</v>
      </c>
      <c r="H40" s="23" t="s">
        <v>116</v>
      </c>
      <c r="I40" s="4">
        <v>1</v>
      </c>
      <c r="J40" s="23" t="s">
        <v>17</v>
      </c>
      <c r="K40" s="116" t="s">
        <v>23</v>
      </c>
      <c r="L40" s="102"/>
      <c r="M40" s="103"/>
      <c r="N40" s="102"/>
      <c r="O40" s="67"/>
      <c r="P40" s="93"/>
      <c r="Q40" s="113" t="s">
        <v>236</v>
      </c>
      <c r="R40" s="216"/>
      <c r="S40" s="113"/>
      <c r="T40" s="6"/>
      <c r="U40" s="6"/>
      <c r="V40" s="6"/>
      <c r="W40" s="23"/>
      <c r="X40" s="23"/>
    </row>
    <row r="41" spans="1:24" ht="25.5" x14ac:dyDescent="0.25">
      <c r="A41" s="222"/>
      <c r="B41" s="217"/>
      <c r="C41" s="39" t="s">
        <v>109</v>
      </c>
      <c r="D41" s="1" t="s">
        <v>237</v>
      </c>
      <c r="E41" s="4" t="s">
        <v>12</v>
      </c>
      <c r="F41" s="1"/>
      <c r="G41" s="4">
        <v>0.5</v>
      </c>
      <c r="H41" s="23" t="s">
        <v>116</v>
      </c>
      <c r="I41" s="4">
        <v>1</v>
      </c>
      <c r="J41" s="23" t="s">
        <v>17</v>
      </c>
      <c r="K41" s="3" t="s">
        <v>119</v>
      </c>
      <c r="L41" s="102" t="e">
        <f>#REF!</f>
        <v>#REF!</v>
      </c>
      <c r="M41" s="103" t="e">
        <f>#REF!</f>
        <v>#REF!</v>
      </c>
      <c r="N41" s="102" t="e">
        <f>#REF!</f>
        <v>#REF!</v>
      </c>
      <c r="O41" s="67" t="e">
        <f>#REF!</f>
        <v>#REF!</v>
      </c>
      <c r="P41" s="93" t="e">
        <f>AVERAGE(L41,M41,N41,O41)</f>
        <v>#REF!</v>
      </c>
      <c r="Q41" s="113" t="s">
        <v>236</v>
      </c>
      <c r="R41" s="217"/>
      <c r="S41" s="45"/>
      <c r="T41" s="6"/>
      <c r="U41" s="6"/>
      <c r="V41" s="6"/>
      <c r="W41" s="23">
        <v>56</v>
      </c>
      <c r="X41" s="23">
        <v>60</v>
      </c>
    </row>
    <row r="42" spans="1:24" ht="68.25" customHeight="1" x14ac:dyDescent="0.25">
      <c r="A42" s="238" t="s">
        <v>39</v>
      </c>
      <c r="B42" s="220" t="s">
        <v>61</v>
      </c>
      <c r="C42" s="39" t="s">
        <v>90</v>
      </c>
      <c r="D42" s="1" t="s">
        <v>190</v>
      </c>
      <c r="E42" s="51" t="s">
        <v>12</v>
      </c>
      <c r="F42" s="1"/>
      <c r="G42" s="23"/>
      <c r="H42" s="23"/>
      <c r="I42" s="37">
        <v>1</v>
      </c>
      <c r="J42" s="23" t="s">
        <v>17</v>
      </c>
      <c r="K42" s="116" t="s">
        <v>21</v>
      </c>
      <c r="L42" s="102"/>
      <c r="M42" s="103"/>
      <c r="N42" s="102"/>
      <c r="O42" s="67"/>
      <c r="P42" s="93"/>
      <c r="Q42" s="113" t="s">
        <v>191</v>
      </c>
      <c r="R42" s="220" t="s">
        <v>192</v>
      </c>
      <c r="S42" s="113"/>
      <c r="T42" s="113"/>
      <c r="U42" s="6"/>
      <c r="V42" s="6"/>
      <c r="W42" s="23"/>
      <c r="X42" s="23"/>
    </row>
    <row r="43" spans="1:24" ht="53.25" customHeight="1" x14ac:dyDescent="0.25">
      <c r="A43" s="239"/>
      <c r="B43" s="216"/>
      <c r="C43" s="39" t="s">
        <v>91</v>
      </c>
      <c r="D43" s="1" t="s">
        <v>193</v>
      </c>
      <c r="E43" s="51" t="s">
        <v>12</v>
      </c>
      <c r="F43" s="1"/>
      <c r="G43" s="37">
        <v>0.8</v>
      </c>
      <c r="H43" s="51" t="s">
        <v>26</v>
      </c>
      <c r="I43" s="37">
        <v>1</v>
      </c>
      <c r="J43" s="23" t="s">
        <v>17</v>
      </c>
      <c r="K43" s="116" t="s">
        <v>119</v>
      </c>
      <c r="L43" s="102"/>
      <c r="M43" s="103"/>
      <c r="N43" s="102"/>
      <c r="O43" s="67"/>
      <c r="P43" s="93"/>
      <c r="Q43" s="113" t="s">
        <v>194</v>
      </c>
      <c r="R43" s="217"/>
      <c r="S43" s="113"/>
      <c r="T43" s="113"/>
      <c r="U43" s="6"/>
      <c r="V43" s="6"/>
      <c r="W43" s="23"/>
      <c r="X43" s="23"/>
    </row>
    <row r="44" spans="1:24" ht="33.75" customHeight="1" x14ac:dyDescent="0.25">
      <c r="A44" s="239"/>
      <c r="B44" s="216"/>
      <c r="C44" s="39" t="s">
        <v>92</v>
      </c>
      <c r="D44" s="1" t="s">
        <v>195</v>
      </c>
      <c r="E44" s="51" t="s">
        <v>127</v>
      </c>
      <c r="F44" s="1"/>
      <c r="G44" s="37">
        <v>0.05</v>
      </c>
      <c r="H44" s="51" t="s">
        <v>196</v>
      </c>
      <c r="I44" s="37">
        <v>0</v>
      </c>
      <c r="J44" s="23" t="s">
        <v>17</v>
      </c>
      <c r="K44" s="116" t="s">
        <v>119</v>
      </c>
      <c r="L44" s="102"/>
      <c r="M44" s="103"/>
      <c r="N44" s="102"/>
      <c r="O44" s="67"/>
      <c r="P44" s="93"/>
      <c r="Q44" s="113" t="s">
        <v>197</v>
      </c>
      <c r="R44" s="220" t="s">
        <v>212</v>
      </c>
      <c r="S44" s="113"/>
      <c r="T44" s="6"/>
      <c r="U44" s="6"/>
      <c r="V44" s="6"/>
      <c r="W44" s="23"/>
      <c r="X44" s="23"/>
    </row>
    <row r="45" spans="1:24" ht="38.25" customHeight="1" x14ac:dyDescent="0.25">
      <c r="A45" s="239"/>
      <c r="B45" s="216"/>
      <c r="C45" s="39" t="s">
        <v>93</v>
      </c>
      <c r="D45" s="1" t="s">
        <v>198</v>
      </c>
      <c r="E45" s="51" t="s">
        <v>127</v>
      </c>
      <c r="F45" s="1"/>
      <c r="G45" s="37">
        <v>0.05</v>
      </c>
      <c r="H45" s="51" t="s">
        <v>196</v>
      </c>
      <c r="I45" s="37">
        <v>0</v>
      </c>
      <c r="J45" s="23" t="s">
        <v>17</v>
      </c>
      <c r="K45" s="116" t="s">
        <v>119</v>
      </c>
      <c r="L45" s="102"/>
      <c r="M45" s="103"/>
      <c r="N45" s="102"/>
      <c r="O45" s="67"/>
      <c r="P45" s="93"/>
      <c r="Q45" s="113" t="s">
        <v>199</v>
      </c>
      <c r="R45" s="216"/>
      <c r="S45" s="113"/>
      <c r="T45" s="6"/>
      <c r="U45" s="6"/>
      <c r="V45" s="6"/>
      <c r="W45" s="23"/>
      <c r="X45" s="23"/>
    </row>
    <row r="46" spans="1:24" ht="31.5" customHeight="1" x14ac:dyDescent="0.25">
      <c r="A46" s="239"/>
      <c r="B46" s="216"/>
      <c r="C46" s="39" t="s">
        <v>94</v>
      </c>
      <c r="D46" s="1" t="s">
        <v>200</v>
      </c>
      <c r="E46" s="51" t="s">
        <v>127</v>
      </c>
      <c r="F46" s="1"/>
      <c r="G46" s="37">
        <v>0.05</v>
      </c>
      <c r="H46" s="51" t="s">
        <v>196</v>
      </c>
      <c r="I46" s="37">
        <v>0</v>
      </c>
      <c r="J46" s="23" t="s">
        <v>17</v>
      </c>
      <c r="K46" s="116" t="s">
        <v>119</v>
      </c>
      <c r="L46" s="102"/>
      <c r="M46" s="103"/>
      <c r="N46" s="102"/>
      <c r="O46" s="67"/>
      <c r="P46" s="93"/>
      <c r="Q46" s="113" t="s">
        <v>201</v>
      </c>
      <c r="R46" s="216"/>
      <c r="S46" s="113"/>
      <c r="T46" s="6"/>
      <c r="U46" s="6"/>
      <c r="V46" s="6"/>
      <c r="W46" s="23"/>
      <c r="X46" s="23"/>
    </row>
    <row r="47" spans="1:24" ht="38.25" customHeight="1" x14ac:dyDescent="0.25">
      <c r="A47" s="239"/>
      <c r="B47" s="216"/>
      <c r="C47" s="39" t="s">
        <v>95</v>
      </c>
      <c r="D47" s="1" t="s">
        <v>202</v>
      </c>
      <c r="E47" s="51" t="s">
        <v>127</v>
      </c>
      <c r="F47" s="1"/>
      <c r="G47" s="37">
        <v>0.05</v>
      </c>
      <c r="H47" s="51" t="s">
        <v>196</v>
      </c>
      <c r="I47" s="37">
        <v>0</v>
      </c>
      <c r="J47" s="23" t="s">
        <v>17</v>
      </c>
      <c r="K47" s="116" t="s">
        <v>119</v>
      </c>
      <c r="L47" s="102"/>
      <c r="M47" s="103"/>
      <c r="N47" s="102"/>
      <c r="O47" s="67"/>
      <c r="P47" s="93"/>
      <c r="Q47" s="113" t="s">
        <v>203</v>
      </c>
      <c r="R47" s="216"/>
      <c r="S47" s="113"/>
      <c r="T47" s="113"/>
      <c r="U47" s="6"/>
      <c r="V47" s="6"/>
      <c r="W47" s="23"/>
      <c r="X47" s="23"/>
    </row>
    <row r="48" spans="1:24" ht="63" customHeight="1" x14ac:dyDescent="0.25">
      <c r="A48" s="239"/>
      <c r="B48" s="216"/>
      <c r="C48" s="39" t="s">
        <v>96</v>
      </c>
      <c r="D48" s="1" t="s">
        <v>204</v>
      </c>
      <c r="E48" s="51" t="s">
        <v>12</v>
      </c>
      <c r="F48" s="1"/>
      <c r="G48" s="23">
        <v>3</v>
      </c>
      <c r="H48" s="23">
        <v>2</v>
      </c>
      <c r="I48" s="23">
        <v>1</v>
      </c>
      <c r="J48" s="23" t="s">
        <v>156</v>
      </c>
      <c r="K48" s="116" t="s">
        <v>119</v>
      </c>
      <c r="L48" s="102"/>
      <c r="M48" s="103"/>
      <c r="N48" s="102"/>
      <c r="O48" s="67"/>
      <c r="P48" s="93"/>
      <c r="Q48" s="113" t="s">
        <v>205</v>
      </c>
      <c r="R48" s="217"/>
      <c r="S48" s="113"/>
      <c r="T48" s="113"/>
      <c r="U48" s="6"/>
      <c r="V48" s="6"/>
      <c r="W48" s="23"/>
      <c r="X48" s="23"/>
    </row>
    <row r="49" spans="1:24" ht="40.5" customHeight="1" x14ac:dyDescent="0.25">
      <c r="A49" s="239"/>
      <c r="B49" s="216"/>
      <c r="C49" s="39" t="s">
        <v>97</v>
      </c>
      <c r="D49" s="1" t="s">
        <v>206</v>
      </c>
      <c r="E49" s="51" t="s">
        <v>12</v>
      </c>
      <c r="F49" s="1"/>
      <c r="G49" s="23"/>
      <c r="H49" s="23"/>
      <c r="I49" s="37">
        <v>1</v>
      </c>
      <c r="J49" s="23" t="s">
        <v>17</v>
      </c>
      <c r="K49" s="116" t="s">
        <v>119</v>
      </c>
      <c r="L49" s="102"/>
      <c r="M49" s="103"/>
      <c r="N49" s="102"/>
      <c r="O49" s="67"/>
      <c r="P49" s="93"/>
      <c r="Q49" s="113" t="s">
        <v>207</v>
      </c>
      <c r="R49" s="220" t="s">
        <v>211</v>
      </c>
      <c r="S49" s="113"/>
      <c r="T49" s="113"/>
      <c r="U49" s="6"/>
      <c r="V49" s="6"/>
      <c r="W49" s="23"/>
      <c r="X49" s="23"/>
    </row>
    <row r="50" spans="1:24" ht="36" customHeight="1" x14ac:dyDescent="0.25">
      <c r="A50" s="240"/>
      <c r="B50" s="217"/>
      <c r="C50" s="39" t="s">
        <v>98</v>
      </c>
      <c r="D50" s="1" t="s">
        <v>208</v>
      </c>
      <c r="E50" s="51" t="s">
        <v>127</v>
      </c>
      <c r="F50" s="1"/>
      <c r="G50" s="37">
        <v>0.8</v>
      </c>
      <c r="H50" s="51" t="s">
        <v>209</v>
      </c>
      <c r="I50" s="37">
        <v>1</v>
      </c>
      <c r="J50" s="23" t="s">
        <v>17</v>
      </c>
      <c r="K50" s="116" t="s">
        <v>119</v>
      </c>
      <c r="L50" s="102" t="e">
        <f>#REF!</f>
        <v>#REF!</v>
      </c>
      <c r="M50" s="67" t="e">
        <f>#REF!</f>
        <v>#REF!</v>
      </c>
      <c r="N50" s="104" t="e">
        <f>#REF!</f>
        <v>#REF!</v>
      </c>
      <c r="O50" s="67" t="e">
        <f>#REF!</f>
        <v>#REF!</v>
      </c>
      <c r="P50" s="93" t="e">
        <f>AVERAGE(L50,M50,N50,O50)</f>
        <v>#REF!</v>
      </c>
      <c r="Q50" s="113" t="s">
        <v>210</v>
      </c>
      <c r="R50" s="217"/>
      <c r="S50" s="113"/>
      <c r="T50" s="113"/>
      <c r="U50" s="6"/>
      <c r="V50" s="6"/>
      <c r="W50" s="23">
        <v>11</v>
      </c>
      <c r="X50" s="23">
        <v>15</v>
      </c>
    </row>
    <row r="51" spans="1:24" ht="39.75" customHeight="1" x14ac:dyDescent="0.25">
      <c r="A51" s="225" t="s">
        <v>39</v>
      </c>
      <c r="B51" s="220" t="s">
        <v>13</v>
      </c>
      <c r="C51" s="39" t="s">
        <v>99</v>
      </c>
      <c r="D51" s="1" t="s">
        <v>213</v>
      </c>
      <c r="E51" s="51" t="s">
        <v>12</v>
      </c>
      <c r="F51" s="1"/>
      <c r="G51" s="37">
        <v>0.5</v>
      </c>
      <c r="H51" s="36" t="s">
        <v>116</v>
      </c>
      <c r="I51" s="37">
        <v>1</v>
      </c>
      <c r="J51" s="36" t="s">
        <v>17</v>
      </c>
      <c r="K51" s="36" t="s">
        <v>119</v>
      </c>
      <c r="L51" s="92"/>
      <c r="M51" s="66" t="e">
        <f>#REF!</f>
        <v>#REF!</v>
      </c>
      <c r="N51" s="94"/>
      <c r="O51" s="85" t="e">
        <f>#REF!</f>
        <v>#REF!</v>
      </c>
      <c r="P51" s="85" t="e">
        <f>AVERAGE(M51,O51)</f>
        <v>#REF!</v>
      </c>
      <c r="Q51" s="113" t="s">
        <v>214</v>
      </c>
      <c r="R51" s="220" t="s">
        <v>215</v>
      </c>
      <c r="S51" s="113"/>
      <c r="T51" s="113"/>
      <c r="U51" s="6"/>
      <c r="V51" s="6"/>
      <c r="W51" s="62">
        <v>0.50009999999999999</v>
      </c>
      <c r="X51" s="62">
        <v>0.79990000000000006</v>
      </c>
    </row>
    <row r="52" spans="1:24" ht="25.5" customHeight="1" x14ac:dyDescent="0.25">
      <c r="A52" s="226"/>
      <c r="B52" s="216"/>
      <c r="C52" s="39" t="s">
        <v>100</v>
      </c>
      <c r="D52" s="1" t="s">
        <v>216</v>
      </c>
      <c r="E52" s="51" t="s">
        <v>12</v>
      </c>
      <c r="F52" s="1"/>
      <c r="G52" s="37">
        <v>0.5</v>
      </c>
      <c r="H52" s="51" t="s">
        <v>116</v>
      </c>
      <c r="I52" s="37">
        <v>1</v>
      </c>
      <c r="J52" s="36" t="s">
        <v>17</v>
      </c>
      <c r="K52" s="36" t="s">
        <v>119</v>
      </c>
      <c r="L52" s="92"/>
      <c r="M52" s="66" t="e">
        <f>#REF!</f>
        <v>#REF!</v>
      </c>
      <c r="N52" s="94"/>
      <c r="O52" s="65" t="e">
        <f>#REF!</f>
        <v>#REF!</v>
      </c>
      <c r="P52" s="85" t="e">
        <f>AVERAGE(M52,O52)</f>
        <v>#REF!</v>
      </c>
      <c r="Q52" s="113" t="s">
        <v>217</v>
      </c>
      <c r="R52" s="216"/>
      <c r="S52" s="45"/>
      <c r="T52" s="6"/>
      <c r="U52" s="6"/>
      <c r="V52" s="6"/>
      <c r="W52" s="62">
        <v>0.80010000000000003</v>
      </c>
      <c r="X52" s="62">
        <v>0.99990000000000001</v>
      </c>
    </row>
    <row r="53" spans="1:24" ht="25.5" x14ac:dyDescent="0.25">
      <c r="A53" s="226"/>
      <c r="B53" s="216"/>
      <c r="C53" s="39" t="s">
        <v>101</v>
      </c>
      <c r="D53" s="1" t="s">
        <v>218</v>
      </c>
      <c r="E53" s="51" t="s">
        <v>12</v>
      </c>
      <c r="F53" s="1"/>
      <c r="G53" s="37">
        <v>0.5</v>
      </c>
      <c r="H53" s="51" t="s">
        <v>116</v>
      </c>
      <c r="I53" s="37">
        <v>1</v>
      </c>
      <c r="J53" s="14" t="s">
        <v>17</v>
      </c>
      <c r="K53" s="51" t="s">
        <v>119</v>
      </c>
      <c r="L53" s="88"/>
      <c r="M53" s="71"/>
      <c r="N53" s="88"/>
      <c r="O53" s="65" t="e">
        <f>#REF!</f>
        <v>#REF!</v>
      </c>
      <c r="P53" s="85" t="e">
        <f>O53</f>
        <v>#REF!</v>
      </c>
      <c r="Q53" s="113" t="s">
        <v>219</v>
      </c>
      <c r="R53" s="217"/>
      <c r="S53" s="45"/>
      <c r="T53" s="6"/>
      <c r="U53" s="6"/>
      <c r="V53" s="6"/>
      <c r="W53" s="62">
        <v>0.80010000000000003</v>
      </c>
      <c r="X53" s="62">
        <v>0.99990000000000001</v>
      </c>
    </row>
    <row r="54" spans="1:24" ht="54.75" customHeight="1" x14ac:dyDescent="0.25">
      <c r="A54" s="225" t="s">
        <v>39</v>
      </c>
      <c r="B54" s="220" t="s">
        <v>62</v>
      </c>
      <c r="C54" s="39" t="s">
        <v>102</v>
      </c>
      <c r="D54" s="5" t="s">
        <v>220</v>
      </c>
      <c r="E54" s="51" t="s">
        <v>11</v>
      </c>
      <c r="F54" s="5"/>
      <c r="G54" s="16">
        <v>0.4</v>
      </c>
      <c r="H54" s="16" t="s">
        <v>221</v>
      </c>
      <c r="I54" s="16">
        <v>0.8</v>
      </c>
      <c r="J54" s="14" t="s">
        <v>17</v>
      </c>
      <c r="K54" s="14" t="s">
        <v>24</v>
      </c>
      <c r="L54" s="24" t="e">
        <f>#REF!</f>
        <v>#REF!</v>
      </c>
      <c r="M54" s="97" t="e">
        <f>#REF!</f>
        <v>#REF!</v>
      </c>
      <c r="N54" s="66" t="e">
        <f>#REF!</f>
        <v>#REF!</v>
      </c>
      <c r="O54" s="66" t="e">
        <f>#REF!/4</f>
        <v>#REF!</v>
      </c>
      <c r="P54" s="85" t="e">
        <f>AVERAGE(L54,M54,N54,O54)</f>
        <v>#REF!</v>
      </c>
      <c r="Q54" s="113" t="s">
        <v>222</v>
      </c>
      <c r="R54" s="220" t="s">
        <v>223</v>
      </c>
      <c r="S54" s="113"/>
      <c r="T54" s="113"/>
      <c r="U54" s="6"/>
      <c r="V54" s="6"/>
      <c r="W54" s="62">
        <v>0.1701</v>
      </c>
      <c r="X54" s="63">
        <v>0.24989999999999998</v>
      </c>
    </row>
    <row r="55" spans="1:24" ht="42" customHeight="1" x14ac:dyDescent="0.25">
      <c r="A55" s="226"/>
      <c r="B55" s="216"/>
      <c r="C55" s="39" t="s">
        <v>103</v>
      </c>
      <c r="D55" s="5" t="s">
        <v>224</v>
      </c>
      <c r="E55" s="51" t="s">
        <v>12</v>
      </c>
      <c r="F55" s="5"/>
      <c r="G55" s="16">
        <v>0.5</v>
      </c>
      <c r="H55" s="16" t="s">
        <v>225</v>
      </c>
      <c r="I55" s="16">
        <v>1</v>
      </c>
      <c r="J55" s="51" t="s">
        <v>17</v>
      </c>
      <c r="K55" s="51" t="s">
        <v>23</v>
      </c>
      <c r="L55" s="24"/>
      <c r="M55" s="97"/>
      <c r="N55" s="66"/>
      <c r="O55" s="66"/>
      <c r="P55" s="85"/>
      <c r="Q55" s="113" t="s">
        <v>226</v>
      </c>
      <c r="R55" s="216"/>
      <c r="S55" s="113"/>
      <c r="T55" s="6"/>
      <c r="U55" s="6"/>
      <c r="V55" s="6"/>
      <c r="W55" s="62"/>
      <c r="X55" s="63"/>
    </row>
    <row r="56" spans="1:24" ht="40.5" customHeight="1" x14ac:dyDescent="0.25">
      <c r="A56" s="222"/>
      <c r="B56" s="217"/>
      <c r="C56" s="39" t="s">
        <v>104</v>
      </c>
      <c r="D56" s="5" t="s">
        <v>227</v>
      </c>
      <c r="E56" s="51" t="s">
        <v>12</v>
      </c>
      <c r="F56" s="5"/>
      <c r="G56" s="12">
        <v>0.1</v>
      </c>
      <c r="H56" s="12" t="s">
        <v>228</v>
      </c>
      <c r="I56" s="12">
        <v>0.01</v>
      </c>
      <c r="J56" s="14" t="s">
        <v>17</v>
      </c>
      <c r="K56" s="14" t="s">
        <v>24</v>
      </c>
      <c r="L56" s="24" t="e">
        <f>#REF!</f>
        <v>#REF!</v>
      </c>
      <c r="M56" s="97" t="e">
        <f>#REF!</f>
        <v>#REF!</v>
      </c>
      <c r="N56" s="66" t="e">
        <f>#REF!</f>
        <v>#REF!</v>
      </c>
      <c r="O56" s="97" t="e">
        <f>#REF!/4</f>
        <v>#REF!</v>
      </c>
      <c r="P56" s="85" t="e">
        <f>AVERAGE(L56,M56,N56,O56)</f>
        <v>#REF!</v>
      </c>
      <c r="Q56" s="113" t="s">
        <v>229</v>
      </c>
      <c r="R56" s="217"/>
      <c r="S56" s="45"/>
      <c r="T56" s="6"/>
      <c r="U56" s="6"/>
      <c r="V56" s="6"/>
      <c r="W56" s="62">
        <v>0.1701</v>
      </c>
      <c r="X56" s="63">
        <v>0.24989999999999998</v>
      </c>
    </row>
    <row r="57" spans="1:24" ht="38.25" x14ac:dyDescent="0.25">
      <c r="A57" s="225" t="s">
        <v>46</v>
      </c>
      <c r="B57" s="220" t="s">
        <v>63</v>
      </c>
      <c r="C57" s="39" t="s">
        <v>113</v>
      </c>
      <c r="D57" s="5" t="s">
        <v>247</v>
      </c>
      <c r="E57" s="51" t="s">
        <v>12</v>
      </c>
      <c r="F57" s="5"/>
      <c r="G57" s="12">
        <v>0.5</v>
      </c>
      <c r="H57" s="12" t="s">
        <v>116</v>
      </c>
      <c r="I57" s="12">
        <v>1</v>
      </c>
      <c r="J57" s="21" t="s">
        <v>17</v>
      </c>
      <c r="K57" s="21" t="s">
        <v>21</v>
      </c>
      <c r="L57" s="24" t="e">
        <f>#REF!</f>
        <v>#REF!</v>
      </c>
      <c r="M57" s="66" t="e">
        <f>#REF!</f>
        <v>#REF!</v>
      </c>
      <c r="N57" s="25" t="e">
        <f>#REF!</f>
        <v>#REF!</v>
      </c>
      <c r="O57" s="97" t="e">
        <f>#REF!</f>
        <v>#REF!</v>
      </c>
      <c r="P57" s="85" t="e">
        <f>AVERAGE(L57,M57,N57,O57)</f>
        <v>#REF!</v>
      </c>
      <c r="Q57" s="118" t="s">
        <v>248</v>
      </c>
      <c r="R57" s="117" t="s">
        <v>249</v>
      </c>
      <c r="S57" s="117"/>
      <c r="T57" s="117"/>
      <c r="U57" s="6"/>
      <c r="V57" s="6"/>
      <c r="W57" s="62">
        <v>5.0099999999999999E-2</v>
      </c>
      <c r="X57" s="62">
        <v>7.9899999999999999E-2</v>
      </c>
    </row>
    <row r="58" spans="1:24" ht="25.5" customHeight="1" x14ac:dyDescent="0.25">
      <c r="A58" s="222"/>
      <c r="B58" s="217"/>
      <c r="C58" s="39" t="s">
        <v>114</v>
      </c>
      <c r="D58" s="5" t="s">
        <v>250</v>
      </c>
      <c r="E58" s="51" t="s">
        <v>127</v>
      </c>
      <c r="F58" s="5"/>
      <c r="G58" s="12">
        <v>0.5</v>
      </c>
      <c r="H58" s="12" t="s">
        <v>116</v>
      </c>
      <c r="I58" s="12">
        <v>1</v>
      </c>
      <c r="J58" s="14" t="s">
        <v>17</v>
      </c>
      <c r="K58" s="14" t="s">
        <v>21</v>
      </c>
      <c r="L58" s="24" t="e">
        <f>#REF!</f>
        <v>#REF!</v>
      </c>
      <c r="M58" s="66" t="e">
        <f>#REF!</f>
        <v>#REF!</v>
      </c>
      <c r="N58" s="25" t="e">
        <f>#REF!</f>
        <v>#REF!</v>
      </c>
      <c r="O58" s="65" t="e">
        <f>#REF!</f>
        <v>#REF!</v>
      </c>
      <c r="P58" s="85" t="e">
        <f>AVERAGE(L58,M58,N58,O58)</f>
        <v>#REF!</v>
      </c>
      <c r="Q58" s="118" t="s">
        <v>251</v>
      </c>
      <c r="R58" s="118"/>
      <c r="S58" s="45"/>
      <c r="T58" s="6"/>
      <c r="U58" s="6"/>
      <c r="V58" s="6"/>
      <c r="W58" s="62">
        <v>0.70009999999999994</v>
      </c>
      <c r="X58" s="62">
        <v>0.79990000000000006</v>
      </c>
    </row>
    <row r="59" spans="1:24" x14ac:dyDescent="0.25">
      <c r="A59" s="225"/>
      <c r="B59" s="225"/>
      <c r="C59" s="225"/>
      <c r="D59" s="225"/>
      <c r="E59" s="225"/>
      <c r="F59" s="225"/>
      <c r="G59" s="225"/>
      <c r="H59" s="225"/>
      <c r="I59" s="225"/>
      <c r="J59" s="225"/>
      <c r="K59" s="225"/>
      <c r="L59" s="225"/>
      <c r="M59" s="225"/>
      <c r="N59" s="225"/>
      <c r="O59" s="225"/>
      <c r="P59" s="225"/>
      <c r="Q59" s="225"/>
      <c r="R59" s="225"/>
      <c r="S59" s="45"/>
      <c r="T59" s="6"/>
      <c r="U59" s="6"/>
      <c r="V59" s="6"/>
      <c r="W59" s="62"/>
      <c r="X59" s="62"/>
    </row>
    <row r="60" spans="1:24" x14ac:dyDescent="0.25">
      <c r="A60" s="222"/>
      <c r="B60" s="222"/>
      <c r="C60" s="222"/>
      <c r="D60" s="222"/>
      <c r="E60" s="222"/>
      <c r="F60" s="222"/>
      <c r="G60" s="222"/>
      <c r="H60" s="222"/>
      <c r="I60" s="222"/>
      <c r="J60" s="222"/>
      <c r="K60" s="222"/>
      <c r="L60" s="222"/>
      <c r="M60" s="222"/>
      <c r="N60" s="222"/>
      <c r="O60" s="222"/>
      <c r="P60" s="222"/>
      <c r="Q60" s="222"/>
      <c r="R60" s="222"/>
      <c r="S60" s="45"/>
      <c r="T60" s="6"/>
      <c r="U60" s="6"/>
      <c r="V60" s="6"/>
      <c r="W60" s="62"/>
      <c r="X60" s="62"/>
    </row>
    <row r="61" spans="1:24" x14ac:dyDescent="0.25">
      <c r="A61" s="225"/>
      <c r="B61" s="225"/>
      <c r="C61" s="225"/>
      <c r="D61" s="225"/>
      <c r="E61" s="225"/>
      <c r="F61" s="225"/>
      <c r="G61" s="225"/>
      <c r="H61" s="225"/>
      <c r="I61" s="225"/>
      <c r="J61" s="225"/>
      <c r="K61" s="225"/>
      <c r="L61" s="225"/>
      <c r="M61" s="225"/>
      <c r="N61" s="225"/>
      <c r="O61" s="225"/>
      <c r="P61" s="225"/>
      <c r="Q61" s="225"/>
      <c r="R61" s="225"/>
      <c r="S61" s="45"/>
      <c r="T61" s="6"/>
      <c r="U61" s="6"/>
      <c r="V61" s="6"/>
      <c r="W61" s="62"/>
      <c r="X61" s="62"/>
    </row>
    <row r="62" spans="1:24" ht="66.75" customHeight="1" x14ac:dyDescent="0.25">
      <c r="A62" s="222"/>
      <c r="B62" s="222"/>
      <c r="C62" s="222"/>
      <c r="D62" s="222"/>
      <c r="E62" s="222"/>
      <c r="F62" s="222"/>
      <c r="G62" s="222"/>
      <c r="H62" s="222"/>
      <c r="I62" s="222"/>
      <c r="J62" s="222"/>
      <c r="K62" s="222"/>
      <c r="L62" s="222"/>
      <c r="M62" s="222"/>
      <c r="N62" s="222"/>
      <c r="O62" s="222"/>
      <c r="P62" s="222"/>
      <c r="Q62" s="222"/>
      <c r="R62" s="222"/>
      <c r="S62" s="45"/>
      <c r="T62" s="6"/>
      <c r="U62" s="6"/>
      <c r="V62" s="6"/>
      <c r="W62" s="62"/>
      <c r="X62" s="62"/>
    </row>
    <row r="63" spans="1:24" x14ac:dyDescent="0.25">
      <c r="A63" s="225"/>
      <c r="B63" s="225"/>
      <c r="C63" s="225"/>
      <c r="D63" s="225"/>
      <c r="E63" s="225"/>
      <c r="F63" s="225"/>
      <c r="G63" s="225"/>
      <c r="H63" s="225"/>
      <c r="I63" s="225"/>
      <c r="J63" s="225"/>
      <c r="K63" s="225"/>
      <c r="L63" s="225"/>
      <c r="M63" s="225"/>
      <c r="N63" s="225"/>
      <c r="O63" s="225"/>
      <c r="P63" s="225"/>
      <c r="Q63" s="225"/>
      <c r="R63" s="225"/>
      <c r="S63" s="45"/>
      <c r="T63" s="6"/>
      <c r="U63" s="6"/>
      <c r="V63" s="6"/>
      <c r="W63" s="62"/>
      <c r="X63" s="62"/>
    </row>
    <row r="64" spans="1:24" ht="56.25" customHeight="1" x14ac:dyDescent="0.25">
      <c r="A64" s="222"/>
      <c r="B64" s="222"/>
      <c r="C64" s="222"/>
      <c r="D64" s="222"/>
      <c r="E64" s="222"/>
      <c r="F64" s="222"/>
      <c r="G64" s="222"/>
      <c r="H64" s="222"/>
      <c r="I64" s="222"/>
      <c r="J64" s="222"/>
      <c r="K64" s="222"/>
      <c r="L64" s="222"/>
      <c r="M64" s="222"/>
      <c r="N64" s="222"/>
      <c r="O64" s="222"/>
      <c r="P64" s="222"/>
      <c r="Q64" s="222"/>
      <c r="R64" s="222"/>
      <c r="S64" s="45"/>
      <c r="T64" s="6"/>
      <c r="U64" s="6"/>
      <c r="V64" s="6"/>
      <c r="W64" s="62"/>
      <c r="X64" s="62"/>
    </row>
    <row r="65" spans="1:24" x14ac:dyDescent="0.25">
      <c r="A65" s="225"/>
      <c r="B65" s="225"/>
      <c r="C65" s="225"/>
      <c r="D65" s="225"/>
      <c r="E65" s="225"/>
      <c r="F65" s="225"/>
      <c r="G65" s="225"/>
      <c r="H65" s="225"/>
      <c r="I65" s="225"/>
      <c r="J65" s="225"/>
      <c r="K65" s="225"/>
      <c r="L65" s="225"/>
      <c r="M65" s="225"/>
      <c r="N65" s="225"/>
      <c r="O65" s="225"/>
      <c r="P65" s="225"/>
      <c r="Q65" s="225"/>
      <c r="R65" s="225"/>
      <c r="S65" s="45"/>
      <c r="T65" s="6"/>
      <c r="U65" s="6"/>
      <c r="V65" s="6"/>
      <c r="W65" s="62"/>
      <c r="X65" s="62"/>
    </row>
    <row r="66" spans="1:24" x14ac:dyDescent="0.25">
      <c r="A66" s="222"/>
      <c r="B66" s="222"/>
      <c r="C66" s="222"/>
      <c r="D66" s="222"/>
      <c r="E66" s="222"/>
      <c r="F66" s="222"/>
      <c r="G66" s="222"/>
      <c r="H66" s="222"/>
      <c r="I66" s="222"/>
      <c r="J66" s="222"/>
      <c r="K66" s="222"/>
      <c r="L66" s="222"/>
      <c r="M66" s="222"/>
      <c r="N66" s="222"/>
      <c r="O66" s="222"/>
      <c r="P66" s="222"/>
      <c r="Q66" s="222"/>
      <c r="R66" s="222"/>
      <c r="S66" s="45"/>
      <c r="T66" s="6"/>
      <c r="U66" s="6"/>
      <c r="V66" s="6"/>
      <c r="W66" s="62"/>
      <c r="X66" s="62"/>
    </row>
    <row r="67" spans="1:24" x14ac:dyDescent="0.25">
      <c r="A67" s="225"/>
      <c r="B67" s="225"/>
      <c r="C67" s="225"/>
      <c r="D67" s="225"/>
      <c r="E67" s="225"/>
      <c r="F67" s="225"/>
      <c r="G67" s="225"/>
      <c r="H67" s="225"/>
      <c r="I67" s="225"/>
      <c r="J67" s="225"/>
      <c r="K67" s="225"/>
      <c r="L67" s="225"/>
      <c r="M67" s="225"/>
      <c r="N67" s="225"/>
      <c r="O67" s="225"/>
      <c r="P67" s="225"/>
      <c r="Q67" s="225"/>
      <c r="R67" s="225"/>
      <c r="S67" s="45"/>
      <c r="T67" s="6"/>
      <c r="U67" s="6"/>
      <c r="V67" s="6"/>
      <c r="W67" s="62"/>
      <c r="X67" s="62"/>
    </row>
    <row r="68" spans="1:24" x14ac:dyDescent="0.25">
      <c r="A68" s="222"/>
      <c r="B68" s="222"/>
      <c r="C68" s="222"/>
      <c r="D68" s="222"/>
      <c r="E68" s="222"/>
      <c r="F68" s="222"/>
      <c r="G68" s="222"/>
      <c r="H68" s="222"/>
      <c r="I68" s="222"/>
      <c r="J68" s="222"/>
      <c r="K68" s="222"/>
      <c r="L68" s="222"/>
      <c r="M68" s="222"/>
      <c r="N68" s="222"/>
      <c r="O68" s="222"/>
      <c r="P68" s="222"/>
      <c r="Q68" s="222"/>
      <c r="R68" s="222"/>
      <c r="S68" s="45"/>
      <c r="T68" s="6"/>
      <c r="U68" s="6"/>
      <c r="V68" s="6"/>
      <c r="W68" s="62"/>
      <c r="X68" s="62"/>
    </row>
    <row r="69" spans="1:24" x14ac:dyDescent="0.25">
      <c r="A69" s="225"/>
      <c r="B69" s="225"/>
      <c r="C69" s="225"/>
      <c r="D69" s="225"/>
      <c r="E69" s="225"/>
      <c r="F69" s="225"/>
      <c r="G69" s="225"/>
      <c r="H69" s="225"/>
      <c r="I69" s="225"/>
      <c r="J69" s="225"/>
      <c r="K69" s="225"/>
      <c r="L69" s="225"/>
      <c r="M69" s="225"/>
      <c r="N69" s="225"/>
      <c r="O69" s="225"/>
      <c r="P69" s="225"/>
      <c r="Q69" s="225"/>
      <c r="R69" s="225"/>
      <c r="S69" s="45"/>
      <c r="T69" s="6"/>
      <c r="U69" s="6"/>
      <c r="V69" s="6"/>
      <c r="W69" s="62"/>
      <c r="X69" s="62"/>
    </row>
    <row r="70" spans="1:24" x14ac:dyDescent="0.25">
      <c r="A70" s="222"/>
      <c r="B70" s="222"/>
      <c r="C70" s="222"/>
      <c r="D70" s="222"/>
      <c r="E70" s="222"/>
      <c r="F70" s="222"/>
      <c r="G70" s="222"/>
      <c r="H70" s="222"/>
      <c r="I70" s="222"/>
      <c r="J70" s="222"/>
      <c r="K70" s="222"/>
      <c r="L70" s="222"/>
      <c r="M70" s="222"/>
      <c r="N70" s="222"/>
      <c r="O70" s="222"/>
      <c r="P70" s="222"/>
      <c r="Q70" s="222"/>
      <c r="R70" s="222"/>
      <c r="S70" s="45"/>
      <c r="T70" s="6"/>
      <c r="U70" s="6"/>
      <c r="V70" s="6"/>
      <c r="W70" s="62"/>
      <c r="X70" s="62"/>
    </row>
    <row r="71" spans="1:24" x14ac:dyDescent="0.25">
      <c r="A71" s="225"/>
      <c r="B71" s="225"/>
      <c r="C71" s="225"/>
      <c r="D71" s="225"/>
      <c r="E71" s="225"/>
      <c r="F71" s="225"/>
      <c r="G71" s="225"/>
      <c r="H71" s="225"/>
      <c r="I71" s="225"/>
      <c r="J71" s="225"/>
      <c r="K71" s="225"/>
      <c r="L71" s="225"/>
      <c r="M71" s="225"/>
      <c r="N71" s="225"/>
      <c r="O71" s="225"/>
      <c r="P71" s="225"/>
      <c r="Q71" s="225"/>
      <c r="R71" s="225"/>
      <c r="S71" s="48"/>
      <c r="T71" s="47"/>
      <c r="U71" s="6"/>
      <c r="V71" s="6"/>
      <c r="W71" s="62"/>
      <c r="X71" s="62"/>
    </row>
    <row r="72" spans="1:24" x14ac:dyDescent="0.25">
      <c r="A72" s="222"/>
      <c r="B72" s="222"/>
      <c r="C72" s="222"/>
      <c r="D72" s="222"/>
      <c r="E72" s="222"/>
      <c r="F72" s="222"/>
      <c r="G72" s="222"/>
      <c r="H72" s="222"/>
      <c r="I72" s="222"/>
      <c r="J72" s="222"/>
      <c r="K72" s="222"/>
      <c r="L72" s="222"/>
      <c r="M72" s="222"/>
      <c r="N72" s="222"/>
      <c r="O72" s="222"/>
      <c r="P72" s="222"/>
      <c r="Q72" s="222"/>
      <c r="R72" s="222"/>
      <c r="S72" s="48"/>
      <c r="T72" s="6"/>
      <c r="U72" s="6"/>
      <c r="V72" s="6"/>
      <c r="W72" s="62"/>
      <c r="X72" s="62"/>
    </row>
    <row r="73" spans="1:24" x14ac:dyDescent="0.25">
      <c r="A73" s="225"/>
      <c r="B73" s="225"/>
      <c r="C73" s="225"/>
      <c r="D73" s="225"/>
      <c r="E73" s="225"/>
      <c r="F73" s="225"/>
      <c r="G73" s="225"/>
      <c r="H73" s="225"/>
      <c r="I73" s="225"/>
      <c r="J73" s="225"/>
      <c r="K73" s="225"/>
      <c r="L73" s="225"/>
      <c r="M73" s="225"/>
      <c r="N73" s="225"/>
      <c r="O73" s="225"/>
      <c r="P73" s="225"/>
      <c r="Q73" s="225"/>
      <c r="R73" s="225"/>
      <c r="S73" s="48"/>
      <c r="T73" s="6"/>
      <c r="U73" s="6"/>
      <c r="V73" s="6"/>
      <c r="W73" s="62"/>
      <c r="X73" s="62"/>
    </row>
    <row r="74" spans="1:24" x14ac:dyDescent="0.25">
      <c r="A74" s="222"/>
      <c r="B74" s="222"/>
      <c r="C74" s="222"/>
      <c r="D74" s="222"/>
      <c r="E74" s="222"/>
      <c r="F74" s="222"/>
      <c r="G74" s="222"/>
      <c r="H74" s="222"/>
      <c r="I74" s="222"/>
      <c r="J74" s="222"/>
      <c r="K74" s="222"/>
      <c r="L74" s="222"/>
      <c r="M74" s="222"/>
      <c r="N74" s="222"/>
      <c r="O74" s="222"/>
      <c r="P74" s="222"/>
      <c r="Q74" s="222"/>
      <c r="R74" s="222"/>
      <c r="S74" s="48"/>
      <c r="T74" s="6"/>
      <c r="U74" s="6"/>
      <c r="V74" s="6"/>
      <c r="W74" s="62"/>
      <c r="X74" s="62"/>
    </row>
    <row r="75" spans="1:24" ht="27.75" customHeight="1" x14ac:dyDescent="0.25">
      <c r="A75" s="225"/>
      <c r="B75" s="225"/>
      <c r="C75" s="225"/>
      <c r="D75" s="225"/>
      <c r="E75" s="225"/>
      <c r="F75" s="225"/>
      <c r="G75" s="225"/>
      <c r="H75" s="225"/>
      <c r="I75" s="225"/>
      <c r="J75" s="225"/>
      <c r="K75" s="225"/>
      <c r="L75" s="225"/>
      <c r="M75" s="225"/>
      <c r="N75" s="225"/>
      <c r="O75" s="225"/>
      <c r="P75" s="225"/>
      <c r="Q75" s="225"/>
      <c r="R75" s="225"/>
      <c r="S75" s="45"/>
      <c r="T75" s="6"/>
      <c r="U75" s="6"/>
      <c r="V75" s="6"/>
      <c r="W75" s="64"/>
      <c r="X75" s="64"/>
    </row>
    <row r="76" spans="1:24" ht="48.75" customHeight="1" x14ac:dyDescent="0.25">
      <c r="A76" s="222"/>
      <c r="B76" s="222"/>
      <c r="C76" s="222"/>
      <c r="D76" s="222"/>
      <c r="E76" s="222"/>
      <c r="F76" s="222"/>
      <c r="G76" s="222"/>
      <c r="H76" s="222"/>
      <c r="I76" s="222"/>
      <c r="J76" s="222"/>
      <c r="K76" s="222"/>
      <c r="L76" s="222"/>
      <c r="M76" s="222"/>
      <c r="N76" s="222"/>
      <c r="O76" s="222"/>
      <c r="P76" s="222"/>
      <c r="Q76" s="222"/>
      <c r="R76" s="222"/>
      <c r="S76" s="45"/>
      <c r="T76" s="6"/>
      <c r="U76" s="6"/>
      <c r="V76" s="6"/>
      <c r="W76" s="62"/>
      <c r="X76" s="62"/>
    </row>
    <row r="77" spans="1:24" ht="67.5" customHeight="1" x14ac:dyDescent="0.25">
      <c r="A77" s="225"/>
      <c r="B77" s="225"/>
      <c r="C77" s="225"/>
      <c r="D77" s="225"/>
      <c r="E77" s="225"/>
      <c r="F77" s="225"/>
      <c r="G77" s="225"/>
      <c r="H77" s="225"/>
      <c r="I77" s="225"/>
      <c r="J77" s="225"/>
      <c r="K77" s="225"/>
      <c r="L77" s="225"/>
      <c r="M77" s="225"/>
      <c r="N77" s="225"/>
      <c r="O77" s="225"/>
      <c r="P77" s="225"/>
      <c r="Q77" s="225"/>
      <c r="R77" s="225"/>
      <c r="S77" s="48"/>
      <c r="T77" s="6"/>
      <c r="U77" s="6"/>
      <c r="V77" s="6"/>
      <c r="W77" s="62"/>
      <c r="X77" s="62"/>
    </row>
    <row r="78" spans="1:24" ht="34.5" customHeight="1" x14ac:dyDescent="0.25">
      <c r="A78" s="222"/>
      <c r="B78" s="222"/>
      <c r="C78" s="222"/>
      <c r="D78" s="222"/>
      <c r="E78" s="222"/>
      <c r="F78" s="222"/>
      <c r="G78" s="222"/>
      <c r="H78" s="222"/>
      <c r="I78" s="222"/>
      <c r="J78" s="222"/>
      <c r="K78" s="222"/>
      <c r="L78" s="222"/>
      <c r="M78" s="222"/>
      <c r="N78" s="222"/>
      <c r="O78" s="222"/>
      <c r="P78" s="222"/>
      <c r="Q78" s="222"/>
      <c r="R78" s="222"/>
      <c r="S78" s="45"/>
      <c r="T78" s="6"/>
      <c r="U78" s="6"/>
      <c r="V78" s="6"/>
      <c r="W78" s="62"/>
      <c r="X78" s="62"/>
    </row>
    <row r="79" spans="1:24" ht="49.5" customHeight="1" x14ac:dyDescent="0.25">
      <c r="A79" s="225"/>
      <c r="B79" s="225"/>
      <c r="C79" s="225"/>
      <c r="D79" s="225"/>
      <c r="E79" s="225"/>
      <c r="F79" s="225"/>
      <c r="G79" s="225"/>
      <c r="H79" s="225"/>
      <c r="I79" s="225"/>
      <c r="J79" s="225"/>
      <c r="K79" s="225"/>
      <c r="L79" s="225"/>
      <c r="M79" s="225"/>
      <c r="N79" s="225"/>
      <c r="O79" s="225"/>
      <c r="P79" s="225"/>
      <c r="Q79" s="225"/>
      <c r="R79" s="225"/>
      <c r="S79" s="45"/>
      <c r="T79" s="6"/>
      <c r="U79" s="6"/>
      <c r="V79" s="6"/>
      <c r="W79" s="62"/>
      <c r="X79" s="62"/>
    </row>
    <row r="80" spans="1:24" ht="36" customHeight="1" x14ac:dyDescent="0.25">
      <c r="A80" s="222"/>
      <c r="B80" s="222"/>
      <c r="C80" s="222"/>
      <c r="D80" s="222"/>
      <c r="E80" s="222"/>
      <c r="F80" s="222"/>
      <c r="G80" s="222"/>
      <c r="H80" s="222"/>
      <c r="I80" s="222"/>
      <c r="J80" s="222"/>
      <c r="K80" s="222"/>
      <c r="L80" s="222"/>
      <c r="M80" s="222"/>
      <c r="N80" s="222"/>
      <c r="O80" s="222"/>
      <c r="P80" s="222"/>
      <c r="Q80" s="222"/>
      <c r="R80" s="222"/>
      <c r="S80" s="45"/>
      <c r="T80" s="6"/>
      <c r="U80" s="6"/>
      <c r="V80" s="6"/>
      <c r="W80" s="62"/>
      <c r="X80" s="62"/>
    </row>
    <row r="81" spans="1:24" ht="39" customHeight="1" x14ac:dyDescent="0.25">
      <c r="A81" s="225"/>
      <c r="B81" s="225"/>
      <c r="C81" s="225"/>
      <c r="D81" s="225"/>
      <c r="E81" s="225"/>
      <c r="F81" s="225"/>
      <c r="G81" s="225"/>
      <c r="H81" s="225"/>
      <c r="I81" s="225"/>
      <c r="J81" s="225"/>
      <c r="K81" s="225"/>
      <c r="L81" s="225"/>
      <c r="M81" s="225"/>
      <c r="N81" s="225"/>
      <c r="O81" s="225"/>
      <c r="P81" s="225"/>
      <c r="Q81" s="225"/>
      <c r="R81" s="225"/>
      <c r="S81" s="45"/>
      <c r="T81" s="6"/>
      <c r="U81" s="6"/>
      <c r="V81" s="6"/>
      <c r="W81" s="62"/>
      <c r="X81" s="62"/>
    </row>
    <row r="82" spans="1:24" ht="37.5" customHeight="1" x14ac:dyDescent="0.25">
      <c r="A82" s="222"/>
      <c r="B82" s="222"/>
      <c r="C82" s="222"/>
      <c r="D82" s="222"/>
      <c r="E82" s="222"/>
      <c r="F82" s="222"/>
      <c r="G82" s="222"/>
      <c r="H82" s="222"/>
      <c r="I82" s="222"/>
      <c r="J82" s="222"/>
      <c r="K82" s="222"/>
      <c r="L82" s="222"/>
      <c r="M82" s="222"/>
      <c r="N82" s="222"/>
      <c r="O82" s="222"/>
      <c r="P82" s="222"/>
      <c r="Q82" s="222"/>
      <c r="R82" s="222"/>
      <c r="S82" s="45"/>
      <c r="T82" s="6"/>
      <c r="U82" s="6"/>
      <c r="V82" s="6"/>
      <c r="W82" s="62"/>
      <c r="X82" s="62"/>
    </row>
    <row r="83" spans="1:24" ht="40.5" customHeight="1" x14ac:dyDescent="0.25">
      <c r="A83" s="225"/>
      <c r="B83" s="225"/>
      <c r="C83" s="225"/>
      <c r="D83" s="225"/>
      <c r="E83" s="225"/>
      <c r="F83" s="225"/>
      <c r="G83" s="225"/>
      <c r="H83" s="225"/>
      <c r="I83" s="225"/>
      <c r="J83" s="225"/>
      <c r="K83" s="225"/>
      <c r="L83" s="225"/>
      <c r="M83" s="225"/>
      <c r="N83" s="225"/>
      <c r="O83" s="225"/>
      <c r="P83" s="225"/>
      <c r="Q83" s="225"/>
      <c r="R83" s="225"/>
      <c r="S83" s="45"/>
      <c r="T83" s="6"/>
      <c r="U83" s="6"/>
      <c r="V83" s="6"/>
      <c r="W83" s="62"/>
      <c r="X83" s="62"/>
    </row>
    <row r="84" spans="1:24" ht="20.25" customHeight="1" x14ac:dyDescent="0.25">
      <c r="A84" s="222"/>
      <c r="B84" s="222"/>
      <c r="C84" s="222"/>
      <c r="D84" s="222"/>
      <c r="E84" s="222"/>
      <c r="F84" s="222"/>
      <c r="G84" s="222"/>
      <c r="H84" s="222"/>
      <c r="I84" s="222"/>
      <c r="J84" s="222"/>
      <c r="K84" s="222"/>
      <c r="L84" s="222"/>
      <c r="M84" s="222"/>
      <c r="N84" s="222"/>
      <c r="O84" s="222"/>
      <c r="P84" s="222"/>
      <c r="Q84" s="222"/>
      <c r="R84" s="222"/>
      <c r="S84" s="32"/>
      <c r="T84" s="33"/>
    </row>
    <row r="85" spans="1:24" ht="5.25" customHeight="1" x14ac:dyDescent="0.25">
      <c r="A85" s="225"/>
      <c r="B85" s="225"/>
      <c r="C85" s="225"/>
      <c r="D85" s="225"/>
      <c r="E85" s="225"/>
      <c r="F85" s="225"/>
      <c r="G85" s="225"/>
      <c r="H85" s="225"/>
      <c r="I85" s="225"/>
      <c r="J85" s="225"/>
      <c r="K85" s="225"/>
      <c r="L85" s="225"/>
      <c r="M85" s="225"/>
      <c r="N85" s="225"/>
      <c r="O85" s="225"/>
      <c r="P85" s="225"/>
      <c r="Q85" s="225"/>
      <c r="R85" s="225"/>
      <c r="S85" s="31"/>
      <c r="T85" s="27"/>
    </row>
    <row r="86" spans="1:24" x14ac:dyDescent="0.25">
      <c r="A86" s="222"/>
      <c r="B86" s="222"/>
      <c r="C86" s="222"/>
      <c r="D86" s="222"/>
      <c r="E86" s="222"/>
      <c r="F86" s="222"/>
      <c r="G86" s="222"/>
      <c r="H86" s="222"/>
      <c r="I86" s="222"/>
      <c r="J86" s="222"/>
      <c r="K86" s="222"/>
      <c r="L86" s="222"/>
      <c r="M86" s="222"/>
      <c r="N86" s="222"/>
      <c r="O86" s="222"/>
      <c r="P86" s="222"/>
      <c r="Q86" s="222"/>
      <c r="R86" s="222"/>
      <c r="S86" s="31"/>
      <c r="T86" s="31"/>
      <c r="U86" s="31"/>
    </row>
    <row r="87" spans="1:24" x14ac:dyDescent="0.25">
      <c r="A87" s="225"/>
      <c r="B87" s="225"/>
      <c r="C87" s="225"/>
      <c r="D87" s="225"/>
      <c r="E87" s="225"/>
      <c r="F87" s="225"/>
      <c r="G87" s="225"/>
      <c r="H87" s="225"/>
      <c r="I87" s="225"/>
      <c r="J87" s="225"/>
      <c r="K87" s="225"/>
      <c r="L87" s="225"/>
      <c r="M87" s="225"/>
      <c r="N87" s="225"/>
      <c r="O87" s="225"/>
      <c r="P87" s="225"/>
      <c r="Q87" s="225"/>
      <c r="R87" s="225"/>
      <c r="S87" s="55"/>
      <c r="T87" s="56"/>
      <c r="U87" s="38"/>
    </row>
    <row r="88" spans="1:24" x14ac:dyDescent="0.25">
      <c r="A88" s="222"/>
      <c r="B88" s="222"/>
      <c r="C88" s="222"/>
      <c r="D88" s="222"/>
      <c r="E88" s="222"/>
      <c r="F88" s="222"/>
      <c r="G88" s="222"/>
      <c r="H88" s="222"/>
      <c r="I88" s="222"/>
      <c r="J88" s="222"/>
      <c r="K88" s="222"/>
      <c r="L88" s="222"/>
      <c r="M88" s="222"/>
      <c r="N88" s="222"/>
      <c r="O88" s="222"/>
      <c r="P88" s="222"/>
      <c r="Q88" s="222"/>
      <c r="R88" s="222"/>
      <c r="S88" s="57"/>
      <c r="T88" s="58"/>
      <c r="U88" s="38"/>
    </row>
    <row r="89" spans="1:24" x14ac:dyDescent="0.25">
      <c r="A89" s="225"/>
      <c r="B89" s="225"/>
      <c r="C89" s="225"/>
      <c r="D89" s="225"/>
      <c r="E89" s="225"/>
      <c r="F89" s="225"/>
      <c r="G89" s="225"/>
      <c r="H89" s="225"/>
      <c r="I89" s="225"/>
      <c r="J89" s="225"/>
      <c r="K89" s="225"/>
      <c r="L89" s="225"/>
      <c r="M89" s="225"/>
      <c r="N89" s="225"/>
      <c r="O89" s="225"/>
      <c r="P89" s="225"/>
      <c r="Q89" s="225"/>
      <c r="R89" s="225"/>
      <c r="S89" s="57"/>
      <c r="T89" s="59"/>
      <c r="U89" s="38"/>
    </row>
    <row r="90" spans="1:24" x14ac:dyDescent="0.25">
      <c r="A90" s="222"/>
      <c r="B90" s="222"/>
      <c r="C90" s="222"/>
      <c r="D90" s="222"/>
      <c r="E90" s="222"/>
      <c r="F90" s="222"/>
      <c r="G90" s="222"/>
      <c r="H90" s="222"/>
      <c r="I90" s="222"/>
      <c r="J90" s="222"/>
      <c r="K90" s="222"/>
      <c r="L90" s="222"/>
      <c r="M90" s="222"/>
      <c r="N90" s="222"/>
      <c r="O90" s="222"/>
      <c r="P90" s="222"/>
      <c r="Q90" s="222"/>
      <c r="R90" s="222"/>
      <c r="S90" s="57"/>
      <c r="T90" s="59"/>
      <c r="U90" s="38"/>
    </row>
    <row r="91" spans="1:24" x14ac:dyDescent="0.25">
      <c r="A91" s="225"/>
      <c r="B91" s="225"/>
      <c r="C91" s="225"/>
      <c r="D91" s="225"/>
      <c r="E91" s="225"/>
      <c r="F91" s="225"/>
      <c r="G91" s="225"/>
      <c r="H91" s="225"/>
      <c r="I91" s="225"/>
      <c r="J91" s="225"/>
      <c r="K91" s="225"/>
      <c r="L91" s="225"/>
      <c r="M91" s="225"/>
      <c r="N91" s="225"/>
      <c r="O91" s="225"/>
      <c r="P91" s="225"/>
      <c r="Q91" s="225"/>
      <c r="R91" s="225"/>
      <c r="U91" s="60"/>
    </row>
    <row r="92" spans="1:24" x14ac:dyDescent="0.25">
      <c r="A92" s="222"/>
      <c r="B92" s="222"/>
      <c r="C92" s="222"/>
      <c r="D92" s="222"/>
      <c r="E92" s="222"/>
      <c r="F92" s="222"/>
      <c r="G92" s="222"/>
      <c r="H92" s="222"/>
      <c r="I92" s="222"/>
      <c r="J92" s="222"/>
      <c r="K92" s="222"/>
      <c r="L92" s="222"/>
      <c r="M92" s="222"/>
      <c r="N92" s="222"/>
      <c r="O92" s="222"/>
      <c r="P92" s="222"/>
      <c r="Q92" s="222"/>
      <c r="R92" s="222"/>
      <c r="S92" s="31"/>
      <c r="T92" s="27"/>
    </row>
  </sheetData>
  <autoFilter ref="A3:X83" xr:uid="{00000000-0009-0000-0000-000000000000}"/>
  <mergeCells count="357">
    <mergeCell ref="R37:R41"/>
    <mergeCell ref="R54:R56"/>
    <mergeCell ref="R51:R53"/>
    <mergeCell ref="R49:R50"/>
    <mergeCell ref="R44:R48"/>
    <mergeCell ref="R42:R43"/>
    <mergeCell ref="R10:R13"/>
    <mergeCell ref="R23:R25"/>
    <mergeCell ref="R18:R21"/>
    <mergeCell ref="R16:R17"/>
    <mergeCell ref="R14:R15"/>
    <mergeCell ref="J91:J92"/>
    <mergeCell ref="K91:K92"/>
    <mergeCell ref="L91:L92"/>
    <mergeCell ref="M91:M92"/>
    <mergeCell ref="K89:K90"/>
    <mergeCell ref="L89:L90"/>
    <mergeCell ref="M89:M90"/>
    <mergeCell ref="N89:N90"/>
    <mergeCell ref="N91:N92"/>
    <mergeCell ref="A91:A92"/>
    <mergeCell ref="B91:B92"/>
    <mergeCell ref="C91:C92"/>
    <mergeCell ref="D91:D92"/>
    <mergeCell ref="E91:E92"/>
    <mergeCell ref="F91:F92"/>
    <mergeCell ref="G91:G92"/>
    <mergeCell ref="H91:H92"/>
    <mergeCell ref="I91:I92"/>
    <mergeCell ref="F89:F90"/>
    <mergeCell ref="G89:G90"/>
    <mergeCell ref="H89:H90"/>
    <mergeCell ref="I89:I90"/>
    <mergeCell ref="J89:J90"/>
    <mergeCell ref="A89:A90"/>
    <mergeCell ref="B89:B90"/>
    <mergeCell ref="C89:C90"/>
    <mergeCell ref="D89:D90"/>
    <mergeCell ref="E89:E90"/>
    <mergeCell ref="O91:O92"/>
    <mergeCell ref="N87:N88"/>
    <mergeCell ref="O87:O88"/>
    <mergeCell ref="P87:P88"/>
    <mergeCell ref="Q87:Q88"/>
    <mergeCell ref="R87:R88"/>
    <mergeCell ref="P85:P86"/>
    <mergeCell ref="Q85:Q86"/>
    <mergeCell ref="R85:R86"/>
    <mergeCell ref="O89:O90"/>
    <mergeCell ref="P91:P92"/>
    <mergeCell ref="Q91:Q92"/>
    <mergeCell ref="R91:R92"/>
    <mergeCell ref="P89:P90"/>
    <mergeCell ref="Q89:Q90"/>
    <mergeCell ref="R89:R90"/>
    <mergeCell ref="A87:A88"/>
    <mergeCell ref="B87:B88"/>
    <mergeCell ref="C87:C88"/>
    <mergeCell ref="D87:D88"/>
    <mergeCell ref="E87:E88"/>
    <mergeCell ref="F87:F88"/>
    <mergeCell ref="G87:G88"/>
    <mergeCell ref="H87:H88"/>
    <mergeCell ref="I87:I88"/>
    <mergeCell ref="J87:J88"/>
    <mergeCell ref="K87:K88"/>
    <mergeCell ref="L87:L88"/>
    <mergeCell ref="M87:M88"/>
    <mergeCell ref="K85:K86"/>
    <mergeCell ref="L85:L86"/>
    <mergeCell ref="M85:M86"/>
    <mergeCell ref="N85:N86"/>
    <mergeCell ref="O85:O86"/>
    <mergeCell ref="F85:F86"/>
    <mergeCell ref="G85:G86"/>
    <mergeCell ref="H85:H86"/>
    <mergeCell ref="I85:I86"/>
    <mergeCell ref="J85:J86"/>
    <mergeCell ref="A85:A86"/>
    <mergeCell ref="B85:B86"/>
    <mergeCell ref="C85:C86"/>
    <mergeCell ref="D85:D86"/>
    <mergeCell ref="E85:E86"/>
    <mergeCell ref="N83:N84"/>
    <mergeCell ref="O83:O84"/>
    <mergeCell ref="P83:P84"/>
    <mergeCell ref="Q83:Q84"/>
    <mergeCell ref="R83:R84"/>
    <mergeCell ref="P81:P82"/>
    <mergeCell ref="Q81:Q82"/>
    <mergeCell ref="R81:R82"/>
    <mergeCell ref="A83:A84"/>
    <mergeCell ref="B83:B84"/>
    <mergeCell ref="C83:C84"/>
    <mergeCell ref="D83:D84"/>
    <mergeCell ref="E83:E84"/>
    <mergeCell ref="F83:F84"/>
    <mergeCell ref="G83:G84"/>
    <mergeCell ref="H83:H84"/>
    <mergeCell ref="I83:I84"/>
    <mergeCell ref="J83:J84"/>
    <mergeCell ref="K83:K84"/>
    <mergeCell ref="L83:L84"/>
    <mergeCell ref="M83:M84"/>
    <mergeCell ref="R79:R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M79:M80"/>
    <mergeCell ref="N79:N80"/>
    <mergeCell ref="O79:O80"/>
    <mergeCell ref="P79:P80"/>
    <mergeCell ref="Q79:Q80"/>
    <mergeCell ref="H79:H80"/>
    <mergeCell ref="I79:I80"/>
    <mergeCell ref="J79:J80"/>
    <mergeCell ref="K79:K80"/>
    <mergeCell ref="L79:L80"/>
    <mergeCell ref="C79:C80"/>
    <mergeCell ref="D79:D80"/>
    <mergeCell ref="E79:E80"/>
    <mergeCell ref="F79:F80"/>
    <mergeCell ref="G79:G80"/>
    <mergeCell ref="N77:N78"/>
    <mergeCell ref="O77:O78"/>
    <mergeCell ref="P77:P78"/>
    <mergeCell ref="Q77:Q78"/>
    <mergeCell ref="R77:R78"/>
    <mergeCell ref="P75:P76"/>
    <mergeCell ref="Q75:Q76"/>
    <mergeCell ref="R75:R76"/>
    <mergeCell ref="A77:A78"/>
    <mergeCell ref="B77:B78"/>
    <mergeCell ref="C77:C78"/>
    <mergeCell ref="D77:D78"/>
    <mergeCell ref="E77:E78"/>
    <mergeCell ref="F77:F78"/>
    <mergeCell ref="G77:G78"/>
    <mergeCell ref="H77:H78"/>
    <mergeCell ref="I77:I78"/>
    <mergeCell ref="J77:J78"/>
    <mergeCell ref="K77:K78"/>
    <mergeCell ref="L77:L78"/>
    <mergeCell ref="M77:M78"/>
    <mergeCell ref="R73:R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M73:M74"/>
    <mergeCell ref="N73:N74"/>
    <mergeCell ref="O73:O74"/>
    <mergeCell ref="P73:P74"/>
    <mergeCell ref="Q73:Q74"/>
    <mergeCell ref="H73:H74"/>
    <mergeCell ref="I73:I74"/>
    <mergeCell ref="J73:J74"/>
    <mergeCell ref="P71:P72"/>
    <mergeCell ref="Q71:Q72"/>
    <mergeCell ref="R71:R72"/>
    <mergeCell ref="P69:P70"/>
    <mergeCell ref="Q69:Q70"/>
    <mergeCell ref="R69:R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O71:O72"/>
    <mergeCell ref="P67:P68"/>
    <mergeCell ref="Q67:Q68"/>
    <mergeCell ref="R67:R68"/>
    <mergeCell ref="C69:C70"/>
    <mergeCell ref="D69:D70"/>
    <mergeCell ref="E69:E70"/>
    <mergeCell ref="F69:F70"/>
    <mergeCell ref="G69:G70"/>
    <mergeCell ref="H69:H70"/>
    <mergeCell ref="I69:I70"/>
    <mergeCell ref="J69:J70"/>
    <mergeCell ref="K69:K70"/>
    <mergeCell ref="L69:L70"/>
    <mergeCell ref="M69:M70"/>
    <mergeCell ref="N69:N70"/>
    <mergeCell ref="O69:O70"/>
    <mergeCell ref="R65:R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M65:M66"/>
    <mergeCell ref="N65:N66"/>
    <mergeCell ref="O65:O66"/>
    <mergeCell ref="P65:P66"/>
    <mergeCell ref="Q65:Q66"/>
    <mergeCell ref="H65:H66"/>
    <mergeCell ref="I65:I66"/>
    <mergeCell ref="J65:J66"/>
    <mergeCell ref="P63:P64"/>
    <mergeCell ref="Q63:Q64"/>
    <mergeCell ref="R63:R64"/>
    <mergeCell ref="P61:P62"/>
    <mergeCell ref="Q61:Q62"/>
    <mergeCell ref="R61:R62"/>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R59:R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M59:M60"/>
    <mergeCell ref="N59:N60"/>
    <mergeCell ref="O59:O60"/>
    <mergeCell ref="P59:P60"/>
    <mergeCell ref="Q59:Q60"/>
    <mergeCell ref="H59:H60"/>
    <mergeCell ref="I59:I60"/>
    <mergeCell ref="J59:J60"/>
    <mergeCell ref="K59:K60"/>
    <mergeCell ref="L59:L60"/>
    <mergeCell ref="C59:C60"/>
    <mergeCell ref="D59:D60"/>
    <mergeCell ref="E59:E60"/>
    <mergeCell ref="F59:F60"/>
    <mergeCell ref="G59:G60"/>
    <mergeCell ref="A73:A74"/>
    <mergeCell ref="B73:B74"/>
    <mergeCell ref="K65:K66"/>
    <mergeCell ref="L65:L66"/>
    <mergeCell ref="C65:C66"/>
    <mergeCell ref="D65:D66"/>
    <mergeCell ref="E65:E66"/>
    <mergeCell ref="F65:F66"/>
    <mergeCell ref="G65:G66"/>
    <mergeCell ref="K73:K74"/>
    <mergeCell ref="L73:L74"/>
    <mergeCell ref="C73:C74"/>
    <mergeCell ref="D73:D74"/>
    <mergeCell ref="E73:E74"/>
    <mergeCell ref="F73:F74"/>
    <mergeCell ref="G73:G74"/>
    <mergeCell ref="A79:A80"/>
    <mergeCell ref="B79:B80"/>
    <mergeCell ref="A69:A70"/>
    <mergeCell ref="B69:B70"/>
    <mergeCell ref="A65:A66"/>
    <mergeCell ref="B65:B66"/>
    <mergeCell ref="A54:A56"/>
    <mergeCell ref="B54:B56"/>
    <mergeCell ref="A57:A58"/>
    <mergeCell ref="B57:B58"/>
    <mergeCell ref="A59:A60"/>
    <mergeCell ref="B59:B60"/>
    <mergeCell ref="A37:A41"/>
    <mergeCell ref="B37:B41"/>
    <mergeCell ref="A51:A53"/>
    <mergeCell ref="B51:B53"/>
    <mergeCell ref="A14:A15"/>
    <mergeCell ref="B14:B15"/>
    <mergeCell ref="A16:A17"/>
    <mergeCell ref="B16:B17"/>
    <mergeCell ref="A18:A21"/>
    <mergeCell ref="B18:B21"/>
    <mergeCell ref="A22:A28"/>
    <mergeCell ref="B22:B28"/>
    <mergeCell ref="A32:A33"/>
    <mergeCell ref="B32:B33"/>
    <mergeCell ref="A35:A36"/>
    <mergeCell ref="B35:B36"/>
    <mergeCell ref="A42:A50"/>
    <mergeCell ref="B42:B50"/>
    <mergeCell ref="A29:A31"/>
    <mergeCell ref="B29:B31"/>
    <mergeCell ref="R4:R6"/>
    <mergeCell ref="R2:R3"/>
    <mergeCell ref="R29:R31"/>
    <mergeCell ref="A4:A5"/>
    <mergeCell ref="B4:B5"/>
    <mergeCell ref="A7:A9"/>
    <mergeCell ref="B7:B9"/>
    <mergeCell ref="A1:V1"/>
    <mergeCell ref="A2:E2"/>
    <mergeCell ref="Q2:Q3"/>
    <mergeCell ref="L2:P2"/>
    <mergeCell ref="G2:I2"/>
    <mergeCell ref="J2:K2"/>
    <mergeCell ref="R7:R9"/>
    <mergeCell ref="A10:A13"/>
    <mergeCell ref="B10:B13"/>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S15 S11 S7:S9 S13" xr:uid="{00000000-0002-0000-0000-000000000000}">
      <formula1>0</formula1>
      <formula2>390</formula2>
    </dataValidation>
  </dataValidations>
  <pageMargins left="0.7" right="0.7" top="0.75" bottom="0.75" header="0.3" footer="0.3"/>
  <pageSetup paperSize="9" scale="16" orientation="portrait" horizontalDpi="4294967293" r:id="rId1"/>
  <rowBreaks count="1" manualBreakCount="1">
    <brk id="14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128"/>
  <sheetViews>
    <sheetView zoomScaleNormal="100" workbookViewId="0">
      <pane ySplit="2" topLeftCell="A22" activePane="bottomLeft" state="frozen"/>
      <selection pane="bottomLeft" activeCell="F23" sqref="F23"/>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4.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20" ht="33" customHeight="1" thickTop="1" thickBot="1" x14ac:dyDescent="0.3">
      <c r="A1" s="246" t="s">
        <v>0</v>
      </c>
      <c r="B1" s="247"/>
      <c r="C1" s="247"/>
      <c r="D1" s="247"/>
      <c r="E1" s="247"/>
      <c r="F1" s="248"/>
      <c r="G1" s="249" t="s">
        <v>28</v>
      </c>
      <c r="H1" s="250"/>
      <c r="I1" s="251"/>
      <c r="J1" s="252" t="s">
        <v>18</v>
      </c>
      <c r="K1" s="252"/>
      <c r="L1" s="260" t="s">
        <v>261</v>
      </c>
      <c r="M1" s="261"/>
      <c r="N1" s="262"/>
      <c r="O1" s="218" t="s">
        <v>257</v>
      </c>
      <c r="P1" s="254" t="s">
        <v>258</v>
      </c>
      <c r="Q1" s="244" t="s">
        <v>301</v>
      </c>
      <c r="R1" s="244" t="s">
        <v>300</v>
      </c>
      <c r="S1" s="244"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60" t="s">
        <v>264</v>
      </c>
      <c r="M2" s="144" t="s">
        <v>265</v>
      </c>
      <c r="N2" s="144" t="s">
        <v>266</v>
      </c>
      <c r="O2" s="253"/>
      <c r="P2" s="255"/>
      <c r="Q2" s="259"/>
      <c r="R2" s="259"/>
      <c r="S2" s="245"/>
      <c r="T2" s="27"/>
    </row>
    <row r="3" spans="1:20" ht="79.5" customHeight="1" thickTop="1" x14ac:dyDescent="0.25">
      <c r="A3" s="155" t="s">
        <v>37</v>
      </c>
      <c r="B3" s="147" t="s">
        <v>48</v>
      </c>
      <c r="C3" s="133" t="s">
        <v>65</v>
      </c>
      <c r="D3" s="157" t="s">
        <v>117</v>
      </c>
      <c r="E3" s="158" t="s">
        <v>12</v>
      </c>
      <c r="F3" s="136" t="s">
        <v>44</v>
      </c>
      <c r="G3" s="159">
        <v>0.5</v>
      </c>
      <c r="H3" s="147" t="s">
        <v>116</v>
      </c>
      <c r="I3" s="159">
        <v>1</v>
      </c>
      <c r="J3" s="147" t="s">
        <v>17</v>
      </c>
      <c r="K3" s="147" t="s">
        <v>21</v>
      </c>
      <c r="L3" s="91"/>
      <c r="M3" s="91"/>
      <c r="N3" s="100">
        <v>1</v>
      </c>
      <c r="O3" s="166" t="s">
        <v>122</v>
      </c>
      <c r="P3" s="158" t="s">
        <v>259</v>
      </c>
      <c r="Q3" s="161"/>
      <c r="R3" s="161"/>
      <c r="S3" s="162"/>
      <c r="T3" s="27"/>
    </row>
    <row r="4" spans="1:20" ht="90" customHeight="1" x14ac:dyDescent="0.25">
      <c r="A4" s="256" t="s">
        <v>37</v>
      </c>
      <c r="B4" s="257" t="s">
        <v>50</v>
      </c>
      <c r="C4" s="176" t="s">
        <v>302</v>
      </c>
      <c r="D4" s="40" t="s">
        <v>252</v>
      </c>
      <c r="E4" s="136" t="s">
        <v>12</v>
      </c>
      <c r="F4" s="1"/>
      <c r="G4" s="199">
        <v>3.2000000000000002E-3</v>
      </c>
      <c r="H4" s="196" t="s">
        <v>371</v>
      </c>
      <c r="I4" s="199">
        <v>4.1999999999999997E-3</v>
      </c>
      <c r="J4" s="136" t="s">
        <v>17</v>
      </c>
      <c r="K4" s="136" t="s">
        <v>119</v>
      </c>
      <c r="L4" s="100">
        <v>7.0000000000000001E-3</v>
      </c>
      <c r="M4" s="100">
        <v>5.5999999999999999E-3</v>
      </c>
      <c r="N4" s="100">
        <v>1.17E-2</v>
      </c>
      <c r="O4" s="1" t="s">
        <v>123</v>
      </c>
      <c r="P4" s="258" t="s">
        <v>124</v>
      </c>
      <c r="Q4" s="138"/>
      <c r="R4" s="6"/>
      <c r="S4" s="6"/>
    </row>
    <row r="5" spans="1:20" ht="99" customHeight="1" x14ac:dyDescent="0.25">
      <c r="A5" s="256"/>
      <c r="B5" s="257"/>
      <c r="C5" s="176" t="s">
        <v>67</v>
      </c>
      <c r="D5" s="40" t="s">
        <v>120</v>
      </c>
      <c r="E5" s="136" t="s">
        <v>12</v>
      </c>
      <c r="F5" s="1"/>
      <c r="G5" s="12">
        <v>0.95</v>
      </c>
      <c r="H5" s="196" t="s">
        <v>372</v>
      </c>
      <c r="I5" s="12">
        <v>1</v>
      </c>
      <c r="J5" s="136" t="s">
        <v>17</v>
      </c>
      <c r="K5" s="136" t="s">
        <v>119</v>
      </c>
      <c r="L5" s="24">
        <v>1</v>
      </c>
      <c r="M5" s="96">
        <v>1</v>
      </c>
      <c r="N5" s="96">
        <v>1</v>
      </c>
      <c r="O5" s="1" t="s">
        <v>123</v>
      </c>
      <c r="P5" s="258"/>
      <c r="Q5" s="138"/>
      <c r="R5" s="6"/>
      <c r="S5" s="6"/>
    </row>
    <row r="6" spans="1:20" ht="85.5" customHeight="1" x14ac:dyDescent="0.25">
      <c r="A6" s="256"/>
      <c r="B6" s="257"/>
      <c r="C6" s="149" t="s">
        <v>370</v>
      </c>
      <c r="D6" s="40" t="s">
        <v>125</v>
      </c>
      <c r="E6" s="136" t="s">
        <v>12</v>
      </c>
      <c r="F6" s="1"/>
      <c r="G6" s="12">
        <v>0.8</v>
      </c>
      <c r="H6" s="197" t="s">
        <v>26</v>
      </c>
      <c r="I6" s="12">
        <v>1</v>
      </c>
      <c r="J6" s="51" t="s">
        <v>17</v>
      </c>
      <c r="K6" s="51" t="s">
        <v>21</v>
      </c>
      <c r="L6" s="87"/>
      <c r="M6" s="87"/>
      <c r="N6" s="24">
        <v>1</v>
      </c>
      <c r="O6" s="1" t="s">
        <v>123</v>
      </c>
      <c r="P6" s="258"/>
      <c r="Q6" s="138"/>
      <c r="R6" s="6"/>
      <c r="S6" s="6"/>
    </row>
    <row r="7" spans="1:20" ht="254.25" customHeight="1" x14ac:dyDescent="0.25">
      <c r="A7" s="256" t="s">
        <v>37</v>
      </c>
      <c r="B7" s="257" t="s">
        <v>51</v>
      </c>
      <c r="C7" s="136" t="s">
        <v>86</v>
      </c>
      <c r="D7" s="1" t="s">
        <v>177</v>
      </c>
      <c r="E7" s="136" t="s">
        <v>12</v>
      </c>
      <c r="F7" s="1"/>
      <c r="G7" s="12">
        <v>0.25</v>
      </c>
      <c r="H7" s="136" t="s">
        <v>178</v>
      </c>
      <c r="I7" s="12">
        <v>0.55000000000000004</v>
      </c>
      <c r="J7" s="51" t="s">
        <v>17</v>
      </c>
      <c r="K7" s="51" t="s">
        <v>21</v>
      </c>
      <c r="L7" s="87"/>
      <c r="M7" s="89"/>
      <c r="N7" s="163">
        <v>0.30570000000000003</v>
      </c>
      <c r="O7" s="1" t="s">
        <v>179</v>
      </c>
      <c r="P7" s="258" t="s">
        <v>180</v>
      </c>
      <c r="Q7" s="20" t="s">
        <v>317</v>
      </c>
      <c r="R7" s="20" t="s">
        <v>318</v>
      </c>
      <c r="S7" s="20" t="s">
        <v>319</v>
      </c>
    </row>
    <row r="8" spans="1:20" ht="303.75" customHeight="1" x14ac:dyDescent="0.25">
      <c r="A8" s="256"/>
      <c r="B8" s="257"/>
      <c r="C8" s="136" t="s">
        <v>87</v>
      </c>
      <c r="D8" s="1" t="s">
        <v>181</v>
      </c>
      <c r="E8" s="136" t="s">
        <v>12</v>
      </c>
      <c r="F8" s="1"/>
      <c r="G8" s="12">
        <v>0.8</v>
      </c>
      <c r="H8" s="136" t="s">
        <v>182</v>
      </c>
      <c r="I8" s="12">
        <v>0.99</v>
      </c>
      <c r="J8" s="51" t="s">
        <v>17</v>
      </c>
      <c r="K8" s="51" t="s">
        <v>21</v>
      </c>
      <c r="L8" s="87"/>
      <c r="M8" s="89"/>
      <c r="N8" s="163">
        <v>0.94</v>
      </c>
      <c r="O8" s="1" t="s">
        <v>183</v>
      </c>
      <c r="P8" s="258"/>
      <c r="Q8" s="20" t="s">
        <v>320</v>
      </c>
      <c r="R8" s="20" t="s">
        <v>321</v>
      </c>
      <c r="S8" s="20" t="s">
        <v>322</v>
      </c>
    </row>
    <row r="9" spans="1:20" ht="84" customHeight="1" x14ac:dyDescent="0.25">
      <c r="A9" s="256"/>
      <c r="B9" s="257"/>
      <c r="C9" s="136" t="s">
        <v>88</v>
      </c>
      <c r="D9" s="1" t="s">
        <v>184</v>
      </c>
      <c r="E9" s="136" t="s">
        <v>12</v>
      </c>
      <c r="F9" s="1"/>
      <c r="G9" s="15">
        <v>0.1</v>
      </c>
      <c r="H9" s="15" t="s">
        <v>185</v>
      </c>
      <c r="I9" s="15">
        <v>0.2</v>
      </c>
      <c r="J9" s="51" t="s">
        <v>17</v>
      </c>
      <c r="K9" s="51" t="s">
        <v>21</v>
      </c>
      <c r="L9" s="87"/>
      <c r="M9" s="85"/>
      <c r="N9" s="66">
        <v>0.2</v>
      </c>
      <c r="O9" s="1" t="s">
        <v>186</v>
      </c>
      <c r="P9" s="258"/>
      <c r="Q9" s="20" t="s">
        <v>323</v>
      </c>
      <c r="R9" s="20" t="s">
        <v>324</v>
      </c>
      <c r="S9" s="20" t="s">
        <v>325</v>
      </c>
    </row>
    <row r="10" spans="1:20" ht="147.75" customHeight="1" x14ac:dyDescent="0.25">
      <c r="A10" s="256"/>
      <c r="B10" s="257"/>
      <c r="C10" s="136" t="s">
        <v>89</v>
      </c>
      <c r="D10" s="1" t="s">
        <v>187</v>
      </c>
      <c r="E10" s="136" t="s">
        <v>12</v>
      </c>
      <c r="F10" s="1"/>
      <c r="G10" s="15">
        <v>0.1</v>
      </c>
      <c r="H10" s="15" t="s">
        <v>188</v>
      </c>
      <c r="I10" s="15">
        <v>0.3</v>
      </c>
      <c r="J10" s="51" t="s">
        <v>17</v>
      </c>
      <c r="K10" s="51" t="s">
        <v>21</v>
      </c>
      <c r="L10" s="87"/>
      <c r="M10" s="85"/>
      <c r="N10" s="65">
        <v>0.15</v>
      </c>
      <c r="O10" s="20" t="s">
        <v>189</v>
      </c>
      <c r="P10" s="258"/>
      <c r="Q10" s="20" t="s">
        <v>326</v>
      </c>
      <c r="R10" s="20" t="s">
        <v>327</v>
      </c>
      <c r="S10" s="20" t="s">
        <v>328</v>
      </c>
    </row>
    <row r="11" spans="1:20" ht="72" customHeight="1" x14ac:dyDescent="0.25">
      <c r="A11" s="256" t="s">
        <v>38</v>
      </c>
      <c r="B11" s="257" t="s">
        <v>54</v>
      </c>
      <c r="C11" s="136" t="s">
        <v>73</v>
      </c>
      <c r="D11" s="1" t="s">
        <v>136</v>
      </c>
      <c r="E11" s="138" t="s">
        <v>12</v>
      </c>
      <c r="F11" s="1"/>
      <c r="G11" s="4">
        <v>0.8</v>
      </c>
      <c r="H11" s="150" t="s">
        <v>137</v>
      </c>
      <c r="I11" s="151">
        <v>1</v>
      </c>
      <c r="J11" s="51" t="s">
        <v>17</v>
      </c>
      <c r="K11" s="51" t="s">
        <v>119</v>
      </c>
      <c r="L11" s="100">
        <v>1</v>
      </c>
      <c r="M11" s="100">
        <v>1</v>
      </c>
      <c r="N11" s="100">
        <v>1</v>
      </c>
      <c r="O11" s="20" t="s">
        <v>138</v>
      </c>
      <c r="P11" s="258" t="s">
        <v>139</v>
      </c>
      <c r="Q11" s="20" t="s">
        <v>309</v>
      </c>
      <c r="R11" s="20" t="s">
        <v>310</v>
      </c>
      <c r="S11" s="20" t="s">
        <v>311</v>
      </c>
    </row>
    <row r="12" spans="1:20" ht="66" customHeight="1" x14ac:dyDescent="0.25">
      <c r="A12" s="256"/>
      <c r="B12" s="257"/>
      <c r="C12" s="136" t="s">
        <v>74</v>
      </c>
      <c r="D12" s="1" t="s">
        <v>140</v>
      </c>
      <c r="E12" s="138" t="s">
        <v>12</v>
      </c>
      <c r="F12" s="1"/>
      <c r="G12" s="4">
        <v>0.8</v>
      </c>
      <c r="H12" s="150" t="s">
        <v>137</v>
      </c>
      <c r="I12" s="151">
        <v>1</v>
      </c>
      <c r="J12" s="51" t="s">
        <v>17</v>
      </c>
      <c r="K12" s="51" t="s">
        <v>119</v>
      </c>
      <c r="L12" s="100">
        <v>1</v>
      </c>
      <c r="M12" s="100">
        <v>1</v>
      </c>
      <c r="N12" s="100">
        <v>1</v>
      </c>
      <c r="O12" s="20" t="s">
        <v>141</v>
      </c>
      <c r="P12" s="258"/>
      <c r="Q12" s="20" t="s">
        <v>309</v>
      </c>
      <c r="R12" s="20" t="s">
        <v>310</v>
      </c>
      <c r="S12" s="20" t="s">
        <v>311</v>
      </c>
    </row>
    <row r="13" spans="1:20" ht="182.25" customHeight="1" x14ac:dyDescent="0.25">
      <c r="A13" s="256"/>
      <c r="B13" s="257"/>
      <c r="C13" s="136" t="s">
        <v>75</v>
      </c>
      <c r="D13" s="1" t="s">
        <v>142</v>
      </c>
      <c r="E13" s="138" t="s">
        <v>12</v>
      </c>
      <c r="F13" s="1"/>
      <c r="G13" s="4">
        <v>0.9</v>
      </c>
      <c r="H13" s="150" t="s">
        <v>145</v>
      </c>
      <c r="I13" s="151">
        <v>1</v>
      </c>
      <c r="J13" s="51" t="s">
        <v>17</v>
      </c>
      <c r="K13" s="51" t="s">
        <v>21</v>
      </c>
      <c r="L13" s="87"/>
      <c r="M13" s="87"/>
      <c r="N13" s="25">
        <v>0.95</v>
      </c>
      <c r="O13" s="20" t="s">
        <v>143</v>
      </c>
      <c r="P13" s="258"/>
      <c r="Q13" s="20" t="s">
        <v>312</v>
      </c>
      <c r="R13" s="20" t="s">
        <v>313</v>
      </c>
      <c r="S13" s="167" t="s">
        <v>314</v>
      </c>
    </row>
    <row r="14" spans="1:20" ht="129.75" customHeight="1" x14ac:dyDescent="0.25">
      <c r="A14" s="256"/>
      <c r="B14" s="257"/>
      <c r="C14" s="136" t="s">
        <v>76</v>
      </c>
      <c r="D14" s="1" t="s">
        <v>144</v>
      </c>
      <c r="E14" s="138" t="s">
        <v>11</v>
      </c>
      <c r="F14" s="1"/>
      <c r="G14" s="4">
        <v>0.9</v>
      </c>
      <c r="H14" s="150" t="s">
        <v>145</v>
      </c>
      <c r="I14" s="151">
        <v>1</v>
      </c>
      <c r="J14" s="51" t="s">
        <v>17</v>
      </c>
      <c r="K14" s="51" t="s">
        <v>119</v>
      </c>
      <c r="L14" s="100">
        <v>1</v>
      </c>
      <c r="M14" s="100">
        <v>1</v>
      </c>
      <c r="N14" s="100">
        <v>1</v>
      </c>
      <c r="O14" s="20" t="s">
        <v>146</v>
      </c>
      <c r="P14" s="258"/>
      <c r="Q14" s="20"/>
      <c r="R14" s="167" t="s">
        <v>315</v>
      </c>
      <c r="S14" s="20" t="s">
        <v>316</v>
      </c>
    </row>
    <row r="15" spans="1:20" ht="92.25" customHeight="1" x14ac:dyDescent="0.25">
      <c r="A15" s="256" t="s">
        <v>38</v>
      </c>
      <c r="B15" s="257" t="s">
        <v>55</v>
      </c>
      <c r="C15" s="136" t="s">
        <v>77</v>
      </c>
      <c r="D15" s="1" t="s">
        <v>147</v>
      </c>
      <c r="E15" s="137" t="s">
        <v>11</v>
      </c>
      <c r="F15" s="1"/>
      <c r="G15" s="4">
        <v>0.9</v>
      </c>
      <c r="H15" s="150" t="s">
        <v>145</v>
      </c>
      <c r="I15" s="151">
        <v>1</v>
      </c>
      <c r="J15" s="51" t="s">
        <v>17</v>
      </c>
      <c r="K15" s="51" t="s">
        <v>119</v>
      </c>
      <c r="L15" s="24">
        <v>1</v>
      </c>
      <c r="M15" s="100">
        <v>1</v>
      </c>
      <c r="N15" s="100">
        <v>1</v>
      </c>
      <c r="O15" s="20" t="s">
        <v>148</v>
      </c>
      <c r="P15" s="136" t="s">
        <v>149</v>
      </c>
      <c r="Q15" s="138"/>
      <c r="R15" s="138"/>
      <c r="S15" s="6"/>
    </row>
    <row r="16" spans="1:20" ht="63.75" customHeight="1" x14ac:dyDescent="0.25">
      <c r="A16" s="256"/>
      <c r="B16" s="257"/>
      <c r="C16" s="136" t="s">
        <v>78</v>
      </c>
      <c r="D16" s="1" t="s">
        <v>253</v>
      </c>
      <c r="E16" s="137" t="s">
        <v>127</v>
      </c>
      <c r="F16" s="1"/>
      <c r="G16" s="4">
        <v>0.7</v>
      </c>
      <c r="H16" s="150" t="s">
        <v>150</v>
      </c>
      <c r="I16" s="151">
        <v>1</v>
      </c>
      <c r="J16" s="51" t="s">
        <v>17</v>
      </c>
      <c r="K16" s="51" t="s">
        <v>119</v>
      </c>
      <c r="L16" s="100">
        <v>1</v>
      </c>
      <c r="M16" s="100">
        <v>1</v>
      </c>
      <c r="N16" s="100">
        <v>1</v>
      </c>
      <c r="O16" s="20" t="s">
        <v>151</v>
      </c>
      <c r="P16" s="258" t="s">
        <v>152</v>
      </c>
      <c r="Q16" s="138"/>
      <c r="R16" s="138"/>
      <c r="S16" s="6"/>
    </row>
    <row r="17" spans="1:19" ht="102" customHeight="1" x14ac:dyDescent="0.25">
      <c r="A17" s="256"/>
      <c r="B17" s="257"/>
      <c r="C17" s="136" t="s">
        <v>79</v>
      </c>
      <c r="D17" s="1" t="s">
        <v>254</v>
      </c>
      <c r="E17" s="137" t="s">
        <v>127</v>
      </c>
      <c r="F17" s="1"/>
      <c r="G17" s="4">
        <v>0.7</v>
      </c>
      <c r="H17" s="150" t="s">
        <v>150</v>
      </c>
      <c r="I17" s="151">
        <v>1</v>
      </c>
      <c r="J17" s="51" t="s">
        <v>17</v>
      </c>
      <c r="K17" s="51" t="s">
        <v>119</v>
      </c>
      <c r="L17" s="85" t="s">
        <v>340</v>
      </c>
      <c r="M17" s="100">
        <v>1</v>
      </c>
      <c r="N17" s="25">
        <v>0.89</v>
      </c>
      <c r="O17" s="20" t="s">
        <v>153</v>
      </c>
      <c r="P17" s="258"/>
      <c r="Q17" s="20" t="s">
        <v>339</v>
      </c>
      <c r="R17" s="20" t="s">
        <v>337</v>
      </c>
      <c r="S17" s="20" t="s">
        <v>338</v>
      </c>
    </row>
    <row r="18" spans="1:19" ht="68.25" customHeight="1" x14ac:dyDescent="0.25">
      <c r="A18" s="256"/>
      <c r="B18" s="257"/>
      <c r="C18" s="136" t="s">
        <v>155</v>
      </c>
      <c r="D18" s="1" t="s">
        <v>256</v>
      </c>
      <c r="E18" s="137" t="s">
        <v>12</v>
      </c>
      <c r="F18" s="1"/>
      <c r="G18" s="153">
        <v>84</v>
      </c>
      <c r="H18" s="153">
        <v>159</v>
      </c>
      <c r="I18" s="153">
        <v>173</v>
      </c>
      <c r="J18" s="51" t="s">
        <v>156</v>
      </c>
      <c r="K18" s="51" t="s">
        <v>119</v>
      </c>
      <c r="L18" s="164">
        <v>0</v>
      </c>
      <c r="M18" s="164">
        <v>0.32</v>
      </c>
      <c r="N18" s="164">
        <v>0.56999999999999995</v>
      </c>
      <c r="O18" s="20" t="s">
        <v>157</v>
      </c>
      <c r="P18" s="136" t="s">
        <v>158</v>
      </c>
      <c r="Q18" s="138"/>
      <c r="R18" s="138"/>
      <c r="S18" s="6"/>
    </row>
    <row r="19" spans="1:19" ht="305.25" customHeight="1" x14ac:dyDescent="0.25">
      <c r="A19" s="256" t="s">
        <v>38</v>
      </c>
      <c r="B19" s="257" t="s">
        <v>56</v>
      </c>
      <c r="C19" s="136" t="s">
        <v>111</v>
      </c>
      <c r="D19" s="1" t="s">
        <v>241</v>
      </c>
      <c r="E19" s="137" t="s">
        <v>11</v>
      </c>
      <c r="F19" s="1"/>
      <c r="G19" s="4">
        <v>0.6</v>
      </c>
      <c r="H19" s="150" t="s">
        <v>242</v>
      </c>
      <c r="I19" s="151">
        <v>1</v>
      </c>
      <c r="J19" s="51" t="s">
        <v>17</v>
      </c>
      <c r="K19" s="51" t="s">
        <v>21</v>
      </c>
      <c r="L19" s="87"/>
      <c r="M19" s="85"/>
      <c r="N19" s="65" t="s">
        <v>303</v>
      </c>
      <c r="O19" s="20" t="s">
        <v>283</v>
      </c>
      <c r="P19" s="258" t="s">
        <v>246</v>
      </c>
      <c r="Q19" s="20" t="s">
        <v>304</v>
      </c>
      <c r="R19" s="20" t="s">
        <v>305</v>
      </c>
      <c r="S19" s="20" t="s">
        <v>306</v>
      </c>
    </row>
    <row r="20" spans="1:19" ht="177.75" customHeight="1" x14ac:dyDescent="0.25">
      <c r="A20" s="256"/>
      <c r="B20" s="257"/>
      <c r="C20" s="136" t="s">
        <v>112</v>
      </c>
      <c r="D20" s="1" t="s">
        <v>280</v>
      </c>
      <c r="E20" s="137" t="s">
        <v>127</v>
      </c>
      <c r="F20" s="152"/>
      <c r="G20" s="4">
        <v>0.01</v>
      </c>
      <c r="H20" s="151">
        <v>0</v>
      </c>
      <c r="I20" s="151">
        <v>0</v>
      </c>
      <c r="J20" s="51" t="s">
        <v>17</v>
      </c>
      <c r="K20" s="51" t="s">
        <v>21</v>
      </c>
      <c r="L20" s="87"/>
      <c r="M20" s="85"/>
      <c r="N20" s="66">
        <v>0</v>
      </c>
      <c r="O20" s="1" t="s">
        <v>281</v>
      </c>
      <c r="P20" s="258"/>
      <c r="Q20" s="20" t="s">
        <v>307</v>
      </c>
      <c r="R20" s="20" t="s">
        <v>308</v>
      </c>
      <c r="S20" s="20" t="s">
        <v>306</v>
      </c>
    </row>
    <row r="21" spans="1:19" ht="105" customHeight="1" x14ac:dyDescent="0.25">
      <c r="A21" s="256" t="s">
        <v>39</v>
      </c>
      <c r="B21" s="257" t="s">
        <v>57</v>
      </c>
      <c r="C21" s="136" t="s">
        <v>84</v>
      </c>
      <c r="D21" s="1" t="s">
        <v>285</v>
      </c>
      <c r="E21" s="137" t="s">
        <v>12</v>
      </c>
      <c r="F21" s="1"/>
      <c r="G21" s="15">
        <v>0.4</v>
      </c>
      <c r="H21" s="15" t="s">
        <v>284</v>
      </c>
      <c r="I21" s="15">
        <v>1</v>
      </c>
      <c r="J21" s="51" t="s">
        <v>17</v>
      </c>
      <c r="K21" s="51" t="s">
        <v>21</v>
      </c>
      <c r="L21" s="87"/>
      <c r="M21" s="85"/>
      <c r="N21" s="65">
        <v>0.55659999999999998</v>
      </c>
      <c r="O21" s="20" t="s">
        <v>286</v>
      </c>
      <c r="P21" s="258" t="s">
        <v>167</v>
      </c>
      <c r="Q21" s="138"/>
      <c r="R21" s="138"/>
      <c r="S21" s="6"/>
    </row>
    <row r="22" spans="1:19" ht="105" customHeight="1" x14ac:dyDescent="0.25">
      <c r="A22" s="256"/>
      <c r="B22" s="257"/>
      <c r="C22" s="136" t="s">
        <v>83</v>
      </c>
      <c r="D22" s="1" t="s">
        <v>165</v>
      </c>
      <c r="E22" s="137" t="s">
        <v>12</v>
      </c>
      <c r="F22" s="1"/>
      <c r="G22" s="15">
        <v>0.5</v>
      </c>
      <c r="H22" s="15" t="s">
        <v>116</v>
      </c>
      <c r="I22" s="15">
        <v>1</v>
      </c>
      <c r="J22" s="51" t="s">
        <v>17</v>
      </c>
      <c r="K22" s="51" t="s">
        <v>21</v>
      </c>
      <c r="L22" s="85"/>
      <c r="M22" s="85"/>
      <c r="N22" s="66">
        <v>1</v>
      </c>
      <c r="O22" s="20" t="s">
        <v>166</v>
      </c>
      <c r="P22" s="258"/>
      <c r="Q22" s="138"/>
      <c r="R22" s="138"/>
      <c r="S22" s="6"/>
    </row>
    <row r="23" spans="1:19" ht="63.75" x14ac:dyDescent="0.25">
      <c r="A23" s="148" t="s">
        <v>39</v>
      </c>
      <c r="B23" s="138" t="s">
        <v>60</v>
      </c>
      <c r="C23" s="135" t="s">
        <v>263</v>
      </c>
      <c r="D23" s="1" t="s">
        <v>237</v>
      </c>
      <c r="E23" s="4" t="s">
        <v>12</v>
      </c>
      <c r="F23" s="1"/>
      <c r="G23" s="4">
        <v>0.5</v>
      </c>
      <c r="H23" s="23" t="s">
        <v>116</v>
      </c>
      <c r="I23" s="4">
        <v>1</v>
      </c>
      <c r="J23" s="23" t="s">
        <v>17</v>
      </c>
      <c r="K23" s="137" t="s">
        <v>119</v>
      </c>
      <c r="L23" s="24">
        <v>1</v>
      </c>
      <c r="M23" s="24">
        <v>1</v>
      </c>
      <c r="N23" s="24">
        <v>1</v>
      </c>
      <c r="O23" s="20" t="s">
        <v>236</v>
      </c>
      <c r="P23" s="136" t="s">
        <v>232</v>
      </c>
      <c r="Q23" s="138"/>
      <c r="R23" s="6"/>
      <c r="S23" s="6"/>
    </row>
    <row r="24" spans="1:19" ht="114.75" x14ac:dyDescent="0.25">
      <c r="A24" s="220" t="s">
        <v>39</v>
      </c>
      <c r="B24" s="220" t="s">
        <v>61</v>
      </c>
      <c r="C24" s="182" t="s">
        <v>90</v>
      </c>
      <c r="D24" s="20" t="s">
        <v>190</v>
      </c>
      <c r="E24" s="173" t="s">
        <v>12</v>
      </c>
      <c r="F24" s="20"/>
      <c r="G24" s="37">
        <v>0.8</v>
      </c>
      <c r="H24" s="173" t="s">
        <v>26</v>
      </c>
      <c r="I24" s="37">
        <v>1</v>
      </c>
      <c r="J24" s="23" t="s">
        <v>17</v>
      </c>
      <c r="K24" s="173" t="s">
        <v>21</v>
      </c>
      <c r="L24" s="87"/>
      <c r="M24" s="87"/>
      <c r="N24" s="24">
        <v>1</v>
      </c>
      <c r="O24" s="169" t="s">
        <v>191</v>
      </c>
      <c r="P24" s="220" t="s">
        <v>192</v>
      </c>
      <c r="Q24" s="174"/>
      <c r="R24" s="6"/>
      <c r="S24" s="6"/>
    </row>
    <row r="25" spans="1:19" ht="89.25" x14ac:dyDescent="0.25">
      <c r="A25" s="216"/>
      <c r="B25" s="216"/>
      <c r="C25" s="182" t="s">
        <v>91</v>
      </c>
      <c r="D25" s="20" t="s">
        <v>193</v>
      </c>
      <c r="E25" s="173" t="s">
        <v>12</v>
      </c>
      <c r="F25" s="20"/>
      <c r="G25" s="37">
        <v>0.8</v>
      </c>
      <c r="H25" s="173" t="s">
        <v>26</v>
      </c>
      <c r="I25" s="37">
        <v>1</v>
      </c>
      <c r="J25" s="23" t="s">
        <v>17</v>
      </c>
      <c r="K25" s="173" t="s">
        <v>119</v>
      </c>
      <c r="L25" s="24">
        <v>1</v>
      </c>
      <c r="M25" s="24">
        <v>1</v>
      </c>
      <c r="N25" s="24">
        <v>1</v>
      </c>
      <c r="O25" s="169" t="s">
        <v>194</v>
      </c>
      <c r="P25" s="217"/>
      <c r="Q25" s="174"/>
      <c r="R25" s="6"/>
      <c r="S25" s="6"/>
    </row>
    <row r="26" spans="1:19" ht="83.25" customHeight="1" x14ac:dyDescent="0.25">
      <c r="A26" s="216"/>
      <c r="B26" s="216"/>
      <c r="C26" s="139" t="s">
        <v>294</v>
      </c>
      <c r="D26" s="140" t="s">
        <v>295</v>
      </c>
      <c r="E26" s="94" t="s">
        <v>127</v>
      </c>
      <c r="F26" s="140"/>
      <c r="G26" s="141">
        <v>0.8</v>
      </c>
      <c r="H26" s="94" t="s">
        <v>26</v>
      </c>
      <c r="I26" s="141">
        <v>1</v>
      </c>
      <c r="J26" s="142" t="s">
        <v>17</v>
      </c>
      <c r="K26" s="94" t="s">
        <v>119</v>
      </c>
      <c r="L26" s="25">
        <v>0.998</v>
      </c>
      <c r="M26" s="24">
        <v>1</v>
      </c>
      <c r="N26" s="24">
        <v>1</v>
      </c>
      <c r="O26" s="154" t="s">
        <v>296</v>
      </c>
      <c r="P26" s="258" t="s">
        <v>212</v>
      </c>
      <c r="Q26" s="145"/>
      <c r="R26" s="138"/>
      <c r="S26" s="6"/>
    </row>
    <row r="27" spans="1:19" ht="75.75" customHeight="1" x14ac:dyDescent="0.25">
      <c r="A27" s="216"/>
      <c r="B27" s="216"/>
      <c r="C27" s="139" t="s">
        <v>290</v>
      </c>
      <c r="D27" s="140" t="s">
        <v>291</v>
      </c>
      <c r="E27" s="94" t="s">
        <v>127</v>
      </c>
      <c r="F27" s="140"/>
      <c r="G27" s="141">
        <v>0.8</v>
      </c>
      <c r="H27" s="94" t="s">
        <v>26</v>
      </c>
      <c r="I27" s="141">
        <v>1</v>
      </c>
      <c r="J27" s="142" t="s">
        <v>17</v>
      </c>
      <c r="K27" s="94" t="s">
        <v>119</v>
      </c>
      <c r="L27" s="24">
        <v>1</v>
      </c>
      <c r="M27" s="24">
        <v>1</v>
      </c>
      <c r="N27" s="24">
        <v>1</v>
      </c>
      <c r="O27" s="154" t="s">
        <v>297</v>
      </c>
      <c r="P27" s="258"/>
      <c r="Q27" s="145"/>
      <c r="R27" s="138"/>
      <c r="S27" s="6"/>
    </row>
    <row r="28" spans="1:19" ht="146.25" customHeight="1" x14ac:dyDescent="0.25">
      <c r="A28" s="216"/>
      <c r="B28" s="216"/>
      <c r="C28" s="139" t="s">
        <v>292</v>
      </c>
      <c r="D28" s="140" t="s">
        <v>291</v>
      </c>
      <c r="E28" s="94" t="s">
        <v>127</v>
      </c>
      <c r="F28" s="140"/>
      <c r="G28" s="141">
        <v>0.8</v>
      </c>
      <c r="H28" s="94" t="s">
        <v>26</v>
      </c>
      <c r="I28" s="141">
        <v>1</v>
      </c>
      <c r="J28" s="142" t="s">
        <v>17</v>
      </c>
      <c r="K28" s="94" t="s">
        <v>119</v>
      </c>
      <c r="L28" s="24">
        <v>1</v>
      </c>
      <c r="M28" s="24">
        <v>1</v>
      </c>
      <c r="N28" s="24">
        <v>1</v>
      </c>
      <c r="O28" s="154" t="s">
        <v>298</v>
      </c>
      <c r="P28" s="258"/>
      <c r="Q28" s="145"/>
      <c r="R28" s="6"/>
      <c r="S28" s="6"/>
    </row>
    <row r="29" spans="1:19" ht="76.5" customHeight="1" x14ac:dyDescent="0.25">
      <c r="A29" s="216"/>
      <c r="B29" s="216"/>
      <c r="C29" s="139" t="s">
        <v>293</v>
      </c>
      <c r="D29" s="140" t="s">
        <v>291</v>
      </c>
      <c r="E29" s="94" t="s">
        <v>127</v>
      </c>
      <c r="F29" s="140"/>
      <c r="G29" s="141">
        <v>0.9</v>
      </c>
      <c r="H29" s="94" t="s">
        <v>25</v>
      </c>
      <c r="I29" s="141">
        <v>1</v>
      </c>
      <c r="J29" s="142" t="s">
        <v>17</v>
      </c>
      <c r="K29" s="94" t="s">
        <v>119</v>
      </c>
      <c r="L29" s="100">
        <v>1</v>
      </c>
      <c r="M29" s="100">
        <v>1</v>
      </c>
      <c r="N29" s="100">
        <v>1</v>
      </c>
      <c r="O29" s="154" t="s">
        <v>299</v>
      </c>
      <c r="P29" s="258"/>
      <c r="Q29" s="145"/>
      <c r="R29" s="6"/>
      <c r="S29" s="6"/>
    </row>
    <row r="30" spans="1:19" ht="76.5" customHeight="1" x14ac:dyDescent="0.25">
      <c r="A30" s="216"/>
      <c r="B30" s="216"/>
      <c r="C30" s="182" t="s">
        <v>97</v>
      </c>
      <c r="D30" s="20" t="s">
        <v>206</v>
      </c>
      <c r="E30" s="173" t="s">
        <v>12</v>
      </c>
      <c r="F30" s="20"/>
      <c r="G30" s="37">
        <v>0.8</v>
      </c>
      <c r="H30" s="173" t="s">
        <v>209</v>
      </c>
      <c r="I30" s="37">
        <v>1</v>
      </c>
      <c r="J30" s="23" t="s">
        <v>17</v>
      </c>
      <c r="K30" s="173" t="s">
        <v>119</v>
      </c>
      <c r="L30" s="24">
        <v>1</v>
      </c>
      <c r="M30" s="24">
        <v>1</v>
      </c>
      <c r="N30" s="24">
        <v>1</v>
      </c>
      <c r="O30" s="169" t="s">
        <v>331</v>
      </c>
      <c r="P30" s="220" t="s">
        <v>211</v>
      </c>
      <c r="Q30" s="145"/>
      <c r="R30" s="6"/>
      <c r="S30" s="6"/>
    </row>
    <row r="31" spans="1:19" ht="76.5" customHeight="1" x14ac:dyDescent="0.25">
      <c r="A31" s="217"/>
      <c r="B31" s="217"/>
      <c r="C31" s="182" t="s">
        <v>98</v>
      </c>
      <c r="D31" s="20" t="s">
        <v>208</v>
      </c>
      <c r="E31" s="173" t="s">
        <v>127</v>
      </c>
      <c r="F31" s="20"/>
      <c r="G31" s="37">
        <v>0.8</v>
      </c>
      <c r="H31" s="173" t="s">
        <v>209</v>
      </c>
      <c r="I31" s="37">
        <v>1</v>
      </c>
      <c r="J31" s="23" t="s">
        <v>17</v>
      </c>
      <c r="K31" s="173" t="s">
        <v>119</v>
      </c>
      <c r="L31" s="24">
        <v>1</v>
      </c>
      <c r="M31" s="24">
        <v>1</v>
      </c>
      <c r="N31" s="24">
        <v>1</v>
      </c>
      <c r="O31" s="169" t="s">
        <v>210</v>
      </c>
      <c r="P31" s="217"/>
      <c r="Q31" s="145"/>
      <c r="R31" s="6"/>
      <c r="S31" s="6"/>
    </row>
    <row r="32" spans="1:19" ht="73.5" customHeight="1" x14ac:dyDescent="0.25">
      <c r="A32" s="256" t="s">
        <v>39</v>
      </c>
      <c r="B32" s="257" t="s">
        <v>13</v>
      </c>
      <c r="C32" s="135" t="s">
        <v>277</v>
      </c>
      <c r="D32" s="1" t="s">
        <v>278</v>
      </c>
      <c r="E32" s="51" t="s">
        <v>12</v>
      </c>
      <c r="F32" s="1"/>
      <c r="G32" s="37">
        <v>0.5</v>
      </c>
      <c r="H32" s="51" t="s">
        <v>116</v>
      </c>
      <c r="I32" s="37">
        <v>1</v>
      </c>
      <c r="J32" s="51" t="s">
        <v>17</v>
      </c>
      <c r="K32" s="51" t="s">
        <v>119</v>
      </c>
      <c r="L32" s="24">
        <v>1</v>
      </c>
      <c r="M32" s="65">
        <v>0.98</v>
      </c>
      <c r="N32" s="65">
        <v>0.99</v>
      </c>
      <c r="O32" s="20" t="s">
        <v>288</v>
      </c>
      <c r="P32" s="258" t="s">
        <v>215</v>
      </c>
      <c r="Q32" s="138"/>
      <c r="R32" s="138"/>
      <c r="S32" s="6"/>
    </row>
    <row r="33" spans="1:20" ht="70.5" customHeight="1" x14ac:dyDescent="0.25">
      <c r="A33" s="256"/>
      <c r="B33" s="257"/>
      <c r="C33" s="135" t="s">
        <v>276</v>
      </c>
      <c r="D33" s="1" t="s">
        <v>279</v>
      </c>
      <c r="E33" s="51" t="s">
        <v>12</v>
      </c>
      <c r="F33" s="1"/>
      <c r="G33" s="37">
        <v>0.5</v>
      </c>
      <c r="H33" s="51" t="s">
        <v>116</v>
      </c>
      <c r="I33" s="37">
        <v>1</v>
      </c>
      <c r="J33" s="51" t="s">
        <v>17</v>
      </c>
      <c r="K33" s="51" t="s">
        <v>119</v>
      </c>
      <c r="L33" s="24">
        <v>1</v>
      </c>
      <c r="M33" s="66">
        <v>1</v>
      </c>
      <c r="N33" s="66">
        <v>1</v>
      </c>
      <c r="O33" s="20" t="s">
        <v>289</v>
      </c>
      <c r="P33" s="258"/>
      <c r="Q33" s="138"/>
      <c r="R33" s="6"/>
      <c r="S33" s="6"/>
    </row>
    <row r="34" spans="1:20" ht="82.5" customHeight="1" x14ac:dyDescent="0.25">
      <c r="A34" s="256" t="s">
        <v>46</v>
      </c>
      <c r="B34" s="257" t="s">
        <v>63</v>
      </c>
      <c r="C34" s="135" t="s">
        <v>341</v>
      </c>
      <c r="D34" s="5" t="s">
        <v>260</v>
      </c>
      <c r="E34" s="51" t="s">
        <v>12</v>
      </c>
      <c r="F34" s="5"/>
      <c r="G34" s="12">
        <v>0.5</v>
      </c>
      <c r="H34" s="12" t="s">
        <v>116</v>
      </c>
      <c r="I34" s="12">
        <v>1</v>
      </c>
      <c r="J34" s="51" t="s">
        <v>17</v>
      </c>
      <c r="K34" s="51" t="s">
        <v>21</v>
      </c>
      <c r="L34" s="87"/>
      <c r="M34" s="85"/>
      <c r="N34" s="65">
        <v>0.99299999999999999</v>
      </c>
      <c r="O34" s="20" t="s">
        <v>248</v>
      </c>
      <c r="P34" s="258" t="s">
        <v>249</v>
      </c>
      <c r="Q34" s="138"/>
      <c r="R34" s="138"/>
      <c r="S34" s="6"/>
    </row>
    <row r="35" spans="1:20" ht="94.5" customHeight="1" x14ac:dyDescent="0.25">
      <c r="A35" s="256"/>
      <c r="B35" s="257"/>
      <c r="C35" s="135" t="s">
        <v>114</v>
      </c>
      <c r="D35" s="5" t="s">
        <v>250</v>
      </c>
      <c r="E35" s="189" t="s">
        <v>127</v>
      </c>
      <c r="F35" s="5"/>
      <c r="G35" s="12">
        <v>0.5</v>
      </c>
      <c r="H35" s="12" t="s">
        <v>116</v>
      </c>
      <c r="I35" s="12">
        <v>1</v>
      </c>
      <c r="J35" s="189" t="s">
        <v>17</v>
      </c>
      <c r="K35" s="189" t="s">
        <v>21</v>
      </c>
      <c r="L35" s="87"/>
      <c r="M35" s="85"/>
      <c r="N35" s="165">
        <v>0</v>
      </c>
      <c r="O35" s="20" t="s">
        <v>251</v>
      </c>
      <c r="P35" s="258"/>
      <c r="Q35" s="138" t="s">
        <v>345</v>
      </c>
      <c r="R35" s="6"/>
      <c r="S35" s="6"/>
    </row>
    <row r="39" spans="1:20" ht="15" customHeight="1" x14ac:dyDescent="0.25">
      <c r="C39" s="27"/>
      <c r="E39" s="27"/>
    </row>
    <row r="40" spans="1:20" ht="15" customHeight="1" x14ac:dyDescent="0.25">
      <c r="C40" s="27"/>
      <c r="D40" s="68"/>
    </row>
    <row r="41" spans="1:20" x14ac:dyDescent="0.25">
      <c r="C41" s="27"/>
    </row>
    <row r="42" spans="1:20" x14ac:dyDescent="0.25">
      <c r="C42" s="27"/>
    </row>
    <row r="43" spans="1:20" x14ac:dyDescent="0.25">
      <c r="C43" s="27"/>
    </row>
    <row r="47" spans="1:20" x14ac:dyDescent="0.25">
      <c r="T47" s="27"/>
    </row>
    <row r="48" spans="1:20" x14ac:dyDescent="0.25">
      <c r="T48" s="27"/>
    </row>
    <row r="49" spans="3:20" x14ac:dyDescent="0.25">
      <c r="T49" s="27"/>
    </row>
    <row r="52" spans="3:20" ht="49.5" customHeight="1" x14ac:dyDescent="0.25"/>
    <row r="64" spans="3:20" x14ac:dyDescent="0.25">
      <c r="C64" s="41"/>
      <c r="D64" s="27"/>
    </row>
    <row r="65" spans="3:19" x14ac:dyDescent="0.25">
      <c r="C65" s="41"/>
      <c r="D65" s="27"/>
      <c r="J65" s="68"/>
      <c r="O65" s="69"/>
      <c r="R65" s="60"/>
    </row>
    <row r="66" spans="3:19" x14ac:dyDescent="0.25">
      <c r="C66" s="41"/>
      <c r="D66" s="27"/>
      <c r="O66" s="95"/>
      <c r="S66" s="70" t="s">
        <v>45</v>
      </c>
    </row>
    <row r="67" spans="3:19" x14ac:dyDescent="0.25">
      <c r="C67" s="31"/>
      <c r="D67" s="50"/>
      <c r="O67" s="95"/>
      <c r="S67" s="70" t="s">
        <v>32</v>
      </c>
    </row>
    <row r="68" spans="3:19" x14ac:dyDescent="0.25">
      <c r="O68" s="95"/>
      <c r="S68" s="70" t="s">
        <v>33</v>
      </c>
    </row>
    <row r="124" spans="22:23" x14ac:dyDescent="0.25">
      <c r="V124" s="69"/>
    </row>
    <row r="128" spans="22:23" x14ac:dyDescent="0.25">
      <c r="W128" s="70"/>
    </row>
  </sheetData>
  <mergeCells count="38">
    <mergeCell ref="A32:A33"/>
    <mergeCell ref="B32:B33"/>
    <mergeCell ref="P32:P33"/>
    <mergeCell ref="A19:A20"/>
    <mergeCell ref="B19:B20"/>
    <mergeCell ref="P19:P20"/>
    <mergeCell ref="P26:P29"/>
    <mergeCell ref="P24:P25"/>
    <mergeCell ref="A24:A31"/>
    <mergeCell ref="B24:B31"/>
    <mergeCell ref="P30:P31"/>
    <mergeCell ref="A34:A35"/>
    <mergeCell ref="B34:B35"/>
    <mergeCell ref="P34:P35"/>
    <mergeCell ref="L1:N1"/>
    <mergeCell ref="A21:A22"/>
    <mergeCell ref="B21:B22"/>
    <mergeCell ref="P21:P22"/>
    <mergeCell ref="A15:A18"/>
    <mergeCell ref="B15:B18"/>
    <mergeCell ref="P16:P17"/>
    <mergeCell ref="A11:A14"/>
    <mergeCell ref="B11:B14"/>
    <mergeCell ref="P11:P14"/>
    <mergeCell ref="A7:A10"/>
    <mergeCell ref="B7:B10"/>
    <mergeCell ref="P7:P10"/>
    <mergeCell ref="A4:A6"/>
    <mergeCell ref="B4:B6"/>
    <mergeCell ref="P4:P6"/>
    <mergeCell ref="Q1:Q2"/>
    <mergeCell ref="R1:R2"/>
    <mergeCell ref="S1:S2"/>
    <mergeCell ref="A1:F1"/>
    <mergeCell ref="G1:I1"/>
    <mergeCell ref="J1:K1"/>
    <mergeCell ref="O1:O2"/>
    <mergeCell ref="P1:P2"/>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0" stopIfTrue="1" operator="containsText" id="{645D88AE-0E33-4124-BE82-C8F60C314D1E}">
            <xm:f>NOT(ISERROR(SEARCH("OK",W128)))</xm:f>
            <xm:f>"OK"</xm:f>
            <x14:dxf>
              <fill>
                <patternFill>
                  <bgColor rgb="FF92D050"/>
                </patternFill>
              </fill>
            </x14:dxf>
          </x14:cfRule>
          <xm:sqref>W128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897B-B2D6-4362-9BEF-D3327BBA0A91}">
  <sheetPr codeName="Hoja3"/>
  <dimension ref="A1:U143"/>
  <sheetViews>
    <sheetView tabSelected="1" zoomScaleNormal="100" workbookViewId="0">
      <selection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6" width="24.42578125" customWidth="1"/>
    <col min="17" max="17" width="30.7109375" customWidth="1"/>
    <col min="18" max="18" width="26.7109375" customWidth="1"/>
    <col min="19" max="19" width="24.42578125" customWidth="1"/>
  </cols>
  <sheetData>
    <row r="1" spans="1:19" ht="33" customHeight="1" thickTop="1" thickBot="1" x14ac:dyDescent="0.3">
      <c r="A1" s="246" t="s">
        <v>0</v>
      </c>
      <c r="B1" s="247"/>
      <c r="C1" s="247"/>
      <c r="D1" s="247"/>
      <c r="E1" s="247"/>
      <c r="F1" s="248"/>
      <c r="G1" s="249" t="s">
        <v>28</v>
      </c>
      <c r="H1" s="250"/>
      <c r="I1" s="251"/>
      <c r="J1" s="252" t="s">
        <v>18</v>
      </c>
      <c r="K1" s="252"/>
      <c r="L1" s="260" t="s">
        <v>261</v>
      </c>
      <c r="M1" s="261"/>
      <c r="N1" s="262"/>
      <c r="O1" s="218" t="s">
        <v>257</v>
      </c>
      <c r="P1" s="218" t="s">
        <v>258</v>
      </c>
      <c r="Q1" s="244" t="s">
        <v>301</v>
      </c>
      <c r="R1" s="244" t="s">
        <v>300</v>
      </c>
      <c r="S1" s="244"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143" t="s">
        <v>267</v>
      </c>
      <c r="M2" s="143" t="s">
        <v>268</v>
      </c>
      <c r="N2" s="144" t="s">
        <v>269</v>
      </c>
      <c r="O2" s="219"/>
      <c r="P2" s="219"/>
      <c r="Q2" s="245"/>
      <c r="R2" s="245"/>
      <c r="S2" s="245"/>
    </row>
    <row r="3" spans="1:19" ht="99" customHeight="1" thickTop="1" x14ac:dyDescent="0.25">
      <c r="A3" s="221" t="s">
        <v>37</v>
      </c>
      <c r="B3" s="215" t="s">
        <v>48</v>
      </c>
      <c r="C3" s="176" t="s">
        <v>64</v>
      </c>
      <c r="D3" s="5" t="s">
        <v>115</v>
      </c>
      <c r="E3" s="174" t="s">
        <v>12</v>
      </c>
      <c r="F3" s="174" t="s">
        <v>44</v>
      </c>
      <c r="G3" s="12">
        <v>0.5</v>
      </c>
      <c r="H3" s="174" t="s">
        <v>116</v>
      </c>
      <c r="I3" s="12">
        <v>1</v>
      </c>
      <c r="J3" s="174" t="s">
        <v>17</v>
      </c>
      <c r="K3" s="174" t="s">
        <v>23</v>
      </c>
      <c r="L3" s="177"/>
      <c r="M3" s="177"/>
      <c r="N3" s="198">
        <v>0.78</v>
      </c>
      <c r="O3" s="20" t="s">
        <v>121</v>
      </c>
      <c r="P3" s="215" t="s">
        <v>259</v>
      </c>
      <c r="Q3" s="211" t="s">
        <v>399</v>
      </c>
      <c r="R3" s="211" t="s">
        <v>400</v>
      </c>
      <c r="S3" s="211" t="s">
        <v>401</v>
      </c>
    </row>
    <row r="4" spans="1:19" ht="76.5" x14ac:dyDescent="0.25">
      <c r="A4" s="222"/>
      <c r="B4" s="217"/>
      <c r="C4" s="176" t="s">
        <v>65</v>
      </c>
      <c r="D4" s="5" t="s">
        <v>117</v>
      </c>
      <c r="E4" s="174" t="s">
        <v>12</v>
      </c>
      <c r="F4" s="174" t="s">
        <v>44</v>
      </c>
      <c r="G4" s="12">
        <v>0.5</v>
      </c>
      <c r="H4" s="174" t="s">
        <v>116</v>
      </c>
      <c r="I4" s="12">
        <v>1</v>
      </c>
      <c r="J4" s="174" t="s">
        <v>17</v>
      </c>
      <c r="K4" s="174" t="s">
        <v>21</v>
      </c>
      <c r="L4" s="177"/>
      <c r="M4" s="177"/>
      <c r="N4" s="100">
        <v>1</v>
      </c>
      <c r="O4" s="20" t="s">
        <v>355</v>
      </c>
      <c r="P4" s="216"/>
      <c r="Q4" s="193"/>
      <c r="R4" s="195"/>
      <c r="S4" s="195"/>
    </row>
    <row r="5" spans="1:19" ht="63.75" x14ac:dyDescent="0.25">
      <c r="A5" s="238" t="s">
        <v>37</v>
      </c>
      <c r="B5" s="220" t="s">
        <v>50</v>
      </c>
      <c r="C5" s="176" t="s">
        <v>302</v>
      </c>
      <c r="D5" s="5" t="s">
        <v>252</v>
      </c>
      <c r="E5" s="174" t="s">
        <v>12</v>
      </c>
      <c r="F5" s="20"/>
      <c r="G5" s="199">
        <v>3.2000000000000002E-3</v>
      </c>
      <c r="H5" s="196" t="s">
        <v>371</v>
      </c>
      <c r="I5" s="199">
        <v>4.1999999999999997E-3</v>
      </c>
      <c r="J5" s="174" t="s">
        <v>17</v>
      </c>
      <c r="K5" s="178" t="s">
        <v>119</v>
      </c>
      <c r="L5" s="100" t="s">
        <v>367</v>
      </c>
      <c r="M5" s="198" t="s">
        <v>368</v>
      </c>
      <c r="N5" s="198" t="s">
        <v>369</v>
      </c>
      <c r="O5" s="20" t="s">
        <v>123</v>
      </c>
      <c r="P5" s="220" t="s">
        <v>124</v>
      </c>
      <c r="Q5" s="193"/>
      <c r="R5" s="195"/>
      <c r="S5" s="195"/>
    </row>
    <row r="6" spans="1:19" ht="63.75" x14ac:dyDescent="0.25">
      <c r="A6" s="239"/>
      <c r="B6" s="216"/>
      <c r="C6" s="176" t="s">
        <v>67</v>
      </c>
      <c r="D6" s="5" t="s">
        <v>120</v>
      </c>
      <c r="E6" s="174" t="s">
        <v>12</v>
      </c>
      <c r="F6" s="20"/>
      <c r="G6" s="12">
        <v>0.95</v>
      </c>
      <c r="H6" s="174" t="s">
        <v>372</v>
      </c>
      <c r="I6" s="12">
        <v>1</v>
      </c>
      <c r="J6" s="174" t="s">
        <v>17</v>
      </c>
      <c r="K6" s="174" t="s">
        <v>119</v>
      </c>
      <c r="L6" s="100">
        <v>1</v>
      </c>
      <c r="M6" s="100">
        <v>1</v>
      </c>
      <c r="N6" s="100">
        <v>1</v>
      </c>
      <c r="O6" s="20" t="s">
        <v>123</v>
      </c>
      <c r="P6" s="216"/>
      <c r="Q6" s="193"/>
      <c r="R6" s="195"/>
      <c r="S6" s="195"/>
    </row>
    <row r="7" spans="1:19" ht="63.75" x14ac:dyDescent="0.25">
      <c r="A7" s="240"/>
      <c r="B7" s="217"/>
      <c r="C7" s="149" t="s">
        <v>370</v>
      </c>
      <c r="D7" s="40" t="s">
        <v>125</v>
      </c>
      <c r="E7" s="175" t="s">
        <v>12</v>
      </c>
      <c r="F7" s="1"/>
      <c r="G7" s="12">
        <v>0.8</v>
      </c>
      <c r="H7" s="175" t="s">
        <v>26</v>
      </c>
      <c r="I7" s="12">
        <v>1</v>
      </c>
      <c r="J7" s="173" t="s">
        <v>17</v>
      </c>
      <c r="K7" s="173" t="s">
        <v>21</v>
      </c>
      <c r="L7" s="177"/>
      <c r="M7" s="177"/>
      <c r="N7" s="100">
        <v>1</v>
      </c>
      <c r="O7" s="1" t="s">
        <v>123</v>
      </c>
      <c r="P7" s="217"/>
      <c r="Q7" s="193"/>
      <c r="R7" s="195"/>
      <c r="S7" s="195"/>
    </row>
    <row r="8" spans="1:19" ht="254.25" customHeight="1" x14ac:dyDescent="0.25">
      <c r="A8" s="238" t="s">
        <v>37</v>
      </c>
      <c r="B8" s="220" t="s">
        <v>51</v>
      </c>
      <c r="C8" s="174" t="s">
        <v>86</v>
      </c>
      <c r="D8" s="20" t="s">
        <v>177</v>
      </c>
      <c r="E8" s="174" t="s">
        <v>12</v>
      </c>
      <c r="F8" s="20"/>
      <c r="G8" s="12">
        <v>0.25</v>
      </c>
      <c r="H8" s="174" t="s">
        <v>178</v>
      </c>
      <c r="I8" s="12">
        <v>0.55000000000000004</v>
      </c>
      <c r="J8" s="173" t="s">
        <v>17</v>
      </c>
      <c r="K8" s="173" t="s">
        <v>21</v>
      </c>
      <c r="L8" s="177"/>
      <c r="M8" s="177"/>
      <c r="N8" s="198">
        <v>0.26479999999999998</v>
      </c>
      <c r="O8" s="20" t="s">
        <v>179</v>
      </c>
      <c r="P8" s="220" t="s">
        <v>180</v>
      </c>
      <c r="Q8" s="212" t="s">
        <v>388</v>
      </c>
      <c r="R8" s="212" t="s">
        <v>389</v>
      </c>
      <c r="S8" s="212" t="s">
        <v>390</v>
      </c>
    </row>
    <row r="9" spans="1:19" ht="234.75" customHeight="1" x14ac:dyDescent="0.25">
      <c r="A9" s="239"/>
      <c r="B9" s="216"/>
      <c r="C9" s="174" t="s">
        <v>87</v>
      </c>
      <c r="D9" s="20" t="s">
        <v>181</v>
      </c>
      <c r="E9" s="174" t="s">
        <v>12</v>
      </c>
      <c r="F9" s="20"/>
      <c r="G9" s="12">
        <v>0.8</v>
      </c>
      <c r="H9" s="174" t="s">
        <v>182</v>
      </c>
      <c r="I9" s="12">
        <v>0.99</v>
      </c>
      <c r="J9" s="173" t="s">
        <v>17</v>
      </c>
      <c r="K9" s="173" t="s">
        <v>21</v>
      </c>
      <c r="L9" s="177"/>
      <c r="M9" s="177"/>
      <c r="N9" s="198">
        <v>0.94</v>
      </c>
      <c r="O9" s="20" t="s">
        <v>183</v>
      </c>
      <c r="P9" s="216"/>
      <c r="Q9" s="212" t="s">
        <v>391</v>
      </c>
      <c r="R9" s="212" t="s">
        <v>321</v>
      </c>
      <c r="S9" s="212" t="s">
        <v>392</v>
      </c>
    </row>
    <row r="10" spans="1:19" ht="165.75" customHeight="1" x14ac:dyDescent="0.25">
      <c r="A10" s="239"/>
      <c r="B10" s="216"/>
      <c r="C10" s="174" t="s">
        <v>88</v>
      </c>
      <c r="D10" s="20" t="s">
        <v>184</v>
      </c>
      <c r="E10" s="174" t="s">
        <v>12</v>
      </c>
      <c r="F10" s="20"/>
      <c r="G10" s="12">
        <v>0.1</v>
      </c>
      <c r="H10" s="12" t="s">
        <v>185</v>
      </c>
      <c r="I10" s="12">
        <v>0.2</v>
      </c>
      <c r="J10" s="173" t="s">
        <v>17</v>
      </c>
      <c r="K10" s="173" t="s">
        <v>21</v>
      </c>
      <c r="L10" s="177"/>
      <c r="M10" s="177"/>
      <c r="N10" s="100">
        <v>0.2</v>
      </c>
      <c r="O10" s="20" t="s">
        <v>186</v>
      </c>
      <c r="P10" s="216"/>
      <c r="Q10" s="212" t="s">
        <v>323</v>
      </c>
      <c r="R10" s="212" t="s">
        <v>393</v>
      </c>
      <c r="S10" s="212" t="s">
        <v>325</v>
      </c>
    </row>
    <row r="11" spans="1:19" ht="231" customHeight="1" x14ac:dyDescent="0.25">
      <c r="A11" s="240"/>
      <c r="B11" s="217"/>
      <c r="C11" s="174" t="s">
        <v>89</v>
      </c>
      <c r="D11" s="20" t="s">
        <v>187</v>
      </c>
      <c r="E11" s="174" t="s">
        <v>12</v>
      </c>
      <c r="F11" s="20"/>
      <c r="G11" s="12">
        <v>0.1</v>
      </c>
      <c r="H11" s="12" t="s">
        <v>188</v>
      </c>
      <c r="I11" s="12">
        <v>0.3</v>
      </c>
      <c r="J11" s="173" t="s">
        <v>17</v>
      </c>
      <c r="K11" s="173" t="s">
        <v>21</v>
      </c>
      <c r="L11" s="177"/>
      <c r="M11" s="177"/>
      <c r="N11" s="198">
        <v>0.19</v>
      </c>
      <c r="O11" s="20" t="s">
        <v>189</v>
      </c>
      <c r="P11" s="217"/>
      <c r="Q11" s="212" t="s">
        <v>394</v>
      </c>
      <c r="R11" s="212" t="s">
        <v>395</v>
      </c>
      <c r="S11" s="212" t="s">
        <v>328</v>
      </c>
    </row>
    <row r="12" spans="1:19" ht="66.75" customHeight="1" x14ac:dyDescent="0.25">
      <c r="A12" s="225" t="s">
        <v>38</v>
      </c>
      <c r="B12" s="220" t="s">
        <v>53</v>
      </c>
      <c r="C12" s="174" t="s">
        <v>71</v>
      </c>
      <c r="D12" s="20" t="s">
        <v>132</v>
      </c>
      <c r="E12" s="4" t="s">
        <v>11</v>
      </c>
      <c r="F12" s="20"/>
      <c r="G12" s="12">
        <v>0.5</v>
      </c>
      <c r="H12" s="12" t="s">
        <v>36</v>
      </c>
      <c r="I12" s="12">
        <v>0.8</v>
      </c>
      <c r="J12" s="173" t="s">
        <v>17</v>
      </c>
      <c r="K12" s="173" t="s">
        <v>23</v>
      </c>
      <c r="L12" s="177"/>
      <c r="M12" s="177"/>
      <c r="N12" s="214">
        <v>0.17</v>
      </c>
      <c r="O12" s="48" t="s">
        <v>133</v>
      </c>
      <c r="P12" s="220" t="s">
        <v>134</v>
      </c>
      <c r="Q12" s="269" t="s">
        <v>407</v>
      </c>
      <c r="R12" s="269" t="s">
        <v>408</v>
      </c>
      <c r="S12" s="269" t="s">
        <v>134</v>
      </c>
    </row>
    <row r="13" spans="1:19" ht="66.75" customHeight="1" x14ac:dyDescent="0.25">
      <c r="A13" s="222"/>
      <c r="B13" s="217"/>
      <c r="C13" s="174" t="s">
        <v>72</v>
      </c>
      <c r="D13" s="20" t="s">
        <v>132</v>
      </c>
      <c r="E13" s="173" t="s">
        <v>11</v>
      </c>
      <c r="F13" s="173" t="s">
        <v>44</v>
      </c>
      <c r="G13" s="12">
        <v>0.5</v>
      </c>
      <c r="H13" s="12" t="s">
        <v>36</v>
      </c>
      <c r="I13" s="12">
        <v>0.8</v>
      </c>
      <c r="J13" s="170" t="s">
        <v>17</v>
      </c>
      <c r="K13" s="170" t="s">
        <v>23</v>
      </c>
      <c r="L13" s="177"/>
      <c r="M13" s="177"/>
      <c r="N13" s="214">
        <v>0.13</v>
      </c>
      <c r="O13" s="48" t="s">
        <v>135</v>
      </c>
      <c r="P13" s="217"/>
      <c r="Q13" s="270"/>
      <c r="R13" s="270"/>
      <c r="S13" s="270"/>
    </row>
    <row r="14" spans="1:19" ht="78" customHeight="1" x14ac:dyDescent="0.25">
      <c r="A14" s="225" t="s">
        <v>38</v>
      </c>
      <c r="B14" s="220" t="s">
        <v>54</v>
      </c>
      <c r="C14" s="174" t="s">
        <v>73</v>
      </c>
      <c r="D14" s="48" t="s">
        <v>136</v>
      </c>
      <c r="E14" s="169" t="s">
        <v>12</v>
      </c>
      <c r="F14" s="48"/>
      <c r="G14" s="8">
        <v>0.8</v>
      </c>
      <c r="H14" s="180" t="s">
        <v>137</v>
      </c>
      <c r="I14" s="82">
        <v>1</v>
      </c>
      <c r="J14" s="173" t="s">
        <v>17</v>
      </c>
      <c r="K14" s="173" t="s">
        <v>119</v>
      </c>
      <c r="L14" s="177"/>
      <c r="M14" s="177"/>
      <c r="N14" s="100">
        <v>1</v>
      </c>
      <c r="O14" s="48" t="s">
        <v>138</v>
      </c>
      <c r="P14" s="220" t="s">
        <v>139</v>
      </c>
      <c r="Q14" s="193"/>
      <c r="R14" s="195"/>
      <c r="S14" s="193" t="s">
        <v>356</v>
      </c>
    </row>
    <row r="15" spans="1:19" ht="129.75" customHeight="1" x14ac:dyDescent="0.25">
      <c r="A15" s="226"/>
      <c r="B15" s="216"/>
      <c r="C15" s="174" t="s">
        <v>74</v>
      </c>
      <c r="D15" s="48" t="s">
        <v>140</v>
      </c>
      <c r="E15" s="169" t="s">
        <v>12</v>
      </c>
      <c r="F15" s="48"/>
      <c r="G15" s="8">
        <v>0.8</v>
      </c>
      <c r="H15" s="180" t="s">
        <v>137</v>
      </c>
      <c r="I15" s="82">
        <v>1</v>
      </c>
      <c r="J15" s="173" t="s">
        <v>17</v>
      </c>
      <c r="K15" s="173" t="s">
        <v>119</v>
      </c>
      <c r="L15" s="100">
        <v>1</v>
      </c>
      <c r="M15" s="100">
        <v>1</v>
      </c>
      <c r="N15" s="100">
        <v>1</v>
      </c>
      <c r="O15" s="48" t="s">
        <v>141</v>
      </c>
      <c r="P15" s="216"/>
      <c r="Q15" s="193"/>
      <c r="R15" s="195"/>
      <c r="S15" s="193" t="s">
        <v>357</v>
      </c>
    </row>
    <row r="16" spans="1:19" ht="92.25" customHeight="1" x14ac:dyDescent="0.25">
      <c r="A16" s="226"/>
      <c r="B16" s="216"/>
      <c r="C16" s="174" t="s">
        <v>75</v>
      </c>
      <c r="D16" s="48" t="s">
        <v>142</v>
      </c>
      <c r="E16" s="169" t="s">
        <v>12</v>
      </c>
      <c r="F16" s="48"/>
      <c r="G16" s="8">
        <v>0.9</v>
      </c>
      <c r="H16" s="180" t="s">
        <v>145</v>
      </c>
      <c r="I16" s="82">
        <v>1</v>
      </c>
      <c r="J16" s="173" t="s">
        <v>17</v>
      </c>
      <c r="K16" s="171" t="s">
        <v>21</v>
      </c>
      <c r="L16" s="198">
        <v>0.98</v>
      </c>
      <c r="M16" s="198">
        <v>0.98</v>
      </c>
      <c r="N16" s="198">
        <v>0.98</v>
      </c>
      <c r="O16" s="48" t="s">
        <v>143</v>
      </c>
      <c r="P16" s="216"/>
      <c r="Q16" s="193"/>
      <c r="R16" s="193"/>
      <c r="S16" s="193" t="s">
        <v>358</v>
      </c>
    </row>
    <row r="17" spans="1:19" ht="102" x14ac:dyDescent="0.25">
      <c r="A17" s="222"/>
      <c r="B17" s="217"/>
      <c r="C17" s="174" t="s">
        <v>76</v>
      </c>
      <c r="D17" s="48" t="s">
        <v>144</v>
      </c>
      <c r="E17" s="169" t="s">
        <v>11</v>
      </c>
      <c r="F17" s="48"/>
      <c r="G17" s="8">
        <v>0.9</v>
      </c>
      <c r="H17" s="180" t="s">
        <v>145</v>
      </c>
      <c r="I17" s="82">
        <v>1</v>
      </c>
      <c r="J17" s="171" t="s">
        <v>17</v>
      </c>
      <c r="K17" s="171" t="s">
        <v>119</v>
      </c>
      <c r="L17" s="100">
        <v>1</v>
      </c>
      <c r="M17" s="100">
        <v>1</v>
      </c>
      <c r="N17" s="100">
        <v>1</v>
      </c>
      <c r="O17" s="48" t="s">
        <v>146</v>
      </c>
      <c r="P17" s="217"/>
      <c r="Q17" s="193"/>
      <c r="R17" s="193"/>
      <c r="S17" s="193" t="s">
        <v>359</v>
      </c>
    </row>
    <row r="18" spans="1:19" ht="64.5" customHeight="1" x14ac:dyDescent="0.25">
      <c r="A18" s="238" t="s">
        <v>38</v>
      </c>
      <c r="B18" s="241" t="s">
        <v>55</v>
      </c>
      <c r="C18" s="174" t="s">
        <v>77</v>
      </c>
      <c r="D18" s="20" t="s">
        <v>147</v>
      </c>
      <c r="E18" s="173" t="s">
        <v>11</v>
      </c>
      <c r="F18" s="20"/>
      <c r="G18" s="8">
        <v>0.9</v>
      </c>
      <c r="H18" s="180" t="s">
        <v>145</v>
      </c>
      <c r="I18" s="82">
        <v>1</v>
      </c>
      <c r="J18" s="171" t="s">
        <v>17</v>
      </c>
      <c r="K18" s="171" t="s">
        <v>119</v>
      </c>
      <c r="L18" s="100">
        <v>1</v>
      </c>
      <c r="M18" s="100">
        <v>1</v>
      </c>
      <c r="N18" s="100">
        <v>1</v>
      </c>
      <c r="O18" s="48" t="s">
        <v>148</v>
      </c>
      <c r="P18" s="169" t="s">
        <v>149</v>
      </c>
      <c r="Q18" s="193"/>
      <c r="R18" s="193"/>
      <c r="S18" s="195"/>
    </row>
    <row r="19" spans="1:19" ht="64.5" customHeight="1" x14ac:dyDescent="0.25">
      <c r="A19" s="239"/>
      <c r="B19" s="242"/>
      <c r="C19" s="174" t="s">
        <v>78</v>
      </c>
      <c r="D19" s="20" t="s">
        <v>253</v>
      </c>
      <c r="E19" s="173" t="s">
        <v>127</v>
      </c>
      <c r="F19" s="20"/>
      <c r="G19" s="8">
        <v>0.7</v>
      </c>
      <c r="H19" s="180" t="s">
        <v>150</v>
      </c>
      <c r="I19" s="82">
        <v>1</v>
      </c>
      <c r="J19" s="171" t="s">
        <v>17</v>
      </c>
      <c r="K19" s="171" t="s">
        <v>119</v>
      </c>
      <c r="L19" s="100">
        <v>1</v>
      </c>
      <c r="M19" s="100">
        <v>1</v>
      </c>
      <c r="N19" s="100">
        <v>1</v>
      </c>
      <c r="O19" s="48" t="s">
        <v>151</v>
      </c>
      <c r="P19" s="220" t="s">
        <v>152</v>
      </c>
      <c r="Q19" s="193"/>
      <c r="R19" s="195"/>
      <c r="S19" s="195"/>
    </row>
    <row r="20" spans="1:19" ht="66" customHeight="1" x14ac:dyDescent="0.25">
      <c r="A20" s="239"/>
      <c r="B20" s="242"/>
      <c r="C20" s="174" t="s">
        <v>79</v>
      </c>
      <c r="D20" s="20" t="s">
        <v>254</v>
      </c>
      <c r="E20" s="173" t="s">
        <v>127</v>
      </c>
      <c r="F20" s="20"/>
      <c r="G20" s="8">
        <v>0.7</v>
      </c>
      <c r="H20" s="180" t="s">
        <v>150</v>
      </c>
      <c r="I20" s="82">
        <v>1</v>
      </c>
      <c r="J20" s="171" t="s">
        <v>17</v>
      </c>
      <c r="K20" s="171" t="s">
        <v>119</v>
      </c>
      <c r="L20" s="100">
        <v>1</v>
      </c>
      <c r="M20" s="100">
        <v>1</v>
      </c>
      <c r="N20" s="100">
        <v>1</v>
      </c>
      <c r="O20" s="48" t="s">
        <v>153</v>
      </c>
      <c r="P20" s="216"/>
      <c r="Q20" s="193"/>
      <c r="R20" s="193"/>
      <c r="S20" s="195"/>
    </row>
    <row r="21" spans="1:19" ht="81" customHeight="1" x14ac:dyDescent="0.25">
      <c r="A21" s="239"/>
      <c r="B21" s="242"/>
      <c r="C21" s="174" t="s">
        <v>80</v>
      </c>
      <c r="D21" s="20" t="s">
        <v>255</v>
      </c>
      <c r="E21" s="173" t="s">
        <v>127</v>
      </c>
      <c r="F21" s="20"/>
      <c r="G21" s="8">
        <v>0.7</v>
      </c>
      <c r="H21" s="180" t="s">
        <v>282</v>
      </c>
      <c r="I21" s="82">
        <v>0.9</v>
      </c>
      <c r="J21" s="171" t="s">
        <v>17</v>
      </c>
      <c r="K21" s="171" t="s">
        <v>23</v>
      </c>
      <c r="L21" s="100">
        <v>1</v>
      </c>
      <c r="M21" s="100">
        <v>1</v>
      </c>
      <c r="N21" s="100">
        <v>1</v>
      </c>
      <c r="O21" s="48" t="s">
        <v>154</v>
      </c>
      <c r="P21" s="217"/>
      <c r="Q21" s="193"/>
      <c r="R21" s="193"/>
      <c r="S21" s="195"/>
    </row>
    <row r="22" spans="1:19" ht="146.25" customHeight="1" x14ac:dyDescent="0.25">
      <c r="A22" s="239"/>
      <c r="B22" s="242"/>
      <c r="C22" s="174" t="s">
        <v>155</v>
      </c>
      <c r="D22" s="20" t="s">
        <v>256</v>
      </c>
      <c r="E22" s="173" t="s">
        <v>12</v>
      </c>
      <c r="F22" s="20"/>
      <c r="G22" s="126">
        <v>84</v>
      </c>
      <c r="H22" s="126" t="s">
        <v>329</v>
      </c>
      <c r="I22" s="126">
        <v>173</v>
      </c>
      <c r="J22" s="171" t="s">
        <v>156</v>
      </c>
      <c r="K22" s="171" t="s">
        <v>119</v>
      </c>
      <c r="L22" s="164">
        <v>0</v>
      </c>
      <c r="M22" s="164">
        <v>0</v>
      </c>
      <c r="N22" s="164">
        <v>0</v>
      </c>
      <c r="O22" s="48" t="s">
        <v>157</v>
      </c>
      <c r="P22" s="169" t="s">
        <v>158</v>
      </c>
      <c r="Q22" s="193" t="s">
        <v>348</v>
      </c>
      <c r="R22" s="193" t="s">
        <v>349</v>
      </c>
      <c r="S22" s="193" t="s">
        <v>350</v>
      </c>
    </row>
    <row r="23" spans="1:19" ht="127.5" customHeight="1" x14ac:dyDescent="0.25">
      <c r="A23" s="239"/>
      <c r="B23" s="242"/>
      <c r="C23" s="174" t="s">
        <v>81</v>
      </c>
      <c r="D23" s="20" t="s">
        <v>159</v>
      </c>
      <c r="E23" s="173" t="s">
        <v>127</v>
      </c>
      <c r="F23" s="20"/>
      <c r="G23" s="8">
        <v>0.5</v>
      </c>
      <c r="H23" s="180" t="s">
        <v>160</v>
      </c>
      <c r="I23" s="82">
        <v>1</v>
      </c>
      <c r="J23" s="171" t="s">
        <v>17</v>
      </c>
      <c r="K23" s="171" t="s">
        <v>23</v>
      </c>
      <c r="L23" s="177"/>
      <c r="M23" s="177"/>
      <c r="N23" s="100">
        <v>1</v>
      </c>
      <c r="O23" s="48" t="s">
        <v>161</v>
      </c>
      <c r="P23" s="220" t="s">
        <v>162</v>
      </c>
      <c r="Q23" s="193"/>
      <c r="R23" s="193"/>
      <c r="S23" s="195"/>
    </row>
    <row r="24" spans="1:19" ht="105" customHeight="1" x14ac:dyDescent="0.25">
      <c r="A24" s="240"/>
      <c r="B24" s="243"/>
      <c r="C24" s="174" t="s">
        <v>82</v>
      </c>
      <c r="D24" s="20" t="s">
        <v>163</v>
      </c>
      <c r="E24" s="173" t="s">
        <v>127</v>
      </c>
      <c r="F24" s="20"/>
      <c r="G24" s="8">
        <v>0.5</v>
      </c>
      <c r="H24" s="180" t="s">
        <v>160</v>
      </c>
      <c r="I24" s="82">
        <v>1</v>
      </c>
      <c r="J24" s="173" t="s">
        <v>17</v>
      </c>
      <c r="K24" s="173" t="s">
        <v>23</v>
      </c>
      <c r="L24" s="177"/>
      <c r="M24" s="177"/>
      <c r="N24" s="100">
        <v>1</v>
      </c>
      <c r="O24" s="48" t="s">
        <v>164</v>
      </c>
      <c r="P24" s="217"/>
      <c r="Q24" s="193"/>
      <c r="R24" s="193"/>
      <c r="S24" s="195"/>
    </row>
    <row r="25" spans="1:19" ht="63.75" customHeight="1" x14ac:dyDescent="0.25">
      <c r="A25" s="238" t="s">
        <v>38</v>
      </c>
      <c r="B25" s="241" t="s">
        <v>56</v>
      </c>
      <c r="C25" s="174" t="s">
        <v>110</v>
      </c>
      <c r="D25" s="20" t="s">
        <v>238</v>
      </c>
      <c r="E25" s="173" t="s">
        <v>127</v>
      </c>
      <c r="F25" s="20"/>
      <c r="G25" s="8">
        <v>0.5</v>
      </c>
      <c r="H25" s="180" t="s">
        <v>239</v>
      </c>
      <c r="I25" s="82">
        <v>0.7</v>
      </c>
      <c r="J25" s="173" t="s">
        <v>17</v>
      </c>
      <c r="K25" s="173" t="s">
        <v>23</v>
      </c>
      <c r="L25" s="177"/>
      <c r="M25" s="177"/>
      <c r="N25" s="100">
        <v>0.94199999999999995</v>
      </c>
      <c r="O25" s="48" t="s">
        <v>240</v>
      </c>
      <c r="P25" s="220" t="s">
        <v>246</v>
      </c>
      <c r="Q25" s="193" t="s">
        <v>403</v>
      </c>
      <c r="R25" s="213" t="s">
        <v>404</v>
      </c>
      <c r="S25" s="193" t="s">
        <v>306</v>
      </c>
    </row>
    <row r="26" spans="1:19" ht="192" x14ac:dyDescent="0.25">
      <c r="A26" s="239"/>
      <c r="B26" s="242"/>
      <c r="C26" s="174" t="s">
        <v>111</v>
      </c>
      <c r="D26" s="20" t="s">
        <v>241</v>
      </c>
      <c r="E26" s="173" t="s">
        <v>11</v>
      </c>
      <c r="F26" s="20"/>
      <c r="G26" s="8">
        <v>0.6</v>
      </c>
      <c r="H26" s="180" t="s">
        <v>242</v>
      </c>
      <c r="I26" s="82">
        <v>1</v>
      </c>
      <c r="J26" s="173" t="s">
        <v>17</v>
      </c>
      <c r="K26" s="173" t="s">
        <v>21</v>
      </c>
      <c r="L26" s="177"/>
      <c r="M26" s="177"/>
      <c r="N26" s="198" t="s">
        <v>402</v>
      </c>
      <c r="O26" s="48" t="s">
        <v>243</v>
      </c>
      <c r="P26" s="216"/>
      <c r="Q26" s="193" t="s">
        <v>405</v>
      </c>
      <c r="R26" s="193" t="s">
        <v>305</v>
      </c>
      <c r="S26" s="193" t="s">
        <v>306</v>
      </c>
    </row>
    <row r="27" spans="1:19" ht="114" customHeight="1" x14ac:dyDescent="0.25">
      <c r="A27" s="240"/>
      <c r="B27" s="243"/>
      <c r="C27" s="174" t="s">
        <v>112</v>
      </c>
      <c r="D27" s="20" t="s">
        <v>244</v>
      </c>
      <c r="E27" s="173" t="s">
        <v>127</v>
      </c>
      <c r="F27" s="20"/>
      <c r="G27" s="12">
        <v>0</v>
      </c>
      <c r="H27" s="12">
        <v>0</v>
      </c>
      <c r="I27" s="181">
        <v>1E-3</v>
      </c>
      <c r="J27" s="173" t="s">
        <v>17</v>
      </c>
      <c r="K27" s="173" t="s">
        <v>23</v>
      </c>
      <c r="L27" s="177"/>
      <c r="M27" s="177"/>
      <c r="N27" s="198">
        <v>0</v>
      </c>
      <c r="O27" s="48" t="s">
        <v>245</v>
      </c>
      <c r="P27" s="217"/>
      <c r="Q27" s="193" t="s">
        <v>406</v>
      </c>
      <c r="R27" s="193" t="s">
        <v>308</v>
      </c>
      <c r="S27" s="193" t="s">
        <v>306</v>
      </c>
    </row>
    <row r="28" spans="1:19" ht="75.75" customHeight="1" x14ac:dyDescent="0.25">
      <c r="A28" s="238" t="s">
        <v>39</v>
      </c>
      <c r="B28" s="220" t="s">
        <v>57</v>
      </c>
      <c r="C28" s="174" t="s">
        <v>84</v>
      </c>
      <c r="D28" s="20" t="s">
        <v>285</v>
      </c>
      <c r="E28" s="173" t="s">
        <v>12</v>
      </c>
      <c r="F28" s="20"/>
      <c r="G28" s="12">
        <v>0.4</v>
      </c>
      <c r="H28" s="12" t="s">
        <v>284</v>
      </c>
      <c r="I28" s="12">
        <v>1</v>
      </c>
      <c r="J28" s="173" t="s">
        <v>17</v>
      </c>
      <c r="K28" s="173" t="s">
        <v>21</v>
      </c>
      <c r="L28" s="177"/>
      <c r="M28" s="177"/>
      <c r="N28" s="198">
        <v>0.73460000000000003</v>
      </c>
      <c r="O28" s="48" t="s">
        <v>286</v>
      </c>
      <c r="P28" s="220" t="s">
        <v>167</v>
      </c>
      <c r="Q28" s="193"/>
      <c r="R28" s="193"/>
      <c r="S28" s="193" t="s">
        <v>362</v>
      </c>
    </row>
    <row r="29" spans="1:19" ht="114" customHeight="1" x14ac:dyDescent="0.25">
      <c r="A29" s="239"/>
      <c r="B29" s="216"/>
      <c r="C29" s="174" t="s">
        <v>83</v>
      </c>
      <c r="D29" s="20" t="s">
        <v>165</v>
      </c>
      <c r="E29" s="173" t="s">
        <v>12</v>
      </c>
      <c r="F29" s="20"/>
      <c r="G29" s="12">
        <v>0.5</v>
      </c>
      <c r="H29" s="12" t="s">
        <v>116</v>
      </c>
      <c r="I29" s="12">
        <v>1</v>
      </c>
      <c r="J29" s="173" t="s">
        <v>17</v>
      </c>
      <c r="K29" s="173" t="s">
        <v>21</v>
      </c>
      <c r="L29" s="177"/>
      <c r="M29" s="177"/>
      <c r="N29" s="100">
        <v>1</v>
      </c>
      <c r="O29" s="48" t="s">
        <v>166</v>
      </c>
      <c r="P29" s="216"/>
      <c r="Q29" s="193"/>
      <c r="R29" s="193"/>
      <c r="S29" s="193" t="s">
        <v>363</v>
      </c>
    </row>
    <row r="30" spans="1:19" ht="76.5" customHeight="1" x14ac:dyDescent="0.25">
      <c r="A30" s="240"/>
      <c r="B30" s="217"/>
      <c r="C30" s="174" t="s">
        <v>287</v>
      </c>
      <c r="D30" s="20" t="s">
        <v>168</v>
      </c>
      <c r="E30" s="173" t="s">
        <v>12</v>
      </c>
      <c r="F30" s="20"/>
      <c r="G30" s="12">
        <v>0.5</v>
      </c>
      <c r="H30" s="12" t="s">
        <v>116</v>
      </c>
      <c r="I30" s="12">
        <v>1</v>
      </c>
      <c r="J30" s="173" t="s">
        <v>17</v>
      </c>
      <c r="K30" s="173" t="s">
        <v>23</v>
      </c>
      <c r="L30" s="177"/>
      <c r="M30" s="177"/>
      <c r="N30" s="198">
        <v>0.88890000000000002</v>
      </c>
      <c r="O30" s="48" t="s">
        <v>169</v>
      </c>
      <c r="P30" s="217"/>
      <c r="Q30" s="193" t="s">
        <v>364</v>
      </c>
      <c r="R30" s="193" t="s">
        <v>365</v>
      </c>
      <c r="S30" s="193" t="s">
        <v>366</v>
      </c>
    </row>
    <row r="31" spans="1:19" ht="76.5" customHeight="1" x14ac:dyDescent="0.25">
      <c r="A31" s="238" t="s">
        <v>39</v>
      </c>
      <c r="B31" s="220" t="s">
        <v>59</v>
      </c>
      <c r="C31" s="182" t="s">
        <v>170</v>
      </c>
      <c r="D31" s="20" t="s">
        <v>171</v>
      </c>
      <c r="E31" s="173" t="s">
        <v>127</v>
      </c>
      <c r="F31" s="20"/>
      <c r="G31" s="12">
        <v>0.7</v>
      </c>
      <c r="H31" s="12" t="s">
        <v>22</v>
      </c>
      <c r="I31" s="12">
        <v>0.9</v>
      </c>
      <c r="J31" s="173" t="s">
        <v>17</v>
      </c>
      <c r="K31" s="173" t="s">
        <v>23</v>
      </c>
      <c r="L31" s="177"/>
      <c r="M31" s="177"/>
      <c r="N31" s="100">
        <v>0.97009999999999996</v>
      </c>
      <c r="O31" s="48" t="s">
        <v>172</v>
      </c>
      <c r="P31" s="220" t="s">
        <v>173</v>
      </c>
      <c r="Q31" s="194"/>
      <c r="R31" s="195"/>
      <c r="S31" s="195"/>
    </row>
    <row r="32" spans="1:19" ht="141.75" customHeight="1" x14ac:dyDescent="0.25">
      <c r="A32" s="240"/>
      <c r="B32" s="217"/>
      <c r="C32" s="182" t="s">
        <v>85</v>
      </c>
      <c r="D32" s="20" t="s">
        <v>174</v>
      </c>
      <c r="E32" s="173" t="s">
        <v>127</v>
      </c>
      <c r="F32" s="20"/>
      <c r="G32" s="12">
        <v>0.65</v>
      </c>
      <c r="H32" s="12" t="s">
        <v>175</v>
      </c>
      <c r="I32" s="12">
        <v>0.9</v>
      </c>
      <c r="J32" s="173" t="s">
        <v>17</v>
      </c>
      <c r="K32" s="173" t="s">
        <v>23</v>
      </c>
      <c r="L32" s="177"/>
      <c r="M32" s="177"/>
      <c r="N32" s="100">
        <v>1</v>
      </c>
      <c r="O32" s="48" t="s">
        <v>176</v>
      </c>
      <c r="P32" s="217"/>
      <c r="Q32" s="194"/>
      <c r="R32" s="195"/>
      <c r="S32" s="195"/>
    </row>
    <row r="33" spans="1:19" ht="76.5" customHeight="1" x14ac:dyDescent="0.25">
      <c r="A33" s="225" t="s">
        <v>39</v>
      </c>
      <c r="B33" s="220" t="s">
        <v>60</v>
      </c>
      <c r="C33" s="182" t="s">
        <v>105</v>
      </c>
      <c r="D33" s="20" t="s">
        <v>230</v>
      </c>
      <c r="E33" s="4" t="s">
        <v>127</v>
      </c>
      <c r="F33" s="20"/>
      <c r="G33" s="4">
        <v>0.5</v>
      </c>
      <c r="H33" s="23" t="s">
        <v>116</v>
      </c>
      <c r="I33" s="4">
        <v>1</v>
      </c>
      <c r="J33" s="23" t="s">
        <v>17</v>
      </c>
      <c r="K33" s="173" t="s">
        <v>23</v>
      </c>
      <c r="L33" s="177"/>
      <c r="M33" s="177"/>
      <c r="N33" s="100">
        <v>1</v>
      </c>
      <c r="O33" s="48" t="s">
        <v>231</v>
      </c>
      <c r="P33" s="220" t="s">
        <v>232</v>
      </c>
      <c r="Q33" s="194"/>
      <c r="R33" s="195"/>
      <c r="S33" s="193" t="s">
        <v>352</v>
      </c>
    </row>
    <row r="34" spans="1:19" ht="76.5" customHeight="1" x14ac:dyDescent="0.25">
      <c r="A34" s="226"/>
      <c r="B34" s="216"/>
      <c r="C34" s="182" t="s">
        <v>106</v>
      </c>
      <c r="D34" s="20" t="s">
        <v>233</v>
      </c>
      <c r="E34" s="4" t="s">
        <v>127</v>
      </c>
      <c r="F34" s="20"/>
      <c r="G34" s="4">
        <v>0.5</v>
      </c>
      <c r="H34" s="23" t="s">
        <v>116</v>
      </c>
      <c r="I34" s="4">
        <v>1</v>
      </c>
      <c r="J34" s="23" t="s">
        <v>17</v>
      </c>
      <c r="K34" s="173" t="s">
        <v>23</v>
      </c>
      <c r="L34" s="177"/>
      <c r="M34" s="177"/>
      <c r="N34" s="100">
        <v>1</v>
      </c>
      <c r="O34" s="48" t="s">
        <v>231</v>
      </c>
      <c r="P34" s="216"/>
      <c r="Q34" s="194"/>
      <c r="R34" s="195"/>
      <c r="S34" s="193" t="s">
        <v>352</v>
      </c>
    </row>
    <row r="35" spans="1:19" ht="174" customHeight="1" x14ac:dyDescent="0.25">
      <c r="A35" s="226"/>
      <c r="B35" s="216"/>
      <c r="C35" s="182" t="s">
        <v>107</v>
      </c>
      <c r="D35" s="20" t="s">
        <v>234</v>
      </c>
      <c r="E35" s="4" t="s">
        <v>12</v>
      </c>
      <c r="F35" s="20"/>
      <c r="G35" s="4">
        <v>0.5</v>
      </c>
      <c r="H35" s="23" t="s">
        <v>116</v>
      </c>
      <c r="I35" s="4">
        <v>1</v>
      </c>
      <c r="J35" s="23" t="s">
        <v>17</v>
      </c>
      <c r="K35" s="173" t="s">
        <v>23</v>
      </c>
      <c r="L35" s="177"/>
      <c r="M35" s="177"/>
      <c r="N35" s="192">
        <v>0.3</v>
      </c>
      <c r="O35" s="48" t="s">
        <v>231</v>
      </c>
      <c r="P35" s="216"/>
      <c r="Q35" s="194" t="s">
        <v>353</v>
      </c>
      <c r="R35" s="194" t="s">
        <v>354</v>
      </c>
      <c r="S35" s="193" t="s">
        <v>352</v>
      </c>
    </row>
    <row r="36" spans="1:19" ht="76.5" customHeight="1" x14ac:dyDescent="0.25">
      <c r="A36" s="226"/>
      <c r="B36" s="216"/>
      <c r="C36" s="182" t="s">
        <v>108</v>
      </c>
      <c r="D36" s="20" t="s">
        <v>351</v>
      </c>
      <c r="E36" s="4" t="s">
        <v>12</v>
      </c>
      <c r="F36" s="20"/>
      <c r="G36" s="4">
        <v>0.5</v>
      </c>
      <c r="H36" s="23" t="s">
        <v>116</v>
      </c>
      <c r="I36" s="4">
        <v>1</v>
      </c>
      <c r="J36" s="23" t="s">
        <v>17</v>
      </c>
      <c r="K36" s="173" t="s">
        <v>23</v>
      </c>
      <c r="L36" s="177"/>
      <c r="M36" s="177"/>
      <c r="N36" s="24">
        <v>1</v>
      </c>
      <c r="O36" s="48" t="s">
        <v>236</v>
      </c>
      <c r="P36" s="216"/>
      <c r="Q36" s="194"/>
      <c r="R36" s="195"/>
      <c r="S36" s="193" t="s">
        <v>352</v>
      </c>
    </row>
    <row r="37" spans="1:19" ht="76.5" customHeight="1" x14ac:dyDescent="0.25">
      <c r="A37" s="222"/>
      <c r="B37" s="217"/>
      <c r="C37" s="182" t="s">
        <v>263</v>
      </c>
      <c r="D37" s="20" t="s">
        <v>237</v>
      </c>
      <c r="E37" s="4" t="s">
        <v>12</v>
      </c>
      <c r="F37" s="20"/>
      <c r="G37" s="4">
        <v>0.5</v>
      </c>
      <c r="H37" s="23" t="s">
        <v>116</v>
      </c>
      <c r="I37" s="4">
        <v>1</v>
      </c>
      <c r="J37" s="23" t="s">
        <v>17</v>
      </c>
      <c r="K37" s="173" t="s">
        <v>119</v>
      </c>
      <c r="L37" s="24">
        <v>1</v>
      </c>
      <c r="M37" s="24">
        <v>1</v>
      </c>
      <c r="N37" s="24">
        <v>1</v>
      </c>
      <c r="O37" s="48" t="s">
        <v>236</v>
      </c>
      <c r="P37" s="217"/>
      <c r="Q37" s="194"/>
      <c r="R37" s="195"/>
      <c r="S37" s="193" t="s">
        <v>352</v>
      </c>
    </row>
    <row r="38" spans="1:19" ht="117" customHeight="1" x14ac:dyDescent="0.25">
      <c r="A38" s="263" t="s">
        <v>39</v>
      </c>
      <c r="B38" s="220" t="s">
        <v>61</v>
      </c>
      <c r="C38" s="182" t="s">
        <v>90</v>
      </c>
      <c r="D38" s="20" t="s">
        <v>190</v>
      </c>
      <c r="E38" s="173" t="s">
        <v>12</v>
      </c>
      <c r="F38" s="20"/>
      <c r="G38" s="37">
        <v>0.8</v>
      </c>
      <c r="H38" s="173" t="s">
        <v>26</v>
      </c>
      <c r="I38" s="37">
        <v>1</v>
      </c>
      <c r="J38" s="23" t="s">
        <v>17</v>
      </c>
      <c r="K38" s="173" t="s">
        <v>21</v>
      </c>
      <c r="L38" s="177"/>
      <c r="M38" s="177"/>
      <c r="N38" s="24">
        <v>1</v>
      </c>
      <c r="O38" s="48" t="s">
        <v>191</v>
      </c>
      <c r="P38" s="220" t="s">
        <v>192</v>
      </c>
      <c r="Q38" s="194"/>
      <c r="R38" s="195"/>
      <c r="S38" s="195"/>
    </row>
    <row r="39" spans="1:19" ht="91.5" customHeight="1" x14ac:dyDescent="0.25">
      <c r="A39" s="264"/>
      <c r="B39" s="216"/>
      <c r="C39" s="182" t="s">
        <v>91</v>
      </c>
      <c r="D39" s="20" t="s">
        <v>193</v>
      </c>
      <c r="E39" s="173" t="s">
        <v>12</v>
      </c>
      <c r="F39" s="20"/>
      <c r="G39" s="37">
        <v>0.8</v>
      </c>
      <c r="H39" s="173" t="s">
        <v>26</v>
      </c>
      <c r="I39" s="37">
        <v>1</v>
      </c>
      <c r="J39" s="23" t="s">
        <v>17</v>
      </c>
      <c r="K39" s="173" t="s">
        <v>119</v>
      </c>
      <c r="L39" s="24">
        <v>1</v>
      </c>
      <c r="M39" s="24">
        <v>1</v>
      </c>
      <c r="N39" s="24">
        <v>1</v>
      </c>
      <c r="O39" s="48" t="s">
        <v>194</v>
      </c>
      <c r="P39" s="217"/>
      <c r="Q39" s="194"/>
      <c r="R39" s="195"/>
      <c r="S39" s="195"/>
    </row>
    <row r="40" spans="1:19" ht="76.5" customHeight="1" x14ac:dyDescent="0.25">
      <c r="A40" s="264"/>
      <c r="B40" s="216"/>
      <c r="C40" s="139" t="s">
        <v>294</v>
      </c>
      <c r="D40" s="140" t="s">
        <v>295</v>
      </c>
      <c r="E40" s="94" t="s">
        <v>127</v>
      </c>
      <c r="F40" s="140"/>
      <c r="G40" s="141">
        <v>0.8</v>
      </c>
      <c r="H40" s="94" t="s">
        <v>26</v>
      </c>
      <c r="I40" s="141">
        <v>1</v>
      </c>
      <c r="J40" s="142" t="s">
        <v>17</v>
      </c>
      <c r="K40" s="94" t="s">
        <v>119</v>
      </c>
      <c r="L40" s="24">
        <v>1</v>
      </c>
      <c r="M40" s="24">
        <v>1</v>
      </c>
      <c r="N40" s="24">
        <v>1</v>
      </c>
      <c r="O40" s="140" t="s">
        <v>296</v>
      </c>
      <c r="P40" s="216" t="s">
        <v>212</v>
      </c>
      <c r="Q40" s="194"/>
      <c r="R40" s="195"/>
      <c r="S40" s="195"/>
    </row>
    <row r="41" spans="1:19" ht="76.5" customHeight="1" x14ac:dyDescent="0.25">
      <c r="A41" s="264"/>
      <c r="B41" s="216"/>
      <c r="C41" s="139" t="s">
        <v>290</v>
      </c>
      <c r="D41" s="140" t="s">
        <v>291</v>
      </c>
      <c r="E41" s="94" t="s">
        <v>127</v>
      </c>
      <c r="F41" s="140"/>
      <c r="G41" s="141">
        <v>0.8</v>
      </c>
      <c r="H41" s="94" t="s">
        <v>26</v>
      </c>
      <c r="I41" s="141">
        <v>1</v>
      </c>
      <c r="J41" s="142" t="s">
        <v>17</v>
      </c>
      <c r="K41" s="94" t="s">
        <v>119</v>
      </c>
      <c r="L41" s="24">
        <v>1</v>
      </c>
      <c r="M41" s="24">
        <v>1</v>
      </c>
      <c r="N41" s="24">
        <v>1</v>
      </c>
      <c r="O41" s="140" t="s">
        <v>297</v>
      </c>
      <c r="P41" s="216"/>
      <c r="Q41" s="194"/>
      <c r="R41" s="195"/>
      <c r="S41" s="195"/>
    </row>
    <row r="42" spans="1:19" ht="105" customHeight="1" x14ac:dyDescent="0.25">
      <c r="A42" s="264"/>
      <c r="B42" s="216"/>
      <c r="C42" s="139" t="s">
        <v>292</v>
      </c>
      <c r="D42" s="140" t="s">
        <v>291</v>
      </c>
      <c r="E42" s="94" t="s">
        <v>127</v>
      </c>
      <c r="F42" s="140"/>
      <c r="G42" s="141">
        <v>0.8</v>
      </c>
      <c r="H42" s="94" t="s">
        <v>26</v>
      </c>
      <c r="I42" s="141">
        <v>1</v>
      </c>
      <c r="J42" s="142" t="s">
        <v>17</v>
      </c>
      <c r="K42" s="94" t="s">
        <v>119</v>
      </c>
      <c r="L42" s="24">
        <v>1</v>
      </c>
      <c r="M42" s="24">
        <v>1</v>
      </c>
      <c r="N42" s="24">
        <v>1</v>
      </c>
      <c r="O42" s="140" t="s">
        <v>298</v>
      </c>
      <c r="P42" s="216"/>
      <c r="Q42" s="194"/>
      <c r="R42" s="195"/>
      <c r="S42" s="195"/>
    </row>
    <row r="43" spans="1:19" ht="76.5" customHeight="1" x14ac:dyDescent="0.25">
      <c r="A43" s="264"/>
      <c r="B43" s="216"/>
      <c r="C43" s="139" t="s">
        <v>293</v>
      </c>
      <c r="D43" s="140" t="s">
        <v>291</v>
      </c>
      <c r="E43" s="94" t="s">
        <v>127</v>
      </c>
      <c r="F43" s="140"/>
      <c r="G43" s="141">
        <v>0.9</v>
      </c>
      <c r="H43" s="94" t="s">
        <v>25</v>
      </c>
      <c r="I43" s="141">
        <v>1</v>
      </c>
      <c r="J43" s="142" t="s">
        <v>17</v>
      </c>
      <c r="K43" s="94" t="s">
        <v>119</v>
      </c>
      <c r="L43" s="24">
        <v>1</v>
      </c>
      <c r="M43" s="24">
        <v>1</v>
      </c>
      <c r="N43" s="24">
        <v>1</v>
      </c>
      <c r="O43" s="140" t="s">
        <v>299</v>
      </c>
      <c r="P43" s="217"/>
      <c r="Q43" s="194"/>
      <c r="R43" s="195"/>
      <c r="S43" s="195"/>
    </row>
    <row r="44" spans="1:19" ht="93.75" customHeight="1" x14ac:dyDescent="0.25">
      <c r="A44" s="264"/>
      <c r="B44" s="216"/>
      <c r="C44" s="182" t="s">
        <v>97</v>
      </c>
      <c r="D44" s="20" t="s">
        <v>206</v>
      </c>
      <c r="E44" s="173" t="s">
        <v>12</v>
      </c>
      <c r="F44" s="20"/>
      <c r="G44" s="37">
        <v>0.95</v>
      </c>
      <c r="H44" s="23" t="s">
        <v>330</v>
      </c>
      <c r="I44" s="37">
        <v>1</v>
      </c>
      <c r="J44" s="23" t="s">
        <v>17</v>
      </c>
      <c r="K44" s="173" t="s">
        <v>119</v>
      </c>
      <c r="L44" s="24">
        <v>1</v>
      </c>
      <c r="M44" s="24">
        <v>1</v>
      </c>
      <c r="N44" s="24">
        <v>1</v>
      </c>
      <c r="O44" s="48" t="s">
        <v>331</v>
      </c>
      <c r="P44" s="220" t="s">
        <v>211</v>
      </c>
      <c r="Q44" s="194"/>
      <c r="R44" s="195"/>
      <c r="S44" s="195"/>
    </row>
    <row r="45" spans="1:19" ht="76.5" customHeight="1" x14ac:dyDescent="0.25">
      <c r="A45" s="265"/>
      <c r="B45" s="217"/>
      <c r="C45" s="182" t="s">
        <v>98</v>
      </c>
      <c r="D45" s="20" t="s">
        <v>208</v>
      </c>
      <c r="E45" s="173" t="s">
        <v>127</v>
      </c>
      <c r="F45" s="20"/>
      <c r="G45" s="37">
        <v>0.8</v>
      </c>
      <c r="H45" s="173" t="s">
        <v>209</v>
      </c>
      <c r="I45" s="37">
        <v>1</v>
      </c>
      <c r="J45" s="23" t="s">
        <v>17</v>
      </c>
      <c r="K45" s="173" t="s">
        <v>119</v>
      </c>
      <c r="L45" s="24">
        <v>1</v>
      </c>
      <c r="M45" s="24">
        <v>1</v>
      </c>
      <c r="N45" s="24">
        <v>0.99329999999999996</v>
      </c>
      <c r="O45" s="48" t="s">
        <v>210</v>
      </c>
      <c r="P45" s="217"/>
      <c r="Q45" s="194" t="s">
        <v>360</v>
      </c>
      <c r="R45" s="193" t="s">
        <v>361</v>
      </c>
      <c r="S45" s="195"/>
    </row>
    <row r="46" spans="1:19" ht="73.5" customHeight="1" x14ac:dyDescent="0.25">
      <c r="A46" s="225" t="s">
        <v>39</v>
      </c>
      <c r="B46" s="220" t="s">
        <v>13</v>
      </c>
      <c r="C46" s="135" t="s">
        <v>277</v>
      </c>
      <c r="D46" s="1" t="s">
        <v>278</v>
      </c>
      <c r="E46" s="51" t="s">
        <v>12</v>
      </c>
      <c r="F46" s="1"/>
      <c r="G46" s="37">
        <v>0.5</v>
      </c>
      <c r="H46" s="51" t="s">
        <v>116</v>
      </c>
      <c r="I46" s="37">
        <v>1</v>
      </c>
      <c r="J46" s="51" t="s">
        <v>17</v>
      </c>
      <c r="K46" s="51" t="s">
        <v>119</v>
      </c>
      <c r="L46" s="198">
        <v>0.99399999999999999</v>
      </c>
      <c r="M46" s="100">
        <v>1</v>
      </c>
      <c r="N46" s="198">
        <v>0.998</v>
      </c>
      <c r="O46" s="48" t="s">
        <v>288</v>
      </c>
      <c r="P46" s="220" t="s">
        <v>215</v>
      </c>
      <c r="Q46" s="193" t="s">
        <v>398</v>
      </c>
      <c r="R46" s="193" t="s">
        <v>396</v>
      </c>
      <c r="S46" s="195" t="s">
        <v>397</v>
      </c>
    </row>
    <row r="47" spans="1:19" ht="51" x14ac:dyDescent="0.25">
      <c r="A47" s="226"/>
      <c r="B47" s="216"/>
      <c r="C47" s="135" t="s">
        <v>276</v>
      </c>
      <c r="D47" s="1" t="s">
        <v>279</v>
      </c>
      <c r="E47" s="51" t="s">
        <v>12</v>
      </c>
      <c r="F47" s="1"/>
      <c r="G47" s="37">
        <v>0.5</v>
      </c>
      <c r="H47" s="51" t="s">
        <v>116</v>
      </c>
      <c r="I47" s="37">
        <v>1</v>
      </c>
      <c r="J47" s="51" t="s">
        <v>17</v>
      </c>
      <c r="K47" s="51" t="s">
        <v>119</v>
      </c>
      <c r="L47" s="100">
        <v>1</v>
      </c>
      <c r="M47" s="100">
        <v>1</v>
      </c>
      <c r="N47" s="100">
        <v>1</v>
      </c>
      <c r="O47" s="48" t="s">
        <v>289</v>
      </c>
      <c r="P47" s="216"/>
      <c r="Q47" s="193"/>
      <c r="R47" s="195"/>
      <c r="S47" s="195"/>
    </row>
    <row r="48" spans="1:19" ht="76.5" x14ac:dyDescent="0.25">
      <c r="A48" s="170" t="s">
        <v>39</v>
      </c>
      <c r="B48" s="168" t="s">
        <v>62</v>
      </c>
      <c r="C48" s="182" t="s">
        <v>103</v>
      </c>
      <c r="D48" s="5" t="s">
        <v>224</v>
      </c>
      <c r="E48" s="173" t="s">
        <v>12</v>
      </c>
      <c r="F48" s="5"/>
      <c r="G48" s="16">
        <v>0.5</v>
      </c>
      <c r="H48" s="16" t="s">
        <v>225</v>
      </c>
      <c r="I48" s="16">
        <v>1</v>
      </c>
      <c r="J48" s="173" t="s">
        <v>17</v>
      </c>
      <c r="K48" s="173" t="s">
        <v>23</v>
      </c>
      <c r="L48" s="179"/>
      <c r="M48" s="179"/>
      <c r="N48" s="100">
        <v>1</v>
      </c>
      <c r="O48" s="48" t="s">
        <v>226</v>
      </c>
      <c r="P48" s="168" t="s">
        <v>223</v>
      </c>
      <c r="Q48" s="193"/>
      <c r="R48" s="195"/>
      <c r="S48" s="195"/>
    </row>
    <row r="49" spans="1:19" ht="82.5" customHeight="1" x14ac:dyDescent="0.25">
      <c r="A49" s="225" t="s">
        <v>46</v>
      </c>
      <c r="B49" s="220" t="s">
        <v>63</v>
      </c>
      <c r="C49" s="135" t="s">
        <v>113</v>
      </c>
      <c r="D49" s="5" t="s">
        <v>260</v>
      </c>
      <c r="E49" s="51" t="s">
        <v>12</v>
      </c>
      <c r="F49" s="5"/>
      <c r="G49" s="12">
        <v>0.5</v>
      </c>
      <c r="H49" s="12" t="s">
        <v>116</v>
      </c>
      <c r="I49" s="12">
        <v>1</v>
      </c>
      <c r="J49" s="51" t="s">
        <v>17</v>
      </c>
      <c r="K49" s="51" t="s">
        <v>21</v>
      </c>
      <c r="L49" s="177"/>
      <c r="M49" s="177"/>
      <c r="N49" s="100">
        <v>1</v>
      </c>
      <c r="O49" s="48" t="s">
        <v>248</v>
      </c>
      <c r="P49" s="220" t="s">
        <v>249</v>
      </c>
      <c r="Q49" s="193" t="s">
        <v>347</v>
      </c>
      <c r="R49" s="193"/>
      <c r="S49" s="195" t="s">
        <v>249</v>
      </c>
    </row>
    <row r="50" spans="1:19" ht="112.5" customHeight="1" x14ac:dyDescent="0.25">
      <c r="A50" s="222"/>
      <c r="B50" s="217"/>
      <c r="C50" s="135" t="s">
        <v>342</v>
      </c>
      <c r="D50" s="5" t="s">
        <v>343</v>
      </c>
      <c r="E50" s="189" t="s">
        <v>127</v>
      </c>
      <c r="F50" s="5"/>
      <c r="G50" s="12">
        <v>0.5</v>
      </c>
      <c r="H50" s="12" t="s">
        <v>116</v>
      </c>
      <c r="I50" s="12">
        <v>1</v>
      </c>
      <c r="J50" s="189" t="s">
        <v>17</v>
      </c>
      <c r="K50" s="189" t="s">
        <v>23</v>
      </c>
      <c r="L50" s="87"/>
      <c r="M50" s="85"/>
      <c r="N50" s="164">
        <v>0.23980000000000001</v>
      </c>
      <c r="O50" s="20" t="s">
        <v>344</v>
      </c>
      <c r="P50" s="217"/>
      <c r="Q50" s="193" t="s">
        <v>346</v>
      </c>
      <c r="R50" s="195"/>
      <c r="S50" s="195" t="s">
        <v>249</v>
      </c>
    </row>
    <row r="54" spans="1:19" ht="15" customHeight="1" x14ac:dyDescent="0.25">
      <c r="C54" s="27"/>
      <c r="E54" s="27"/>
    </row>
    <row r="55" spans="1:19" ht="15" customHeight="1" x14ac:dyDescent="0.25">
      <c r="C55" s="27"/>
      <c r="D55" s="68"/>
    </row>
    <row r="56" spans="1:19" x14ac:dyDescent="0.25">
      <c r="C56" s="27"/>
    </row>
    <row r="57" spans="1:19" x14ac:dyDescent="0.25">
      <c r="C57" s="27"/>
    </row>
    <row r="58" spans="1:19" x14ac:dyDescent="0.25">
      <c r="C58" s="27"/>
    </row>
    <row r="67" spans="3:18" ht="49.5" customHeight="1" x14ac:dyDescent="0.25"/>
    <row r="79" spans="3:18" x14ac:dyDescent="0.25">
      <c r="C79" s="41"/>
      <c r="D79" s="27"/>
    </row>
    <row r="80" spans="3:18" x14ac:dyDescent="0.25">
      <c r="C80" s="41"/>
      <c r="D80" s="27"/>
      <c r="J80" s="68"/>
      <c r="O80" s="69"/>
      <c r="R80" s="60"/>
    </row>
    <row r="81" spans="3:19" x14ac:dyDescent="0.25">
      <c r="C81" s="41"/>
      <c r="D81" s="27"/>
      <c r="O81" s="95"/>
      <c r="S81" s="70" t="s">
        <v>45</v>
      </c>
    </row>
    <row r="82" spans="3:19" x14ac:dyDescent="0.25">
      <c r="C82" s="31"/>
      <c r="D82" s="50"/>
      <c r="O82" s="95"/>
      <c r="S82" s="70" t="s">
        <v>32</v>
      </c>
    </row>
    <row r="83" spans="3:19" x14ac:dyDescent="0.25">
      <c r="O83" s="95"/>
      <c r="S83" s="70" t="s">
        <v>33</v>
      </c>
    </row>
    <row r="139" spans="20:21" x14ac:dyDescent="0.25">
      <c r="T139" s="69"/>
    </row>
    <row r="143" spans="20:21" x14ac:dyDescent="0.25">
      <c r="U143" s="70"/>
    </row>
  </sheetData>
  <mergeCells count="54">
    <mergeCell ref="Q12:Q13"/>
    <mergeCell ref="R12:R13"/>
    <mergeCell ref="S12:S13"/>
    <mergeCell ref="P40:P43"/>
    <mergeCell ref="P38:P39"/>
    <mergeCell ref="A31:A32"/>
    <mergeCell ref="B31:B32"/>
    <mergeCell ref="P31:P32"/>
    <mergeCell ref="A38:A45"/>
    <mergeCell ref="B38:B45"/>
    <mergeCell ref="P44:P45"/>
    <mergeCell ref="A33:A37"/>
    <mergeCell ref="B33:B37"/>
    <mergeCell ref="P33:P37"/>
    <mergeCell ref="A49:A50"/>
    <mergeCell ref="B49:B50"/>
    <mergeCell ref="P49:P50"/>
    <mergeCell ref="A46:A47"/>
    <mergeCell ref="B46:B47"/>
    <mergeCell ref="P46:P47"/>
    <mergeCell ref="A25:A27"/>
    <mergeCell ref="B25:B27"/>
    <mergeCell ref="P25:P27"/>
    <mergeCell ref="A28:A30"/>
    <mergeCell ref="B28:B30"/>
    <mergeCell ref="P28:P30"/>
    <mergeCell ref="A18:A24"/>
    <mergeCell ref="B18:B24"/>
    <mergeCell ref="P19:P21"/>
    <mergeCell ref="P23:P24"/>
    <mergeCell ref="A12:A13"/>
    <mergeCell ref="B12:B13"/>
    <mergeCell ref="P12:P13"/>
    <mergeCell ref="A14:A17"/>
    <mergeCell ref="B14:B17"/>
    <mergeCell ref="P14:P17"/>
    <mergeCell ref="A8:A11"/>
    <mergeCell ref="B8:B11"/>
    <mergeCell ref="P8:P11"/>
    <mergeCell ref="A3:A4"/>
    <mergeCell ref="B3:B4"/>
    <mergeCell ref="P3:P4"/>
    <mergeCell ref="A5:A7"/>
    <mergeCell ref="B5:B7"/>
    <mergeCell ref="P5:P7"/>
    <mergeCell ref="Q1:Q2"/>
    <mergeCell ref="R1:R2"/>
    <mergeCell ref="S1:S2"/>
    <mergeCell ref="P1:P2"/>
    <mergeCell ref="A1:F1"/>
    <mergeCell ref="G1:I1"/>
    <mergeCell ref="J1:K1"/>
    <mergeCell ref="L1:N1"/>
    <mergeCell ref="O1:O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751D9291-0E14-40A4-A39B-A30C9831DF47}">
            <xm:f>NOT(ISERROR(SEARCH("OK",U143)))</xm:f>
            <xm:f>"OK"</xm:f>
            <x14:dxf>
              <fill>
                <patternFill>
                  <bgColor rgb="FF92D050"/>
                </patternFill>
              </fill>
            </x14:dxf>
          </x14:cfRule>
          <xm:sqref>U143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D245-02FE-4B19-A4CB-F1CF99383E05}">
  <dimension ref="A1:W127"/>
  <sheetViews>
    <sheetView zoomScaleNormal="100" workbookViewId="0">
      <pane ySplit="2" topLeftCell="A3" activePane="bottomLeft" state="frozen"/>
      <selection pane="bottomLeft"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20" ht="33" customHeight="1" thickTop="1" thickBot="1" x14ac:dyDescent="0.3">
      <c r="A1" s="246" t="s">
        <v>0</v>
      </c>
      <c r="B1" s="247"/>
      <c r="C1" s="247"/>
      <c r="D1" s="247"/>
      <c r="E1" s="247"/>
      <c r="F1" s="248"/>
      <c r="G1" s="249" t="s">
        <v>28</v>
      </c>
      <c r="H1" s="250"/>
      <c r="I1" s="251"/>
      <c r="J1" s="252" t="s">
        <v>18</v>
      </c>
      <c r="K1" s="252"/>
      <c r="L1" s="260" t="s">
        <v>261</v>
      </c>
      <c r="M1" s="261"/>
      <c r="N1" s="262"/>
      <c r="O1" s="218" t="s">
        <v>257</v>
      </c>
      <c r="P1" s="254" t="s">
        <v>258</v>
      </c>
      <c r="Q1" s="244" t="s">
        <v>301</v>
      </c>
      <c r="R1" s="244" t="s">
        <v>300</v>
      </c>
      <c r="S1" s="244"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83" t="s">
        <v>270</v>
      </c>
      <c r="M2" s="184" t="s">
        <v>271</v>
      </c>
      <c r="N2" s="184" t="s">
        <v>272</v>
      </c>
      <c r="O2" s="253"/>
      <c r="P2" s="255"/>
      <c r="Q2" s="259"/>
      <c r="R2" s="259"/>
      <c r="S2" s="245"/>
      <c r="T2" s="27"/>
    </row>
    <row r="3" spans="1:20" ht="79.5" customHeight="1" thickTop="1" x14ac:dyDescent="0.25">
      <c r="A3" s="155" t="s">
        <v>37</v>
      </c>
      <c r="B3" s="172" t="s">
        <v>48</v>
      </c>
      <c r="C3" s="133" t="s">
        <v>65</v>
      </c>
      <c r="D3" s="157" t="s">
        <v>117</v>
      </c>
      <c r="E3" s="158" t="s">
        <v>12</v>
      </c>
      <c r="F3" s="175" t="s">
        <v>44</v>
      </c>
      <c r="G3" s="159">
        <v>0.5</v>
      </c>
      <c r="H3" s="172" t="s">
        <v>116</v>
      </c>
      <c r="I3" s="159">
        <v>1</v>
      </c>
      <c r="J3" s="172" t="s">
        <v>17</v>
      </c>
      <c r="K3" s="172" t="s">
        <v>21</v>
      </c>
      <c r="L3" s="91"/>
      <c r="M3" s="91"/>
      <c r="N3" s="91"/>
      <c r="O3" s="166" t="s">
        <v>122</v>
      </c>
      <c r="P3" s="158" t="s">
        <v>259</v>
      </c>
      <c r="Q3" s="161"/>
      <c r="R3" s="161"/>
      <c r="S3" s="162"/>
      <c r="T3" s="27"/>
    </row>
    <row r="4" spans="1:20" ht="90" customHeight="1" x14ac:dyDescent="0.25">
      <c r="A4" s="256" t="s">
        <v>37</v>
      </c>
      <c r="B4" s="257" t="s">
        <v>50</v>
      </c>
      <c r="C4" s="176" t="s">
        <v>302</v>
      </c>
      <c r="D4" s="40" t="s">
        <v>252</v>
      </c>
      <c r="E4" s="175" t="s">
        <v>12</v>
      </c>
      <c r="F4" s="1"/>
      <c r="G4" s="199">
        <v>3.2000000000000002E-3</v>
      </c>
      <c r="H4" s="196" t="s">
        <v>371</v>
      </c>
      <c r="I4" s="199">
        <v>4.1999999999999997E-3</v>
      </c>
      <c r="J4" s="175" t="s">
        <v>17</v>
      </c>
      <c r="K4" s="175" t="s">
        <v>119</v>
      </c>
      <c r="L4" s="91"/>
      <c r="M4" s="91"/>
      <c r="N4" s="91"/>
      <c r="O4" s="1" t="s">
        <v>123</v>
      </c>
      <c r="P4" s="258" t="s">
        <v>124</v>
      </c>
      <c r="Q4" s="174"/>
      <c r="R4" s="6"/>
      <c r="S4" s="6"/>
    </row>
    <row r="5" spans="1:20" ht="99" customHeight="1" x14ac:dyDescent="0.25">
      <c r="A5" s="256"/>
      <c r="B5" s="257"/>
      <c r="C5" s="176" t="s">
        <v>67</v>
      </c>
      <c r="D5" s="40" t="s">
        <v>120</v>
      </c>
      <c r="E5" s="175" t="s">
        <v>12</v>
      </c>
      <c r="F5" s="1"/>
      <c r="G5" s="12">
        <v>0.95</v>
      </c>
      <c r="H5" s="196" t="s">
        <v>372</v>
      </c>
      <c r="I5" s="12">
        <v>1</v>
      </c>
      <c r="J5" s="175" t="s">
        <v>17</v>
      </c>
      <c r="K5" s="175" t="s">
        <v>119</v>
      </c>
      <c r="L5" s="91"/>
      <c r="M5" s="91"/>
      <c r="N5" s="91"/>
      <c r="O5" s="1" t="s">
        <v>123</v>
      </c>
      <c r="P5" s="258"/>
      <c r="Q5" s="174"/>
      <c r="R5" s="6"/>
      <c r="S5" s="6"/>
    </row>
    <row r="6" spans="1:20" ht="85.5" customHeight="1" x14ac:dyDescent="0.25">
      <c r="A6" s="256"/>
      <c r="B6" s="257"/>
      <c r="C6" s="149" t="s">
        <v>370</v>
      </c>
      <c r="D6" s="40" t="s">
        <v>125</v>
      </c>
      <c r="E6" s="175" t="s">
        <v>12</v>
      </c>
      <c r="F6" s="1"/>
      <c r="G6" s="12">
        <v>0.8</v>
      </c>
      <c r="H6" s="197" t="s">
        <v>26</v>
      </c>
      <c r="I6" s="12">
        <v>1</v>
      </c>
      <c r="J6" s="173" t="s">
        <v>17</v>
      </c>
      <c r="K6" s="173" t="s">
        <v>21</v>
      </c>
      <c r="L6" s="91"/>
      <c r="M6" s="91"/>
      <c r="N6" s="91"/>
      <c r="O6" s="1" t="s">
        <v>123</v>
      </c>
      <c r="P6" s="258"/>
      <c r="Q6" s="174"/>
      <c r="R6" s="6"/>
      <c r="S6" s="6"/>
    </row>
    <row r="7" spans="1:20" ht="254.25" customHeight="1" x14ac:dyDescent="0.25">
      <c r="A7" s="256" t="s">
        <v>37</v>
      </c>
      <c r="B7" s="257" t="s">
        <v>51</v>
      </c>
      <c r="C7" s="175" t="s">
        <v>86</v>
      </c>
      <c r="D7" s="1" t="s">
        <v>177</v>
      </c>
      <c r="E7" s="175" t="s">
        <v>12</v>
      </c>
      <c r="F7" s="1"/>
      <c r="G7" s="12">
        <v>0.25</v>
      </c>
      <c r="H7" s="175" t="s">
        <v>178</v>
      </c>
      <c r="I7" s="12">
        <v>0.55000000000000004</v>
      </c>
      <c r="J7" s="173" t="s">
        <v>17</v>
      </c>
      <c r="K7" s="173" t="s">
        <v>21</v>
      </c>
      <c r="L7" s="91"/>
      <c r="M7" s="91"/>
      <c r="N7" s="91"/>
      <c r="O7" s="1" t="s">
        <v>179</v>
      </c>
      <c r="P7" s="258" t="s">
        <v>180</v>
      </c>
      <c r="Q7" s="174"/>
      <c r="R7" s="6"/>
      <c r="S7" s="6"/>
    </row>
    <row r="8" spans="1:20" ht="303.75" customHeight="1" x14ac:dyDescent="0.25">
      <c r="A8" s="256"/>
      <c r="B8" s="257"/>
      <c r="C8" s="175" t="s">
        <v>87</v>
      </c>
      <c r="D8" s="1" t="s">
        <v>181</v>
      </c>
      <c r="E8" s="175" t="s">
        <v>12</v>
      </c>
      <c r="F8" s="1"/>
      <c r="G8" s="12">
        <v>0.8</v>
      </c>
      <c r="H8" s="175" t="s">
        <v>182</v>
      </c>
      <c r="I8" s="12">
        <v>0.99</v>
      </c>
      <c r="J8" s="173" t="s">
        <v>17</v>
      </c>
      <c r="K8" s="173" t="s">
        <v>21</v>
      </c>
      <c r="L8" s="91"/>
      <c r="M8" s="91"/>
      <c r="N8" s="91"/>
      <c r="O8" s="1" t="s">
        <v>183</v>
      </c>
      <c r="P8" s="258"/>
      <c r="Q8" s="174"/>
      <c r="R8" s="6"/>
      <c r="S8" s="6"/>
    </row>
    <row r="9" spans="1:20" ht="84" customHeight="1" x14ac:dyDescent="0.25">
      <c r="A9" s="256"/>
      <c r="B9" s="257"/>
      <c r="C9" s="175" t="s">
        <v>88</v>
      </c>
      <c r="D9" s="1" t="s">
        <v>184</v>
      </c>
      <c r="E9" s="175" t="s">
        <v>12</v>
      </c>
      <c r="F9" s="1"/>
      <c r="G9" s="15">
        <v>0.1</v>
      </c>
      <c r="H9" s="15" t="s">
        <v>185</v>
      </c>
      <c r="I9" s="15">
        <v>0.2</v>
      </c>
      <c r="J9" s="173" t="s">
        <v>17</v>
      </c>
      <c r="K9" s="173" t="s">
        <v>21</v>
      </c>
      <c r="L9" s="91"/>
      <c r="M9" s="91"/>
      <c r="N9" s="91"/>
      <c r="O9" s="1" t="s">
        <v>186</v>
      </c>
      <c r="P9" s="258"/>
      <c r="Q9" s="174"/>
      <c r="R9" s="6"/>
      <c r="S9" s="6"/>
    </row>
    <row r="10" spans="1:20" ht="147.75" customHeight="1" x14ac:dyDescent="0.25">
      <c r="A10" s="256"/>
      <c r="B10" s="257"/>
      <c r="C10" s="175" t="s">
        <v>89</v>
      </c>
      <c r="D10" s="1" t="s">
        <v>187</v>
      </c>
      <c r="E10" s="175" t="s">
        <v>12</v>
      </c>
      <c r="F10" s="1"/>
      <c r="G10" s="15">
        <v>0.1</v>
      </c>
      <c r="H10" s="15" t="s">
        <v>188</v>
      </c>
      <c r="I10" s="15">
        <v>0.3</v>
      </c>
      <c r="J10" s="173" t="s">
        <v>17</v>
      </c>
      <c r="K10" s="173" t="s">
        <v>21</v>
      </c>
      <c r="L10" s="91"/>
      <c r="M10" s="91"/>
      <c r="N10" s="91"/>
      <c r="O10" s="20" t="s">
        <v>189</v>
      </c>
      <c r="P10" s="258"/>
      <c r="Q10" s="174"/>
      <c r="R10" s="6"/>
      <c r="S10" s="6"/>
    </row>
    <row r="11" spans="1:20" ht="72" customHeight="1" x14ac:dyDescent="0.25">
      <c r="A11" s="256" t="s">
        <v>38</v>
      </c>
      <c r="B11" s="257" t="s">
        <v>54</v>
      </c>
      <c r="C11" s="175" t="s">
        <v>73</v>
      </c>
      <c r="D11" s="1" t="s">
        <v>136</v>
      </c>
      <c r="E11" s="174" t="s">
        <v>12</v>
      </c>
      <c r="F11" s="1"/>
      <c r="G11" s="4">
        <v>0.8</v>
      </c>
      <c r="H11" s="150" t="s">
        <v>137</v>
      </c>
      <c r="I11" s="151">
        <v>1</v>
      </c>
      <c r="J11" s="173" t="s">
        <v>17</v>
      </c>
      <c r="K11" s="173" t="s">
        <v>119</v>
      </c>
      <c r="L11" s="91"/>
      <c r="M11" s="91"/>
      <c r="N11" s="91"/>
      <c r="O11" s="20" t="s">
        <v>138</v>
      </c>
      <c r="P11" s="258" t="s">
        <v>139</v>
      </c>
      <c r="Q11" s="174"/>
      <c r="R11" s="6"/>
      <c r="S11" s="6"/>
    </row>
    <row r="12" spans="1:20" ht="66" customHeight="1" x14ac:dyDescent="0.25">
      <c r="A12" s="256"/>
      <c r="B12" s="257"/>
      <c r="C12" s="175" t="s">
        <v>74</v>
      </c>
      <c r="D12" s="1" t="s">
        <v>140</v>
      </c>
      <c r="E12" s="174" t="s">
        <v>12</v>
      </c>
      <c r="F12" s="1"/>
      <c r="G12" s="4">
        <v>0.8</v>
      </c>
      <c r="H12" s="150" t="s">
        <v>137</v>
      </c>
      <c r="I12" s="151">
        <v>1</v>
      </c>
      <c r="J12" s="173" t="s">
        <v>17</v>
      </c>
      <c r="K12" s="173" t="s">
        <v>119</v>
      </c>
      <c r="L12" s="91"/>
      <c r="M12" s="91"/>
      <c r="N12" s="91"/>
      <c r="O12" s="20" t="s">
        <v>141</v>
      </c>
      <c r="P12" s="258"/>
      <c r="Q12" s="174"/>
      <c r="R12" s="6"/>
      <c r="S12" s="6"/>
    </row>
    <row r="13" spans="1:20" ht="80.25" customHeight="1" x14ac:dyDescent="0.25">
      <c r="A13" s="256"/>
      <c r="B13" s="257"/>
      <c r="C13" s="175" t="s">
        <v>75</v>
      </c>
      <c r="D13" s="1" t="s">
        <v>142</v>
      </c>
      <c r="E13" s="174" t="s">
        <v>12</v>
      </c>
      <c r="F13" s="1"/>
      <c r="G13" s="4">
        <v>0.9</v>
      </c>
      <c r="H13" s="150" t="s">
        <v>145</v>
      </c>
      <c r="I13" s="151">
        <v>1</v>
      </c>
      <c r="J13" s="173" t="s">
        <v>17</v>
      </c>
      <c r="K13" s="173" t="s">
        <v>21</v>
      </c>
      <c r="L13" s="91"/>
      <c r="M13" s="91"/>
      <c r="N13" s="91"/>
      <c r="O13" s="20" t="s">
        <v>143</v>
      </c>
      <c r="P13" s="258"/>
      <c r="Q13" s="174"/>
      <c r="R13" s="6"/>
      <c r="S13" s="6"/>
    </row>
    <row r="14" spans="1:20" ht="129.75" customHeight="1" x14ac:dyDescent="0.25">
      <c r="A14" s="256"/>
      <c r="B14" s="257"/>
      <c r="C14" s="175" t="s">
        <v>76</v>
      </c>
      <c r="D14" s="1" t="s">
        <v>144</v>
      </c>
      <c r="E14" s="174" t="s">
        <v>11</v>
      </c>
      <c r="F14" s="1"/>
      <c r="G14" s="4">
        <v>0.9</v>
      </c>
      <c r="H14" s="150" t="s">
        <v>145</v>
      </c>
      <c r="I14" s="151">
        <v>1</v>
      </c>
      <c r="J14" s="173" t="s">
        <v>17</v>
      </c>
      <c r="K14" s="173" t="s">
        <v>119</v>
      </c>
      <c r="L14" s="91"/>
      <c r="M14" s="91"/>
      <c r="N14" s="91"/>
      <c r="O14" s="20" t="s">
        <v>146</v>
      </c>
      <c r="P14" s="258"/>
      <c r="Q14" s="174"/>
      <c r="R14" s="6"/>
      <c r="S14" s="6"/>
    </row>
    <row r="15" spans="1:20" ht="92.25" customHeight="1" x14ac:dyDescent="0.25">
      <c r="A15" s="256" t="s">
        <v>38</v>
      </c>
      <c r="B15" s="257" t="s">
        <v>55</v>
      </c>
      <c r="C15" s="175" t="s">
        <v>77</v>
      </c>
      <c r="D15" s="1" t="s">
        <v>147</v>
      </c>
      <c r="E15" s="137" t="s">
        <v>11</v>
      </c>
      <c r="F15" s="1"/>
      <c r="G15" s="4">
        <v>0.9</v>
      </c>
      <c r="H15" s="150" t="s">
        <v>145</v>
      </c>
      <c r="I15" s="151">
        <v>1</v>
      </c>
      <c r="J15" s="173" t="s">
        <v>17</v>
      </c>
      <c r="K15" s="173" t="s">
        <v>119</v>
      </c>
      <c r="L15" s="91"/>
      <c r="M15" s="91"/>
      <c r="N15" s="91"/>
      <c r="O15" s="20" t="s">
        <v>148</v>
      </c>
      <c r="P15" s="175" t="s">
        <v>149</v>
      </c>
      <c r="Q15" s="174"/>
      <c r="R15" s="6"/>
      <c r="S15" s="6"/>
    </row>
    <row r="16" spans="1:20" ht="63.75" x14ac:dyDescent="0.25">
      <c r="A16" s="256"/>
      <c r="B16" s="257"/>
      <c r="C16" s="175" t="s">
        <v>78</v>
      </c>
      <c r="D16" s="1" t="s">
        <v>253</v>
      </c>
      <c r="E16" s="137" t="s">
        <v>127</v>
      </c>
      <c r="F16" s="1"/>
      <c r="G16" s="4">
        <v>0.7</v>
      </c>
      <c r="H16" s="150" t="s">
        <v>150</v>
      </c>
      <c r="I16" s="151">
        <v>1</v>
      </c>
      <c r="J16" s="173" t="s">
        <v>17</v>
      </c>
      <c r="K16" s="173" t="s">
        <v>119</v>
      </c>
      <c r="L16" s="91"/>
      <c r="M16" s="91"/>
      <c r="N16" s="91"/>
      <c r="O16" s="20" t="s">
        <v>151</v>
      </c>
      <c r="P16" s="258" t="s">
        <v>152</v>
      </c>
      <c r="Q16" s="174"/>
      <c r="R16" s="6"/>
      <c r="S16" s="6"/>
    </row>
    <row r="17" spans="1:19" ht="64.5" customHeight="1" x14ac:dyDescent="0.25">
      <c r="A17" s="256"/>
      <c r="B17" s="257"/>
      <c r="C17" s="175" t="s">
        <v>79</v>
      </c>
      <c r="D17" s="1" t="s">
        <v>254</v>
      </c>
      <c r="E17" s="137" t="s">
        <v>127</v>
      </c>
      <c r="F17" s="1"/>
      <c r="G17" s="4">
        <v>0.7</v>
      </c>
      <c r="H17" s="150" t="s">
        <v>150</v>
      </c>
      <c r="I17" s="151">
        <v>1</v>
      </c>
      <c r="J17" s="173" t="s">
        <v>17</v>
      </c>
      <c r="K17" s="173" t="s">
        <v>119</v>
      </c>
      <c r="L17" s="91"/>
      <c r="M17" s="91"/>
      <c r="N17" s="91"/>
      <c r="O17" s="20" t="s">
        <v>153</v>
      </c>
      <c r="P17" s="258"/>
      <c r="Q17" s="174"/>
      <c r="R17" s="6"/>
      <c r="S17" s="6"/>
    </row>
    <row r="18" spans="1:19" ht="68.25" customHeight="1" x14ac:dyDescent="0.25">
      <c r="A18" s="256"/>
      <c r="B18" s="257"/>
      <c r="C18" s="175" t="s">
        <v>155</v>
      </c>
      <c r="D18" s="1" t="s">
        <v>256</v>
      </c>
      <c r="E18" s="137" t="s">
        <v>12</v>
      </c>
      <c r="F18" s="1"/>
      <c r="G18" s="153">
        <v>84</v>
      </c>
      <c r="H18" s="153">
        <v>159</v>
      </c>
      <c r="I18" s="153">
        <v>173</v>
      </c>
      <c r="J18" s="173" t="s">
        <v>156</v>
      </c>
      <c r="K18" s="173" t="s">
        <v>119</v>
      </c>
      <c r="L18" s="91"/>
      <c r="M18" s="91"/>
      <c r="N18" s="91"/>
      <c r="O18" s="20" t="s">
        <v>157</v>
      </c>
      <c r="P18" s="175" t="s">
        <v>158</v>
      </c>
      <c r="Q18" s="174"/>
      <c r="R18" s="6"/>
      <c r="S18" s="6"/>
    </row>
    <row r="19" spans="1:19" ht="82.5" customHeight="1" x14ac:dyDescent="0.25">
      <c r="A19" s="256" t="s">
        <v>38</v>
      </c>
      <c r="B19" s="257" t="s">
        <v>56</v>
      </c>
      <c r="C19" s="175" t="s">
        <v>111</v>
      </c>
      <c r="D19" s="1" t="s">
        <v>241</v>
      </c>
      <c r="E19" s="137" t="s">
        <v>11</v>
      </c>
      <c r="F19" s="1"/>
      <c r="G19" s="4">
        <v>0.6</v>
      </c>
      <c r="H19" s="150" t="s">
        <v>242</v>
      </c>
      <c r="I19" s="151">
        <v>1</v>
      </c>
      <c r="J19" s="173" t="s">
        <v>17</v>
      </c>
      <c r="K19" s="173" t="s">
        <v>21</v>
      </c>
      <c r="L19" s="91"/>
      <c r="M19" s="91"/>
      <c r="N19" s="91"/>
      <c r="O19" s="20" t="s">
        <v>283</v>
      </c>
      <c r="P19" s="258" t="s">
        <v>246</v>
      </c>
      <c r="Q19" s="174"/>
      <c r="R19" s="6"/>
      <c r="S19" s="6"/>
    </row>
    <row r="20" spans="1:19" ht="86.25" customHeight="1" x14ac:dyDescent="0.25">
      <c r="A20" s="256"/>
      <c r="B20" s="257"/>
      <c r="C20" s="175" t="s">
        <v>112</v>
      </c>
      <c r="D20" s="1" t="s">
        <v>280</v>
      </c>
      <c r="E20" s="137" t="s">
        <v>127</v>
      </c>
      <c r="F20" s="152"/>
      <c r="G20" s="4">
        <v>0.01</v>
      </c>
      <c r="H20" s="151">
        <v>0</v>
      </c>
      <c r="I20" s="151">
        <v>0</v>
      </c>
      <c r="J20" s="173" t="s">
        <v>17</v>
      </c>
      <c r="K20" s="173" t="s">
        <v>21</v>
      </c>
      <c r="L20" s="91"/>
      <c r="M20" s="91"/>
      <c r="N20" s="91"/>
      <c r="O20" s="1" t="s">
        <v>281</v>
      </c>
      <c r="P20" s="258"/>
      <c r="Q20" s="174"/>
      <c r="R20" s="6"/>
      <c r="S20" s="6"/>
    </row>
    <row r="21" spans="1:19" ht="105" customHeight="1" x14ac:dyDescent="0.25">
      <c r="A21" s="256" t="s">
        <v>39</v>
      </c>
      <c r="B21" s="257" t="s">
        <v>57</v>
      </c>
      <c r="C21" s="175" t="s">
        <v>84</v>
      </c>
      <c r="D21" s="1" t="s">
        <v>285</v>
      </c>
      <c r="E21" s="137" t="s">
        <v>12</v>
      </c>
      <c r="F21" s="1"/>
      <c r="G21" s="15">
        <v>0.4</v>
      </c>
      <c r="H21" s="15" t="s">
        <v>284</v>
      </c>
      <c r="I21" s="15">
        <v>1</v>
      </c>
      <c r="J21" s="173" t="s">
        <v>17</v>
      </c>
      <c r="K21" s="173" t="s">
        <v>21</v>
      </c>
      <c r="L21" s="91"/>
      <c r="M21" s="91"/>
      <c r="N21" s="91"/>
      <c r="O21" s="20" t="s">
        <v>286</v>
      </c>
      <c r="P21" s="258" t="s">
        <v>167</v>
      </c>
      <c r="Q21" s="174"/>
      <c r="R21" s="6"/>
      <c r="S21" s="6"/>
    </row>
    <row r="22" spans="1:19" ht="105" customHeight="1" x14ac:dyDescent="0.25">
      <c r="A22" s="256"/>
      <c r="B22" s="257"/>
      <c r="C22" s="175" t="s">
        <v>83</v>
      </c>
      <c r="D22" s="1" t="s">
        <v>165</v>
      </c>
      <c r="E22" s="137" t="s">
        <v>12</v>
      </c>
      <c r="F22" s="1"/>
      <c r="G22" s="15">
        <v>0.5</v>
      </c>
      <c r="H22" s="15" t="s">
        <v>116</v>
      </c>
      <c r="I22" s="15">
        <v>1</v>
      </c>
      <c r="J22" s="173" t="s">
        <v>17</v>
      </c>
      <c r="K22" s="173" t="s">
        <v>21</v>
      </c>
      <c r="L22" s="91"/>
      <c r="M22" s="91"/>
      <c r="N22" s="91"/>
      <c r="O22" s="20" t="s">
        <v>166</v>
      </c>
      <c r="P22" s="258"/>
      <c r="Q22" s="174"/>
      <c r="R22" s="6"/>
      <c r="S22" s="6"/>
    </row>
    <row r="23" spans="1:19" ht="63.75" x14ac:dyDescent="0.25">
      <c r="A23" s="148" t="s">
        <v>39</v>
      </c>
      <c r="B23" s="174" t="s">
        <v>60</v>
      </c>
      <c r="C23" s="135" t="s">
        <v>263</v>
      </c>
      <c r="D23" s="1" t="s">
        <v>237</v>
      </c>
      <c r="E23" s="4" t="s">
        <v>12</v>
      </c>
      <c r="F23" s="1"/>
      <c r="G23" s="4">
        <v>0.5</v>
      </c>
      <c r="H23" s="23" t="s">
        <v>116</v>
      </c>
      <c r="I23" s="4">
        <v>1</v>
      </c>
      <c r="J23" s="23" t="s">
        <v>17</v>
      </c>
      <c r="K23" s="137" t="s">
        <v>119</v>
      </c>
      <c r="L23" s="91"/>
      <c r="M23" s="91"/>
      <c r="N23" s="91"/>
      <c r="O23" s="20" t="s">
        <v>236</v>
      </c>
      <c r="P23" s="175" t="s">
        <v>232</v>
      </c>
      <c r="Q23" s="174"/>
      <c r="R23" s="6"/>
      <c r="S23" s="6"/>
    </row>
    <row r="24" spans="1:19" ht="114.75" x14ac:dyDescent="0.25">
      <c r="A24" s="220" t="s">
        <v>39</v>
      </c>
      <c r="B24" s="220" t="s">
        <v>61</v>
      </c>
      <c r="C24" s="182" t="s">
        <v>90</v>
      </c>
      <c r="D24" s="20" t="s">
        <v>190</v>
      </c>
      <c r="E24" s="173" t="s">
        <v>12</v>
      </c>
      <c r="F24" s="20"/>
      <c r="G24" s="37">
        <v>0.8</v>
      </c>
      <c r="H24" s="173" t="s">
        <v>26</v>
      </c>
      <c r="I24" s="37">
        <v>1</v>
      </c>
      <c r="J24" s="23" t="s">
        <v>17</v>
      </c>
      <c r="K24" s="173" t="s">
        <v>21</v>
      </c>
      <c r="L24" s="91"/>
      <c r="M24" s="91"/>
      <c r="N24" s="91"/>
      <c r="O24" s="169" t="s">
        <v>191</v>
      </c>
      <c r="P24" s="220" t="s">
        <v>192</v>
      </c>
      <c r="Q24" s="174"/>
      <c r="R24" s="6"/>
      <c r="S24" s="6"/>
    </row>
    <row r="25" spans="1:19" ht="89.25" x14ac:dyDescent="0.25">
      <c r="A25" s="216"/>
      <c r="B25" s="216"/>
      <c r="C25" s="182" t="s">
        <v>91</v>
      </c>
      <c r="D25" s="20" t="s">
        <v>193</v>
      </c>
      <c r="E25" s="173" t="s">
        <v>12</v>
      </c>
      <c r="F25" s="20"/>
      <c r="G25" s="37">
        <v>0.8</v>
      </c>
      <c r="H25" s="173" t="s">
        <v>26</v>
      </c>
      <c r="I25" s="37">
        <v>1</v>
      </c>
      <c r="J25" s="23" t="s">
        <v>17</v>
      </c>
      <c r="K25" s="173" t="s">
        <v>119</v>
      </c>
      <c r="L25" s="91"/>
      <c r="M25" s="91"/>
      <c r="N25" s="91"/>
      <c r="O25" s="169" t="s">
        <v>194</v>
      </c>
      <c r="P25" s="217"/>
      <c r="Q25" s="174"/>
      <c r="R25" s="6"/>
      <c r="S25" s="6"/>
    </row>
    <row r="26" spans="1:19" ht="83.25" customHeight="1" x14ac:dyDescent="0.25">
      <c r="A26" s="216"/>
      <c r="B26" s="216"/>
      <c r="C26" s="139" t="s">
        <v>294</v>
      </c>
      <c r="D26" s="140" t="s">
        <v>295</v>
      </c>
      <c r="E26" s="94" t="s">
        <v>127</v>
      </c>
      <c r="F26" s="140"/>
      <c r="G26" s="141">
        <v>0.8</v>
      </c>
      <c r="H26" s="94" t="s">
        <v>26</v>
      </c>
      <c r="I26" s="141">
        <v>1</v>
      </c>
      <c r="J26" s="142" t="s">
        <v>17</v>
      </c>
      <c r="K26" s="94" t="s">
        <v>119</v>
      </c>
      <c r="L26" s="91"/>
      <c r="M26" s="91"/>
      <c r="N26" s="91"/>
      <c r="O26" s="154" t="s">
        <v>296</v>
      </c>
      <c r="P26" s="258" t="s">
        <v>212</v>
      </c>
      <c r="Q26" s="174"/>
      <c r="R26" s="6"/>
      <c r="S26" s="6"/>
    </row>
    <row r="27" spans="1:19" ht="75.75" customHeight="1" x14ac:dyDescent="0.25">
      <c r="A27" s="216"/>
      <c r="B27" s="216"/>
      <c r="C27" s="139" t="s">
        <v>290</v>
      </c>
      <c r="D27" s="140" t="s">
        <v>291</v>
      </c>
      <c r="E27" s="94" t="s">
        <v>127</v>
      </c>
      <c r="F27" s="140"/>
      <c r="G27" s="141">
        <v>0.8</v>
      </c>
      <c r="H27" s="94" t="s">
        <v>26</v>
      </c>
      <c r="I27" s="141">
        <v>1</v>
      </c>
      <c r="J27" s="142" t="s">
        <v>17</v>
      </c>
      <c r="K27" s="94" t="s">
        <v>119</v>
      </c>
      <c r="L27" s="91"/>
      <c r="M27" s="91"/>
      <c r="N27" s="91"/>
      <c r="O27" s="154" t="s">
        <v>297</v>
      </c>
      <c r="P27" s="258"/>
      <c r="Q27" s="174"/>
      <c r="R27" s="6"/>
      <c r="S27" s="6"/>
    </row>
    <row r="28" spans="1:19" ht="146.25" customHeight="1" x14ac:dyDescent="0.25">
      <c r="A28" s="216"/>
      <c r="B28" s="216"/>
      <c r="C28" s="139" t="s">
        <v>292</v>
      </c>
      <c r="D28" s="140" t="s">
        <v>291</v>
      </c>
      <c r="E28" s="94" t="s">
        <v>127</v>
      </c>
      <c r="F28" s="140"/>
      <c r="G28" s="141">
        <v>0.8</v>
      </c>
      <c r="H28" s="94" t="s">
        <v>26</v>
      </c>
      <c r="I28" s="141">
        <v>1</v>
      </c>
      <c r="J28" s="142" t="s">
        <v>17</v>
      </c>
      <c r="K28" s="94" t="s">
        <v>119</v>
      </c>
      <c r="L28" s="91"/>
      <c r="M28" s="91"/>
      <c r="N28" s="91"/>
      <c r="O28" s="154" t="s">
        <v>298</v>
      </c>
      <c r="P28" s="258"/>
      <c r="Q28" s="174"/>
      <c r="R28" s="6"/>
      <c r="S28" s="6"/>
    </row>
    <row r="29" spans="1:19" ht="76.5" customHeight="1" x14ac:dyDescent="0.25">
      <c r="A29" s="216"/>
      <c r="B29" s="216"/>
      <c r="C29" s="139" t="s">
        <v>293</v>
      </c>
      <c r="D29" s="140" t="s">
        <v>291</v>
      </c>
      <c r="E29" s="94" t="s">
        <v>127</v>
      </c>
      <c r="F29" s="140"/>
      <c r="G29" s="141">
        <v>0.9</v>
      </c>
      <c r="H29" s="94" t="s">
        <v>25</v>
      </c>
      <c r="I29" s="141">
        <v>1</v>
      </c>
      <c r="J29" s="142" t="s">
        <v>17</v>
      </c>
      <c r="K29" s="94" t="s">
        <v>119</v>
      </c>
      <c r="L29" s="91"/>
      <c r="M29" s="91"/>
      <c r="N29" s="91"/>
      <c r="O29" s="154" t="s">
        <v>299</v>
      </c>
      <c r="P29" s="258"/>
      <c r="Q29" s="174"/>
      <c r="R29" s="6"/>
      <c r="S29" s="6"/>
    </row>
    <row r="30" spans="1:19" ht="76.5" customHeight="1" x14ac:dyDescent="0.25">
      <c r="A30" s="216"/>
      <c r="B30" s="216"/>
      <c r="C30" s="182" t="s">
        <v>97</v>
      </c>
      <c r="D30" s="20" t="s">
        <v>206</v>
      </c>
      <c r="E30" s="173" t="s">
        <v>12</v>
      </c>
      <c r="F30" s="20"/>
      <c r="G30" s="37">
        <v>0.8</v>
      </c>
      <c r="H30" s="173" t="s">
        <v>209</v>
      </c>
      <c r="I30" s="37">
        <v>1</v>
      </c>
      <c r="J30" s="23" t="s">
        <v>17</v>
      </c>
      <c r="K30" s="173" t="s">
        <v>119</v>
      </c>
      <c r="L30" s="91"/>
      <c r="M30" s="91"/>
      <c r="N30" s="91"/>
      <c r="O30" s="169" t="s">
        <v>331</v>
      </c>
      <c r="P30" s="220" t="s">
        <v>211</v>
      </c>
      <c r="Q30" s="174"/>
      <c r="R30" s="6"/>
      <c r="S30" s="6"/>
    </row>
    <row r="31" spans="1:19" ht="76.5" customHeight="1" x14ac:dyDescent="0.25">
      <c r="A31" s="217"/>
      <c r="B31" s="217"/>
      <c r="C31" s="182" t="s">
        <v>98</v>
      </c>
      <c r="D31" s="20" t="s">
        <v>208</v>
      </c>
      <c r="E31" s="173" t="s">
        <v>127</v>
      </c>
      <c r="F31" s="20"/>
      <c r="G31" s="37">
        <v>0.8</v>
      </c>
      <c r="H31" s="173" t="s">
        <v>209</v>
      </c>
      <c r="I31" s="37">
        <v>1</v>
      </c>
      <c r="J31" s="23" t="s">
        <v>17</v>
      </c>
      <c r="K31" s="173" t="s">
        <v>119</v>
      </c>
      <c r="L31" s="91"/>
      <c r="M31" s="91"/>
      <c r="N31" s="91"/>
      <c r="O31" s="169" t="s">
        <v>210</v>
      </c>
      <c r="P31" s="217"/>
      <c r="Q31" s="174"/>
      <c r="R31" s="6"/>
      <c r="S31" s="6"/>
    </row>
    <row r="32" spans="1:19" ht="73.5" customHeight="1" x14ac:dyDescent="0.25">
      <c r="A32" s="256" t="s">
        <v>39</v>
      </c>
      <c r="B32" s="257" t="s">
        <v>13</v>
      </c>
      <c r="C32" s="135" t="s">
        <v>277</v>
      </c>
      <c r="D32" s="1" t="s">
        <v>278</v>
      </c>
      <c r="E32" s="173" t="s">
        <v>12</v>
      </c>
      <c r="F32" s="1"/>
      <c r="G32" s="37">
        <v>0.5</v>
      </c>
      <c r="H32" s="173" t="s">
        <v>116</v>
      </c>
      <c r="I32" s="37">
        <v>1</v>
      </c>
      <c r="J32" s="173" t="s">
        <v>17</v>
      </c>
      <c r="K32" s="173" t="s">
        <v>119</v>
      </c>
      <c r="L32" s="91"/>
      <c r="M32" s="91"/>
      <c r="N32" s="91"/>
      <c r="O32" s="20" t="s">
        <v>288</v>
      </c>
      <c r="P32" s="258" t="s">
        <v>215</v>
      </c>
      <c r="Q32" s="174"/>
      <c r="R32" s="6"/>
      <c r="S32" s="6"/>
    </row>
    <row r="33" spans="1:20" ht="70.5" customHeight="1" x14ac:dyDescent="0.25">
      <c r="A33" s="256"/>
      <c r="B33" s="257"/>
      <c r="C33" s="135" t="s">
        <v>276</v>
      </c>
      <c r="D33" s="1" t="s">
        <v>279</v>
      </c>
      <c r="E33" s="173" t="s">
        <v>12</v>
      </c>
      <c r="F33" s="1"/>
      <c r="G33" s="37">
        <v>0.5</v>
      </c>
      <c r="H33" s="173" t="s">
        <v>116</v>
      </c>
      <c r="I33" s="37">
        <v>1</v>
      </c>
      <c r="J33" s="173" t="s">
        <v>17</v>
      </c>
      <c r="K33" s="173" t="s">
        <v>119</v>
      </c>
      <c r="L33" s="91"/>
      <c r="M33" s="91"/>
      <c r="N33" s="91"/>
      <c r="O33" s="20" t="s">
        <v>289</v>
      </c>
      <c r="P33" s="258"/>
      <c r="Q33" s="174"/>
      <c r="R33" s="6"/>
      <c r="S33" s="6"/>
    </row>
    <row r="34" spans="1:20" ht="82.5" customHeight="1" x14ac:dyDescent="0.25">
      <c r="A34" s="189" t="s">
        <v>46</v>
      </c>
      <c r="B34" s="190" t="s">
        <v>63</v>
      </c>
      <c r="C34" s="135" t="s">
        <v>113</v>
      </c>
      <c r="D34" s="5" t="s">
        <v>260</v>
      </c>
      <c r="E34" s="173" t="s">
        <v>12</v>
      </c>
      <c r="F34" s="5"/>
      <c r="G34" s="12">
        <v>0.5</v>
      </c>
      <c r="H34" s="12" t="s">
        <v>116</v>
      </c>
      <c r="I34" s="12">
        <v>1</v>
      </c>
      <c r="J34" s="173" t="s">
        <v>17</v>
      </c>
      <c r="K34" s="173" t="s">
        <v>21</v>
      </c>
      <c r="L34" s="91"/>
      <c r="M34" s="91"/>
      <c r="N34" s="91"/>
      <c r="O34" s="20" t="s">
        <v>248</v>
      </c>
      <c r="P34" s="191" t="s">
        <v>249</v>
      </c>
      <c r="Q34" s="174"/>
      <c r="R34" s="6"/>
      <c r="S34" s="6"/>
    </row>
    <row r="38" spans="1:20" ht="15" customHeight="1" x14ac:dyDescent="0.25">
      <c r="C38" s="27"/>
      <c r="E38" s="27"/>
    </row>
    <row r="39" spans="1:20" ht="15" customHeight="1" x14ac:dyDescent="0.25">
      <c r="C39" s="27"/>
      <c r="D39" s="68"/>
    </row>
    <row r="40" spans="1:20" x14ac:dyDescent="0.25">
      <c r="C40" s="27"/>
    </row>
    <row r="41" spans="1:20" x14ac:dyDescent="0.25">
      <c r="C41" s="27"/>
    </row>
    <row r="42" spans="1:20" x14ac:dyDescent="0.25">
      <c r="C42" s="27"/>
    </row>
    <row r="46" spans="1:20" x14ac:dyDescent="0.25">
      <c r="T46" s="27"/>
    </row>
    <row r="47" spans="1:20" x14ac:dyDescent="0.25">
      <c r="T47" s="27"/>
    </row>
    <row r="48" spans="1:20" x14ac:dyDescent="0.25">
      <c r="T48" s="27"/>
    </row>
    <row r="51" spans="3:18" ht="49.5" customHeight="1" x14ac:dyDescent="0.25"/>
    <row r="63" spans="3:18" x14ac:dyDescent="0.25">
      <c r="C63" s="41"/>
      <c r="D63" s="27"/>
    </row>
    <row r="64" spans="3:18" x14ac:dyDescent="0.25">
      <c r="C64" s="41"/>
      <c r="D64" s="27"/>
      <c r="J64" s="68"/>
      <c r="O64" s="69"/>
      <c r="R64" s="60"/>
    </row>
    <row r="65" spans="3:19" x14ac:dyDescent="0.25">
      <c r="C65" s="41"/>
      <c r="D65" s="27"/>
      <c r="O65" s="95"/>
      <c r="S65" s="70" t="s">
        <v>45</v>
      </c>
    </row>
    <row r="66" spans="3:19" x14ac:dyDescent="0.25">
      <c r="C66" s="31"/>
      <c r="D66" s="50"/>
      <c r="O66" s="95"/>
      <c r="S66" s="70" t="s">
        <v>32</v>
      </c>
    </row>
    <row r="67" spans="3:19" x14ac:dyDescent="0.25">
      <c r="O67" s="95"/>
      <c r="S67" s="70" t="s">
        <v>33</v>
      </c>
    </row>
    <row r="123" spans="22:23" x14ac:dyDescent="0.25">
      <c r="V123" s="69"/>
    </row>
    <row r="127" spans="22:23" x14ac:dyDescent="0.25">
      <c r="W127" s="70"/>
    </row>
  </sheetData>
  <mergeCells count="35">
    <mergeCell ref="A32:A33"/>
    <mergeCell ref="B32:B33"/>
    <mergeCell ref="P32:P33"/>
    <mergeCell ref="A21:A22"/>
    <mergeCell ref="B21:B22"/>
    <mergeCell ref="P21:P22"/>
    <mergeCell ref="A24:A31"/>
    <mergeCell ref="B24:B31"/>
    <mergeCell ref="P24:P25"/>
    <mergeCell ref="P26:P29"/>
    <mergeCell ref="P30:P31"/>
    <mergeCell ref="A15:A18"/>
    <mergeCell ref="B15:B18"/>
    <mergeCell ref="P16:P17"/>
    <mergeCell ref="A19:A20"/>
    <mergeCell ref="B19:B20"/>
    <mergeCell ref="P19:P20"/>
    <mergeCell ref="A7:A10"/>
    <mergeCell ref="B7:B10"/>
    <mergeCell ref="P7:P10"/>
    <mergeCell ref="A11:A14"/>
    <mergeCell ref="B11:B14"/>
    <mergeCell ref="P11:P14"/>
    <mergeCell ref="Q1:Q2"/>
    <mergeCell ref="R1:R2"/>
    <mergeCell ref="S1:S2"/>
    <mergeCell ref="A4:A6"/>
    <mergeCell ref="B4:B6"/>
    <mergeCell ref="P4:P6"/>
    <mergeCell ref="A1:F1"/>
    <mergeCell ref="G1:I1"/>
    <mergeCell ref="J1:K1"/>
    <mergeCell ref="L1:N1"/>
    <mergeCell ref="O1:O2"/>
    <mergeCell ref="P1:P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BD63D549-7216-4BA2-8CCB-ECB08EBDAD85}">
            <xm:f>NOT(ISERROR(SEARCH("OK",W127)))</xm:f>
            <xm:f>"OK"</xm:f>
            <x14:dxf>
              <fill>
                <patternFill>
                  <bgColor rgb="FF92D050"/>
                </patternFill>
              </fill>
            </x14:dxf>
          </x14:cfRule>
          <xm:sqref>W127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8FB1-8073-4A7F-89F6-ABF57AF847FC}">
  <dimension ref="A1:U150"/>
  <sheetViews>
    <sheetView zoomScaleNormal="100" workbookViewId="0">
      <selection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19" ht="33" customHeight="1" thickTop="1" thickBot="1" x14ac:dyDescent="0.3">
      <c r="A1" s="246" t="s">
        <v>0</v>
      </c>
      <c r="B1" s="247"/>
      <c r="C1" s="247"/>
      <c r="D1" s="247"/>
      <c r="E1" s="247"/>
      <c r="F1" s="248"/>
      <c r="G1" s="249" t="s">
        <v>28</v>
      </c>
      <c r="H1" s="250"/>
      <c r="I1" s="251"/>
      <c r="J1" s="252" t="s">
        <v>18</v>
      </c>
      <c r="K1" s="252"/>
      <c r="L1" s="260" t="s">
        <v>261</v>
      </c>
      <c r="M1" s="261"/>
      <c r="N1" s="262"/>
      <c r="O1" s="218" t="s">
        <v>257</v>
      </c>
      <c r="P1" s="218" t="s">
        <v>258</v>
      </c>
      <c r="Q1" s="244" t="s">
        <v>301</v>
      </c>
      <c r="R1" s="244" t="s">
        <v>300</v>
      </c>
      <c r="S1" s="244"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185" t="s">
        <v>273</v>
      </c>
      <c r="M2" s="188" t="s">
        <v>274</v>
      </c>
      <c r="N2" s="186" t="s">
        <v>275</v>
      </c>
      <c r="O2" s="219"/>
      <c r="P2" s="219"/>
      <c r="Q2" s="245"/>
      <c r="R2" s="245"/>
      <c r="S2" s="245"/>
    </row>
    <row r="3" spans="1:19" ht="99" customHeight="1" thickTop="1" x14ac:dyDescent="0.25">
      <c r="A3" s="221" t="s">
        <v>37</v>
      </c>
      <c r="B3" s="215" t="s">
        <v>48</v>
      </c>
      <c r="C3" s="176" t="s">
        <v>64</v>
      </c>
      <c r="D3" s="5" t="s">
        <v>115</v>
      </c>
      <c r="E3" s="174" t="s">
        <v>12</v>
      </c>
      <c r="F3" s="174" t="s">
        <v>44</v>
      </c>
      <c r="G3" s="12">
        <v>0.5</v>
      </c>
      <c r="H3" s="174" t="s">
        <v>116</v>
      </c>
      <c r="I3" s="12">
        <v>1</v>
      </c>
      <c r="J3" s="174" t="s">
        <v>17</v>
      </c>
      <c r="K3" s="174" t="s">
        <v>23</v>
      </c>
      <c r="L3" s="177"/>
      <c r="M3" s="177"/>
      <c r="N3" s="187"/>
      <c r="O3" s="20" t="s">
        <v>121</v>
      </c>
      <c r="P3" s="215" t="s">
        <v>259</v>
      </c>
      <c r="Q3" s="146"/>
      <c r="R3" s="146"/>
      <c r="S3" s="146"/>
    </row>
    <row r="4" spans="1:19" ht="76.5" x14ac:dyDescent="0.25">
      <c r="A4" s="222"/>
      <c r="B4" s="217"/>
      <c r="C4" s="176" t="s">
        <v>65</v>
      </c>
      <c r="D4" s="5" t="s">
        <v>117</v>
      </c>
      <c r="E4" s="174" t="s">
        <v>12</v>
      </c>
      <c r="F4" s="174" t="s">
        <v>44</v>
      </c>
      <c r="G4" s="12">
        <v>0.5</v>
      </c>
      <c r="H4" s="174" t="s">
        <v>116</v>
      </c>
      <c r="I4" s="12">
        <v>1</v>
      </c>
      <c r="J4" s="174" t="s">
        <v>17</v>
      </c>
      <c r="K4" s="174" t="s">
        <v>21</v>
      </c>
      <c r="L4" s="177"/>
      <c r="M4" s="177"/>
      <c r="N4" s="177"/>
      <c r="O4" s="20" t="s">
        <v>355</v>
      </c>
      <c r="P4" s="216"/>
      <c r="Q4" s="174"/>
      <c r="R4" s="6"/>
      <c r="S4" s="6"/>
    </row>
    <row r="5" spans="1:19" ht="68.25" customHeight="1" x14ac:dyDescent="0.25">
      <c r="A5" s="238" t="s">
        <v>37</v>
      </c>
      <c r="B5" s="220" t="s">
        <v>50</v>
      </c>
      <c r="C5" s="176" t="s">
        <v>302</v>
      </c>
      <c r="D5" s="5" t="s">
        <v>252</v>
      </c>
      <c r="E5" s="174" t="s">
        <v>12</v>
      </c>
      <c r="F5" s="20"/>
      <c r="G5" s="199">
        <v>3.2000000000000002E-3</v>
      </c>
      <c r="H5" s="196" t="s">
        <v>371</v>
      </c>
      <c r="I5" s="199">
        <v>4.1999999999999997E-3</v>
      </c>
      <c r="J5" s="174" t="s">
        <v>17</v>
      </c>
      <c r="K5" s="178" t="s">
        <v>119</v>
      </c>
      <c r="L5" s="177"/>
      <c r="M5" s="177"/>
      <c r="N5" s="177"/>
      <c r="O5" s="20" t="s">
        <v>123</v>
      </c>
      <c r="P5" s="220" t="s">
        <v>124</v>
      </c>
      <c r="Q5" s="174"/>
      <c r="R5" s="6"/>
      <c r="S5" s="6"/>
    </row>
    <row r="6" spans="1:19" ht="68.25" customHeight="1" x14ac:dyDescent="0.25">
      <c r="A6" s="239"/>
      <c r="B6" s="216"/>
      <c r="C6" s="176" t="s">
        <v>67</v>
      </c>
      <c r="D6" s="5" t="s">
        <v>120</v>
      </c>
      <c r="E6" s="174" t="s">
        <v>12</v>
      </c>
      <c r="F6" s="20"/>
      <c r="G6" s="12">
        <v>0.95</v>
      </c>
      <c r="H6" s="196" t="s">
        <v>372</v>
      </c>
      <c r="I6" s="12">
        <v>1</v>
      </c>
      <c r="J6" s="174" t="s">
        <v>17</v>
      </c>
      <c r="K6" s="174" t="s">
        <v>119</v>
      </c>
      <c r="L6" s="177"/>
      <c r="M6" s="177"/>
      <c r="N6" s="177"/>
      <c r="O6" s="20" t="s">
        <v>123</v>
      </c>
      <c r="P6" s="216"/>
      <c r="Q6" s="174"/>
      <c r="R6" s="6"/>
      <c r="S6" s="6"/>
    </row>
    <row r="7" spans="1:19" ht="68.25" customHeight="1" x14ac:dyDescent="0.25">
      <c r="A7" s="240"/>
      <c r="B7" s="217"/>
      <c r="C7" s="149" t="s">
        <v>370</v>
      </c>
      <c r="D7" s="40" t="s">
        <v>125</v>
      </c>
      <c r="E7" s="175" t="s">
        <v>12</v>
      </c>
      <c r="F7" s="1"/>
      <c r="G7" s="12">
        <v>0.8</v>
      </c>
      <c r="H7" s="197" t="s">
        <v>26</v>
      </c>
      <c r="I7" s="12">
        <v>1</v>
      </c>
      <c r="J7" s="173" t="s">
        <v>17</v>
      </c>
      <c r="K7" s="173" t="s">
        <v>21</v>
      </c>
      <c r="L7" s="177"/>
      <c r="M7" s="177"/>
      <c r="N7" s="177"/>
      <c r="O7" s="1" t="s">
        <v>123</v>
      </c>
      <c r="P7" s="217"/>
      <c r="Q7" s="174"/>
      <c r="R7" s="6"/>
      <c r="S7" s="6"/>
    </row>
    <row r="8" spans="1:19" ht="254.25" customHeight="1" x14ac:dyDescent="0.25">
      <c r="A8" s="238" t="s">
        <v>37</v>
      </c>
      <c r="B8" s="220" t="s">
        <v>51</v>
      </c>
      <c r="C8" s="174" t="s">
        <v>86</v>
      </c>
      <c r="D8" s="20" t="s">
        <v>177</v>
      </c>
      <c r="E8" s="174" t="s">
        <v>12</v>
      </c>
      <c r="F8" s="20"/>
      <c r="G8" s="12">
        <v>0.25</v>
      </c>
      <c r="H8" s="174" t="s">
        <v>178</v>
      </c>
      <c r="I8" s="12">
        <v>0.55000000000000004</v>
      </c>
      <c r="J8" s="173" t="s">
        <v>17</v>
      </c>
      <c r="K8" s="173" t="s">
        <v>21</v>
      </c>
      <c r="L8" s="177"/>
      <c r="M8" s="177"/>
      <c r="N8" s="177"/>
      <c r="O8" s="20" t="s">
        <v>179</v>
      </c>
      <c r="P8" s="220" t="s">
        <v>180</v>
      </c>
      <c r="Q8" s="174"/>
      <c r="R8" s="174"/>
      <c r="S8" s="6"/>
    </row>
    <row r="9" spans="1:19" ht="129" customHeight="1" x14ac:dyDescent="0.25">
      <c r="A9" s="239"/>
      <c r="B9" s="216"/>
      <c r="C9" s="174" t="s">
        <v>87</v>
      </c>
      <c r="D9" s="20" t="s">
        <v>181</v>
      </c>
      <c r="E9" s="174" t="s">
        <v>12</v>
      </c>
      <c r="F9" s="20"/>
      <c r="G9" s="12">
        <v>0.8</v>
      </c>
      <c r="H9" s="174" t="s">
        <v>182</v>
      </c>
      <c r="I9" s="12">
        <v>0.99</v>
      </c>
      <c r="J9" s="173" t="s">
        <v>17</v>
      </c>
      <c r="K9" s="173" t="s">
        <v>21</v>
      </c>
      <c r="L9" s="177"/>
      <c r="M9" s="177"/>
      <c r="N9" s="177"/>
      <c r="O9" s="20" t="s">
        <v>183</v>
      </c>
      <c r="P9" s="216"/>
      <c r="Q9" s="174"/>
      <c r="R9" s="6"/>
      <c r="S9" s="6"/>
    </row>
    <row r="10" spans="1:19" ht="84" customHeight="1" x14ac:dyDescent="0.25">
      <c r="A10" s="239"/>
      <c r="B10" s="216"/>
      <c r="C10" s="174" t="s">
        <v>88</v>
      </c>
      <c r="D10" s="20" t="s">
        <v>184</v>
      </c>
      <c r="E10" s="174" t="s">
        <v>12</v>
      </c>
      <c r="F10" s="20"/>
      <c r="G10" s="12">
        <v>0.1</v>
      </c>
      <c r="H10" s="12" t="s">
        <v>185</v>
      </c>
      <c r="I10" s="12">
        <v>0.2</v>
      </c>
      <c r="J10" s="173" t="s">
        <v>17</v>
      </c>
      <c r="K10" s="173" t="s">
        <v>21</v>
      </c>
      <c r="L10" s="177"/>
      <c r="M10" s="177"/>
      <c r="N10" s="177"/>
      <c r="O10" s="20" t="s">
        <v>186</v>
      </c>
      <c r="P10" s="216"/>
      <c r="Q10" s="174"/>
      <c r="R10" s="6"/>
      <c r="S10" s="6"/>
    </row>
    <row r="11" spans="1:19" ht="76.5" customHeight="1" x14ac:dyDescent="0.25">
      <c r="A11" s="240"/>
      <c r="B11" s="217"/>
      <c r="C11" s="174" t="s">
        <v>89</v>
      </c>
      <c r="D11" s="20" t="s">
        <v>187</v>
      </c>
      <c r="E11" s="174" t="s">
        <v>12</v>
      </c>
      <c r="F11" s="20"/>
      <c r="G11" s="12">
        <v>0.1</v>
      </c>
      <c r="H11" s="12" t="s">
        <v>188</v>
      </c>
      <c r="I11" s="12">
        <v>0.3</v>
      </c>
      <c r="J11" s="173" t="s">
        <v>17</v>
      </c>
      <c r="K11" s="173" t="s">
        <v>21</v>
      </c>
      <c r="L11" s="177"/>
      <c r="M11" s="177"/>
      <c r="N11" s="177"/>
      <c r="O11" s="20" t="s">
        <v>189</v>
      </c>
      <c r="P11" s="217"/>
      <c r="Q11" s="174"/>
      <c r="R11" s="6"/>
      <c r="S11" s="6"/>
    </row>
    <row r="12" spans="1:19" ht="76.5" customHeight="1" x14ac:dyDescent="0.25">
      <c r="A12" s="238" t="s">
        <v>37</v>
      </c>
      <c r="B12" s="220" t="s">
        <v>52</v>
      </c>
      <c r="C12" s="202" t="s">
        <v>373</v>
      </c>
      <c r="D12" s="203" t="s">
        <v>374</v>
      </c>
      <c r="E12" s="201" t="s">
        <v>12</v>
      </c>
      <c r="F12" s="205" t="s">
        <v>332</v>
      </c>
      <c r="G12" s="204">
        <v>0</v>
      </c>
      <c r="H12" s="204" t="s">
        <v>335</v>
      </c>
      <c r="I12" s="204">
        <v>3</v>
      </c>
      <c r="J12" s="206" t="s">
        <v>333</v>
      </c>
      <c r="K12" s="202" t="s">
        <v>23</v>
      </c>
      <c r="L12" s="177"/>
      <c r="M12" s="177"/>
      <c r="N12" s="177"/>
      <c r="O12" s="202" t="s">
        <v>384</v>
      </c>
      <c r="P12" s="266" t="s">
        <v>336</v>
      </c>
      <c r="Q12" s="174"/>
      <c r="R12" s="6"/>
      <c r="S12" s="6"/>
    </row>
    <row r="13" spans="1:19" ht="76.5" customHeight="1" x14ac:dyDescent="0.25">
      <c r="A13" s="239"/>
      <c r="B13" s="216"/>
      <c r="C13" s="202" t="s">
        <v>375</v>
      </c>
      <c r="D13" s="203" t="s">
        <v>376</v>
      </c>
      <c r="E13" s="201" t="s">
        <v>12</v>
      </c>
      <c r="F13" s="205" t="s">
        <v>332</v>
      </c>
      <c r="G13" s="204">
        <v>0</v>
      </c>
      <c r="H13" s="204" t="s">
        <v>335</v>
      </c>
      <c r="I13" s="204">
        <v>3</v>
      </c>
      <c r="J13" s="206" t="s">
        <v>333</v>
      </c>
      <c r="K13" s="202" t="s">
        <v>23</v>
      </c>
      <c r="L13" s="177"/>
      <c r="M13" s="177"/>
      <c r="N13" s="177"/>
      <c r="O13" s="202" t="s">
        <v>385</v>
      </c>
      <c r="P13" s="267"/>
      <c r="Q13" s="201"/>
      <c r="R13" s="6"/>
      <c r="S13" s="6"/>
    </row>
    <row r="14" spans="1:19" ht="76.5" customHeight="1" x14ac:dyDescent="0.25">
      <c r="A14" s="239"/>
      <c r="B14" s="216"/>
      <c r="C14" s="204" t="s">
        <v>377</v>
      </c>
      <c r="D14" s="207" t="s">
        <v>378</v>
      </c>
      <c r="E14" s="201" t="s">
        <v>12</v>
      </c>
      <c r="F14" s="205" t="s">
        <v>332</v>
      </c>
      <c r="G14" s="204">
        <v>0</v>
      </c>
      <c r="H14" s="204" t="s">
        <v>335</v>
      </c>
      <c r="I14" s="208">
        <v>3</v>
      </c>
      <c r="J14" s="206" t="s">
        <v>333</v>
      </c>
      <c r="K14" s="202" t="s">
        <v>23</v>
      </c>
      <c r="L14" s="177"/>
      <c r="M14" s="177"/>
      <c r="N14" s="177"/>
      <c r="O14" s="202" t="s">
        <v>386</v>
      </c>
      <c r="P14" s="267"/>
      <c r="Q14" s="174"/>
      <c r="R14" s="6"/>
      <c r="S14" s="6"/>
    </row>
    <row r="15" spans="1:19" ht="76.5" customHeight="1" x14ac:dyDescent="0.25">
      <c r="A15" s="239"/>
      <c r="B15" s="216"/>
      <c r="C15" s="209" t="s">
        <v>379</v>
      </c>
      <c r="D15" s="202" t="s">
        <v>380</v>
      </c>
      <c r="E15" s="201" t="s">
        <v>12</v>
      </c>
      <c r="F15" s="205" t="s">
        <v>332</v>
      </c>
      <c r="G15" s="207" t="s">
        <v>334</v>
      </c>
      <c r="H15" s="204" t="s">
        <v>381</v>
      </c>
      <c r="I15" s="210">
        <v>1</v>
      </c>
      <c r="J15" s="200" t="s">
        <v>17</v>
      </c>
      <c r="K15" s="202" t="s">
        <v>23</v>
      </c>
      <c r="L15" s="177"/>
      <c r="M15" s="177"/>
      <c r="N15" s="177"/>
      <c r="O15" s="202" t="s">
        <v>384</v>
      </c>
      <c r="P15" s="267"/>
      <c r="Q15" s="174"/>
      <c r="R15" s="6"/>
      <c r="S15" s="6"/>
    </row>
    <row r="16" spans="1:19" ht="76.5" customHeight="1" x14ac:dyDescent="0.25">
      <c r="A16" s="240"/>
      <c r="B16" s="217"/>
      <c r="C16" s="204" t="s">
        <v>382</v>
      </c>
      <c r="D16" s="202" t="s">
        <v>383</v>
      </c>
      <c r="E16" s="201" t="s">
        <v>12</v>
      </c>
      <c r="F16" s="205" t="s">
        <v>332</v>
      </c>
      <c r="G16" s="207" t="s">
        <v>334</v>
      </c>
      <c r="H16" s="204" t="s">
        <v>381</v>
      </c>
      <c r="I16" s="210">
        <v>1</v>
      </c>
      <c r="J16" s="200" t="s">
        <v>17</v>
      </c>
      <c r="K16" s="202" t="s">
        <v>23</v>
      </c>
      <c r="L16" s="177"/>
      <c r="M16" s="177"/>
      <c r="N16" s="177"/>
      <c r="O16" s="202" t="s">
        <v>387</v>
      </c>
      <c r="P16" s="268"/>
      <c r="Q16" s="174"/>
      <c r="R16" s="6"/>
      <c r="S16" s="6"/>
    </row>
    <row r="17" spans="1:19" ht="51" x14ac:dyDescent="0.25">
      <c r="A17" s="225" t="s">
        <v>38</v>
      </c>
      <c r="B17" s="220" t="s">
        <v>53</v>
      </c>
      <c r="C17" s="174" t="s">
        <v>71</v>
      </c>
      <c r="D17" s="20" t="s">
        <v>132</v>
      </c>
      <c r="E17" s="4" t="s">
        <v>11</v>
      </c>
      <c r="F17" s="20"/>
      <c r="G17" s="12">
        <v>0.5</v>
      </c>
      <c r="H17" s="12" t="s">
        <v>36</v>
      </c>
      <c r="I17" s="12">
        <v>0.8</v>
      </c>
      <c r="J17" s="173" t="s">
        <v>17</v>
      </c>
      <c r="K17" s="173" t="s">
        <v>23</v>
      </c>
      <c r="L17" s="177"/>
      <c r="M17" s="177"/>
      <c r="N17" s="177"/>
      <c r="O17" s="48" t="s">
        <v>133</v>
      </c>
      <c r="P17" s="220" t="s">
        <v>134</v>
      </c>
      <c r="Q17" s="174"/>
      <c r="R17" s="174"/>
      <c r="S17" s="6"/>
    </row>
    <row r="18" spans="1:19" ht="66" customHeight="1" x14ac:dyDescent="0.25">
      <c r="A18" s="222"/>
      <c r="B18" s="217"/>
      <c r="C18" s="174" t="s">
        <v>72</v>
      </c>
      <c r="D18" s="20" t="s">
        <v>132</v>
      </c>
      <c r="E18" s="173" t="s">
        <v>11</v>
      </c>
      <c r="F18" s="173" t="s">
        <v>44</v>
      </c>
      <c r="G18" s="12">
        <v>0.5</v>
      </c>
      <c r="H18" s="12" t="s">
        <v>36</v>
      </c>
      <c r="I18" s="12">
        <v>0.8</v>
      </c>
      <c r="J18" s="170" t="s">
        <v>17</v>
      </c>
      <c r="K18" s="170" t="s">
        <v>23</v>
      </c>
      <c r="L18" s="177"/>
      <c r="M18" s="177"/>
      <c r="N18" s="177"/>
      <c r="O18" s="48" t="s">
        <v>135</v>
      </c>
      <c r="P18" s="217"/>
      <c r="Q18" s="174"/>
      <c r="R18" s="6"/>
      <c r="S18" s="6"/>
    </row>
    <row r="19" spans="1:19" ht="78" customHeight="1" x14ac:dyDescent="0.25">
      <c r="A19" s="225" t="s">
        <v>38</v>
      </c>
      <c r="B19" s="220" t="s">
        <v>54</v>
      </c>
      <c r="C19" s="174" t="s">
        <v>73</v>
      </c>
      <c r="D19" s="48" t="s">
        <v>136</v>
      </c>
      <c r="E19" s="169" t="s">
        <v>12</v>
      </c>
      <c r="F19" s="48"/>
      <c r="G19" s="8">
        <v>0.8</v>
      </c>
      <c r="H19" s="180" t="s">
        <v>137</v>
      </c>
      <c r="I19" s="82">
        <v>1</v>
      </c>
      <c r="J19" s="173" t="s">
        <v>17</v>
      </c>
      <c r="K19" s="173" t="s">
        <v>119</v>
      </c>
      <c r="L19" s="177"/>
      <c r="M19" s="177"/>
      <c r="N19" s="177"/>
      <c r="O19" s="48" t="s">
        <v>138</v>
      </c>
      <c r="P19" s="220" t="s">
        <v>139</v>
      </c>
      <c r="Q19" s="174"/>
      <c r="R19" s="6"/>
      <c r="S19" s="6"/>
    </row>
    <row r="20" spans="1:19" ht="129.75" customHeight="1" x14ac:dyDescent="0.25">
      <c r="A20" s="226"/>
      <c r="B20" s="216"/>
      <c r="C20" s="174" t="s">
        <v>74</v>
      </c>
      <c r="D20" s="48" t="s">
        <v>140</v>
      </c>
      <c r="E20" s="169" t="s">
        <v>12</v>
      </c>
      <c r="F20" s="48"/>
      <c r="G20" s="8">
        <v>0.8</v>
      </c>
      <c r="H20" s="180" t="s">
        <v>137</v>
      </c>
      <c r="I20" s="82">
        <v>1</v>
      </c>
      <c r="J20" s="173" t="s">
        <v>17</v>
      </c>
      <c r="K20" s="173" t="s">
        <v>119</v>
      </c>
      <c r="L20" s="177"/>
      <c r="M20" s="177"/>
      <c r="N20" s="177"/>
      <c r="O20" s="48" t="s">
        <v>141</v>
      </c>
      <c r="P20" s="216"/>
      <c r="Q20" s="174"/>
      <c r="R20" s="6"/>
      <c r="S20" s="6"/>
    </row>
    <row r="21" spans="1:19" ht="92.25" customHeight="1" x14ac:dyDescent="0.25">
      <c r="A21" s="226"/>
      <c r="B21" s="216"/>
      <c r="C21" s="174" t="s">
        <v>75</v>
      </c>
      <c r="D21" s="48" t="s">
        <v>142</v>
      </c>
      <c r="E21" s="169" t="s">
        <v>12</v>
      </c>
      <c r="F21" s="48"/>
      <c r="G21" s="8">
        <v>0.9</v>
      </c>
      <c r="H21" s="180" t="s">
        <v>145</v>
      </c>
      <c r="I21" s="82">
        <v>1</v>
      </c>
      <c r="J21" s="173" t="s">
        <v>17</v>
      </c>
      <c r="K21" s="171" t="s">
        <v>21</v>
      </c>
      <c r="L21" s="177"/>
      <c r="M21" s="177"/>
      <c r="N21" s="177"/>
      <c r="O21" s="48" t="s">
        <v>143</v>
      </c>
      <c r="P21" s="216"/>
      <c r="Q21" s="174"/>
      <c r="R21" s="174"/>
      <c r="S21" s="6"/>
    </row>
    <row r="22" spans="1:19" ht="102" x14ac:dyDescent="0.25">
      <c r="A22" s="222"/>
      <c r="B22" s="217"/>
      <c r="C22" s="174" t="s">
        <v>76</v>
      </c>
      <c r="D22" s="48" t="s">
        <v>144</v>
      </c>
      <c r="E22" s="169" t="s">
        <v>11</v>
      </c>
      <c r="F22" s="48"/>
      <c r="G22" s="8">
        <v>0.9</v>
      </c>
      <c r="H22" s="180" t="s">
        <v>145</v>
      </c>
      <c r="I22" s="82">
        <v>1</v>
      </c>
      <c r="J22" s="171" t="s">
        <v>17</v>
      </c>
      <c r="K22" s="171" t="s">
        <v>119</v>
      </c>
      <c r="L22" s="177"/>
      <c r="M22" s="177"/>
      <c r="N22" s="177"/>
      <c r="O22" s="48" t="s">
        <v>146</v>
      </c>
      <c r="P22" s="217"/>
      <c r="Q22" s="174"/>
      <c r="R22" s="174"/>
      <c r="S22" s="6"/>
    </row>
    <row r="23" spans="1:19" ht="64.5" customHeight="1" x14ac:dyDescent="0.25">
      <c r="A23" s="238" t="s">
        <v>38</v>
      </c>
      <c r="B23" s="241" t="s">
        <v>55</v>
      </c>
      <c r="C23" s="174" t="s">
        <v>77</v>
      </c>
      <c r="D23" s="20" t="s">
        <v>147</v>
      </c>
      <c r="E23" s="173" t="s">
        <v>11</v>
      </c>
      <c r="F23" s="20"/>
      <c r="G23" s="8">
        <v>0.9</v>
      </c>
      <c r="H23" s="180" t="s">
        <v>145</v>
      </c>
      <c r="I23" s="82">
        <v>1</v>
      </c>
      <c r="J23" s="171" t="s">
        <v>17</v>
      </c>
      <c r="K23" s="171" t="s">
        <v>119</v>
      </c>
      <c r="L23" s="177"/>
      <c r="M23" s="177"/>
      <c r="N23" s="177"/>
      <c r="O23" s="48" t="s">
        <v>148</v>
      </c>
      <c r="P23" s="169" t="s">
        <v>149</v>
      </c>
      <c r="Q23" s="174"/>
      <c r="R23" s="174"/>
      <c r="S23" s="6"/>
    </row>
    <row r="24" spans="1:19" ht="64.5" customHeight="1" x14ac:dyDescent="0.25">
      <c r="A24" s="239"/>
      <c r="B24" s="242"/>
      <c r="C24" s="174" t="s">
        <v>78</v>
      </c>
      <c r="D24" s="20" t="s">
        <v>253</v>
      </c>
      <c r="E24" s="173" t="s">
        <v>127</v>
      </c>
      <c r="F24" s="20"/>
      <c r="G24" s="8">
        <v>0.7</v>
      </c>
      <c r="H24" s="180" t="s">
        <v>150</v>
      </c>
      <c r="I24" s="82">
        <v>1</v>
      </c>
      <c r="J24" s="171" t="s">
        <v>17</v>
      </c>
      <c r="K24" s="171" t="s">
        <v>119</v>
      </c>
      <c r="L24" s="177"/>
      <c r="M24" s="177"/>
      <c r="N24" s="177"/>
      <c r="O24" s="48" t="s">
        <v>151</v>
      </c>
      <c r="P24" s="220" t="s">
        <v>152</v>
      </c>
      <c r="Q24" s="174"/>
      <c r="R24" s="6"/>
      <c r="S24" s="6"/>
    </row>
    <row r="25" spans="1:19" ht="66" customHeight="1" x14ac:dyDescent="0.25">
      <c r="A25" s="239"/>
      <c r="B25" s="242"/>
      <c r="C25" s="174" t="s">
        <v>79</v>
      </c>
      <c r="D25" s="20" t="s">
        <v>254</v>
      </c>
      <c r="E25" s="173" t="s">
        <v>127</v>
      </c>
      <c r="F25" s="20"/>
      <c r="G25" s="8">
        <v>0.7</v>
      </c>
      <c r="H25" s="180" t="s">
        <v>150</v>
      </c>
      <c r="I25" s="82">
        <v>1</v>
      </c>
      <c r="J25" s="171" t="s">
        <v>17</v>
      </c>
      <c r="K25" s="171" t="s">
        <v>119</v>
      </c>
      <c r="L25" s="177"/>
      <c r="M25" s="177"/>
      <c r="N25" s="177"/>
      <c r="O25" s="48" t="s">
        <v>153</v>
      </c>
      <c r="P25" s="216"/>
      <c r="Q25" s="174"/>
      <c r="R25" s="174"/>
      <c r="S25" s="6"/>
    </row>
    <row r="26" spans="1:19" ht="81" customHeight="1" x14ac:dyDescent="0.25">
      <c r="A26" s="239"/>
      <c r="B26" s="242"/>
      <c r="C26" s="174" t="s">
        <v>80</v>
      </c>
      <c r="D26" s="20" t="s">
        <v>255</v>
      </c>
      <c r="E26" s="173" t="s">
        <v>127</v>
      </c>
      <c r="F26" s="20"/>
      <c r="G26" s="8">
        <v>0.7</v>
      </c>
      <c r="H26" s="180" t="s">
        <v>282</v>
      </c>
      <c r="I26" s="82">
        <v>0.9</v>
      </c>
      <c r="J26" s="171" t="s">
        <v>17</v>
      </c>
      <c r="K26" s="171" t="s">
        <v>23</v>
      </c>
      <c r="L26" s="177"/>
      <c r="M26" s="177"/>
      <c r="N26" s="177"/>
      <c r="O26" s="48" t="s">
        <v>154</v>
      </c>
      <c r="P26" s="217"/>
      <c r="Q26" s="174"/>
      <c r="R26" s="174"/>
      <c r="S26" s="6"/>
    </row>
    <row r="27" spans="1:19" ht="88.5" customHeight="1" x14ac:dyDescent="0.25">
      <c r="A27" s="239"/>
      <c r="B27" s="242"/>
      <c r="C27" s="174" t="s">
        <v>155</v>
      </c>
      <c r="D27" s="20" t="s">
        <v>256</v>
      </c>
      <c r="E27" s="173" t="s">
        <v>12</v>
      </c>
      <c r="F27" s="20"/>
      <c r="G27" s="126">
        <v>84</v>
      </c>
      <c r="H27" s="126" t="s">
        <v>329</v>
      </c>
      <c r="I27" s="126">
        <v>173</v>
      </c>
      <c r="J27" s="171" t="s">
        <v>156</v>
      </c>
      <c r="K27" s="171" t="s">
        <v>119</v>
      </c>
      <c r="L27" s="177"/>
      <c r="M27" s="177"/>
      <c r="N27" s="177"/>
      <c r="O27" s="48" t="s">
        <v>157</v>
      </c>
      <c r="P27" s="169" t="s">
        <v>158</v>
      </c>
      <c r="Q27" s="174"/>
      <c r="R27" s="6"/>
      <c r="S27" s="6"/>
    </row>
    <row r="28" spans="1:19" ht="127.5" customHeight="1" x14ac:dyDescent="0.25">
      <c r="A28" s="239"/>
      <c r="B28" s="242"/>
      <c r="C28" s="174" t="s">
        <v>81</v>
      </c>
      <c r="D28" s="20" t="s">
        <v>159</v>
      </c>
      <c r="E28" s="173" t="s">
        <v>127</v>
      </c>
      <c r="F28" s="20"/>
      <c r="G28" s="8">
        <v>0.5</v>
      </c>
      <c r="H28" s="180" t="s">
        <v>160</v>
      </c>
      <c r="I28" s="82">
        <v>1</v>
      </c>
      <c r="J28" s="171" t="s">
        <v>17</v>
      </c>
      <c r="K28" s="171" t="s">
        <v>23</v>
      </c>
      <c r="L28" s="177"/>
      <c r="M28" s="177"/>
      <c r="N28" s="177"/>
      <c r="O28" s="48" t="s">
        <v>161</v>
      </c>
      <c r="P28" s="220" t="s">
        <v>162</v>
      </c>
      <c r="Q28" s="174"/>
      <c r="R28" s="174"/>
      <c r="S28" s="6"/>
    </row>
    <row r="29" spans="1:19" ht="105" customHeight="1" x14ac:dyDescent="0.25">
      <c r="A29" s="240"/>
      <c r="B29" s="243"/>
      <c r="C29" s="174" t="s">
        <v>82</v>
      </c>
      <c r="D29" s="20" t="s">
        <v>163</v>
      </c>
      <c r="E29" s="173" t="s">
        <v>127</v>
      </c>
      <c r="F29" s="20"/>
      <c r="G29" s="8">
        <v>0.5</v>
      </c>
      <c r="H29" s="180" t="s">
        <v>160</v>
      </c>
      <c r="I29" s="82">
        <v>1</v>
      </c>
      <c r="J29" s="173" t="s">
        <v>17</v>
      </c>
      <c r="K29" s="173" t="s">
        <v>23</v>
      </c>
      <c r="L29" s="177"/>
      <c r="M29" s="177"/>
      <c r="N29" s="177"/>
      <c r="O29" s="48" t="s">
        <v>164</v>
      </c>
      <c r="P29" s="217"/>
      <c r="Q29" s="174"/>
      <c r="R29" s="174"/>
      <c r="S29" s="6"/>
    </row>
    <row r="30" spans="1:19" ht="63.75" customHeight="1" x14ac:dyDescent="0.25">
      <c r="A30" s="238" t="s">
        <v>38</v>
      </c>
      <c r="B30" s="241" t="s">
        <v>56</v>
      </c>
      <c r="C30" s="174" t="s">
        <v>110</v>
      </c>
      <c r="D30" s="20" t="s">
        <v>238</v>
      </c>
      <c r="E30" s="173" t="s">
        <v>127</v>
      </c>
      <c r="F30" s="20"/>
      <c r="G30" s="8">
        <v>0.5</v>
      </c>
      <c r="H30" s="180" t="s">
        <v>239</v>
      </c>
      <c r="I30" s="82">
        <v>0.7</v>
      </c>
      <c r="J30" s="173" t="s">
        <v>17</v>
      </c>
      <c r="K30" s="173" t="s">
        <v>23</v>
      </c>
      <c r="L30" s="177"/>
      <c r="M30" s="177"/>
      <c r="N30" s="177"/>
      <c r="O30" s="48" t="s">
        <v>240</v>
      </c>
      <c r="P30" s="220" t="s">
        <v>246</v>
      </c>
      <c r="Q30" s="174"/>
      <c r="R30" s="6"/>
      <c r="S30" s="6"/>
    </row>
    <row r="31" spans="1:19" ht="76.5" x14ac:dyDescent="0.25">
      <c r="A31" s="239"/>
      <c r="B31" s="242"/>
      <c r="C31" s="174" t="s">
        <v>111</v>
      </c>
      <c r="D31" s="20" t="s">
        <v>241</v>
      </c>
      <c r="E31" s="173" t="s">
        <v>11</v>
      </c>
      <c r="F31" s="20"/>
      <c r="G31" s="8">
        <v>0.6</v>
      </c>
      <c r="H31" s="180" t="s">
        <v>242</v>
      </c>
      <c r="I31" s="82">
        <v>1</v>
      </c>
      <c r="J31" s="173" t="s">
        <v>17</v>
      </c>
      <c r="K31" s="173" t="s">
        <v>21</v>
      </c>
      <c r="L31" s="177"/>
      <c r="M31" s="177"/>
      <c r="N31" s="177"/>
      <c r="O31" s="48" t="s">
        <v>243</v>
      </c>
      <c r="P31" s="216"/>
      <c r="Q31" s="174"/>
      <c r="R31" s="6"/>
      <c r="S31" s="6"/>
    </row>
    <row r="32" spans="1:19" ht="114" customHeight="1" x14ac:dyDescent="0.25">
      <c r="A32" s="240"/>
      <c r="B32" s="243"/>
      <c r="C32" s="174" t="s">
        <v>112</v>
      </c>
      <c r="D32" s="20" t="s">
        <v>244</v>
      </c>
      <c r="E32" s="173" t="s">
        <v>127</v>
      </c>
      <c r="F32" s="20"/>
      <c r="G32" s="12">
        <v>0</v>
      </c>
      <c r="H32" s="12">
        <v>0</v>
      </c>
      <c r="I32" s="181">
        <v>1E-3</v>
      </c>
      <c r="J32" s="173" t="s">
        <v>17</v>
      </c>
      <c r="K32" s="173" t="s">
        <v>23</v>
      </c>
      <c r="L32" s="177"/>
      <c r="M32" s="177"/>
      <c r="N32" s="177"/>
      <c r="O32" s="48" t="s">
        <v>245</v>
      </c>
      <c r="P32" s="217"/>
      <c r="Q32" s="145"/>
      <c r="R32" s="174"/>
      <c r="S32" s="6"/>
    </row>
    <row r="33" spans="1:19" ht="75.75" customHeight="1" x14ac:dyDescent="0.25">
      <c r="A33" s="238" t="s">
        <v>39</v>
      </c>
      <c r="B33" s="220" t="s">
        <v>57</v>
      </c>
      <c r="C33" s="174" t="s">
        <v>84</v>
      </c>
      <c r="D33" s="20" t="s">
        <v>285</v>
      </c>
      <c r="E33" s="173" t="s">
        <v>12</v>
      </c>
      <c r="F33" s="20"/>
      <c r="G33" s="12">
        <v>0.4</v>
      </c>
      <c r="H33" s="12" t="s">
        <v>284</v>
      </c>
      <c r="I33" s="12">
        <v>1</v>
      </c>
      <c r="J33" s="173" t="s">
        <v>17</v>
      </c>
      <c r="K33" s="173" t="s">
        <v>21</v>
      </c>
      <c r="L33" s="177"/>
      <c r="M33" s="177"/>
      <c r="N33" s="177"/>
      <c r="O33" s="48" t="s">
        <v>286</v>
      </c>
      <c r="P33" s="220" t="s">
        <v>167</v>
      </c>
      <c r="Q33" s="145"/>
      <c r="R33" s="174"/>
      <c r="S33" s="6"/>
    </row>
    <row r="34" spans="1:19" ht="114" customHeight="1" x14ac:dyDescent="0.25">
      <c r="A34" s="239"/>
      <c r="B34" s="216"/>
      <c r="C34" s="174" t="s">
        <v>83</v>
      </c>
      <c r="D34" s="20" t="s">
        <v>165</v>
      </c>
      <c r="E34" s="173" t="s">
        <v>12</v>
      </c>
      <c r="F34" s="20"/>
      <c r="G34" s="12">
        <v>0.5</v>
      </c>
      <c r="H34" s="12" t="s">
        <v>116</v>
      </c>
      <c r="I34" s="12">
        <v>1</v>
      </c>
      <c r="J34" s="173" t="s">
        <v>17</v>
      </c>
      <c r="K34" s="173" t="s">
        <v>21</v>
      </c>
      <c r="L34" s="177"/>
      <c r="M34" s="177"/>
      <c r="N34" s="177"/>
      <c r="O34" s="48" t="s">
        <v>166</v>
      </c>
      <c r="P34" s="216"/>
      <c r="Q34" s="145"/>
      <c r="R34" s="6"/>
      <c r="S34" s="6"/>
    </row>
    <row r="35" spans="1:19" ht="76.5" customHeight="1" x14ac:dyDescent="0.25">
      <c r="A35" s="240"/>
      <c r="B35" s="217"/>
      <c r="C35" s="174" t="s">
        <v>287</v>
      </c>
      <c r="D35" s="20" t="s">
        <v>168</v>
      </c>
      <c r="E35" s="173" t="s">
        <v>12</v>
      </c>
      <c r="F35" s="20"/>
      <c r="G35" s="12">
        <v>0.5</v>
      </c>
      <c r="H35" s="12" t="s">
        <v>116</v>
      </c>
      <c r="I35" s="12">
        <v>1</v>
      </c>
      <c r="J35" s="173" t="s">
        <v>17</v>
      </c>
      <c r="K35" s="173" t="s">
        <v>23</v>
      </c>
      <c r="L35" s="177"/>
      <c r="M35" s="177"/>
      <c r="N35" s="177"/>
      <c r="O35" s="48" t="s">
        <v>169</v>
      </c>
      <c r="P35" s="217"/>
      <c r="Q35" s="145"/>
      <c r="R35" s="6"/>
      <c r="S35" s="6"/>
    </row>
    <row r="36" spans="1:19" ht="76.5" customHeight="1" x14ac:dyDescent="0.25">
      <c r="A36" s="238" t="s">
        <v>39</v>
      </c>
      <c r="B36" s="220" t="s">
        <v>59</v>
      </c>
      <c r="C36" s="182" t="s">
        <v>170</v>
      </c>
      <c r="D36" s="20" t="s">
        <v>171</v>
      </c>
      <c r="E36" s="173" t="s">
        <v>127</v>
      </c>
      <c r="F36" s="20"/>
      <c r="G36" s="12">
        <v>0.7</v>
      </c>
      <c r="H36" s="12" t="s">
        <v>22</v>
      </c>
      <c r="I36" s="12">
        <v>0.9</v>
      </c>
      <c r="J36" s="173" t="s">
        <v>17</v>
      </c>
      <c r="K36" s="173" t="s">
        <v>23</v>
      </c>
      <c r="L36" s="177"/>
      <c r="M36" s="177"/>
      <c r="N36" s="177"/>
      <c r="O36" s="48" t="s">
        <v>172</v>
      </c>
      <c r="P36" s="220" t="s">
        <v>173</v>
      </c>
      <c r="Q36" s="145"/>
      <c r="R36" s="6"/>
      <c r="S36" s="6"/>
    </row>
    <row r="37" spans="1:19" ht="141.75" customHeight="1" x14ac:dyDescent="0.25">
      <c r="A37" s="240"/>
      <c r="B37" s="217"/>
      <c r="C37" s="182" t="s">
        <v>85</v>
      </c>
      <c r="D37" s="20" t="s">
        <v>174</v>
      </c>
      <c r="E37" s="173" t="s">
        <v>127</v>
      </c>
      <c r="F37" s="20"/>
      <c r="G37" s="12">
        <v>0.65</v>
      </c>
      <c r="H37" s="12" t="s">
        <v>175</v>
      </c>
      <c r="I37" s="12">
        <v>0.9</v>
      </c>
      <c r="J37" s="173" t="s">
        <v>17</v>
      </c>
      <c r="K37" s="173" t="s">
        <v>23</v>
      </c>
      <c r="L37" s="177"/>
      <c r="M37" s="177"/>
      <c r="N37" s="177"/>
      <c r="O37" s="48" t="s">
        <v>176</v>
      </c>
      <c r="P37" s="217"/>
      <c r="Q37" s="145"/>
      <c r="R37" s="6"/>
      <c r="S37" s="6"/>
    </row>
    <row r="38" spans="1:19" ht="76.5" customHeight="1" x14ac:dyDescent="0.25">
      <c r="A38" s="225" t="s">
        <v>39</v>
      </c>
      <c r="B38" s="220" t="s">
        <v>60</v>
      </c>
      <c r="C38" s="182" t="s">
        <v>105</v>
      </c>
      <c r="D38" s="20" t="s">
        <v>230</v>
      </c>
      <c r="E38" s="4" t="s">
        <v>127</v>
      </c>
      <c r="F38" s="20"/>
      <c r="G38" s="4">
        <v>0.5</v>
      </c>
      <c r="H38" s="23" t="s">
        <v>116</v>
      </c>
      <c r="I38" s="4">
        <v>1</v>
      </c>
      <c r="J38" s="23" t="s">
        <v>17</v>
      </c>
      <c r="K38" s="173" t="s">
        <v>23</v>
      </c>
      <c r="L38" s="177"/>
      <c r="M38" s="177"/>
      <c r="N38" s="177"/>
      <c r="O38" s="48" t="s">
        <v>231</v>
      </c>
      <c r="P38" s="220" t="s">
        <v>232</v>
      </c>
      <c r="Q38" s="145"/>
      <c r="R38" s="6"/>
      <c r="S38" s="6"/>
    </row>
    <row r="39" spans="1:19" ht="76.5" customHeight="1" x14ac:dyDescent="0.25">
      <c r="A39" s="226"/>
      <c r="B39" s="216"/>
      <c r="C39" s="182" t="s">
        <v>106</v>
      </c>
      <c r="D39" s="20" t="s">
        <v>233</v>
      </c>
      <c r="E39" s="4" t="s">
        <v>127</v>
      </c>
      <c r="F39" s="20"/>
      <c r="G39" s="4">
        <v>0.5</v>
      </c>
      <c r="H39" s="23" t="s">
        <v>116</v>
      </c>
      <c r="I39" s="4">
        <v>1</v>
      </c>
      <c r="J39" s="23" t="s">
        <v>17</v>
      </c>
      <c r="K39" s="173" t="s">
        <v>23</v>
      </c>
      <c r="L39" s="177"/>
      <c r="M39" s="177"/>
      <c r="N39" s="177"/>
      <c r="O39" s="48" t="s">
        <v>231</v>
      </c>
      <c r="P39" s="216"/>
      <c r="Q39" s="145"/>
      <c r="R39" s="6"/>
      <c r="S39" s="6"/>
    </row>
    <row r="40" spans="1:19" ht="76.5" customHeight="1" x14ac:dyDescent="0.25">
      <c r="A40" s="226"/>
      <c r="B40" s="216"/>
      <c r="C40" s="182" t="s">
        <v>107</v>
      </c>
      <c r="D40" s="20" t="s">
        <v>234</v>
      </c>
      <c r="E40" s="4" t="s">
        <v>12</v>
      </c>
      <c r="F40" s="20"/>
      <c r="G40" s="4">
        <v>0.5</v>
      </c>
      <c r="H40" s="23" t="s">
        <v>116</v>
      </c>
      <c r="I40" s="4">
        <v>1</v>
      </c>
      <c r="J40" s="23" t="s">
        <v>17</v>
      </c>
      <c r="K40" s="173" t="s">
        <v>23</v>
      </c>
      <c r="L40" s="177"/>
      <c r="M40" s="177"/>
      <c r="N40" s="177"/>
      <c r="O40" s="48" t="s">
        <v>231</v>
      </c>
      <c r="P40" s="216"/>
      <c r="Q40" s="145"/>
      <c r="R40" s="6"/>
      <c r="S40" s="6"/>
    </row>
    <row r="41" spans="1:19" ht="76.5" customHeight="1" x14ac:dyDescent="0.25">
      <c r="A41" s="226"/>
      <c r="B41" s="216"/>
      <c r="C41" s="182" t="s">
        <v>108</v>
      </c>
      <c r="D41" s="20" t="s">
        <v>351</v>
      </c>
      <c r="E41" s="4" t="s">
        <v>12</v>
      </c>
      <c r="F41" s="20"/>
      <c r="G41" s="4">
        <v>0.5</v>
      </c>
      <c r="H41" s="23" t="s">
        <v>116</v>
      </c>
      <c r="I41" s="4">
        <v>1</v>
      </c>
      <c r="J41" s="23" t="s">
        <v>17</v>
      </c>
      <c r="K41" s="173" t="s">
        <v>23</v>
      </c>
      <c r="L41" s="177"/>
      <c r="M41" s="177"/>
      <c r="N41" s="177"/>
      <c r="O41" s="48" t="s">
        <v>236</v>
      </c>
      <c r="P41" s="216"/>
      <c r="Q41" s="145"/>
      <c r="R41" s="6"/>
      <c r="S41" s="6"/>
    </row>
    <row r="42" spans="1:19" ht="76.5" customHeight="1" x14ac:dyDescent="0.25">
      <c r="A42" s="222"/>
      <c r="B42" s="217"/>
      <c r="C42" s="182" t="s">
        <v>263</v>
      </c>
      <c r="D42" s="20" t="s">
        <v>237</v>
      </c>
      <c r="E42" s="4" t="s">
        <v>12</v>
      </c>
      <c r="F42" s="20"/>
      <c r="G42" s="4">
        <v>0.5</v>
      </c>
      <c r="H42" s="23" t="s">
        <v>116</v>
      </c>
      <c r="I42" s="4">
        <v>1</v>
      </c>
      <c r="J42" s="23" t="s">
        <v>17</v>
      </c>
      <c r="K42" s="173" t="s">
        <v>119</v>
      </c>
      <c r="L42" s="177"/>
      <c r="M42" s="177"/>
      <c r="N42" s="177"/>
      <c r="O42" s="48" t="s">
        <v>236</v>
      </c>
      <c r="P42" s="217"/>
      <c r="Q42" s="145"/>
      <c r="R42" s="6"/>
      <c r="S42" s="6"/>
    </row>
    <row r="43" spans="1:19" ht="117" customHeight="1" x14ac:dyDescent="0.25">
      <c r="A43" s="263" t="s">
        <v>39</v>
      </c>
      <c r="B43" s="220" t="s">
        <v>61</v>
      </c>
      <c r="C43" s="182" t="s">
        <v>90</v>
      </c>
      <c r="D43" s="20" t="s">
        <v>190</v>
      </c>
      <c r="E43" s="173" t="s">
        <v>12</v>
      </c>
      <c r="F43" s="20"/>
      <c r="G43" s="37">
        <v>0.8</v>
      </c>
      <c r="H43" s="173" t="s">
        <v>26</v>
      </c>
      <c r="I43" s="37">
        <v>1</v>
      </c>
      <c r="J43" s="23" t="s">
        <v>17</v>
      </c>
      <c r="K43" s="173" t="s">
        <v>21</v>
      </c>
      <c r="L43" s="177"/>
      <c r="M43" s="177"/>
      <c r="N43" s="177"/>
      <c r="O43" s="48" t="s">
        <v>191</v>
      </c>
      <c r="P43" s="220" t="s">
        <v>192</v>
      </c>
      <c r="Q43" s="145"/>
      <c r="R43" s="6"/>
      <c r="S43" s="6"/>
    </row>
    <row r="44" spans="1:19" ht="91.5" customHeight="1" x14ac:dyDescent="0.25">
      <c r="A44" s="264"/>
      <c r="B44" s="216"/>
      <c r="C44" s="182" t="s">
        <v>91</v>
      </c>
      <c r="D44" s="20" t="s">
        <v>193</v>
      </c>
      <c r="E44" s="173" t="s">
        <v>12</v>
      </c>
      <c r="F44" s="20"/>
      <c r="G44" s="37">
        <v>0.8</v>
      </c>
      <c r="H44" s="173" t="s">
        <v>26</v>
      </c>
      <c r="I44" s="37">
        <v>1</v>
      </c>
      <c r="J44" s="23" t="s">
        <v>17</v>
      </c>
      <c r="K44" s="173" t="s">
        <v>119</v>
      </c>
      <c r="L44" s="177"/>
      <c r="M44" s="177"/>
      <c r="N44" s="177"/>
      <c r="O44" s="48" t="s">
        <v>194</v>
      </c>
      <c r="P44" s="217"/>
      <c r="Q44" s="145"/>
      <c r="R44" s="6"/>
      <c r="S44" s="6"/>
    </row>
    <row r="45" spans="1:19" ht="76.5" customHeight="1" x14ac:dyDescent="0.25">
      <c r="A45" s="264"/>
      <c r="B45" s="216"/>
      <c r="C45" s="139" t="s">
        <v>294</v>
      </c>
      <c r="D45" s="140" t="s">
        <v>295</v>
      </c>
      <c r="E45" s="94" t="s">
        <v>127</v>
      </c>
      <c r="F45" s="140"/>
      <c r="G45" s="141">
        <v>0.8</v>
      </c>
      <c r="H45" s="94" t="s">
        <v>26</v>
      </c>
      <c r="I45" s="141">
        <v>1</v>
      </c>
      <c r="J45" s="142" t="s">
        <v>17</v>
      </c>
      <c r="K45" s="94" t="s">
        <v>119</v>
      </c>
      <c r="L45" s="177"/>
      <c r="M45" s="177"/>
      <c r="N45" s="177"/>
      <c r="O45" s="140" t="s">
        <v>296</v>
      </c>
      <c r="P45" s="216" t="s">
        <v>212</v>
      </c>
      <c r="Q45" s="145"/>
      <c r="R45" s="6"/>
      <c r="S45" s="6"/>
    </row>
    <row r="46" spans="1:19" ht="76.5" customHeight="1" x14ac:dyDescent="0.25">
      <c r="A46" s="264"/>
      <c r="B46" s="216"/>
      <c r="C46" s="139" t="s">
        <v>290</v>
      </c>
      <c r="D46" s="140" t="s">
        <v>291</v>
      </c>
      <c r="E46" s="94" t="s">
        <v>127</v>
      </c>
      <c r="F46" s="140"/>
      <c r="G46" s="141">
        <v>0.8</v>
      </c>
      <c r="H46" s="94" t="s">
        <v>26</v>
      </c>
      <c r="I46" s="141">
        <v>1</v>
      </c>
      <c r="J46" s="142" t="s">
        <v>17</v>
      </c>
      <c r="K46" s="94" t="s">
        <v>119</v>
      </c>
      <c r="L46" s="177"/>
      <c r="M46" s="177"/>
      <c r="N46" s="177"/>
      <c r="O46" s="140" t="s">
        <v>297</v>
      </c>
      <c r="P46" s="216"/>
      <c r="Q46" s="145"/>
      <c r="R46" s="6"/>
      <c r="S46" s="6"/>
    </row>
    <row r="47" spans="1:19" ht="105" customHeight="1" x14ac:dyDescent="0.25">
      <c r="A47" s="264"/>
      <c r="B47" s="216"/>
      <c r="C47" s="139" t="s">
        <v>292</v>
      </c>
      <c r="D47" s="140" t="s">
        <v>291</v>
      </c>
      <c r="E47" s="94" t="s">
        <v>127</v>
      </c>
      <c r="F47" s="140"/>
      <c r="G47" s="141">
        <v>0.8</v>
      </c>
      <c r="H47" s="94" t="s">
        <v>26</v>
      </c>
      <c r="I47" s="141">
        <v>1</v>
      </c>
      <c r="J47" s="142" t="s">
        <v>17</v>
      </c>
      <c r="K47" s="94" t="s">
        <v>119</v>
      </c>
      <c r="L47" s="177"/>
      <c r="M47" s="177"/>
      <c r="N47" s="177"/>
      <c r="O47" s="140" t="s">
        <v>298</v>
      </c>
      <c r="P47" s="216"/>
      <c r="Q47" s="145"/>
      <c r="R47" s="6"/>
      <c r="S47" s="6"/>
    </row>
    <row r="48" spans="1:19" ht="76.5" customHeight="1" x14ac:dyDescent="0.25">
      <c r="A48" s="264"/>
      <c r="B48" s="216"/>
      <c r="C48" s="139" t="s">
        <v>293</v>
      </c>
      <c r="D48" s="140" t="s">
        <v>291</v>
      </c>
      <c r="E48" s="94" t="s">
        <v>127</v>
      </c>
      <c r="F48" s="140"/>
      <c r="G48" s="141">
        <v>0.9</v>
      </c>
      <c r="H48" s="94" t="s">
        <v>25</v>
      </c>
      <c r="I48" s="141">
        <v>1</v>
      </c>
      <c r="J48" s="142" t="s">
        <v>17</v>
      </c>
      <c r="K48" s="94" t="s">
        <v>119</v>
      </c>
      <c r="L48" s="177"/>
      <c r="M48" s="177"/>
      <c r="N48" s="177"/>
      <c r="O48" s="140" t="s">
        <v>299</v>
      </c>
      <c r="P48" s="217"/>
      <c r="Q48" s="145"/>
      <c r="R48" s="6"/>
      <c r="S48" s="6"/>
    </row>
    <row r="49" spans="1:19" ht="93.75" customHeight="1" x14ac:dyDescent="0.25">
      <c r="A49" s="264"/>
      <c r="B49" s="216"/>
      <c r="C49" s="182" t="s">
        <v>97</v>
      </c>
      <c r="D49" s="20" t="s">
        <v>206</v>
      </c>
      <c r="E49" s="173" t="s">
        <v>12</v>
      </c>
      <c r="F49" s="20"/>
      <c r="G49" s="37">
        <v>0.95</v>
      </c>
      <c r="H49" s="23" t="s">
        <v>330</v>
      </c>
      <c r="I49" s="37">
        <v>1</v>
      </c>
      <c r="J49" s="23" t="s">
        <v>17</v>
      </c>
      <c r="K49" s="173" t="s">
        <v>119</v>
      </c>
      <c r="L49" s="177"/>
      <c r="M49" s="177"/>
      <c r="N49" s="177"/>
      <c r="O49" s="48" t="s">
        <v>331</v>
      </c>
      <c r="P49" s="220" t="s">
        <v>211</v>
      </c>
      <c r="Q49" s="145"/>
      <c r="R49" s="6"/>
      <c r="S49" s="6"/>
    </row>
    <row r="50" spans="1:19" ht="76.5" customHeight="1" x14ac:dyDescent="0.25">
      <c r="A50" s="265"/>
      <c r="B50" s="217"/>
      <c r="C50" s="182" t="s">
        <v>98</v>
      </c>
      <c r="D50" s="20" t="s">
        <v>208</v>
      </c>
      <c r="E50" s="173" t="s">
        <v>127</v>
      </c>
      <c r="F50" s="20"/>
      <c r="G50" s="37">
        <v>0.8</v>
      </c>
      <c r="H50" s="173" t="s">
        <v>209</v>
      </c>
      <c r="I50" s="37">
        <v>1</v>
      </c>
      <c r="J50" s="23" t="s">
        <v>17</v>
      </c>
      <c r="K50" s="173" t="s">
        <v>119</v>
      </c>
      <c r="L50" s="177"/>
      <c r="M50" s="177"/>
      <c r="N50" s="177"/>
      <c r="O50" s="48" t="s">
        <v>210</v>
      </c>
      <c r="P50" s="217"/>
      <c r="Q50" s="145"/>
      <c r="R50" s="6"/>
      <c r="S50" s="6"/>
    </row>
    <row r="51" spans="1:19" ht="73.5" customHeight="1" x14ac:dyDescent="0.25">
      <c r="A51" s="225" t="s">
        <v>39</v>
      </c>
      <c r="B51" s="220" t="s">
        <v>13</v>
      </c>
      <c r="C51" s="135" t="s">
        <v>277</v>
      </c>
      <c r="D51" s="1" t="s">
        <v>278</v>
      </c>
      <c r="E51" s="173" t="s">
        <v>12</v>
      </c>
      <c r="F51" s="1"/>
      <c r="G51" s="37">
        <v>0.5</v>
      </c>
      <c r="H51" s="173" t="s">
        <v>116</v>
      </c>
      <c r="I51" s="37">
        <v>1</v>
      </c>
      <c r="J51" s="173" t="s">
        <v>17</v>
      </c>
      <c r="K51" s="173" t="s">
        <v>119</v>
      </c>
      <c r="L51" s="177"/>
      <c r="M51" s="177"/>
      <c r="N51" s="177"/>
      <c r="O51" s="48" t="s">
        <v>288</v>
      </c>
      <c r="P51" s="220" t="s">
        <v>215</v>
      </c>
      <c r="Q51" s="174"/>
      <c r="R51" s="174"/>
      <c r="S51" s="6"/>
    </row>
    <row r="52" spans="1:19" ht="51" x14ac:dyDescent="0.25">
      <c r="A52" s="222"/>
      <c r="B52" s="216"/>
      <c r="C52" s="135" t="s">
        <v>276</v>
      </c>
      <c r="D52" s="1" t="s">
        <v>279</v>
      </c>
      <c r="E52" s="173" t="s">
        <v>12</v>
      </c>
      <c r="F52" s="1"/>
      <c r="G52" s="37">
        <v>0.5</v>
      </c>
      <c r="H52" s="173" t="s">
        <v>116</v>
      </c>
      <c r="I52" s="37">
        <v>1</v>
      </c>
      <c r="J52" s="173" t="s">
        <v>17</v>
      </c>
      <c r="K52" s="173" t="s">
        <v>119</v>
      </c>
      <c r="L52" s="177"/>
      <c r="M52" s="177"/>
      <c r="N52" s="177"/>
      <c r="O52" s="48" t="s">
        <v>289</v>
      </c>
      <c r="P52" s="217"/>
      <c r="Q52" s="174"/>
      <c r="R52" s="6"/>
      <c r="S52" s="6"/>
    </row>
    <row r="53" spans="1:19" ht="56.25" customHeight="1" x14ac:dyDescent="0.25">
      <c r="A53" s="226" t="s">
        <v>39</v>
      </c>
      <c r="B53" s="220" t="s">
        <v>62</v>
      </c>
      <c r="C53" s="182" t="s">
        <v>102</v>
      </c>
      <c r="D53" s="5" t="s">
        <v>220</v>
      </c>
      <c r="E53" s="173" t="s">
        <v>11</v>
      </c>
      <c r="F53" s="5"/>
      <c r="G53" s="16">
        <v>0.4</v>
      </c>
      <c r="H53" s="16" t="s">
        <v>221</v>
      </c>
      <c r="I53" s="16">
        <v>0.8</v>
      </c>
      <c r="J53" s="173" t="s">
        <v>17</v>
      </c>
      <c r="K53" s="173" t="s">
        <v>24</v>
      </c>
      <c r="L53" s="177"/>
      <c r="M53" s="177"/>
      <c r="N53" s="177"/>
      <c r="O53" s="169" t="s">
        <v>222</v>
      </c>
      <c r="P53" s="216" t="s">
        <v>223</v>
      </c>
      <c r="Q53" s="174"/>
      <c r="R53" s="6"/>
      <c r="S53" s="6"/>
    </row>
    <row r="54" spans="1:19" ht="76.5" x14ac:dyDescent="0.25">
      <c r="A54" s="226"/>
      <c r="B54" s="216"/>
      <c r="C54" s="182" t="s">
        <v>103</v>
      </c>
      <c r="D54" s="5" t="s">
        <v>224</v>
      </c>
      <c r="E54" s="173" t="s">
        <v>12</v>
      </c>
      <c r="F54" s="5"/>
      <c r="G54" s="16">
        <v>0.5</v>
      </c>
      <c r="H54" s="16" t="s">
        <v>225</v>
      </c>
      <c r="I54" s="16">
        <v>1</v>
      </c>
      <c r="J54" s="173" t="s">
        <v>17</v>
      </c>
      <c r="K54" s="173" t="s">
        <v>23</v>
      </c>
      <c r="L54" s="179"/>
      <c r="M54" s="179"/>
      <c r="N54" s="177"/>
      <c r="O54" s="48" t="s">
        <v>226</v>
      </c>
      <c r="P54" s="216"/>
      <c r="Q54" s="174"/>
      <c r="R54" s="6"/>
      <c r="S54" s="6"/>
    </row>
    <row r="55" spans="1:19" ht="63.75" x14ac:dyDescent="0.25">
      <c r="A55" s="222"/>
      <c r="B55" s="217"/>
      <c r="C55" s="182" t="s">
        <v>104</v>
      </c>
      <c r="D55" s="5" t="s">
        <v>227</v>
      </c>
      <c r="E55" s="173" t="s">
        <v>12</v>
      </c>
      <c r="F55" s="5"/>
      <c r="G55" s="12">
        <v>0.1</v>
      </c>
      <c r="H55" s="12" t="s">
        <v>228</v>
      </c>
      <c r="I55" s="12">
        <v>0.01</v>
      </c>
      <c r="J55" s="173" t="s">
        <v>17</v>
      </c>
      <c r="K55" s="173" t="s">
        <v>24</v>
      </c>
      <c r="L55" s="179"/>
      <c r="M55" s="179"/>
      <c r="N55" s="177"/>
      <c r="O55" s="169" t="s">
        <v>229</v>
      </c>
      <c r="P55" s="217"/>
      <c r="Q55" s="177"/>
      <c r="R55" s="6"/>
      <c r="S55" s="6"/>
    </row>
    <row r="56" spans="1:19" ht="82.5" customHeight="1" x14ac:dyDescent="0.25">
      <c r="A56" s="225" t="s">
        <v>46</v>
      </c>
      <c r="B56" s="220" t="s">
        <v>63</v>
      </c>
      <c r="C56" s="135" t="s">
        <v>113</v>
      </c>
      <c r="D56" s="5" t="s">
        <v>260</v>
      </c>
      <c r="E56" s="173" t="s">
        <v>12</v>
      </c>
      <c r="F56" s="5"/>
      <c r="G56" s="12">
        <v>0.5</v>
      </c>
      <c r="H56" s="12" t="s">
        <v>116</v>
      </c>
      <c r="I56" s="12">
        <v>1</v>
      </c>
      <c r="J56" s="173" t="s">
        <v>17</v>
      </c>
      <c r="K56" s="173" t="s">
        <v>21</v>
      </c>
      <c r="L56" s="177"/>
      <c r="M56" s="177"/>
      <c r="N56" s="177"/>
      <c r="O56" s="48" t="s">
        <v>248</v>
      </c>
      <c r="P56" s="220" t="s">
        <v>249</v>
      </c>
      <c r="Q56" s="174"/>
      <c r="R56" s="174"/>
      <c r="S56" s="6"/>
    </row>
    <row r="57" spans="1:19" ht="89.25" x14ac:dyDescent="0.25">
      <c r="A57" s="222"/>
      <c r="B57" s="217"/>
      <c r="C57" s="135" t="s">
        <v>342</v>
      </c>
      <c r="D57" s="5" t="s">
        <v>343</v>
      </c>
      <c r="E57" s="189" t="s">
        <v>127</v>
      </c>
      <c r="F57" s="5"/>
      <c r="G57" s="12">
        <v>0.5</v>
      </c>
      <c r="H57" s="12" t="s">
        <v>116</v>
      </c>
      <c r="I57" s="12">
        <v>1</v>
      </c>
      <c r="J57" s="189" t="s">
        <v>17</v>
      </c>
      <c r="K57" s="189" t="s">
        <v>23</v>
      </c>
      <c r="L57" s="87"/>
      <c r="M57" s="85"/>
      <c r="N57" s="177"/>
      <c r="O57" s="20" t="s">
        <v>344</v>
      </c>
      <c r="P57" s="217"/>
      <c r="Q57" s="174"/>
      <c r="R57" s="6"/>
      <c r="S57" s="6"/>
    </row>
    <row r="61" spans="1:19" ht="15" customHeight="1" x14ac:dyDescent="0.25">
      <c r="C61" s="27"/>
      <c r="E61" s="27"/>
    </row>
    <row r="62" spans="1:19" ht="15" customHeight="1" x14ac:dyDescent="0.25">
      <c r="C62" s="27"/>
      <c r="D62" s="68"/>
    </row>
    <row r="63" spans="1:19" x14ac:dyDescent="0.25">
      <c r="C63" s="27"/>
    </row>
    <row r="64" spans="1:19" x14ac:dyDescent="0.25">
      <c r="C64" s="27"/>
    </row>
    <row r="65" spans="3:3" x14ac:dyDescent="0.25">
      <c r="C65" s="27"/>
    </row>
    <row r="74" spans="3:3" ht="49.5" customHeight="1" x14ac:dyDescent="0.25"/>
    <row r="86" spans="3:19" x14ac:dyDescent="0.25">
      <c r="C86" s="41"/>
      <c r="D86" s="27"/>
    </row>
    <row r="87" spans="3:19" x14ac:dyDescent="0.25">
      <c r="C87" s="41"/>
      <c r="D87" s="27"/>
      <c r="J87" s="68"/>
      <c r="O87" s="69"/>
      <c r="R87" s="60"/>
    </row>
    <row r="88" spans="3:19" x14ac:dyDescent="0.25">
      <c r="C88" s="41"/>
      <c r="D88" s="27"/>
      <c r="O88" s="95"/>
      <c r="S88" s="70" t="s">
        <v>45</v>
      </c>
    </row>
    <row r="89" spans="3:19" x14ac:dyDescent="0.25">
      <c r="C89" s="31"/>
      <c r="D89" s="50"/>
      <c r="O89" s="95"/>
      <c r="S89" s="70" t="s">
        <v>32</v>
      </c>
    </row>
    <row r="90" spans="3:19" x14ac:dyDescent="0.25">
      <c r="O90" s="95"/>
      <c r="S90" s="70" t="s">
        <v>33</v>
      </c>
    </row>
    <row r="146" spans="20:21" x14ac:dyDescent="0.25">
      <c r="T146" s="69"/>
    </row>
    <row r="150" spans="20:21" x14ac:dyDescent="0.25">
      <c r="U150" s="70"/>
    </row>
  </sheetData>
  <mergeCells count="57">
    <mergeCell ref="A12:A16"/>
    <mergeCell ref="B12:B16"/>
    <mergeCell ref="P12:P16"/>
    <mergeCell ref="A51:A52"/>
    <mergeCell ref="B51:B52"/>
    <mergeCell ref="P51:P52"/>
    <mergeCell ref="A38:A42"/>
    <mergeCell ref="B38:B42"/>
    <mergeCell ref="P38:P42"/>
    <mergeCell ref="A43:A50"/>
    <mergeCell ref="B43:B50"/>
    <mergeCell ref="P43:P44"/>
    <mergeCell ref="P45:P48"/>
    <mergeCell ref="P49:P50"/>
    <mergeCell ref="A33:A35"/>
    <mergeCell ref="B33:B35"/>
    <mergeCell ref="A56:A57"/>
    <mergeCell ref="B56:B57"/>
    <mergeCell ref="P56:P57"/>
    <mergeCell ref="B53:B55"/>
    <mergeCell ref="A53:A55"/>
    <mergeCell ref="P53:P55"/>
    <mergeCell ref="P33:P35"/>
    <mergeCell ref="A36:A37"/>
    <mergeCell ref="B36:B37"/>
    <mergeCell ref="P36:P37"/>
    <mergeCell ref="A23:A29"/>
    <mergeCell ref="B23:B29"/>
    <mergeCell ref="P24:P26"/>
    <mergeCell ref="P28:P29"/>
    <mergeCell ref="A30:A32"/>
    <mergeCell ref="B30:B32"/>
    <mergeCell ref="P30:P32"/>
    <mergeCell ref="A17:A18"/>
    <mergeCell ref="B17:B18"/>
    <mergeCell ref="P17:P18"/>
    <mergeCell ref="A19:A22"/>
    <mergeCell ref="B19:B22"/>
    <mergeCell ref="P19:P22"/>
    <mergeCell ref="A5:A7"/>
    <mergeCell ref="B5:B7"/>
    <mergeCell ref="P5:P7"/>
    <mergeCell ref="A8:A11"/>
    <mergeCell ref="B8:B11"/>
    <mergeCell ref="P8:P11"/>
    <mergeCell ref="Q1:Q2"/>
    <mergeCell ref="R1:R2"/>
    <mergeCell ref="S1:S2"/>
    <mergeCell ref="A3:A4"/>
    <mergeCell ref="B3:B4"/>
    <mergeCell ref="P3:P4"/>
    <mergeCell ref="A1:F1"/>
    <mergeCell ref="G1:I1"/>
    <mergeCell ref="J1:K1"/>
    <mergeCell ref="L1:N1"/>
    <mergeCell ref="O1:O2"/>
    <mergeCell ref="P1:P2"/>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292B9A6E-CF7D-4B7F-A825-300336005668}">
            <xm:f>NOT(ISERROR(SEARCH("OK",U150)))</xm:f>
            <xm:f>"OK"</xm:f>
            <x14:dxf>
              <fill>
                <patternFill>
                  <bgColor rgb="FF92D050"/>
                </patternFill>
              </fill>
            </x14:dxf>
          </x14:cfRule>
          <xm:sqref>U150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TABLERO CONSOLIDADO 2018</vt:lpstr>
      <vt:lpstr>I TRIMESTRE</vt:lpstr>
      <vt:lpstr>II TRIMESTRE</vt:lpstr>
      <vt:lpstr>IIITRIMESTRE</vt:lpstr>
      <vt:lpstr>IV TRIMESTRE</vt:lpstr>
      <vt:lpstr>'TABLERO CONSOLIDADO 2018'!Área_de_impresión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Pedraza Rodriguez</dc:creator>
  <cp:lastModifiedBy>Daniel Díaz Díaz</cp:lastModifiedBy>
  <dcterms:created xsi:type="dcterms:W3CDTF">2016-05-10T20:06:28Z</dcterms:created>
  <dcterms:modified xsi:type="dcterms:W3CDTF">2020-08-03T21:48:35Z</dcterms:modified>
</cp:coreProperties>
</file>