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6480" activeTab="3"/>
  </bookViews>
  <sheets>
    <sheet name="Índice" sheetId="1" r:id="rId1"/>
    <sheet name="Control Cambios" sheetId="2" r:id="rId2"/>
    <sheet name="Objetivos" sheetId="3" r:id="rId3"/>
    <sheet name="Matriz Riesgo III Monitoreo" sheetId="12" r:id="rId4"/>
    <sheet name="T D" sheetId="13" r:id="rId5"/>
    <sheet name="MapadeCalor" sheetId="11" state="hidden" r:id="rId6"/>
  </sheets>
  <definedNames>
    <definedName name="_xlnm._FilterDatabase" localSheetId="3" hidden="1">'Matriz Riesgo III Monitoreo'!$A$10:$BD$166</definedName>
    <definedName name="A_Obj1" localSheetId="3">#REF!</definedName>
    <definedName name="A_Obj1" localSheetId="4">#REF!</definedName>
    <definedName name="A_Obj1">#REF!</definedName>
    <definedName name="A_Obj2" localSheetId="3">#REF!</definedName>
    <definedName name="A_Obj2" localSheetId="4">#REF!</definedName>
    <definedName name="A_Obj2">#REF!</definedName>
    <definedName name="A_Obj3" localSheetId="3">#REF!</definedName>
    <definedName name="A_Obj3" localSheetId="4">#REF!</definedName>
    <definedName name="A_Obj3">#REF!</definedName>
    <definedName name="A_Obj4" localSheetId="3">#REF!</definedName>
    <definedName name="A_Obj4" localSheetId="4">#REF!</definedName>
    <definedName name="A_Obj4">#REF!</definedName>
    <definedName name="Acc_1" localSheetId="3">#REF!</definedName>
    <definedName name="Acc_1" localSheetId="4">#REF!</definedName>
    <definedName name="Acc_1">#REF!</definedName>
    <definedName name="Acc_2" localSheetId="3">#REF!</definedName>
    <definedName name="Acc_2" localSheetId="4">#REF!</definedName>
    <definedName name="Acc_2">#REF!</definedName>
    <definedName name="Acc_3" localSheetId="3">#REF!</definedName>
    <definedName name="Acc_3" localSheetId="4">#REF!</definedName>
    <definedName name="Acc_3">#REF!</definedName>
    <definedName name="Acc_4" localSheetId="3">#REF!</definedName>
    <definedName name="Acc_4" localSheetId="4">#REF!</definedName>
    <definedName name="Acc_4">#REF!</definedName>
    <definedName name="Acc_5" localSheetId="3">#REF!</definedName>
    <definedName name="Acc_5" localSheetId="4">#REF!</definedName>
    <definedName name="Acc_5">#REF!</definedName>
    <definedName name="Acc_6" localSheetId="3">#REF!</definedName>
    <definedName name="Acc_6" localSheetId="4">#REF!</definedName>
    <definedName name="Acc_6">#REF!</definedName>
    <definedName name="Acc_7" localSheetId="3">#REF!</definedName>
    <definedName name="Acc_7" localSheetId="4">#REF!</definedName>
    <definedName name="Acc_7">#REF!</definedName>
    <definedName name="Acc_8" localSheetId="3">#REF!</definedName>
    <definedName name="Acc_8" localSheetId="4">#REF!</definedName>
    <definedName name="Acc_8">#REF!</definedName>
    <definedName name="Acc_9" localSheetId="3">#REF!</definedName>
    <definedName name="Acc_9" localSheetId="4">#REF!</definedName>
    <definedName name="Acc_9">#REF!</definedName>
    <definedName name="Departamentos" localSheetId="3">#REF!</definedName>
    <definedName name="Departamentos" localSheetId="4">#REF!</definedName>
    <definedName name="Departamentos">#REF!</definedName>
    <definedName name="Fuentes" localSheetId="3">#REF!</definedName>
    <definedName name="Fuentes" localSheetId="4">#REF!</definedName>
    <definedName name="Fuentes">#REF!</definedName>
    <definedName name="Indicadores" localSheetId="3">#REF!</definedName>
    <definedName name="Indicadores" localSheetId="4">#REF!</definedName>
    <definedName name="Indicadores">#REF!</definedName>
    <definedName name="Objetivos" localSheetId="3">#REF!</definedName>
    <definedName name="Objetivos" localSheetId="4">#REF!</definedName>
    <definedName name="Objetivos">#REF!</definedName>
  </definedNames>
  <calcPr calcId="162913"/>
  <pivotCaches>
    <pivotCache cacheId="2"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12" l="1"/>
  <c r="AD26" i="13" l="1"/>
  <c r="AC26" i="13"/>
  <c r="V171" i="12"/>
  <c r="S171" i="12"/>
  <c r="P171" i="12"/>
  <c r="O171" i="12"/>
  <c r="K171" i="12"/>
  <c r="V166" i="12"/>
  <c r="S166" i="12"/>
  <c r="O166" i="12"/>
  <c r="J166" i="12"/>
  <c r="K166" i="12" s="1"/>
  <c r="V165" i="12"/>
  <c r="S165" i="12"/>
  <c r="O165" i="12"/>
  <c r="J165" i="12"/>
  <c r="K165" i="12" s="1"/>
  <c r="V164" i="12"/>
  <c r="S164" i="12"/>
  <c r="O164" i="12"/>
  <c r="J164" i="12"/>
  <c r="P164" i="12" s="1"/>
  <c r="V163" i="12"/>
  <c r="S163" i="12"/>
  <c r="O163" i="12"/>
  <c r="J163" i="12"/>
  <c r="K163" i="12" s="1"/>
  <c r="V162" i="12"/>
  <c r="S162" i="12"/>
  <c r="O162" i="12"/>
  <c r="J162" i="12"/>
  <c r="P162" i="12" s="1"/>
  <c r="V161" i="12"/>
  <c r="S161" i="12"/>
  <c r="O161" i="12"/>
  <c r="J161" i="12"/>
  <c r="K161" i="12" s="1"/>
  <c r="V160" i="12"/>
  <c r="S160" i="12"/>
  <c r="O160" i="12"/>
  <c r="J160" i="12"/>
  <c r="P160" i="12" s="1"/>
  <c r="V159" i="12"/>
  <c r="S159" i="12"/>
  <c r="O159" i="12"/>
  <c r="J159" i="12"/>
  <c r="K159" i="12" s="1"/>
  <c r="V158" i="12"/>
  <c r="S158" i="12"/>
  <c r="O158" i="12"/>
  <c r="J158" i="12"/>
  <c r="P158" i="12" s="1"/>
  <c r="V157" i="12"/>
  <c r="S157" i="12"/>
  <c r="O157" i="12"/>
  <c r="J157" i="12"/>
  <c r="K157" i="12" s="1"/>
  <c r="V156" i="12"/>
  <c r="S156" i="12"/>
  <c r="O156" i="12"/>
  <c r="J156" i="12"/>
  <c r="P156" i="12" s="1"/>
  <c r="V155" i="12"/>
  <c r="S155" i="12"/>
  <c r="O155" i="12"/>
  <c r="J155" i="12"/>
  <c r="P155" i="12" s="1"/>
  <c r="V154" i="12"/>
  <c r="S154" i="12"/>
  <c r="O154" i="12"/>
  <c r="J154" i="12"/>
  <c r="V153" i="12"/>
  <c r="S153" i="12"/>
  <c r="O153" i="12"/>
  <c r="J153" i="12"/>
  <c r="P153" i="12" s="1"/>
  <c r="V152" i="12"/>
  <c r="S152" i="12"/>
  <c r="O152" i="12"/>
  <c r="J152" i="12"/>
  <c r="P152" i="12" s="1"/>
  <c r="V151" i="12"/>
  <c r="S151" i="12"/>
  <c r="O151" i="12"/>
  <c r="J151" i="12"/>
  <c r="P151" i="12" s="1"/>
  <c r="V150" i="12"/>
  <c r="S150" i="12"/>
  <c r="O150" i="12"/>
  <c r="J150" i="12"/>
  <c r="P150" i="12" s="1"/>
  <c r="V149" i="12"/>
  <c r="S149" i="12"/>
  <c r="O149" i="12"/>
  <c r="J149" i="12"/>
  <c r="P149" i="12" s="1"/>
  <c r="V148" i="12"/>
  <c r="S148" i="12"/>
  <c r="O148" i="12"/>
  <c r="J148" i="12"/>
  <c r="P148" i="12" s="1"/>
  <c r="V147" i="12"/>
  <c r="S147" i="12"/>
  <c r="O147" i="12"/>
  <c r="J147" i="12"/>
  <c r="P147" i="12" s="1"/>
  <c r="V146" i="12"/>
  <c r="S146" i="12"/>
  <c r="O146" i="12"/>
  <c r="J146" i="12"/>
  <c r="P146" i="12" s="1"/>
  <c r="V145" i="12"/>
  <c r="S145" i="12"/>
  <c r="O145" i="12"/>
  <c r="J145" i="12"/>
  <c r="P145" i="12" s="1"/>
  <c r="V144" i="12"/>
  <c r="S144" i="12"/>
  <c r="O144" i="12"/>
  <c r="J144" i="12"/>
  <c r="P144" i="12" s="1"/>
  <c r="V143" i="12"/>
  <c r="S143" i="12"/>
  <c r="O143" i="12"/>
  <c r="J143" i="12"/>
  <c r="P143" i="12" s="1"/>
  <c r="V142" i="12"/>
  <c r="S142" i="12"/>
  <c r="O142" i="12"/>
  <c r="J142" i="12"/>
  <c r="P142" i="12" s="1"/>
  <c r="V141" i="12"/>
  <c r="S141" i="12"/>
  <c r="O141" i="12"/>
  <c r="J141" i="12"/>
  <c r="P141" i="12" s="1"/>
  <c r="V140" i="12"/>
  <c r="S140" i="12"/>
  <c r="O140" i="12"/>
  <c r="J140" i="12"/>
  <c r="P140" i="12" s="1"/>
  <c r="V139" i="12"/>
  <c r="S139" i="12"/>
  <c r="O139" i="12"/>
  <c r="J139" i="12"/>
  <c r="P139" i="12" s="1"/>
  <c r="V138" i="12"/>
  <c r="S138" i="12"/>
  <c r="O138" i="12"/>
  <c r="J138" i="12"/>
  <c r="P138" i="12" s="1"/>
  <c r="V137" i="12"/>
  <c r="S137" i="12"/>
  <c r="O137" i="12"/>
  <c r="J137" i="12"/>
  <c r="P137" i="12" s="1"/>
  <c r="V136" i="12"/>
  <c r="S136" i="12"/>
  <c r="O136" i="12"/>
  <c r="AD136" i="12" s="1"/>
  <c r="AC136" i="12" s="1"/>
  <c r="J136" i="12"/>
  <c r="P136" i="12" s="1"/>
  <c r="V135" i="12"/>
  <c r="S135" i="12"/>
  <c r="Z135" i="12" s="1"/>
  <c r="AA135" i="12" s="1"/>
  <c r="O135" i="12"/>
  <c r="J135" i="12"/>
  <c r="P135" i="12" s="1"/>
  <c r="V134" i="12"/>
  <c r="S134" i="12"/>
  <c r="O134" i="12"/>
  <c r="J134" i="12"/>
  <c r="P134" i="12" s="1"/>
  <c r="V133" i="12"/>
  <c r="S133" i="12"/>
  <c r="O133" i="12"/>
  <c r="J133" i="12"/>
  <c r="P133" i="12" s="1"/>
  <c r="V132" i="12"/>
  <c r="S132" i="12"/>
  <c r="O132" i="12"/>
  <c r="J132" i="12"/>
  <c r="P132" i="12" s="1"/>
  <c r="V131" i="12"/>
  <c r="S131" i="12"/>
  <c r="AD131" i="12" s="1"/>
  <c r="AC131" i="12" s="1"/>
  <c r="J131" i="12"/>
  <c r="P131" i="12" s="1"/>
  <c r="V130" i="12"/>
  <c r="S130" i="12"/>
  <c r="O130" i="12"/>
  <c r="J130" i="12"/>
  <c r="P130" i="12" s="1"/>
  <c r="V129" i="12"/>
  <c r="S129" i="12"/>
  <c r="O129" i="12"/>
  <c r="J129" i="12"/>
  <c r="K129" i="12" s="1"/>
  <c r="V128" i="12"/>
  <c r="S128" i="12"/>
  <c r="O128" i="12"/>
  <c r="J128" i="12"/>
  <c r="P128" i="12" s="1"/>
  <c r="V127" i="12"/>
  <c r="S127" i="12"/>
  <c r="O127" i="12"/>
  <c r="J127" i="12"/>
  <c r="P127" i="12" s="1"/>
  <c r="V126" i="12"/>
  <c r="S126" i="12"/>
  <c r="O126" i="12"/>
  <c r="J126" i="12"/>
  <c r="P126" i="12" s="1"/>
  <c r="V125" i="12"/>
  <c r="S125" i="12"/>
  <c r="O125" i="12"/>
  <c r="J125" i="12"/>
  <c r="P125" i="12" s="1"/>
  <c r="V124" i="12"/>
  <c r="S124" i="12"/>
  <c r="O124" i="12"/>
  <c r="J124" i="12"/>
  <c r="P124" i="12" s="1"/>
  <c r="V123" i="12"/>
  <c r="S123" i="12"/>
  <c r="O123" i="12"/>
  <c r="J123" i="12"/>
  <c r="K123" i="12" s="1"/>
  <c r="V122" i="12"/>
  <c r="S122" i="12"/>
  <c r="O122" i="12"/>
  <c r="J122" i="12"/>
  <c r="P122" i="12" s="1"/>
  <c r="V121" i="12"/>
  <c r="S121" i="12"/>
  <c r="O121" i="12"/>
  <c r="J121" i="12"/>
  <c r="P121" i="12" s="1"/>
  <c r="V120" i="12"/>
  <c r="S120" i="12"/>
  <c r="O120" i="12"/>
  <c r="J120" i="12"/>
  <c r="P120" i="12" s="1"/>
  <c r="S119" i="12"/>
  <c r="Z119" i="12" s="1"/>
  <c r="AA119" i="12" s="1"/>
  <c r="O119" i="12"/>
  <c r="J119" i="12"/>
  <c r="P119" i="12" s="1"/>
  <c r="V118" i="12"/>
  <c r="S118" i="12"/>
  <c r="AD118" i="12" s="1"/>
  <c r="AC118" i="12" s="1"/>
  <c r="O118" i="12"/>
  <c r="J118" i="12"/>
  <c r="P118" i="12" s="1"/>
  <c r="V117" i="12"/>
  <c r="S117" i="12"/>
  <c r="O117" i="12"/>
  <c r="J117" i="12"/>
  <c r="P117" i="12" s="1"/>
  <c r="V116" i="12"/>
  <c r="S116" i="12"/>
  <c r="O116" i="12"/>
  <c r="J116" i="12"/>
  <c r="P116" i="12" s="1"/>
  <c r="V115" i="12"/>
  <c r="S115" i="12"/>
  <c r="O115" i="12"/>
  <c r="J115" i="12"/>
  <c r="K115" i="12" s="1"/>
  <c r="V114" i="12"/>
  <c r="S114" i="12"/>
  <c r="O114" i="12"/>
  <c r="J114" i="12"/>
  <c r="K114" i="12" s="1"/>
  <c r="V113" i="12"/>
  <c r="S113" i="12"/>
  <c r="O113" i="12"/>
  <c r="J113" i="12"/>
  <c r="K113" i="12" s="1"/>
  <c r="V112" i="12"/>
  <c r="S112" i="12"/>
  <c r="O112" i="12"/>
  <c r="J112" i="12"/>
  <c r="P112" i="12" s="1"/>
  <c r="V111" i="12"/>
  <c r="S111" i="12"/>
  <c r="O111" i="12"/>
  <c r="J111" i="12"/>
  <c r="K111" i="12" s="1"/>
  <c r="V110" i="12"/>
  <c r="S110" i="12"/>
  <c r="O110" i="12"/>
  <c r="J110" i="12"/>
  <c r="K110" i="12" s="1"/>
  <c r="V109" i="12"/>
  <c r="S109" i="12"/>
  <c r="O109" i="12"/>
  <c r="J109" i="12"/>
  <c r="K109" i="12" s="1"/>
  <c r="V108" i="12"/>
  <c r="S108" i="12"/>
  <c r="O108" i="12"/>
  <c r="J108" i="12"/>
  <c r="P108" i="12" s="1"/>
  <c r="V107" i="12"/>
  <c r="S107" i="12"/>
  <c r="O107" i="12"/>
  <c r="J107" i="12"/>
  <c r="P107" i="12" s="1"/>
  <c r="V106" i="12"/>
  <c r="S106" i="12"/>
  <c r="O106" i="12"/>
  <c r="J106" i="12"/>
  <c r="P106" i="12" s="1"/>
  <c r="V105" i="12"/>
  <c r="S105" i="12"/>
  <c r="J105" i="12"/>
  <c r="P105" i="12" s="1"/>
  <c r="V104" i="12"/>
  <c r="S104" i="12"/>
  <c r="O104" i="12"/>
  <c r="J104" i="12"/>
  <c r="P104" i="12" s="1"/>
  <c r="V103" i="12"/>
  <c r="S103" i="12"/>
  <c r="O103" i="12"/>
  <c r="J103" i="12"/>
  <c r="P103" i="12" s="1"/>
  <c r="V102" i="12"/>
  <c r="S102" i="12"/>
  <c r="O102" i="12"/>
  <c r="J102" i="12"/>
  <c r="P102" i="12" s="1"/>
  <c r="V101" i="12"/>
  <c r="S101" i="12"/>
  <c r="O101" i="12"/>
  <c r="J101" i="12"/>
  <c r="P101" i="12" s="1"/>
  <c r="V100" i="12"/>
  <c r="S100" i="12"/>
  <c r="O100" i="12"/>
  <c r="J100" i="12"/>
  <c r="P100" i="12" s="1"/>
  <c r="V99" i="12"/>
  <c r="S99" i="12"/>
  <c r="O99" i="12"/>
  <c r="J99" i="12"/>
  <c r="K99" i="12" s="1"/>
  <c r="V98" i="12"/>
  <c r="S98" i="12"/>
  <c r="O98" i="12"/>
  <c r="J98" i="12"/>
  <c r="P98" i="12" s="1"/>
  <c r="V97" i="12"/>
  <c r="S97" i="12"/>
  <c r="O97" i="12"/>
  <c r="J97" i="12"/>
  <c r="P97" i="12" s="1"/>
  <c r="V96" i="12"/>
  <c r="S96" i="12"/>
  <c r="O96" i="12"/>
  <c r="J96" i="12"/>
  <c r="P96" i="12" s="1"/>
  <c r="V95" i="12"/>
  <c r="S95" i="12"/>
  <c r="O95" i="12"/>
  <c r="J95" i="12"/>
  <c r="K95" i="12" s="1"/>
  <c r="V94" i="12"/>
  <c r="S94" i="12"/>
  <c r="AD94" i="12" s="1"/>
  <c r="AC94" i="12" s="1"/>
  <c r="O94" i="12"/>
  <c r="J94" i="12"/>
  <c r="K94" i="12" s="1"/>
  <c r="V93" i="12"/>
  <c r="S93" i="12"/>
  <c r="O93" i="12"/>
  <c r="J93" i="12"/>
  <c r="P93" i="12" s="1"/>
  <c r="V92" i="12"/>
  <c r="S92" i="12"/>
  <c r="O92" i="12"/>
  <c r="J92" i="12"/>
  <c r="P92" i="12" s="1"/>
  <c r="V91" i="12"/>
  <c r="S91" i="12"/>
  <c r="O91" i="12"/>
  <c r="J91" i="12"/>
  <c r="P91" i="12" s="1"/>
  <c r="S90" i="12"/>
  <c r="O90" i="12"/>
  <c r="J90" i="12"/>
  <c r="P90" i="12" s="1"/>
  <c r="V89" i="12"/>
  <c r="S89" i="12"/>
  <c r="O89" i="12"/>
  <c r="J89" i="12"/>
  <c r="P89" i="12" s="1"/>
  <c r="V88" i="12"/>
  <c r="S88" i="12"/>
  <c r="P88" i="12"/>
  <c r="O88" i="12"/>
  <c r="K88" i="12"/>
  <c r="V87" i="12"/>
  <c r="S87" i="12"/>
  <c r="O87" i="12"/>
  <c r="J87" i="12"/>
  <c r="K87" i="12" s="1"/>
  <c r="V86" i="12"/>
  <c r="S86" i="12"/>
  <c r="O86" i="12"/>
  <c r="J86" i="12"/>
  <c r="K86" i="12" s="1"/>
  <c r="V85" i="12"/>
  <c r="S85" i="12"/>
  <c r="O85" i="12"/>
  <c r="J85" i="12"/>
  <c r="P85" i="12" s="1"/>
  <c r="V84" i="12"/>
  <c r="S84" i="12"/>
  <c r="O84" i="12"/>
  <c r="J84" i="12"/>
  <c r="P84" i="12" s="1"/>
  <c r="V83" i="12"/>
  <c r="S83" i="12"/>
  <c r="O83" i="12"/>
  <c r="J83" i="12"/>
  <c r="P83" i="12" s="1"/>
  <c r="V82" i="12"/>
  <c r="S82" i="12"/>
  <c r="O82" i="12"/>
  <c r="J82" i="12"/>
  <c r="P82" i="12" s="1"/>
  <c r="V81" i="12"/>
  <c r="S81" i="12"/>
  <c r="O81" i="12"/>
  <c r="J81" i="12"/>
  <c r="P81" i="12" s="1"/>
  <c r="V80" i="12"/>
  <c r="S80" i="12"/>
  <c r="O80" i="12"/>
  <c r="J80" i="12"/>
  <c r="P80" i="12" s="1"/>
  <c r="V79" i="12"/>
  <c r="S79" i="12"/>
  <c r="O79" i="12"/>
  <c r="J79" i="12"/>
  <c r="P79" i="12" s="1"/>
  <c r="V78" i="12"/>
  <c r="S78" i="12"/>
  <c r="O78" i="12"/>
  <c r="J78" i="12"/>
  <c r="P78" i="12" s="1"/>
  <c r="V77" i="12"/>
  <c r="S77" i="12"/>
  <c r="O77" i="12"/>
  <c r="J77" i="12"/>
  <c r="K77" i="12" s="1"/>
  <c r="V76" i="12"/>
  <c r="S76" i="12"/>
  <c r="O76" i="12"/>
  <c r="J76" i="12"/>
  <c r="K76" i="12" s="1"/>
  <c r="V75" i="12"/>
  <c r="S75" i="12"/>
  <c r="O75" i="12"/>
  <c r="J75" i="12"/>
  <c r="K75" i="12" s="1"/>
  <c r="V74" i="12"/>
  <c r="S74" i="12"/>
  <c r="O74" i="12"/>
  <c r="J74" i="12"/>
  <c r="K74" i="12" s="1"/>
  <c r="V73" i="12"/>
  <c r="S73" i="12"/>
  <c r="AD73" i="12" s="1"/>
  <c r="AC73" i="12" s="1"/>
  <c r="J73" i="12"/>
  <c r="P73" i="12" s="1"/>
  <c r="V72" i="12"/>
  <c r="S72" i="12"/>
  <c r="J72" i="12"/>
  <c r="P72" i="12" s="1"/>
  <c r="V71" i="12"/>
  <c r="S71" i="12"/>
  <c r="AD71" i="12" s="1"/>
  <c r="AC71" i="12" s="1"/>
  <c r="J71" i="12"/>
  <c r="P71" i="12" s="1"/>
  <c r="V70" i="12"/>
  <c r="S70" i="12"/>
  <c r="O70" i="12"/>
  <c r="J70" i="12"/>
  <c r="P70" i="12" s="1"/>
  <c r="V69" i="12"/>
  <c r="S69" i="12"/>
  <c r="O69" i="12"/>
  <c r="J69" i="12"/>
  <c r="P69" i="12" s="1"/>
  <c r="V68" i="12"/>
  <c r="S68" i="12"/>
  <c r="O68" i="12"/>
  <c r="J68" i="12"/>
  <c r="P68" i="12" s="1"/>
  <c r="V67" i="12"/>
  <c r="S67" i="12"/>
  <c r="O67" i="12"/>
  <c r="J67" i="12"/>
  <c r="P67" i="12" s="1"/>
  <c r="V66" i="12"/>
  <c r="S66" i="12"/>
  <c r="O66" i="12"/>
  <c r="J66" i="12"/>
  <c r="P66" i="12" s="1"/>
  <c r="V65" i="12"/>
  <c r="S65" i="12"/>
  <c r="O65" i="12"/>
  <c r="J65" i="12"/>
  <c r="P65" i="12" s="1"/>
  <c r="V64" i="12"/>
  <c r="S64" i="12"/>
  <c r="O64" i="12"/>
  <c r="J64" i="12"/>
  <c r="P64" i="12" s="1"/>
  <c r="V63" i="12"/>
  <c r="S63" i="12"/>
  <c r="O63" i="12"/>
  <c r="J63" i="12"/>
  <c r="P63" i="12" s="1"/>
  <c r="V62" i="12"/>
  <c r="S62" i="12"/>
  <c r="O62" i="12"/>
  <c r="J62" i="12"/>
  <c r="P62" i="12" s="1"/>
  <c r="V61" i="12"/>
  <c r="S61" i="12"/>
  <c r="O61" i="12"/>
  <c r="J61" i="12"/>
  <c r="P61" i="12" s="1"/>
  <c r="V60" i="12"/>
  <c r="S60" i="12"/>
  <c r="O60" i="12"/>
  <c r="J60" i="12"/>
  <c r="P60" i="12" s="1"/>
  <c r="V59" i="12"/>
  <c r="S59" i="12"/>
  <c r="O59" i="12"/>
  <c r="J59" i="12"/>
  <c r="P59" i="12" s="1"/>
  <c r="V58" i="12"/>
  <c r="S58" i="12"/>
  <c r="O58" i="12"/>
  <c r="J58" i="12"/>
  <c r="P58" i="12" s="1"/>
  <c r="V57" i="12"/>
  <c r="S57" i="12"/>
  <c r="O57" i="12"/>
  <c r="J57" i="12"/>
  <c r="P57" i="12" s="1"/>
  <c r="V56" i="12"/>
  <c r="S56" i="12"/>
  <c r="O56" i="12"/>
  <c r="J56" i="12"/>
  <c r="K56" i="12" s="1"/>
  <c r="V55" i="12"/>
  <c r="S55" i="12"/>
  <c r="O55" i="12"/>
  <c r="J55" i="12"/>
  <c r="P55" i="12" s="1"/>
  <c r="V54" i="12"/>
  <c r="S54" i="12"/>
  <c r="O54" i="12"/>
  <c r="J54" i="12"/>
  <c r="P54" i="12" s="1"/>
  <c r="V53" i="12"/>
  <c r="S53" i="12"/>
  <c r="O53" i="12"/>
  <c r="J53" i="12"/>
  <c r="P53" i="12" s="1"/>
  <c r="V52" i="12"/>
  <c r="S52" i="12"/>
  <c r="O52" i="12"/>
  <c r="J52" i="12"/>
  <c r="P52" i="12" s="1"/>
  <c r="V51" i="12"/>
  <c r="S51" i="12"/>
  <c r="O51" i="12"/>
  <c r="J51" i="12"/>
  <c r="K51" i="12" s="1"/>
  <c r="V50" i="12"/>
  <c r="S50" i="12"/>
  <c r="O50" i="12"/>
  <c r="J50" i="12"/>
  <c r="K50" i="12" s="1"/>
  <c r="V49" i="12"/>
  <c r="S49" i="12"/>
  <c r="O49" i="12"/>
  <c r="J49" i="12"/>
  <c r="K49" i="12" s="1"/>
  <c r="V48" i="12"/>
  <c r="S48" i="12"/>
  <c r="O48" i="12"/>
  <c r="J48" i="12"/>
  <c r="K48" i="12" s="1"/>
  <c r="V47" i="12"/>
  <c r="S47" i="12"/>
  <c r="O47" i="12"/>
  <c r="J47" i="12"/>
  <c r="K47" i="12" s="1"/>
  <c r="V46" i="12"/>
  <c r="S46" i="12"/>
  <c r="O46" i="12"/>
  <c r="J46" i="12"/>
  <c r="K46" i="12" s="1"/>
  <c r="V45" i="12"/>
  <c r="S45" i="12"/>
  <c r="O45" i="12"/>
  <c r="J45" i="12"/>
  <c r="K45" i="12" s="1"/>
  <c r="V44" i="12"/>
  <c r="S44" i="12"/>
  <c r="O44" i="12"/>
  <c r="J44" i="12"/>
  <c r="K44" i="12" s="1"/>
  <c r="V43" i="12"/>
  <c r="S43" i="12"/>
  <c r="O43" i="12"/>
  <c r="J43" i="12"/>
  <c r="K43" i="12" s="1"/>
  <c r="V42" i="12"/>
  <c r="S42" i="12"/>
  <c r="J42" i="12"/>
  <c r="P42" i="12" s="1"/>
  <c r="V41" i="12"/>
  <c r="S41" i="12"/>
  <c r="O41" i="12"/>
  <c r="J41" i="12"/>
  <c r="P41" i="12" s="1"/>
  <c r="V40" i="12"/>
  <c r="S40" i="12"/>
  <c r="O40" i="12"/>
  <c r="J40" i="12"/>
  <c r="K40" i="12" s="1"/>
  <c r="V39" i="12"/>
  <c r="S39" i="12"/>
  <c r="O39" i="12"/>
  <c r="J39" i="12"/>
  <c r="K39" i="12" s="1"/>
  <c r="V38" i="12"/>
  <c r="S38" i="12"/>
  <c r="O38" i="12"/>
  <c r="J38" i="12"/>
  <c r="P38" i="12" s="1"/>
  <c r="V37" i="12"/>
  <c r="S37" i="12"/>
  <c r="O37" i="12"/>
  <c r="J37" i="12"/>
  <c r="P37" i="12" s="1"/>
  <c r="V36" i="12"/>
  <c r="S36" i="12"/>
  <c r="O36" i="12"/>
  <c r="J36" i="12"/>
  <c r="P36" i="12" s="1"/>
  <c r="V35" i="12"/>
  <c r="S35" i="12"/>
  <c r="O35" i="12"/>
  <c r="J35" i="12"/>
  <c r="P35" i="12" s="1"/>
  <c r="V34" i="12"/>
  <c r="S34" i="12"/>
  <c r="O34" i="12"/>
  <c r="J34" i="12"/>
  <c r="K34" i="12" s="1"/>
  <c r="V33" i="12"/>
  <c r="S33" i="12"/>
  <c r="O33" i="12"/>
  <c r="J33" i="12"/>
  <c r="K33" i="12" s="1"/>
  <c r="V32" i="12"/>
  <c r="S32" i="12"/>
  <c r="O32" i="12"/>
  <c r="J32" i="12"/>
  <c r="P32" i="12" s="1"/>
  <c r="V31" i="12"/>
  <c r="S31" i="12"/>
  <c r="O31" i="12"/>
  <c r="J31" i="12"/>
  <c r="P31" i="12" s="1"/>
  <c r="V30" i="12"/>
  <c r="S30" i="12"/>
  <c r="O30" i="12"/>
  <c r="J30" i="12"/>
  <c r="P30" i="12" s="1"/>
  <c r="V29" i="12"/>
  <c r="S29" i="12"/>
  <c r="O29" i="12"/>
  <c r="J29" i="12"/>
  <c r="P29" i="12" s="1"/>
  <c r="V28" i="12"/>
  <c r="S28" i="12"/>
  <c r="O28" i="12"/>
  <c r="J28" i="12"/>
  <c r="K28" i="12" s="1"/>
  <c r="V27" i="12"/>
  <c r="S27" i="12"/>
  <c r="O27" i="12"/>
  <c r="J27" i="12"/>
  <c r="P27" i="12" s="1"/>
  <c r="V26" i="12"/>
  <c r="S26" i="12"/>
  <c r="O26" i="12"/>
  <c r="J26" i="12"/>
  <c r="P26" i="12" s="1"/>
  <c r="V25" i="12"/>
  <c r="S25" i="12"/>
  <c r="O25" i="12"/>
  <c r="J25" i="12"/>
  <c r="P25" i="12" s="1"/>
  <c r="V24" i="12"/>
  <c r="S24" i="12"/>
  <c r="O24" i="12"/>
  <c r="J24" i="12"/>
  <c r="P24" i="12" s="1"/>
  <c r="V23" i="12"/>
  <c r="S23" i="12"/>
  <c r="O23" i="12"/>
  <c r="J23" i="12"/>
  <c r="V22" i="12"/>
  <c r="S22" i="12"/>
  <c r="O22" i="12"/>
  <c r="J22" i="12"/>
  <c r="V21" i="12"/>
  <c r="S21" i="12"/>
  <c r="O21" i="12"/>
  <c r="J21" i="12"/>
  <c r="V20" i="12"/>
  <c r="S20" i="12"/>
  <c r="O20" i="12"/>
  <c r="J20" i="12"/>
  <c r="V19" i="12"/>
  <c r="S19" i="12"/>
  <c r="O19" i="12"/>
  <c r="J19" i="12"/>
  <c r="P19" i="12" s="1"/>
  <c r="V18" i="12"/>
  <c r="S18" i="12"/>
  <c r="O18" i="12"/>
  <c r="J18" i="12"/>
  <c r="P18" i="12" s="1"/>
  <c r="V17" i="12"/>
  <c r="S17" i="12"/>
  <c r="O17" i="12"/>
  <c r="J17" i="12"/>
  <c r="V16" i="12"/>
  <c r="S16" i="12"/>
  <c r="O16" i="12"/>
  <c r="J16" i="12"/>
  <c r="P16" i="12" s="1"/>
  <c r="V15" i="12"/>
  <c r="S15" i="12"/>
  <c r="O15" i="12"/>
  <c r="J15" i="12"/>
  <c r="P15" i="12" s="1"/>
  <c r="V14" i="12"/>
  <c r="S14" i="12"/>
  <c r="O14" i="12"/>
  <c r="J14" i="12"/>
  <c r="P14" i="12" s="1"/>
  <c r="V13" i="12"/>
  <c r="S13" i="12"/>
  <c r="O13" i="12"/>
  <c r="J13" i="12"/>
  <c r="P13" i="12" s="1"/>
  <c r="V12" i="12"/>
  <c r="S12" i="12"/>
  <c r="O12" i="12"/>
  <c r="J12" i="12"/>
  <c r="P12" i="12" s="1"/>
  <c r="V11" i="12"/>
  <c r="O11" i="12"/>
  <c r="J11" i="12"/>
  <c r="K11" i="12" s="1"/>
  <c r="K160" i="12" l="1"/>
  <c r="Z160" i="12" s="1"/>
  <c r="AD121" i="12"/>
  <c r="AC121" i="12" s="1"/>
  <c r="AD125" i="12"/>
  <c r="AC125" i="12" s="1"/>
  <c r="AD117" i="12"/>
  <c r="AC117" i="12" s="1"/>
  <c r="P87" i="12"/>
  <c r="Z156" i="12"/>
  <c r="AD13" i="12"/>
  <c r="AC13" i="12" s="1"/>
  <c r="AD137" i="12"/>
  <c r="AC137" i="12" s="1"/>
  <c r="AD139" i="12"/>
  <c r="AC139" i="12" s="1"/>
  <c r="P159" i="12"/>
  <c r="Z165" i="12"/>
  <c r="AB165" i="12" s="1"/>
  <c r="Z19" i="12"/>
  <c r="AA19" i="12" s="1"/>
  <c r="AD37" i="12"/>
  <c r="AC37" i="12" s="1"/>
  <c r="AD161" i="12"/>
  <c r="AC161" i="12" s="1"/>
  <c r="AD124" i="12"/>
  <c r="AC124" i="12" s="1"/>
  <c r="AD32" i="12"/>
  <c r="AC32" i="12" s="1"/>
  <c r="AD138" i="12"/>
  <c r="AC138" i="12" s="1"/>
  <c r="AD28" i="12"/>
  <c r="AC28" i="12" s="1"/>
  <c r="AD27" i="12"/>
  <c r="AC27" i="12" s="1"/>
  <c r="AD99" i="12"/>
  <c r="AC99" i="12" s="1"/>
  <c r="AD156" i="12"/>
  <c r="AC156" i="12" s="1"/>
  <c r="P163" i="12"/>
  <c r="AD55" i="12"/>
  <c r="AC55" i="12" s="1"/>
  <c r="AD126" i="12"/>
  <c r="AC126" i="12" s="1"/>
  <c r="AD132" i="12"/>
  <c r="AC132" i="12" s="1"/>
  <c r="AD76" i="12"/>
  <c r="AC76" i="12" s="1"/>
  <c r="Z158" i="12"/>
  <c r="AB158" i="12" s="1"/>
  <c r="AD30" i="12"/>
  <c r="AC30" i="12" s="1"/>
  <c r="K122" i="12"/>
  <c r="Z122" i="12" s="1"/>
  <c r="AD36" i="12"/>
  <c r="AC36" i="12" s="1"/>
  <c r="AD40" i="12"/>
  <c r="AC40" i="12" s="1"/>
  <c r="Z108" i="12"/>
  <c r="AB108" i="12" s="1"/>
  <c r="Z54" i="12"/>
  <c r="AB54" i="12" s="1"/>
  <c r="K60" i="12"/>
  <c r="Z60" i="12" s="1"/>
  <c r="P74" i="12"/>
  <c r="AD97" i="12"/>
  <c r="AC97" i="12" s="1"/>
  <c r="AD14" i="12"/>
  <c r="AC14" i="12" s="1"/>
  <c r="P33" i="12"/>
  <c r="K41" i="12"/>
  <c r="Z41" i="12" s="1"/>
  <c r="AA41" i="12" s="1"/>
  <c r="K68" i="12"/>
  <c r="AD74" i="12"/>
  <c r="AC74" i="12" s="1"/>
  <c r="P76" i="12"/>
  <c r="K103" i="12"/>
  <c r="Z131" i="12"/>
  <c r="AB131" i="12" s="1"/>
  <c r="K147" i="12"/>
  <c r="Z147" i="12" s="1"/>
  <c r="AD165" i="12"/>
  <c r="AC165" i="12" s="1"/>
  <c r="AD54" i="12"/>
  <c r="AC54" i="12" s="1"/>
  <c r="AD84" i="12"/>
  <c r="AC84" i="12" s="1"/>
  <c r="AD147" i="12"/>
  <c r="AC147" i="12" s="1"/>
  <c r="Z84" i="12"/>
  <c r="AA84" i="12" s="1"/>
  <c r="AD123" i="12"/>
  <c r="AC123" i="12" s="1"/>
  <c r="K164" i="12"/>
  <c r="Z164" i="12" s="1"/>
  <c r="AB164" i="12" s="1"/>
  <c r="Z166" i="12"/>
  <c r="AB166" i="12" s="1"/>
  <c r="AD38" i="12"/>
  <c r="AC38" i="12" s="1"/>
  <c r="K81" i="12"/>
  <c r="Z81" i="12" s="1"/>
  <c r="Z92" i="12"/>
  <c r="AB92" i="12" s="1"/>
  <c r="Z98" i="12"/>
  <c r="AB98" i="12" s="1"/>
  <c r="AD108" i="12"/>
  <c r="AC108" i="12" s="1"/>
  <c r="P123" i="12"/>
  <c r="AD140" i="12"/>
  <c r="AC140" i="12" s="1"/>
  <c r="Z151" i="12"/>
  <c r="AB151" i="12" s="1"/>
  <c r="AD159" i="12"/>
  <c r="AC159" i="12" s="1"/>
  <c r="Z33" i="12"/>
  <c r="AB33" i="12" s="1"/>
  <c r="AD22" i="12"/>
  <c r="AC22" i="12" s="1"/>
  <c r="AD24" i="12"/>
  <c r="AC24" i="12" s="1"/>
  <c r="Z32" i="12"/>
  <c r="K38" i="12"/>
  <c r="Z38" i="12" s="1"/>
  <c r="AB38" i="12" s="1"/>
  <c r="P28" i="12"/>
  <c r="AD33" i="12"/>
  <c r="AC33" i="12" s="1"/>
  <c r="AD34" i="12"/>
  <c r="AC34" i="12" s="1"/>
  <c r="AD110" i="12"/>
  <c r="AC110" i="12" s="1"/>
  <c r="Z123" i="12"/>
  <c r="AB123" i="12" s="1"/>
  <c r="AD141" i="12"/>
  <c r="AC141" i="12" s="1"/>
  <c r="Z85" i="12"/>
  <c r="AB85" i="12" s="1"/>
  <c r="K91" i="12"/>
  <c r="AD107" i="12"/>
  <c r="AC107" i="12" s="1"/>
  <c r="Z110" i="12"/>
  <c r="AB110" i="12" s="1"/>
  <c r="K120" i="12"/>
  <c r="K132" i="12"/>
  <c r="Z132" i="12" s="1"/>
  <c r="K149" i="12"/>
  <c r="Z149" i="12" s="1"/>
  <c r="AB149" i="12" s="1"/>
  <c r="K152" i="12"/>
  <c r="Z152" i="12" s="1"/>
  <c r="Z157" i="12"/>
  <c r="AB157" i="12" s="1"/>
  <c r="Z159" i="12"/>
  <c r="AB159" i="12" s="1"/>
  <c r="K162" i="12"/>
  <c r="Z162" i="12" s="1"/>
  <c r="P165" i="12"/>
  <c r="AD133" i="12"/>
  <c r="AC133" i="12" s="1"/>
  <c r="AD149" i="12"/>
  <c r="AC149" i="12" s="1"/>
  <c r="AD151" i="12"/>
  <c r="AC151" i="12" s="1"/>
  <c r="AD152" i="12"/>
  <c r="AC152" i="12" s="1"/>
  <c r="AD157" i="12"/>
  <c r="AC157" i="12" s="1"/>
  <c r="AD20" i="12"/>
  <c r="AC20" i="12" s="1"/>
  <c r="P39" i="12"/>
  <c r="K53" i="12"/>
  <c r="Z53" i="12" s="1"/>
  <c r="P56" i="12"/>
  <c r="Z75" i="12"/>
  <c r="AB75" i="12" s="1"/>
  <c r="AD82" i="12"/>
  <c r="AC82" i="12" s="1"/>
  <c r="P109" i="12"/>
  <c r="AD120" i="12"/>
  <c r="AC120" i="12" s="1"/>
  <c r="AD144" i="12"/>
  <c r="AC144" i="12" s="1"/>
  <c r="Z161" i="12"/>
  <c r="AB161" i="12" s="1"/>
  <c r="K13" i="12"/>
  <c r="Z13" i="12" s="1"/>
  <c r="Z94" i="12"/>
  <c r="AB94" i="12" s="1"/>
  <c r="Z34" i="12"/>
  <c r="AB34" i="12" s="1"/>
  <c r="K37" i="12"/>
  <c r="Z37" i="12" s="1"/>
  <c r="AB37" i="12" s="1"/>
  <c r="AD41" i="12"/>
  <c r="AC41" i="12" s="1"/>
  <c r="AD56" i="12"/>
  <c r="AC56" i="12" s="1"/>
  <c r="Z71" i="12"/>
  <c r="AB71" i="12" s="1"/>
  <c r="Z73" i="12"/>
  <c r="AB73" i="12" s="1"/>
  <c r="AD75" i="12"/>
  <c r="AC75" i="12" s="1"/>
  <c r="AD86" i="12"/>
  <c r="AC86" i="12" s="1"/>
  <c r="Z93" i="12"/>
  <c r="AA93" i="12" s="1"/>
  <c r="AD95" i="12"/>
  <c r="AC95" i="12" s="1"/>
  <c r="AD109" i="12"/>
  <c r="AC109" i="12" s="1"/>
  <c r="P111" i="12"/>
  <c r="Z118" i="12"/>
  <c r="AA118" i="12" s="1"/>
  <c r="AE118" i="12" s="1"/>
  <c r="AD98" i="12"/>
  <c r="AC98" i="12" s="1"/>
  <c r="K31" i="12"/>
  <c r="Z31" i="12" s="1"/>
  <c r="Z40" i="12"/>
  <c r="AA40" i="12" s="1"/>
  <c r="P161" i="12"/>
  <c r="Z163" i="12"/>
  <c r="AB163" i="12" s="1"/>
  <c r="AD21" i="12"/>
  <c r="AC21" i="12" s="1"/>
  <c r="AD23" i="12"/>
  <c r="AC23" i="12" s="1"/>
  <c r="K25" i="12"/>
  <c r="Z25" i="12" s="1"/>
  <c r="Z28" i="12"/>
  <c r="AB28" i="12" s="1"/>
  <c r="P34" i="12"/>
  <c r="K36" i="12"/>
  <c r="Z36" i="12" s="1"/>
  <c r="AB36" i="12" s="1"/>
  <c r="Z55" i="12"/>
  <c r="AA55" i="12" s="1"/>
  <c r="AE55" i="12" s="1"/>
  <c r="K83" i="12"/>
  <c r="Z83" i="12" s="1"/>
  <c r="AD92" i="12"/>
  <c r="AC92" i="12" s="1"/>
  <c r="AD106" i="12"/>
  <c r="AC106" i="12" s="1"/>
  <c r="K121" i="12"/>
  <c r="Z121" i="12" s="1"/>
  <c r="Z129" i="12"/>
  <c r="AB129" i="12" s="1"/>
  <c r="K138" i="12"/>
  <c r="Z138" i="12" s="1"/>
  <c r="K145" i="12"/>
  <c r="Z145" i="12" s="1"/>
  <c r="AD163" i="12"/>
  <c r="AC163" i="12" s="1"/>
  <c r="Z39" i="12"/>
  <c r="AB39" i="12" s="1"/>
  <c r="K61" i="12"/>
  <c r="Z61" i="12" s="1"/>
  <c r="AD39" i="12"/>
  <c r="AC39" i="12" s="1"/>
  <c r="P40" i="12"/>
  <c r="Z56" i="12"/>
  <c r="K65" i="12"/>
  <c r="AD79" i="12"/>
  <c r="AC79" i="12" s="1"/>
  <c r="Z117" i="12"/>
  <c r="AA117" i="12" s="1"/>
  <c r="AD129" i="12"/>
  <c r="AC129" i="12" s="1"/>
  <c r="K137" i="12"/>
  <c r="Z137" i="12" s="1"/>
  <c r="AB137" i="12" s="1"/>
  <c r="AD148" i="12"/>
  <c r="AC148" i="12" s="1"/>
  <c r="P166" i="12"/>
  <c r="K15" i="12"/>
  <c r="Z15" i="12" s="1"/>
  <c r="K35" i="12"/>
  <c r="Z35" i="12" s="1"/>
  <c r="AB35" i="12" s="1"/>
  <c r="Z77" i="12"/>
  <c r="Z97" i="12"/>
  <c r="AA97" i="12" s="1"/>
  <c r="K118" i="12"/>
  <c r="K119" i="12"/>
  <c r="K127" i="12"/>
  <c r="Z127" i="12" s="1"/>
  <c r="K136" i="12"/>
  <c r="Z136" i="12" s="1"/>
  <c r="AB136" i="12" s="1"/>
  <c r="K140" i="12"/>
  <c r="Z140" i="12" s="1"/>
  <c r="AB140" i="12" s="1"/>
  <c r="K69" i="12"/>
  <c r="Z69" i="12" s="1"/>
  <c r="K12" i="12"/>
  <c r="Z12" i="12" s="1"/>
  <c r="AD15" i="12"/>
  <c r="AC15" i="12" s="1"/>
  <c r="AD16" i="12"/>
  <c r="AC16" i="12" s="1"/>
  <c r="AD18" i="12"/>
  <c r="AC18" i="12" s="1"/>
  <c r="AD35" i="12"/>
  <c r="AC35" i="12" s="1"/>
  <c r="K64" i="12"/>
  <c r="Z64" i="12" s="1"/>
  <c r="AD77" i="12"/>
  <c r="AC77" i="12" s="1"/>
  <c r="AD81" i="12"/>
  <c r="AC81" i="12" s="1"/>
  <c r="Z87" i="12"/>
  <c r="AB87" i="12" s="1"/>
  <c r="AD88" i="12"/>
  <c r="AC88" i="12" s="1"/>
  <c r="AD90" i="12"/>
  <c r="AC90" i="12" s="1"/>
  <c r="K107" i="12"/>
  <c r="Z107" i="12" s="1"/>
  <c r="AA107" i="12" s="1"/>
  <c r="Z111" i="12"/>
  <c r="AB111" i="12" s="1"/>
  <c r="K124" i="12"/>
  <c r="Z124" i="12" s="1"/>
  <c r="AB124" i="12" s="1"/>
  <c r="K125" i="12"/>
  <c r="Z125" i="12" s="1"/>
  <c r="AB125" i="12" s="1"/>
  <c r="K126" i="12"/>
  <c r="Z126" i="12" s="1"/>
  <c r="AB126" i="12" s="1"/>
  <c r="AD127" i="12"/>
  <c r="AC127" i="12" s="1"/>
  <c r="Z144" i="12"/>
  <c r="AA144" i="12" s="1"/>
  <c r="K146" i="12"/>
  <c r="Z146" i="12" s="1"/>
  <c r="K150" i="12"/>
  <c r="Z150" i="12" s="1"/>
  <c r="AD155" i="12"/>
  <c r="AC155" i="12" s="1"/>
  <c r="AD160" i="12"/>
  <c r="AC160" i="12" s="1"/>
  <c r="AD164" i="12"/>
  <c r="AC164" i="12" s="1"/>
  <c r="AD25" i="12"/>
  <c r="AC25" i="12" s="1"/>
  <c r="Z27" i="12"/>
  <c r="AB27" i="12" s="1"/>
  <c r="Z76" i="12"/>
  <c r="P77" i="12"/>
  <c r="K80" i="12"/>
  <c r="Z80" i="12" s="1"/>
  <c r="AD87" i="12"/>
  <c r="AC87" i="12" s="1"/>
  <c r="AD105" i="12"/>
  <c r="AC105" i="12" s="1"/>
  <c r="AD111" i="12"/>
  <c r="AC111" i="12" s="1"/>
  <c r="K139" i="12"/>
  <c r="Z139" i="12" s="1"/>
  <c r="AA139" i="12" s="1"/>
  <c r="Z141" i="12"/>
  <c r="AB141" i="12" s="1"/>
  <c r="AD146" i="12"/>
  <c r="AC146" i="12" s="1"/>
  <c r="AD150" i="12"/>
  <c r="AC150" i="12" s="1"/>
  <c r="Z86" i="12"/>
  <c r="Z95" i="12"/>
  <c r="AA95" i="12" s="1"/>
  <c r="Z99" i="12"/>
  <c r="AB99" i="12" s="1"/>
  <c r="AD80" i="12"/>
  <c r="AC80" i="12" s="1"/>
  <c r="AD83" i="12"/>
  <c r="AC83" i="12" s="1"/>
  <c r="K104" i="12"/>
  <c r="Z104" i="12" s="1"/>
  <c r="K106" i="12"/>
  <c r="Z106" i="12" s="1"/>
  <c r="AA106" i="12" s="1"/>
  <c r="Z120" i="12"/>
  <c r="AB120" i="12" s="1"/>
  <c r="Z14" i="12"/>
  <c r="AB14" i="12" s="1"/>
  <c r="AD17" i="12"/>
  <c r="AC17" i="12" s="1"/>
  <c r="AD19" i="12"/>
  <c r="AC19" i="12" s="1"/>
  <c r="Z74" i="12"/>
  <c r="AB74" i="12" s="1"/>
  <c r="P75" i="12"/>
  <c r="K82" i="12"/>
  <c r="Z82" i="12" s="1"/>
  <c r="AD85" i="12"/>
  <c r="AC85" i="12" s="1"/>
  <c r="P86" i="12"/>
  <c r="AD89" i="12"/>
  <c r="AC89" i="12" s="1"/>
  <c r="AD91" i="12"/>
  <c r="AC91" i="12" s="1"/>
  <c r="AD93" i="12"/>
  <c r="AC93" i="12" s="1"/>
  <c r="P94" i="12"/>
  <c r="P95" i="12"/>
  <c r="P99" i="12"/>
  <c r="Z109" i="12"/>
  <c r="AA109" i="12" s="1"/>
  <c r="P110" i="12"/>
  <c r="AD122" i="12"/>
  <c r="AC122" i="12" s="1"/>
  <c r="P129" i="12"/>
  <c r="AD135" i="12"/>
  <c r="AC135" i="12" s="1"/>
  <c r="AE135" i="12" s="1"/>
  <c r="AD145" i="12"/>
  <c r="AC145" i="12" s="1"/>
  <c r="K148" i="12"/>
  <c r="Z148" i="12" s="1"/>
  <c r="AD158" i="12"/>
  <c r="AC158" i="12" s="1"/>
  <c r="AD162" i="12"/>
  <c r="AC162" i="12" s="1"/>
  <c r="AD166" i="12"/>
  <c r="AC166" i="12" s="1"/>
  <c r="AD11" i="12"/>
  <c r="AC11" i="12" s="1"/>
  <c r="K17" i="12"/>
  <c r="Z17" i="12" s="1"/>
  <c r="P17" i="12"/>
  <c r="P22" i="12"/>
  <c r="K22" i="12"/>
  <c r="Z22" i="12" s="1"/>
  <c r="Z11" i="12"/>
  <c r="AD12" i="12"/>
  <c r="AC12" i="12" s="1"/>
  <c r="Z16" i="12"/>
  <c r="P21" i="12"/>
  <c r="K21" i="12"/>
  <c r="Z21" i="12" s="1"/>
  <c r="Z30" i="12"/>
  <c r="P11" i="12"/>
  <c r="P20" i="12"/>
  <c r="K20" i="12"/>
  <c r="Z20" i="12" s="1"/>
  <c r="P23" i="12"/>
  <c r="K23" i="12"/>
  <c r="Z23" i="12" s="1"/>
  <c r="AD26" i="12"/>
  <c r="AC26" i="12" s="1"/>
  <c r="Z26" i="12"/>
  <c r="AD31" i="12"/>
  <c r="AC31" i="12" s="1"/>
  <c r="P43" i="12"/>
  <c r="P44" i="12"/>
  <c r="P45" i="12"/>
  <c r="P46" i="12"/>
  <c r="P47" i="12"/>
  <c r="P48" i="12"/>
  <c r="P49" i="12"/>
  <c r="P50" i="12"/>
  <c r="P51" i="12"/>
  <c r="AD52" i="12"/>
  <c r="AC52" i="12" s="1"/>
  <c r="Z52" i="12"/>
  <c r="AD60" i="12"/>
  <c r="AC60" i="12" s="1"/>
  <c r="K62" i="12"/>
  <c r="Z62" i="12" s="1"/>
  <c r="AD64" i="12"/>
  <c r="AC64" i="12" s="1"/>
  <c r="K66" i="12"/>
  <c r="Z66" i="12" s="1"/>
  <c r="AD68" i="12"/>
  <c r="AC68" i="12" s="1"/>
  <c r="Z68" i="12"/>
  <c r="K70" i="12"/>
  <c r="Z70" i="12" s="1"/>
  <c r="Z24" i="12"/>
  <c r="AD29" i="12"/>
  <c r="AC29" i="12" s="1"/>
  <c r="Z29" i="12"/>
  <c r="AD42" i="12"/>
  <c r="AC42" i="12" s="1"/>
  <c r="Z42" i="12"/>
  <c r="AD43" i="12"/>
  <c r="AC43" i="12" s="1"/>
  <c r="Z43" i="12"/>
  <c r="AD44" i="12"/>
  <c r="AC44" i="12" s="1"/>
  <c r="Z44" i="12"/>
  <c r="AD45" i="12"/>
  <c r="AC45" i="12" s="1"/>
  <c r="Z45" i="12"/>
  <c r="AD46" i="12"/>
  <c r="AC46" i="12" s="1"/>
  <c r="Z46" i="12"/>
  <c r="AD47" i="12"/>
  <c r="AC47" i="12" s="1"/>
  <c r="Z47" i="12"/>
  <c r="AD48" i="12"/>
  <c r="AC48" i="12" s="1"/>
  <c r="Z48" i="12"/>
  <c r="AD49" i="12"/>
  <c r="AC49" i="12" s="1"/>
  <c r="Z49" i="12"/>
  <c r="AD50" i="12"/>
  <c r="AC50" i="12" s="1"/>
  <c r="Z50" i="12"/>
  <c r="AD51" i="12"/>
  <c r="AC51" i="12" s="1"/>
  <c r="Z51" i="12"/>
  <c r="AD59" i="12"/>
  <c r="AC59" i="12" s="1"/>
  <c r="AD63" i="12"/>
  <c r="AC63" i="12" s="1"/>
  <c r="AD67" i="12"/>
  <c r="AC67" i="12" s="1"/>
  <c r="AB95" i="12"/>
  <c r="AD58" i="12"/>
  <c r="AC58" i="12" s="1"/>
  <c r="Z58" i="12"/>
  <c r="AD62" i="12"/>
  <c r="AC62" i="12" s="1"/>
  <c r="AD66" i="12"/>
  <c r="AC66" i="12" s="1"/>
  <c r="AD70" i="12"/>
  <c r="AC70" i="12" s="1"/>
  <c r="AD78" i="12"/>
  <c r="AC78" i="12" s="1"/>
  <c r="Z78" i="12"/>
  <c r="Z18" i="12"/>
  <c r="AD53" i="12"/>
  <c r="AC53" i="12" s="1"/>
  <c r="AD57" i="12"/>
  <c r="AC57" i="12" s="1"/>
  <c r="Z57" i="12"/>
  <c r="K59" i="12"/>
  <c r="Z59" i="12" s="1"/>
  <c r="AD61" i="12"/>
  <c r="AC61" i="12" s="1"/>
  <c r="K63" i="12"/>
  <c r="Z63" i="12" s="1"/>
  <c r="AD65" i="12"/>
  <c r="AC65" i="12" s="1"/>
  <c r="Z65" i="12"/>
  <c r="K67" i="12"/>
  <c r="Z67" i="12" s="1"/>
  <c r="AD69" i="12"/>
  <c r="AC69" i="12" s="1"/>
  <c r="AD72" i="12"/>
  <c r="AC72" i="12" s="1"/>
  <c r="Z72" i="12"/>
  <c r="Z79" i="12"/>
  <c r="K89" i="12"/>
  <c r="Z89" i="12" s="1"/>
  <c r="K90" i="12"/>
  <c r="Z90" i="12" s="1"/>
  <c r="Z91" i="12"/>
  <c r="AD100" i="12"/>
  <c r="AC100" i="12" s="1"/>
  <c r="Z100" i="12"/>
  <c r="K102" i="12"/>
  <c r="AD104" i="12"/>
  <c r="AC104" i="12" s="1"/>
  <c r="AA137" i="12"/>
  <c r="AE137" i="12" s="1"/>
  <c r="Z88" i="12"/>
  <c r="AD103" i="12"/>
  <c r="AC103" i="12" s="1"/>
  <c r="Z103" i="12"/>
  <c r="K105" i="12"/>
  <c r="Z105" i="12" s="1"/>
  <c r="P113" i="12"/>
  <c r="P114" i="12"/>
  <c r="P115" i="12"/>
  <c r="AD116" i="12"/>
  <c r="AC116" i="12" s="1"/>
  <c r="Z116" i="12"/>
  <c r="Z128" i="12"/>
  <c r="AD128" i="12"/>
  <c r="AC128" i="12" s="1"/>
  <c r="AD130" i="12"/>
  <c r="AC130" i="12" s="1"/>
  <c r="Z130" i="12"/>
  <c r="AD102" i="12"/>
  <c r="AC102" i="12" s="1"/>
  <c r="Z102" i="12"/>
  <c r="AD112" i="12"/>
  <c r="AC112" i="12" s="1"/>
  <c r="Z112" i="12"/>
  <c r="AD113" i="12"/>
  <c r="AC113" i="12" s="1"/>
  <c r="Z113" i="12"/>
  <c r="AD114" i="12"/>
  <c r="AC114" i="12" s="1"/>
  <c r="Z114" i="12"/>
  <c r="AD115" i="12"/>
  <c r="AC115" i="12" s="1"/>
  <c r="Z115" i="12"/>
  <c r="AA140" i="12"/>
  <c r="AB145" i="12"/>
  <c r="AA145" i="12"/>
  <c r="AD96" i="12"/>
  <c r="AC96" i="12" s="1"/>
  <c r="Z96" i="12"/>
  <c r="AD101" i="12"/>
  <c r="AC101" i="12" s="1"/>
  <c r="Z101" i="12"/>
  <c r="Z133" i="12"/>
  <c r="AD134" i="12"/>
  <c r="AC134" i="12" s="1"/>
  <c r="Z134" i="12"/>
  <c r="AD143" i="12"/>
  <c r="AC143" i="12" s="1"/>
  <c r="Z143" i="12"/>
  <c r="P154" i="12"/>
  <c r="K154" i="12"/>
  <c r="Z154" i="12" s="1"/>
  <c r="AD171" i="12"/>
  <c r="AC171" i="12" s="1"/>
  <c r="Z171" i="12"/>
  <c r="AD142" i="12"/>
  <c r="AC142" i="12" s="1"/>
  <c r="Z142" i="12"/>
  <c r="AD153" i="12"/>
  <c r="AC153" i="12" s="1"/>
  <c r="Z153" i="12"/>
  <c r="AB135" i="12"/>
  <c r="AD154" i="12"/>
  <c r="AC154" i="12" s="1"/>
  <c r="AB156" i="12"/>
  <c r="AA156" i="12"/>
  <c r="AE156" i="12" s="1"/>
  <c r="Z155" i="12"/>
  <c r="P157" i="12"/>
  <c r="AE109" i="12" l="1"/>
  <c r="AB139" i="12"/>
  <c r="AA124" i="12"/>
  <c r="AE124" i="12" s="1"/>
  <c r="AE117" i="12"/>
  <c r="AE107" i="12"/>
  <c r="AA131" i="12"/>
  <c r="AE131" i="12" s="1"/>
  <c r="AB40" i="12"/>
  <c r="AA94" i="12"/>
  <c r="AE94" i="12" s="1"/>
  <c r="AB160" i="12"/>
  <c r="AA160" i="12"/>
  <c r="AE160" i="12" s="1"/>
  <c r="AA27" i="12"/>
  <c r="AA141" i="12"/>
  <c r="AE141" i="12" s="1"/>
  <c r="AA111" i="12"/>
  <c r="AE139" i="12"/>
  <c r="AA132" i="12"/>
  <c r="AE132" i="12" s="1"/>
  <c r="AB132" i="12"/>
  <c r="AE40" i="12"/>
  <c r="AB144" i="12"/>
  <c r="AA165" i="12"/>
  <c r="AE165" i="12" s="1"/>
  <c r="AB84" i="12"/>
  <c r="AA54" i="12"/>
  <c r="AE54" i="12" s="1"/>
  <c r="AA98" i="12"/>
  <c r="AB109" i="12"/>
  <c r="AE19" i="12"/>
  <c r="AA123" i="12"/>
  <c r="AE123" i="12" s="1"/>
  <c r="AE84" i="12"/>
  <c r="AA149" i="12"/>
  <c r="AE149" i="12" s="1"/>
  <c r="AA159" i="12"/>
  <c r="AE159" i="12" s="1"/>
  <c r="AA158" i="12"/>
  <c r="AE158" i="12" s="1"/>
  <c r="AB93" i="12"/>
  <c r="AB19" i="12"/>
  <c r="AA108" i="12"/>
  <c r="AE108" i="12" s="1"/>
  <c r="AA125" i="12"/>
  <c r="AE125" i="12" s="1"/>
  <c r="AE95" i="12"/>
  <c r="AA37" i="12"/>
  <c r="AE37" i="12" s="1"/>
  <c r="AE27" i="12"/>
  <c r="AA163" i="12"/>
  <c r="AE163" i="12" s="1"/>
  <c r="AA92" i="12"/>
  <c r="AE92" i="12" s="1"/>
  <c r="AB122" i="12"/>
  <c r="AA122" i="12"/>
  <c r="AE122" i="12" s="1"/>
  <c r="AA166" i="12"/>
  <c r="AE166" i="12" s="1"/>
  <c r="AA74" i="12"/>
  <c r="AE74" i="12" s="1"/>
  <c r="AE140" i="12"/>
  <c r="AA164" i="12"/>
  <c r="AE164" i="12" s="1"/>
  <c r="AA36" i="12"/>
  <c r="AE36" i="12" s="1"/>
  <c r="AE97" i="12"/>
  <c r="AE93" i="12"/>
  <c r="AE41" i="12"/>
  <c r="AB106" i="12"/>
  <c r="AB55" i="12"/>
  <c r="AA34" i="12"/>
  <c r="AE34" i="12" s="1"/>
  <c r="AA85" i="12"/>
  <c r="AE85" i="12" s="1"/>
  <c r="AA157" i="12"/>
  <c r="AE157" i="12" s="1"/>
  <c r="AB97" i="12"/>
  <c r="AB41" i="12"/>
  <c r="AA75" i="12"/>
  <c r="AB117" i="12"/>
  <c r="AE106" i="12"/>
  <c r="AA13" i="12"/>
  <c r="AE13" i="12" s="1"/>
  <c r="AB13" i="12"/>
  <c r="AA138" i="12"/>
  <c r="AE138" i="12" s="1"/>
  <c r="AB138" i="12"/>
  <c r="AB147" i="12"/>
  <c r="AA147" i="12"/>
  <c r="AE147" i="12" s="1"/>
  <c r="AB162" i="12"/>
  <c r="AA162" i="12"/>
  <c r="AE162" i="12" s="1"/>
  <c r="AA33" i="12"/>
  <c r="AE33" i="12" s="1"/>
  <c r="AA73" i="12"/>
  <c r="AE73" i="12" s="1"/>
  <c r="AE98" i="12"/>
  <c r="AA161" i="12"/>
  <c r="AE161" i="12" s="1"/>
  <c r="AA120" i="12"/>
  <c r="AE120" i="12" s="1"/>
  <c r="AE145" i="12"/>
  <c r="AA129" i="12"/>
  <c r="AE129" i="12" s="1"/>
  <c r="AA110" i="12"/>
  <c r="AE110" i="12" s="1"/>
  <c r="AB107" i="12"/>
  <c r="AA39" i="12"/>
  <c r="AE39" i="12" s="1"/>
  <c r="AA151" i="12"/>
  <c r="AE151" i="12" s="1"/>
  <c r="AA136" i="12"/>
  <c r="AE136" i="12" s="1"/>
  <c r="AE75" i="12"/>
  <c r="AA121" i="12"/>
  <c r="AE121" i="12" s="1"/>
  <c r="AB121" i="12"/>
  <c r="AB152" i="12"/>
  <c r="AA152" i="12"/>
  <c r="AE152" i="12" s="1"/>
  <c r="AB15" i="12"/>
  <c r="AA15" i="12"/>
  <c r="AE15" i="12" s="1"/>
  <c r="AA71" i="12"/>
  <c r="AE71" i="12" s="1"/>
  <c r="AB32" i="12"/>
  <c r="AA32" i="12"/>
  <c r="AE32" i="12" s="1"/>
  <c r="AA99" i="12"/>
  <c r="AE99" i="12" s="1"/>
  <c r="AA14" i="12"/>
  <c r="AE14" i="12" s="1"/>
  <c r="AB118" i="12"/>
  <c r="AA38" i="12"/>
  <c r="AE38" i="12" s="1"/>
  <c r="AA126" i="12"/>
  <c r="AE126" i="12" s="1"/>
  <c r="AE144" i="12"/>
  <c r="AA87" i="12"/>
  <c r="AE87" i="12" s="1"/>
  <c r="AA28" i="12"/>
  <c r="AE28" i="12" s="1"/>
  <c r="AB150" i="12"/>
  <c r="AA150" i="12"/>
  <c r="AE150" i="12" s="1"/>
  <c r="AB127" i="12"/>
  <c r="AA127" i="12"/>
  <c r="AE127" i="12" s="1"/>
  <c r="AA12" i="12"/>
  <c r="AB12" i="12"/>
  <c r="AB148" i="12"/>
  <c r="AA148" i="12"/>
  <c r="AE148" i="12" s="1"/>
  <c r="AB146" i="12"/>
  <c r="AA146" i="12"/>
  <c r="AE146" i="12" s="1"/>
  <c r="AE111" i="12"/>
  <c r="AA35" i="12"/>
  <c r="AE35" i="12" s="1"/>
  <c r="AB86" i="12"/>
  <c r="AA86" i="12"/>
  <c r="AE86" i="12" s="1"/>
  <c r="AB77" i="12"/>
  <c r="AA77" i="12"/>
  <c r="AE77" i="12" s="1"/>
  <c r="AB56" i="12"/>
  <c r="AA56" i="12"/>
  <c r="AE56" i="12" s="1"/>
  <c r="AB76" i="12"/>
  <c r="AA76" i="12"/>
  <c r="AE76" i="12" s="1"/>
  <c r="AA63" i="12"/>
  <c r="AE63" i="12" s="1"/>
  <c r="AB63" i="12"/>
  <c r="AA154" i="12"/>
  <c r="AE154" i="12" s="1"/>
  <c r="AB154" i="12"/>
  <c r="AA171" i="12"/>
  <c r="AE171" i="12" s="1"/>
  <c r="AB171" i="12"/>
  <c r="AA143" i="12"/>
  <c r="AE143" i="12" s="1"/>
  <c r="AB143" i="12"/>
  <c r="AB134" i="12"/>
  <c r="AA134" i="12"/>
  <c r="AE134" i="12" s="1"/>
  <c r="AA128" i="12"/>
  <c r="AE128" i="12" s="1"/>
  <c r="AB128" i="12"/>
  <c r="AB89" i="12"/>
  <c r="AA89" i="12"/>
  <c r="AE89" i="12" s="1"/>
  <c r="AB80" i="12"/>
  <c r="AA80" i="12"/>
  <c r="AE80" i="12" s="1"/>
  <c r="AA65" i="12"/>
  <c r="AE65" i="12" s="1"/>
  <c r="AB65" i="12"/>
  <c r="AA53" i="12"/>
  <c r="AE53" i="12" s="1"/>
  <c r="AB53" i="12"/>
  <c r="AA78" i="12"/>
  <c r="AE78" i="12" s="1"/>
  <c r="AB78" i="12"/>
  <c r="AA66" i="12"/>
  <c r="AE66" i="12" s="1"/>
  <c r="AB66" i="12"/>
  <c r="AA58" i="12"/>
  <c r="AE58" i="12" s="1"/>
  <c r="AB58" i="12"/>
  <c r="AA51" i="12"/>
  <c r="AE51" i="12" s="1"/>
  <c r="AB51" i="12"/>
  <c r="AA49" i="12"/>
  <c r="AE49" i="12" s="1"/>
  <c r="AB49" i="12"/>
  <c r="AA47" i="12"/>
  <c r="AE47" i="12" s="1"/>
  <c r="AB47" i="12"/>
  <c r="AA45" i="12"/>
  <c r="AE45" i="12" s="1"/>
  <c r="AB45" i="12"/>
  <c r="AA43" i="12"/>
  <c r="AE43" i="12" s="1"/>
  <c r="AB43" i="12"/>
  <c r="AB25" i="12"/>
  <c r="AA25" i="12"/>
  <c r="AE25" i="12" s="1"/>
  <c r="AA21" i="12"/>
  <c r="AE21" i="12" s="1"/>
  <c r="AB21" i="12"/>
  <c r="AB155" i="12"/>
  <c r="AA155" i="12"/>
  <c r="AE155" i="12" s="1"/>
  <c r="AA153" i="12"/>
  <c r="AE153" i="12" s="1"/>
  <c r="AB153" i="12"/>
  <c r="AB142" i="12"/>
  <c r="AA142" i="12"/>
  <c r="AE142" i="12" s="1"/>
  <c r="AB96" i="12"/>
  <c r="AA96" i="12"/>
  <c r="AE96" i="12" s="1"/>
  <c r="AB115" i="12"/>
  <c r="AA115" i="12"/>
  <c r="AE115" i="12" s="1"/>
  <c r="AB113" i="12"/>
  <c r="AA113" i="12"/>
  <c r="AE113" i="12" s="1"/>
  <c r="AA102" i="12"/>
  <c r="AE102" i="12" s="1"/>
  <c r="AB102" i="12"/>
  <c r="AA105" i="12"/>
  <c r="AE105" i="12" s="1"/>
  <c r="AB105" i="12"/>
  <c r="AB88" i="12"/>
  <c r="AA88" i="12"/>
  <c r="AE88" i="12" s="1"/>
  <c r="AB91" i="12"/>
  <c r="AA91" i="12"/>
  <c r="AE91" i="12" s="1"/>
  <c r="AB83" i="12"/>
  <c r="AA83" i="12"/>
  <c r="AE83" i="12" s="1"/>
  <c r="AB79" i="12"/>
  <c r="AA79" i="12"/>
  <c r="AE79" i="12" s="1"/>
  <c r="AA69" i="12"/>
  <c r="AE69" i="12" s="1"/>
  <c r="AB69" i="12"/>
  <c r="AB24" i="12"/>
  <c r="AA24" i="12"/>
  <c r="AE24" i="12" s="1"/>
  <c r="AA60" i="12"/>
  <c r="AE60" i="12" s="1"/>
  <c r="AB60" i="12"/>
  <c r="AA26" i="12"/>
  <c r="AE26" i="12" s="1"/>
  <c r="AB26" i="12"/>
  <c r="AA11" i="12"/>
  <c r="AE11" i="12" s="1"/>
  <c r="AB11" i="12"/>
  <c r="AA17" i="12"/>
  <c r="AE17" i="12" s="1"/>
  <c r="AB17" i="12"/>
  <c r="AB133" i="12"/>
  <c r="AA133" i="12"/>
  <c r="AE133" i="12" s="1"/>
  <c r="AA103" i="12"/>
  <c r="AE103" i="12" s="1"/>
  <c r="AB103" i="12"/>
  <c r="AB100" i="12"/>
  <c r="AA100" i="12"/>
  <c r="AE100" i="12" s="1"/>
  <c r="AB90" i="12"/>
  <c r="AA90" i="12"/>
  <c r="AE90" i="12" s="1"/>
  <c r="AB82" i="12"/>
  <c r="AA82" i="12"/>
  <c r="AE82" i="12" s="1"/>
  <c r="AA72" i="12"/>
  <c r="AE72" i="12" s="1"/>
  <c r="AB72" i="12"/>
  <c r="AB57" i="12"/>
  <c r="AA57" i="12"/>
  <c r="AE57" i="12" s="1"/>
  <c r="AA70" i="12"/>
  <c r="AE70" i="12" s="1"/>
  <c r="AB70" i="12"/>
  <c r="AA62" i="12"/>
  <c r="AE62" i="12" s="1"/>
  <c r="AB62" i="12"/>
  <c r="AA67" i="12"/>
  <c r="AE67" i="12" s="1"/>
  <c r="AB67" i="12"/>
  <c r="AA59" i="12"/>
  <c r="AE59" i="12" s="1"/>
  <c r="AB59" i="12"/>
  <c r="AA50" i="12"/>
  <c r="AE50" i="12" s="1"/>
  <c r="AB50" i="12"/>
  <c r="AA48" i="12"/>
  <c r="AE48" i="12" s="1"/>
  <c r="AB48" i="12"/>
  <c r="AA46" i="12"/>
  <c r="AE46" i="12" s="1"/>
  <c r="AB46" i="12"/>
  <c r="AA44" i="12"/>
  <c r="AE44" i="12" s="1"/>
  <c r="AB44" i="12"/>
  <c r="AA42" i="12"/>
  <c r="AE42" i="12" s="1"/>
  <c r="AB42" i="12"/>
  <c r="AA29" i="12"/>
  <c r="AE29" i="12" s="1"/>
  <c r="AB29" i="12"/>
  <c r="AA64" i="12"/>
  <c r="AE64" i="12" s="1"/>
  <c r="AB64" i="12"/>
  <c r="AA22" i="12"/>
  <c r="AE22" i="12" s="1"/>
  <c r="AB22" i="12"/>
  <c r="AA101" i="12"/>
  <c r="AE101" i="12" s="1"/>
  <c r="AB101" i="12"/>
  <c r="AB114" i="12"/>
  <c r="AA114" i="12"/>
  <c r="AE114" i="12" s="1"/>
  <c r="AB112" i="12"/>
  <c r="AA112" i="12"/>
  <c r="AE112" i="12" s="1"/>
  <c r="AA130" i="12"/>
  <c r="AE130" i="12" s="1"/>
  <c r="AB130" i="12"/>
  <c r="AA116" i="12"/>
  <c r="AE116" i="12" s="1"/>
  <c r="AB116" i="12"/>
  <c r="AA104" i="12"/>
  <c r="AE104" i="12" s="1"/>
  <c r="AB104" i="12"/>
  <c r="AB81" i="12"/>
  <c r="AA81" i="12"/>
  <c r="AE81" i="12" s="1"/>
  <c r="AA61" i="12"/>
  <c r="AE61" i="12" s="1"/>
  <c r="AB61" i="12"/>
  <c r="AB18" i="12"/>
  <c r="AA18" i="12"/>
  <c r="AE18" i="12" s="1"/>
  <c r="AA68" i="12"/>
  <c r="AE68" i="12" s="1"/>
  <c r="AB68" i="12"/>
  <c r="AA52" i="12"/>
  <c r="AE52" i="12" s="1"/>
  <c r="AB52" i="12"/>
  <c r="AA31" i="12"/>
  <c r="AE31" i="12" s="1"/>
  <c r="AB31" i="12"/>
  <c r="AA23" i="12"/>
  <c r="AE23" i="12" s="1"/>
  <c r="AB23" i="12"/>
  <c r="AA20" i="12"/>
  <c r="AE20" i="12" s="1"/>
  <c r="AB20" i="12"/>
  <c r="AA30" i="12"/>
  <c r="AE30" i="12" s="1"/>
  <c r="AB30" i="12"/>
  <c r="AA16" i="12"/>
  <c r="AE16" i="12" s="1"/>
  <c r="AB16" i="12"/>
  <c r="AE12" i="12"/>
</calcChain>
</file>

<file path=xl/sharedStrings.xml><?xml version="1.0" encoding="utf-8"?>
<sst xmlns="http://schemas.openxmlformats.org/spreadsheetml/2006/main" count="3262" uniqueCount="1162">
  <si>
    <t>PLAN ANTICORRUPCIÓN Y ATENCIÓN AL CIUDADANO</t>
  </si>
  <si>
    <t>INSTITUTO DE HIDROLOGÍA, METEOROLOGÍA Y ESTUDIOS AMBIENTALES</t>
  </si>
  <si>
    <t>IDEAM</t>
  </si>
  <si>
    <t>AÑO DE VIGENCIA: 2021</t>
  </si>
  <si>
    <t>Versión 2</t>
  </si>
  <si>
    <t>COMPONENTES</t>
  </si>
  <si>
    <t xml:space="preserve">Gestión del Riesgo de Corrupción </t>
  </si>
  <si>
    <t>Racionalización de Trámites</t>
  </si>
  <si>
    <t>Rendición de Cuentas</t>
  </si>
  <si>
    <t>Mecanismos para Mejorar la Atención al Ciudadano - Servicio al Ciudadano</t>
  </si>
  <si>
    <t>Modificación documento</t>
  </si>
  <si>
    <t>Mecanismos para Mejorar la Atención al Ciudadano - Estrategia de participación ciudadana en la gestión publica</t>
  </si>
  <si>
    <t>Mecanismos para la Transparencia y Acceso a la Información</t>
  </si>
  <si>
    <t>Iniciativas Adicionales</t>
  </si>
  <si>
    <t>Mapa de Riesgos 2020</t>
  </si>
  <si>
    <t>Información de metodologia en: http://www.funcionpublica.gov.co/eva/es/plan-anticorrupcion</t>
  </si>
  <si>
    <t>CONTROL DE CAMBIOS AL PLAN ANTICORRUPCIÓN Y ATENCIÓN AL CIUDADANO</t>
  </si>
  <si>
    <t>FECHA</t>
  </si>
  <si>
    <t>CAMBIOS</t>
  </si>
  <si>
    <t>ENTE APROBADOR</t>
  </si>
  <si>
    <t>VERSIÓN</t>
  </si>
  <si>
    <t xml:space="preserve">Componente 1 Gestión de riesgos de Corrupción, Subcomponente proceso 1 Política de Administración de Riesgos de Corrupción.  Actividad: Actualizar la política de riesgos de acuerdo con lo estipulado en el manual operativo del modelo integrado de planeación y gestión en lo relacionado con las líneas de defensa. Se amplia la fecha de 1 marzo 2021 al 30 julio 2021 </t>
  </si>
  <si>
    <t>Comité Institucional de Gestión y Desempeño</t>
  </si>
  <si>
    <t>Componente Rendición de cuentas, 3 Subcomponente 1 Información de calidad y en lenguaje comprensible. Actividad: Actualizar la política de riesgos de acuerdo con lo estipulado en el manual operativo del modelo integrado de planeación y gestión en lo relacionado con las líneas de defensa. Se amplía la fecha de 1 marzo 2021 al 30 junio 2021</t>
  </si>
  <si>
    <t>Componente Rendición de cuentas, 3 Subcomponente 1 Información de calidad y en lenguaje comprensible. Actividad:  Actualizar la caracterización de la población objetivo del IDEAM basándose en estudios previos y análisis existentes. Se amplía fecha del 28/02/2021 al 30/07/2021</t>
  </si>
  <si>
    <t xml:space="preserve">Componente 6 Transparencia y acceso a la información. Subcomponente 4 Criterio diferencial de accesibilidad. Actividad: Campaña de socialización de la calificación de accesibilidad web AA. Se amplía la fecha de 30/06/2021 al 30/07/2021. </t>
  </si>
  <si>
    <t xml:space="preserve">Componente Iniciativas Adicionales, Subcomponente 2 Conflicto de Intereses, Actividad Actualizar la Estrategia de Gestión de Conflictos de Interés 2021. Se amplía la fecha de 28/02/2021 al 30/06/2021. </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</si>
  <si>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</si>
  <si>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</si>
  <si>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</si>
  <si>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</si>
  <si>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b/>
        <sz val="11"/>
        <color theme="1"/>
        <rFont val="Agency FB"/>
        <family val="2"/>
      </rPr>
      <t>•</t>
    </r>
    <r>
      <rPr>
        <b/>
        <sz val="11"/>
        <color theme="1"/>
        <rFont val="Calibri"/>
        <family val="2"/>
      </rPr>
      <t xml:space="preserve"> Fomentar el cumplimiento de </t>
    </r>
    <r>
      <rPr>
        <b/>
        <sz val="11"/>
        <color theme="1"/>
        <rFont val="Calibri"/>
        <family val="2"/>
      </rPr>
      <t>las acciones encaminadas hacia la lucha contra la corrupción</t>
    </r>
  </si>
  <si>
    <r>
      <rPr>
        <b/>
        <sz val="11"/>
        <color theme="1"/>
        <rFont val="Agency FB"/>
        <family val="2"/>
      </rPr>
      <t>•</t>
    </r>
    <r>
      <rPr>
        <b/>
        <sz val="11"/>
        <color theme="1"/>
        <rFont val="Calibri"/>
        <family val="2"/>
      </rPr>
      <t xml:space="preserve"> </t>
    </r>
    <r>
      <rPr>
        <b/>
        <sz val="11"/>
        <color theme="1"/>
        <rFont val="Calibri"/>
        <family val="2"/>
      </rPr>
      <t>Formular acciones para prevenir y controlar los riesgos de corrupción a través de los mapas de riesgo</t>
    </r>
  </si>
  <si>
    <r>
      <rPr>
        <b/>
        <sz val="11"/>
        <color theme="1"/>
        <rFont val="Agency FB"/>
        <family val="2"/>
      </rPr>
      <t>•</t>
    </r>
    <r>
      <rPr>
        <b/>
        <sz val="11"/>
        <color theme="1"/>
        <rFont val="Calibri"/>
        <family val="2"/>
      </rPr>
      <t xml:space="preserve"> </t>
    </r>
    <r>
      <rPr>
        <b/>
        <sz val="11"/>
        <color theme="1"/>
        <rFont val="Calibri"/>
        <family val="2"/>
      </rPr>
      <t>Optimizar el servicio a través de la racionalización de los trámites y servicios del Ideam</t>
    </r>
  </si>
  <si>
    <r>
      <rPr>
        <b/>
        <sz val="11"/>
        <color theme="1"/>
        <rFont val="Agency FB"/>
        <family val="2"/>
      </rPr>
      <t xml:space="preserve">• </t>
    </r>
    <r>
      <rPr>
        <b/>
        <sz val="11"/>
        <color theme="1"/>
        <rFont val="Calibri"/>
        <family val="2"/>
      </rPr>
      <t>Mejorar los mecanismos de rendición de cuentas que permitan hacer visible la gestión del Ideam a los grupos de Interés</t>
    </r>
  </si>
  <si>
    <r>
      <rPr>
        <b/>
        <sz val="11"/>
        <color theme="1"/>
        <rFont val="Agency FB"/>
        <family val="2"/>
      </rPr>
      <t xml:space="preserve">• </t>
    </r>
    <r>
      <rPr>
        <b/>
        <sz val="11"/>
        <color theme="1"/>
        <rFont val="Calibri"/>
        <family val="2"/>
      </rPr>
      <t>Promover la participación ciudadana en la gestión del Instituto</t>
    </r>
  </si>
  <si>
    <r>
      <rPr>
        <b/>
        <sz val="11"/>
        <color theme="1"/>
        <rFont val="Agency FB"/>
        <family val="2"/>
      </rPr>
      <t>•</t>
    </r>
    <r>
      <rPr>
        <b/>
        <sz val="11"/>
        <color theme="1"/>
        <rFont val="Calibri"/>
        <family val="2"/>
      </rPr>
      <t xml:space="preserve"> Actualizar permanentemente la información del </t>
    </r>
    <r>
      <rPr>
        <b/>
        <sz val="11"/>
        <color theme="1"/>
        <rFont val="Calibri"/>
        <family val="2"/>
      </rPr>
      <t>link de transparencia en la página web institucional</t>
    </r>
  </si>
  <si>
    <r>
      <rPr>
        <b/>
        <sz val="11"/>
        <color theme="1"/>
        <rFont val="Agency FB"/>
        <family val="2"/>
      </rPr>
      <t>•</t>
    </r>
    <r>
      <rPr>
        <b/>
        <sz val="11"/>
        <color theme="1"/>
        <rFont val="Calibri"/>
        <family val="2"/>
      </rPr>
      <t xml:space="preserve"> Consolidar una cultura de integridad fortaleciendo los valores éticos al interior del Instituto  </t>
    </r>
  </si>
  <si>
    <r>
      <rPr>
        <b/>
        <sz val="11"/>
        <color theme="1"/>
        <rFont val="Agency FB"/>
        <family val="2"/>
      </rPr>
      <t>•</t>
    </r>
    <r>
      <rPr>
        <b/>
        <sz val="11"/>
        <color theme="1"/>
        <rFont val="Calibri"/>
        <family val="2"/>
      </rPr>
      <t xml:space="preserve"> Implementar acciones para la identificación temprana de conflictos de intereses, mecanismos de denuncia y seguimiento efectivo.</t>
    </r>
  </si>
  <si>
    <t>Tipo</t>
  </si>
  <si>
    <t>Estado</t>
  </si>
  <si>
    <t>Responsable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</si>
  <si>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</si>
  <si>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</si>
  <si>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</si>
  <si>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</si>
  <si>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</si>
  <si>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</si>
  <si>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</si>
  <si>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</si>
  <si>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</si>
  <si>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</si>
  <si>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</si>
  <si>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</si>
  <si>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</si>
  <si>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</si>
  <si>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</si>
  <si>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</si>
  <si>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</si>
  <si>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</si>
  <si>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</si>
  <si>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</si>
  <si>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</si>
  <si>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</si>
  <si>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</si>
  <si>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</si>
  <si>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</si>
  <si>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</si>
  <si>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</si>
  <si>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</si>
  <si>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</si>
  <si>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</si>
  <si>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</si>
  <si>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</si>
  <si>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</si>
  <si>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</si>
  <si>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</si>
  <si>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</si>
  <si>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</si>
  <si>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</si>
  <si>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</si>
  <si>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</si>
  <si>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</si>
  <si>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</si>
  <si>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</si>
  <si>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</si>
  <si>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 xml:space="preserve">FORMATO MATRIZ DE RIESGO </t>
  </si>
  <si>
    <r>
      <rPr>
        <b/>
        <sz val="11"/>
        <color rgb="FF000000"/>
        <rFont val="Arial Narrow"/>
        <family val="2"/>
      </rPr>
      <t xml:space="preserve">CODIGO: </t>
    </r>
    <r>
      <rPr>
        <sz val="11"/>
        <color rgb="FF000000"/>
        <rFont val="Arial Narrow"/>
        <family val="2"/>
      </rPr>
      <t>E-SGI-F006</t>
    </r>
  </si>
  <si>
    <r>
      <rPr>
        <b/>
        <sz val="11"/>
        <color rgb="FF000000"/>
        <rFont val="Arial Narrow"/>
        <family val="2"/>
      </rPr>
      <t xml:space="preserve">VERSION: </t>
    </r>
    <r>
      <rPr>
        <sz val="11"/>
        <color rgb="FF000000"/>
        <rFont val="Arial Narrow"/>
        <family val="2"/>
      </rPr>
      <t>7</t>
    </r>
  </si>
  <si>
    <r>
      <rPr>
        <b/>
        <sz val="11"/>
        <color rgb="FF000000"/>
        <rFont val="Arial Narrow"/>
        <family val="2"/>
      </rPr>
      <t xml:space="preserve">FECHA: </t>
    </r>
    <r>
      <rPr>
        <sz val="11"/>
        <color rgb="FF000000"/>
        <rFont val="Arial Narrow"/>
        <family val="2"/>
      </rPr>
      <t>24/03/2021</t>
    </r>
  </si>
  <si>
    <r>
      <rPr>
        <b/>
        <sz val="11"/>
        <color rgb="FF000000"/>
        <rFont val="Arial Narrow"/>
        <family val="2"/>
      </rPr>
      <t xml:space="preserve">PAGINA </t>
    </r>
    <r>
      <rPr>
        <sz val="11"/>
        <color rgb="FF000000"/>
        <rFont val="Arial Narrow"/>
        <family val="2"/>
      </rPr>
      <t>1 de 1</t>
    </r>
  </si>
  <si>
    <t>Identificación del riesgo</t>
  </si>
  <si>
    <t>Análisis del riesgo inherente</t>
  </si>
  <si>
    <t>Evaluación del riesgo - Valoración de los controles</t>
  </si>
  <si>
    <t>Evaluación del riesgo - Nivel del riesgo residual</t>
  </si>
  <si>
    <t>Plan de Acción</t>
  </si>
  <si>
    <t xml:space="preserve">Referencia </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</si>
  <si>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</si>
  <si>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</si>
  <si>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</si>
  <si>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</si>
  <si>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</si>
  <si>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</si>
  <si>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</si>
  <si>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</si>
  <si>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</si>
  <si>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</si>
  <si>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</si>
  <si>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</si>
  <si>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</si>
  <si>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</si>
  <si>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</si>
  <si>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</si>
  <si>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Probabilidad Residual</t>
  </si>
  <si>
    <t>Impacto Residual Final</t>
  </si>
  <si>
    <t>Zona de Riesgo Final</t>
  </si>
  <si>
    <t>Tratamiento</t>
  </si>
  <si>
    <t>Fecha Implementación</t>
  </si>
  <si>
    <t>Fecha Seguimiento</t>
  </si>
  <si>
    <t>Monitoreo 1</t>
  </si>
  <si>
    <t>Monitoreo 2</t>
  </si>
  <si>
    <t>Monitoreo 3</t>
  </si>
  <si>
    <t>Implementación</t>
  </si>
  <si>
    <t>Calificación</t>
  </si>
  <si>
    <t>Documentación</t>
  </si>
  <si>
    <t>Frecuencia</t>
  </si>
  <si>
    <t>Evidencia</t>
  </si>
  <si>
    <t>Probabilidad Residual Final</t>
  </si>
  <si>
    <t>Financiero</t>
  </si>
  <si>
    <t>Gestión de Almacén e Inventarios</t>
  </si>
  <si>
    <t>Económico</t>
  </si>
  <si>
    <t>Inconsistencias en inventario por bienes siniestrados y reposiciones de la aseguradora.</t>
  </si>
  <si>
    <t>Incumplimiento en el A-SA-P003 PROCEDIMIENTO TRAMITE DE SINIESTROS</t>
  </si>
  <si>
    <t>Posibilidad de incurrir en errores en los estados financieros por presentar bienes siniestrados o no presentar elementos que ya han sido repuestos por la aseguradora.</t>
  </si>
  <si>
    <t>ii)Ejecucion y Administracion de procesos</t>
  </si>
  <si>
    <t>Entre 10 y 50 SMLMV</t>
  </si>
  <si>
    <t>#REF!</t>
  </si>
  <si>
    <t xml:space="preserve">Un funcionario del grupo de Almacén, reporta la baja de los elementos siniestrados y se realiza el ingreso de los elementos nuevos a almacén en el periodo, esta actividad la realiza digitalmente en el aplicativo MAI y se pasa reporte al grupo de servicios administrativos.  </t>
  </si>
  <si>
    <t>Preventivo</t>
  </si>
  <si>
    <t>Automático</t>
  </si>
  <si>
    <t>Documentado</t>
  </si>
  <si>
    <t>Continua</t>
  </si>
  <si>
    <t>Con Registro</t>
  </si>
  <si>
    <t>Reducir (mitigar)</t>
  </si>
  <si>
    <t>Reporte de elementos dados de baja por siniestros al Grupo de Servicios Administrativos y los Ingresos de los bienes llegados por reposición..</t>
  </si>
  <si>
    <t>Coordinador Grupo de Manejo y Control de Almacén e Inventarios</t>
  </si>
  <si>
    <t>31-11-2021</t>
  </si>
  <si>
    <t>Se verifica con Informe del aplicativo de Almacen los ingresos hasta el 31 de Marzo de 2021 donde se evidencia  que no se ha ingresado ninguna restitución de las aseguradoras a la fecha, se debe realizar monitoreo mensual de vienes ingresados y conciliar con Grupo de Servicios administrativos.</t>
  </si>
  <si>
    <t>De acuerdo con las observaciones generadas en el primer seguimiento a riesgos, en las cuales se establece que era necesario generar una coherencia entre la descripción del riesgo y el control, se realizan los cambios correspondientes y se soportan en el formato de gestión del cambio. Con respecto al avance en la gestión del riesgo para este segundo cuatrimestre se evidencia un avance en cuanto a las conciliaciones entre almacen y servicios administrativos de siniestros y reposicion de las aseguradoras mes a mes con lo cual se ha logrado que la información sea coherente  entre las dos dependencias. Como evidencia se anexa cuadro de control con bajas de bienes digitados, en la columna de ingreso de reposición no se diligencia ya que el tiempo de respuesta para reposiciones depende de la respuesta de las aseguradoras.  Se anexan documentos de baja de bienes siniestrados en el periodo, se anexa ingresos de bienes provenientes de reposición de la aseguradora y se anexa conciliación del Grupo de Manejo y Control de Almacén e Inventarios y Grupo de Servicios Administrativos.</t>
  </si>
  <si>
    <t>na</t>
  </si>
  <si>
    <t xml:space="preserve">En curso </t>
  </si>
  <si>
    <t xml:space="preserve">Económico y reputacional </t>
  </si>
  <si>
    <t xml:space="preserve">Perdida de activos, falta de control de inventarios </t>
  </si>
  <si>
    <t>Descuido y falta de control de los servidores</t>
  </si>
  <si>
    <t xml:space="preserve">Pérdida de bienes de la entidad, al no realizar inventarios de manera periódica por parte del Coordinador de Almacen, generando detrimento patrimonial. </t>
  </si>
  <si>
    <t>El riesgo afecta la imagen de alguna área de la organización</t>
  </si>
  <si>
    <t>Revisión  de los inventarios de manera mensual y aleatoria de los bienes por parte del funcionario responsable de la administración de los inventarios del instituto</t>
  </si>
  <si>
    <t>Realización de Inventarios aleatorios a Funcionarios y/o dependencias de la entidad de manera presencial.</t>
  </si>
  <si>
    <t>Se actualiza matriz de Riesgos del Grupo de Manejo y Control de Almacén e Inventarios, se establece que el riesgo 2. Con el proceso implementado desde 2020 el riesgo ya no requiere mas controles y se incluye el Riesgo que tiene que ver con tiempos de entrega de la información al Grupo de Contabilidad y el Riesgo Informatico ante la posibilidad de caida de los servidores.</t>
  </si>
  <si>
    <t>Finalizado</t>
  </si>
  <si>
    <t xml:space="preserve">Finalizado </t>
  </si>
  <si>
    <t>Operativo</t>
  </si>
  <si>
    <t>Gestión Documental</t>
  </si>
  <si>
    <t>* Falta de conocimiento en la aplicación de las TRD
* Falta de motivación e interés personal de los servidores
* Falta de seguimiento en el cumplimiento de normatividad archivística relacionada con la aplicación de las TRD</t>
  </si>
  <si>
    <t>Falta de motivación, interés y conocimiento por parte de los servidores del IDEAM</t>
  </si>
  <si>
    <t>Inadecuada organización de los documentos de archivo del IDEAM, debido a falta de aplicación de las TRD en el sistema de gestión documental, por parte de los servidores de la entidad</t>
  </si>
  <si>
    <t>vii)Usuarios, productos y practicas organizacionales</t>
  </si>
  <si>
    <t>El riesgo afecta la imagen de de la entidad con efecto publicitario sostenido a nivel de sector administrativo, nivel departamental o municipal</t>
  </si>
  <si>
    <t>* Desarrollar acciones que contribuyan a procesos de sensibilización y capacitación archivística en los servidores del IDEAM para lograr la adecuada aplicación de TRD</t>
  </si>
  <si>
    <t>Manual</t>
  </si>
  <si>
    <t>Desarrollar actividades como charlas, reuniones, conferencias entre otras, para la sensibilización y capacitación a los servidores del instituto, en temas que contribuyan a la aplicación de las TRD en el ideam</t>
  </si>
  <si>
    <t>Coordinador Gestión Documental</t>
  </si>
  <si>
    <t xml:space="preserve">Se hizo la identificación de los documentos del SGI proceso Gestión Documental, con el fin de conocer los que requieren actualizació. Se actualizó el D-GD-PC001 Protocolo para la organización de documentos hidrometeorológicos y ambiental. 
Se encuentra en trámite de actualización el procedimiento A-GD-P011 Procedimiento Resoluciones y el formato A-GD-F021 rotulo para carpeta
Se proyecta la capacitación para el siguiente cuatrimestre 
</t>
  </si>
  <si>
    <t xml:space="preserve">En este periodo se realizaron 9 acciones de charlas y conferencias virtuales de capacitaciones en gestión documental, orfeo, manejo de correspondencia y archivos en tiemspos de pandemia y organización de archivos en atención a la TRD, motivando al equipo de trabajo a seguir cumpliendo con esta disposición a pesar de las limitaciones impuestas por la pandemia covid 19. La capacitación se impartió de manera general, sin embargo, por  solicitud de la directora se hizo énfaisis en capacitación al personas de las áreas operativas, para lo cual se dio capacitación en organización de archivos hidrometeorológicos y ambiental y se hizo un video tutorial para apoyar el proceso de organización de archivos en áreas operativas. De igual forma se hizo la recolección de información a todas las dependencias del instituto sobre necesidades funcionales del sistema orfeo para la adecuada actualización y manejo de la correspondencia y de las TRD. </t>
  </si>
  <si>
    <t>"El Grupo de Gestión Documental realiza de manera permanente capacitación y/o retroalimentación a los servidores del Instituto para la adecuada organziación d elos archivos a partir de las TRd de la entidad, así:
1. Informe capacitación para organizar archivos en  DRIVE
2.presentación PPT para apoyo de capacitación para la radicación de correspondencia y la generación y gestión de expedientes en orfeo 2
"</t>
  </si>
  <si>
    <t>*Realizar visitas de seguimiento físicas y virtuales para verificar la organización de archivos de Acuerdo con la aplicación de la TRD  en los sistemas de gestión documental electrónico y físico del IDEAM</t>
  </si>
  <si>
    <t>Detectivo</t>
  </si>
  <si>
    <t>Hacer seguimiento a 10 dependencias al año, para acompañar en la organización de los archivos y motivar la aplicación de sus respectivas TRD</t>
  </si>
  <si>
    <t>Se actualizó y fue publicado del A-GD-PC Protocolo para la Organización de Documentos Hidrometeorológicos y ambientales. Se presentó para convalidación por parte de Secretaría General del A-GD-P011 Procedimiento para la Expedición, Notificación y Custodia de la Resoluciones. 
 Se presentó para convalidación por parte de Secretaría General del A-GD-F022 Formato de Rótulo para Carpeta de Archivo.</t>
  </si>
  <si>
    <t xml:space="preserve">Este periodo se realizaron varias actividades, así:
Se realizaron 4 reunines de trabajo con el equipo evaluador de TRD del AGN para la convalidación de las nuevas TRD vigencia 2022.
Se realizaron 4 visitas a los Archivos satélites Contratos, historias Laborales, Historiales de Estaciones. Procesos Disciplinarios y 6 visitas a los Archivos de las Áreas Operativas Neiva, Bogotá, Medellín, Barranquilla, Cali, Villavicencio, donde se impartieron indicaciones para la adecuada organización de los archivos físico con ocasión de las limitaciones de la pandemia, de igual forma se hizo seguimiento al estado de organización e inventario documental.
Se hizo seguimiento a la Secretaría General para la organización de la serie Resoluciones. Se hizo seguimiento a la creación y control de expedientes en orfeo 2021. 
Como una meta muy importante lograda por el IDEAM en 2021 fue la realización de la primera transferencia de 269 cajas con documentos físicos y 297,258 imagenes digitales de documentos históricos realizada al Archivo General de la Nación, del mismo modo, el 15 de julio se entregó en el AGN el oficio 20212080000431 por medio del cual se informa sobre la 2a. transferencia de 120 cajas con documentos físicos y 176,157 imagenes digitales de documentos histórico para que reposen en el AGN y hagan parte del patrimonio documental del país.  </t>
  </si>
  <si>
    <t>"El Grupo de Gestión Documental continua realizando acciones para el seguimiento a la adecuada organziación de los archivos dando así aplicación a las TRD de la entidad. Para ello se aportan las siguientes evidencias:
3. Se envio a la Oficina de Informática el memorando 20212080002823 con copia al Secretario General, sobre las gestiones realizadas por el GGD para la parametrización de orfeo 2 con las nuevas TRD con el fin de iniciar con esta aplicación el 1o. de enero de 2022
4. Se hace entrega del informe preparado por el funcionario Danilo Camargo sobre la parametrización de orfeo 2 con las nuevas TRD que se encuentran en proceso de convalidación por parte del AGN.
Se han tenido dos reuniones de trabajo con el equipo evaluador de TRD del AGN para revisar y ajustar las TRD que se encuentran en pro ceso de convalidación por ea entidad así:
5. acta mesa de trabajo del 08 de junio de 2021
Del mismo modo se solicitó al AGN concepto Técnico sobre periodos para la elaboraión de TVD y de TRD, concepto emitido pr el AGN el 22 de septiembre de 2021. Evidencia 6. CONCEPTO TECNICO TVD TRD IDEAM EXPEDIDO POR EL AGN
El pasado 3 de diciembre se llevó a cabo una nueva reunión con el AGN para continuar con la revisión de las TRD para tramite de convalidaciópn por el AGN. 7 Citación mesa de trabajo AGN IDEAM"</t>
  </si>
  <si>
    <t>* Falta de espacios, depósitos y mobiliario apropiado para conservación documental
* Falta del sistema integrado de conservación documental
* Falta de seguimiento y control a los procesos de conservación documental</t>
  </si>
  <si>
    <t xml:space="preserve">El IDEAM no cuenta con condiciones físicas propias que permitan la consevacion </t>
  </si>
  <si>
    <t>Posible pérdida económica y reputacional por deterioro de documentos por malas prácticas de Almacenamiento y conservación documental</t>
  </si>
  <si>
    <t>El riesgo afecta la imagen de la entidad con algunos usuarios de relevancia frente al logro de los objetivos</t>
  </si>
  <si>
    <t>*Presentar a la Secretaría General las necesidades de espacio y mobiliario para la conservación documental</t>
  </si>
  <si>
    <t>Entrega del Diagnóstico y necesidades de espacio, mobiliario, equipos e insumos para la adecuada conservación de los documentos</t>
  </si>
  <si>
    <t>4.1. Cada vez que fue necesario se solicito a la Oficina de Informática la solución al incidente presentado en ORFEO, a través de mesa de ayuda
4,2 Se realizó el 18 marzo del 2021 el acompañamiento a la alta dirección con el fin de apoyar y emitir las características pertinentes y adecuadas para el manejo de las zonas de archivo, según normatividad y necesidades de crecimiento de información.</t>
  </si>
  <si>
    <t xml:space="preserve">Se hizo diagnóstico de conservación documental, espacios y mobiliario en 6 áreas operativas: Neiva, Bogotá, Medellín, Barranquilla, Cali, Villavicencio.
El 26 de mayo se presentó ante Secretaría General y la Dirección General, la actualización del plan de mejoramiento archivístico presentado al AGN, en el cuel se puso en conocimiento la necesidad de espacio y mobiliario para la organización y conservación de los archivos del instituto.
 En Comité Institucional de Gestión y desempeño del  9 de junio se presentó la necesidad de presupuesto para la vigencia 2022 por valor de $2,450,000 con miras a destinar el 60% para la dotación de espacios y mobiliario para la organziación y conservación de los archvios del instituto incluidas las áreas operativas. Esta solicitud se presentó en el marco de la actualización del plan de mejoramiento archivístico presentado al AGN.
</t>
  </si>
  <si>
    <t>"El Grupo de Gestión Documental ha realizado las accines para la revisión de espacios, verificación de volumenes documentales, riesgos, necesidad de mobiliario, alternativas de espacio para archivo, necesidad de presupuesto, estas visitas han sido reportadas a la Secretaría General, y a la Dirección General así:
8. Correo del 17 de septiembre visita y alternativas de espacio y mobiliario para archivo en sede Puente Aranda.
Se realizaron visitas de seguimiento a diferentes espacios tomando registros de temperatura y humedad de los posibles espacios para archio con el fin de presentar recomendaciones. 9. Informe condiciones Ambientales espacio para archivo central sede Puente Aranda.
10. Correo remisión condiciones espacio archivo central Puente Aranda.
De otra parte y como apoyo a los archivos de las áreas operativas, se les envio cajas de archvio para el adeciado almacenamiento de los docuemtnos de archvo por ellos generados. se aporta como evidencia el memorando envio cajas AO 24 de agosto identificado con el numeral 11."</t>
  </si>
  <si>
    <t>* Elaborar los planes y programas que conforman el sistema integrado de conservación</t>
  </si>
  <si>
    <t>Elaborar e implementar los planes y programas del sistema integrado de conservación y hacer seguimiento a la implementación</t>
  </si>
  <si>
    <t>En lo relacionado con el sistema integrado de conservación y la estructuración de sus respectivos planes y programas, se está levantando la información de campo mediante visitas técnicas practicadas por una Archivíta y una microbiologa con el fin de estructurar el sistema integrado de conservación, lo mismo que el plan de preservación digital a largo plazo. se avanza en el diagnóstico de necesidades y disponibilidad de recursos.</t>
  </si>
  <si>
    <t>"El Grupo de Gestión Documental viene trabajando todo el año 2021 en la elaboración del diagnóstico intgral de archvos y la consecuente formulación de los planes y programas que integran el sistema integrado de conservación, para este seguimiento se aportan las siguientes evidenecias:
12. Diagnostico General de IDEAM
13. Sistema Integrado de Conservación del IDEAM_ SIC
14 Correo remisión de Diagnóstico Integral al Secretario General"</t>
  </si>
  <si>
    <t xml:space="preserve">Reputacional </t>
  </si>
  <si>
    <t xml:space="preserve">
* Falta de mantenimiento a los sistemas
* Poco apoyo y compromisos por parte de Informática
* Sistemas sin ninguna seguridad informática</t>
  </si>
  <si>
    <t>*No contar con las condiciones físicas de seguridad para la custodia de los documentos Institucionales.
* Inadecuadas prácticas de almacenamiento
* Sistemas de infromación orfeo y koha sin licencia de uso libre no certificados</t>
  </si>
  <si>
    <t>Pérdida de la información electronica y digital contenida en los sistemas de información de gestión documental y centro de documentación</t>
  </si>
  <si>
    <t>*Seguimiento al Sistema KOHA de prestamos documentales.</t>
  </si>
  <si>
    <t xml:space="preserve">Coordinador Gestión documental </t>
  </si>
  <si>
    <t xml:space="preserve">Se hace seguimiento permanente al funcionamiento del sistema Koka. 
Se hizo capacitación a los servidores del IDEAM sobre el protocolo para el manejo de archivos en tiempos de pandemia. 
Se hizo capacitación al personal de archivos sobre la organización de archivos en orfeo. 
Se hizo seguimiento al estado de la documentación en temas de deterioro documental y ubicación mediante visita acompañada de Secretaría General y Jefe de Servicios Administrativos y el Arquitecto que apoya en materia de distribución de espacios y mobiliario para archivo. 18 de marzo. </t>
  </si>
  <si>
    <t>*Capacitaciones sobre el manejo de la documentación en los archivos</t>
  </si>
  <si>
    <t>*Revisión al estado de la documentación por parte de los funcionarios de archivo en términos de deterioro y de ubicación</t>
  </si>
  <si>
    <t>Corrupción</t>
  </si>
  <si>
    <t>*Desconocimiento o mala aplicación de la normatividad vigente.
*Desconocimiento de los procesos, procedimientos y otros documentos del Sistema de Gestión Integrado.</t>
  </si>
  <si>
    <t xml:space="preserve">El riesgo de corrupción no es aplicable, ya que las  actividades que se desarrollan en la dependencia no dan como resultado la posibilidad de generación del riesgo, se remite justificación por medio de formato gestión del cambio </t>
  </si>
  <si>
    <t>Inadecuado uso y manejo de los documentos públicos para beneficio personal o de un tercero.</t>
  </si>
  <si>
    <t>v)Fraude Interno</t>
  </si>
  <si>
    <t/>
  </si>
  <si>
    <t>El coordinador y su grupo de profesionales realiza una revisión y/o actualización de los documentos y herramientas de archivo anualmente y  se encarga de su socialización y seguimiento a su aplicación según el caso.</t>
  </si>
  <si>
    <t>Se hace reuniones con los servidores del Grupo de Gestión Documental para tratar temas relacionados con la gestión documental en general</t>
  </si>
  <si>
    <t>Se remite formato de gestión del cambio, con respecto a la finalización del monitoreo y segiumiento al riesgo 
Se hace reuniones con los servidores del Grupo de Gestión Documental para tratar temas relacionados con la gestión documental en general</t>
  </si>
  <si>
    <t>Gestión del Desarrollo del Talento Humano</t>
  </si>
  <si>
    <t>*Influencia de terceras personas para la vinculación del personal.
*Intereses personales para favorecer un tercero</t>
  </si>
  <si>
    <t>Motivación personal para acceder a la vinculación de personal.</t>
  </si>
  <si>
    <t>Direccionamiento de vinculación por parte de terceros incluyendo factores que favorezcan el nombramiento en provisionalidad a favor de un tercero solicitando o recibiendo dádivas.</t>
  </si>
  <si>
    <t>Nombramientos en Encargo: Estudio y análisis de la hoja de vida de los funcionarios vinculados mediante carrera administrativa en los procesos de encargos con el cumplimiento de los requisitos establecidos en el Manual de funciones y Competencias Laborales y dar aplicación al procedimiento establecido por la ley para la provisión de empleos.
Nombramiento en provisionalidad:
Estudio y análisis de la hoja de vida de ternas de candidatos en los procesos de vinculación con el cumplimiento de los requisitos establecidos en el Manual de funciones y Competencias Laborales y dar aplicación al procedimiento establecido por la ley para la provisión de empleos en provisionalidad; a su vez se realiza la aplicación de pruebas psicotécnicas y de conocimiento a los aspirantes.</t>
  </si>
  <si>
    <t>Evitar</t>
  </si>
  <si>
    <t>Continuar realizando los procesos de vinvulación establecidos en el procedimiento en el SGI: Código: 
A-GH-P001 -  VINCULACIÓN Y DESVINCULACIÓN DE PERSONAL</t>
  </si>
  <si>
    <t>Coordinador de Talento Humano</t>
  </si>
  <si>
    <t>31/08/2020
Versión 4</t>
  </si>
  <si>
    <t>Se lleva a cabo reunión con el equipo que ejecuta el proceso de nombramientos en provisionalidad para evaluar la pertinencia del seguimiento a este riesgo tras el bajo impacto del mismo sobre dicho proceso.
Se remite formato de Gestión del Cambio a la Oficina Asesora de Planeación, por el bajo impacto de este riesgo dentro del proceso de nombramientos en provisionalidad.</t>
  </si>
  <si>
    <t>Seguridad digital</t>
  </si>
  <si>
    <t>Inadecuada manipulación de las historias laborales por parte de los usuarios.</t>
  </si>
  <si>
    <t>Falta de conocimiento o deficiencia en la aplicación en el procedimeinto para acceder a la historia laboral</t>
  </si>
  <si>
    <t xml:space="preserve">Posibilidad de tener sanciones disciplinaria, penal y/o fiscales por pérdida de la información de un funcionario publico al acceder a una historia laboral </t>
  </si>
  <si>
    <t>El riesgo afecta la imagen de la entidad internamente, de conocimiento general nivel interno, de junta directiva y accionistas y/o de provedores</t>
  </si>
  <si>
    <t>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</si>
  <si>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</si>
  <si>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Teniendo en cuenta la situación actual del país y las declaratorias de cuarentena, 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https://drive.google.com/drive/folders/1mo5Epcj7uKb6ftYwKgkC6LVhYu_fpUJc?usp=sharing</t>
  </si>
  <si>
    <t>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a ciertos procesos.</t>
  </si>
  <si>
    <t>"Actualmente los funcionarios tienen acceso restringido a las historias laborales en medio físico, por lo cual se dispone de un link virtual donde se encuentran cargados los documentos que intrgan cada una de las historias laborales, acceso que se encuentra restringido por el carácter confidencial y de custodìa que actualmente se encuentra a cargo del Grupo de Administraciòn y Desarrollo del Talento Humano. Este acceso esta limitado a los responsables de varios procesos de ésta dependencia.
A su vez es importante anotar que la última instancia para la consulta de las historias laborales, se realiza prestamo de los documentos fìsicos, agotando la etapa de xconsulta virtual de los mismos mara maximizar el control sobre la posible pérdida de documentos.
https://drive.google.com/drive/folders/1mo5Epcj7uKb6ftYwKgkC6LVhYu_fpUJc?usp=sharing
Publicación Formato actualizado de prestamo de expedientes fìsicos y/o virtuales:
http://sgi.ideam.gov.co/gestion-y-desarrollo-del-talento-humano?p_p_id=110_INSTANCE_siw4b9nl1Xv9&amp;p_p_lifecycle=0&amp;p_p_state=normal&amp;p_p_mode=view&amp;p_p_col_id=column-1&amp;p_p_col_count=1&amp;_110_INSTANCE_siw4b9nl1Xv9_struts_action=%2Fdocument_library_display%2Fview_file_entry&amp;_110_INSTANCE_siw4b9nl1Xv9_redirect=http%3A%2F%2Fsgi.ideam.gov.co%2Fgestion-y-desarrollo-del-talento-humano%2F-%2Fdocument_library_display%2Fsiw4b9nl1Xv9%2Fview%2F497151%3F_110_INSTANCE_siw4b9nl1Xv9_redirect%3Dhttp%253A%252F%252Fsgi.ideam.gov.co%252Fgestion-y-desarrollo-del-talento-humano%253Fp_p_id%253D110_INSTANCE_siw4b9nl1Xv9%2526p_p_lifecycle%253D0%2526p_p_state%253Dnormal%2526p_p_mode%253Dview%2526p_p_col_id%253Dcolumn-1%2526p_p_col_count%253D1&amp;_110_INSTANCE_siw4b9nl1Xv9_fileEntryId=119593808"</t>
  </si>
  <si>
    <t>* Error en la parametrización de los conceptos salariales y de descuentos para la liquidación de nómina (Desconocimiento de las normas y procedimientos).
 *Fallas en el sistema de personal y de nómina del Instituto.</t>
  </si>
  <si>
    <t>El cargue manual inicial de la información en el sistema</t>
  </si>
  <si>
    <t>Digitación de datos erróneos respecto a  la información que debe contener y reposar en el sistema de personal y nómina para las correspondientes liquidaciones de la misma.</t>
  </si>
  <si>
    <t>Entre 100 y 500 SMLMV</t>
  </si>
  <si>
    <t>Registrar oportunamente las novedades que se presenten dentro del sistema de personal y de nómina.
 Revisión de información generada luego del cargue de la información en el sistema de nómina, mediante la generación de prenóminas, lo cual esta incluido en el procedimiento (en proceso de aprobación).</t>
  </si>
  <si>
    <t xml:space="preserve">Continuar realizando los proceso de revisión y validación del cargue de información mediante la generación de prenóminas.
</t>
  </si>
  <si>
    <t>Se proyecta el procedimiento de Nómina, el cual se encuentra en proceso de revisión y aprobación por parte de la Secretaría General, para ajustes y posterior Publicación.</t>
  </si>
  <si>
    <t>Se continua proceso de ajustes en el procedimiento de nómina con apoyo del Ciclo Financiero y de la asesoría de la Secretaría General.
Actualmente se generan prenóminas (confidenciales) para realizar las revisiones necesarias frente al cargue de información que minimice el riesgo en el cargue de información de funcionarios en la misma.</t>
  </si>
  <si>
    <t>"Se remite proyecto definitivo del  A-GH-P013 PROCEDIMIENTO DE NOMINA para firma de la Secretaría General.
Se anexan las siguientes evidencias:
* Guía de procedimientos de nómina
* Proyecto final A-GH-P013 PROCEDIMIENTO DE NOMINA
*Correo de IDEAM - Envío proyecto definitivo A-GH-P013 PROCEDIMIENTO DE NOMINA.
Actualmente se continuúan generando prenóminas (confidenciales) para realizar las revisiones necesarias frente al cargue de información que minimice el riesgo en el cargue de información de funcionarios en la misma."</t>
  </si>
  <si>
    <t>Revisión de información generada luego del cargue de la información en el sistema de nómina, mediante la generación de prenóminas, lo cual esta incluido en el procedimiento (en proceso de aprobación).</t>
  </si>
  <si>
    <t>Aprobación y cargue del procedimiento de nómina en el SGI.</t>
  </si>
  <si>
    <t>Se presenta proyecto de procedimiento de nómina el cual esta en proceso de revisión por parte de la coordinadora</t>
  </si>
  <si>
    <t>Se remite proyecto definitivo del  A-GH-P013 PROCEDIMIENTO DE NOMINA para firma de la Secretaría General.
Se anexan las siguientes evidencias:
* Guía de procedimientos de nómina
* Proyecto final A-GH-P013 PROCEDIMIENTO DE NOMINA
*Correo de IDEAM - Envío proyecto definitivo A-GH-P013 PROCEDIMIENTO DE NOMINA.
Actualmente se continuúan generando prenóminas (confidenciales) para realizar las revisiones necesarias frente al cargue de información que minimice el riesgo en el cargue de información de funcionarios en la misma.</t>
  </si>
  <si>
    <t>Promulgación de leyes y decretos que implementan las políticas de austeridad del gasto público, que afectan directamente el presupuesto asignada para el buen desarrollo de las actividades indicadas en los planes y programas del Instituto</t>
  </si>
  <si>
    <t>Que se afecte y/o disminuya el presupuesto inicialmente asignado para la ejecución de los planes.</t>
  </si>
  <si>
    <t>No realizar la efectiva ejecución de las actividades planeadas dentro de los Planes y Programas de  Gestión del Desarrollo del Talento Humano del Instituto y que limitarían el avance y alcance de los indicadores propios de cada plan.</t>
  </si>
  <si>
    <t>Seguimiento a la ejecución del Plan Estratégico del Talento Humano</t>
  </si>
  <si>
    <t>Continuar con el seguimiento a la ejecución del Plan Estratégico del Talento Humano.
Realizar procesos de autoevaluación y retroalimentación del avance de cada uno de los planes y su ejecución de manera periodíca.</t>
  </si>
  <si>
    <t>Actualmente se realiza seguimiento a los indicadores formulados en cada uno de los planes publicados, y dicho seguimiento de encuentra contenido en el Sietema de Gestión Documental Orfeo.</t>
  </si>
  <si>
    <t>Se continua realizando el respectivo seguimiento a los indicadores formulados en cada uno de los planes publicados de manera mensual. Este seguimiento se encuentra cargado en expediente del Sistema de Gestión Documental Orfeo mediante número: 202120204310300001E</t>
  </si>
  <si>
    <t>"Se continua realizando el respectivo seguimiento mensual a los indicadores formulados en cada uno de los planes publicados. Este seguimiento incluye el balance de avances generados en cada uno de los planes institucionales a cargo del Grupo de Administraciòn y Desarrollo del Talento Humano.
Este cargue de seguimientos se diligencia con cada una de las personas respondables de la ejecución de cada plan y se incluye en expediente del Sistema de Gestión Documental Orfeo mediante número: 202120204310300001E"</t>
  </si>
  <si>
    <t>Seguimiento mensual que se realiza actualmente a los procesos de contratación derivado de la ejecución de los planes.</t>
  </si>
  <si>
    <t xml:space="preserve">Continuar con el seguimiento mensual que se realiza actualmente a los procesos de contratación derivado de la ejecución de los planes.
</t>
  </si>
  <si>
    <t>A su vez se realiza seguimiento a los procesos de contratación propios de los Planes de Talento Humano, los cuales también se encuentran incluidos en el Sistema de Gestión Documental Orfeo de manera mensual.</t>
  </si>
  <si>
    <t>Se continua realizando seguimiento a los procesos de contratación propios de los Planes de Talento Humano, los cuales también se encuentran incluidos en el Sistema de Gestión Documental Orfeo mediante número radicado: 20212020002993</t>
  </si>
  <si>
    <t>"Se continúa realizando seguimiento permanente a los avances en los procesos de contratación y de ejecución presupuestal de los montos asignados al Grupo de Administraciòin y Desarrollo del Talento Humano para la vigencia 2021, a su vez se realizò elk reporte resumen de la ejecuciòn presupuestal mediante formato suministrado por la Secretarìa General para tales fines.
Evidencias en radicado de Orfeo número 20212020002993"</t>
  </si>
  <si>
    <t>Seguimiento mensual al avance de los indicadores inmersos en cada uno de los Planes de Talento Humano.</t>
  </si>
  <si>
    <t xml:space="preserve">Continuar con el seguimiento mensual al avance de los indicadores inmersos en cada uno de los Planes de Talento Humano.
</t>
  </si>
  <si>
    <t>Se continua realizando el respectivo seguimiento a los indicadores formulados en cada uno de los planes publicados de manera mensual. Este seguimiento se encuentra cargado en expediente del Sietema de Gestión Documental Orfeo mediante número: 202120204310300001E</t>
  </si>
  <si>
    <t>*Presentación de documentación incompleta e indebido diligenciamiento del formato de afiliación. 
 *Reporte inoportuno de la novedad de traslado.</t>
  </si>
  <si>
    <t>Reporte inoportuno de la novedad de vinculación.
 Incumplimiento en la entrega de documentos propios para realizar las respectivas afiliaciones.</t>
  </si>
  <si>
    <t xml:space="preserve">Probabilidad que se geenre un Incumplimiento a la afiliación del Sistema General de Seguridad Social y Riesgos Profesionales por reporte inoportuno de la novedad de vinculación </t>
  </si>
  <si>
    <t xml:space="preserve">Afiliación oportuna de los funcionarios al Sistema General de Seguridad Social y Riesgos Laborales teniendo en cuenta la normatividad legal vigente. </t>
  </si>
  <si>
    <t xml:space="preserve">Continuar realizando los procesos de afiliación oportuna de los funcionarios al Sistema General de Seguridad Social y Riesgos Laborales teniendo en cuenta la normatividad legal vigente. </t>
  </si>
  <si>
    <t>Actualmente se realiza el cargue de información de soportes de afiliación al Sistema de Seguridad Social y Riesgos Laborales en carpeta compartida de Drive bajo confidencialidad.</t>
  </si>
  <si>
    <t>Actualmente se continúa realizando el proceso de afiliación y generación de soportes de afiliación al Sistema de Seguridad Social y Riesgos Laborales de acuerdo a las vinculaciones y contratos propios del Ideam.</t>
  </si>
  <si>
    <t>"Actualmente se continúa realizando el proceso de afiliación y generación de soportes de afiliación al Sistema de Seguridad Social y Riesgos Laborales de acuerdo a las vinculaciones y contratos propios del Ideam.
Se realizan solicitudes mensuales de documentaciòn a las personas encargadas de los procesos de vinculaciòn, para que remitan la documentaciòn necesaria que se requiere para ejecutar las afiliaciones al Sistema General de Seguridad Social. 
Actualmente se realizó actualización e integración del procedimiento de Afiliaciones para funcionarios y contratistas al Sistema General de Seguridad Social, el cual fue tramitado desde el Grupo de Administración y Desarrollo del Talento Humano y remitido a la Secretarìa General para su respectiva revisiòn y firma, para posterior publicación en el mapa de procesos del Instituto."</t>
  </si>
  <si>
    <t xml:space="preserve">
Solicitudes directas y documentadas a los nuevos funcionarios mediante el envío del listado de los documentos inherentes para llevar a cabo los procesos de afiliación
</t>
  </si>
  <si>
    <t xml:space="preserve">
Continuar realizando las solicitudes directas y documentadas a los nuevos funcionarios mediante el envío del listado de los documentos inherentes para llevar a cabo los procesos de afiliación
</t>
  </si>
  <si>
    <t>Se continúan realizando los procesos de afiliación al Sistema de Seguridad Social y Riesgos Laborales en el momento de la remisión de la documentación requerida para ello.</t>
  </si>
  <si>
    <t>Control de soportes de afiliación generados tras surtido el trámite de cada una de las afiliaciones.</t>
  </si>
  <si>
    <t>Continuar llevando el control de soportes de afiliación generados tras surtido el trámite de cada una de las afiliaciones.</t>
  </si>
  <si>
    <t>A su vez se surten los procesos de recolección de documentación antes del acto de posesión mediante correo electrónico el cual contempla una lista de chequeo de los documentos necesarios y obligatorios a allegar antes de dicho nombramiento.</t>
  </si>
  <si>
    <t>Actualmente se continúa realizando el proceso de afiliación y generación de soportes de afiliación al Sistema de Seguridad Social a las vinculaciones propias del Ideam.</t>
  </si>
  <si>
    <t>Gestión Financiera</t>
  </si>
  <si>
    <t>Falta de aplicación de manera adecuada del procedimiento pago a proveedores y contratistas</t>
  </si>
  <si>
    <t xml:space="preserve">
Incumplimiento por parte de los proveedores y contratistas a los requisitos previstos por el IDEAM en el procedimiento pago a proveedores y contratistas establecidos para  las cuentas de cobro.</t>
  </si>
  <si>
    <t xml:space="preserve">
Probabilidad de  afectacion al desempeño eficaz y eficiente de la gestion financiera en el registro de las obligaciones adquiridas con proveedores y contratistas por incumplimeinto por parte de estos a los requisitos previstos por el IDEAM en el procedimiento pago a proveedores y contratistas.</t>
  </si>
  <si>
    <t xml:space="preserve">El profesional y/o contratista verifica por medio del check list el cumplimiento de los requisitos legales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</si>
  <si>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Llevar indicador de verificación de requisitos trámites cuenta de cobro .</t>
  </si>
  <si>
    <t>Secretaria de contabilidad</t>
  </si>
  <si>
    <t>Permanente</t>
  </si>
  <si>
    <t>Revisión de contexto estratégico, actualización en la redacción de riesgos e inclusión de los riesgos en el mapa valorados bajo la nueva metodología del DAFP. 
 Entre el periodo comprendido de diciembre de 2020 a marzo 2021. Se adjunta la relación de las cuentas de cobro de diciembre, enero, febrero y marzo</t>
  </si>
  <si>
    <t>Teniendo en cuenta observaciones realizadas y considerando que durante el periodo de julio a septiembre de la vigencia 2021 se tramitaron 1157 cuentas de cobro o factura de proveedores y contratistas, como evidencia se adjunta muestra de los check list de los meses de julio, agosto y septiembre; asi mismo muestra del historico del orfeo en donde se refleja las devoluciones y  las observaciones realizadas;  los correos enviados para socializar las instrucciones relacionadas con el tramite a las cuentas de cobro o facturas de proveedores y contratistas de los meses de julio, agosto y septiembre, las presentaciones en las cuales se describe el paso a paso de este procedimiento y la lista de asistencia a las socializaciones virtuales que se realizaron en los meses de julio y agosto, de igual forma se anexan matriz donde se deja registrado las observaciones presentadas.</t>
  </si>
  <si>
    <t>El grupo  de contabilidad realiza periodicamente socialización y capacitaciones a contratistas y supervisores sobre el adecuado diligenciamiento de las cuentas de cobro y los documentos soportes que son requeridos para la oportuna aprobación de las mismas, dejando como evidencia listado de asistencia y slides.</t>
  </si>
  <si>
    <t>Sin Documentar</t>
  </si>
  <si>
    <t>Posibles comportamientos no éticos de los empleados</t>
  </si>
  <si>
    <t>Falta de verificación de los soportes legales y y documentación establecida como requisito por el Ideam. Así como debilidad en la revisión y en la aprobación de las obligaciones por parte del coordinador.</t>
  </si>
  <si>
    <t xml:space="preserve"> Probabilidad de recibir beneficio economico por parte de un  tercero,  debido al tramite de obligaciones sin el cumplimiento de los requisitos definidos por el IDEAM en el procedimiento pago a proveedores y contratistas</t>
  </si>
  <si>
    <t>El profesional y/o contratista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sistema de gestiion documental previsto por el IDEAM.</t>
  </si>
  <si>
    <t>Llevar matriz novedades mes cuentas de cobro</t>
  </si>
  <si>
    <t>Se verifico el formato de check list y se determino que el mismo no requeria de ser actualizado;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cuenta con matriz de novedades de las cuentas de cobro meses de mayo y junio asi como listado de las cuentas tramitadas.</t>
  </si>
  <si>
    <t>Información financiera reportada por las areas generadoras de información diferente a la registrada en los estados financieros</t>
  </si>
  <si>
    <t>Falta de conciliaciones entre el Grupo de Contabilidad y las áreas generadoras de información contable</t>
  </si>
  <si>
    <t>Posibilidad de recibir requerimientos e investigaciones por parte de los entes de control por inexactitud en las cifras reveladas en los Estados Financieros del IDEAM.</t>
  </si>
  <si>
    <t>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t>
  </si>
  <si>
    <t>Elaborar las conciliaciones contables, para ser revisadas y aprobadas por contabilidad y el área generadora de información contable.</t>
  </si>
  <si>
    <t>Profesionales y/o contratistas del grupo de contabilidad</t>
  </si>
  <si>
    <t>Revisión de contexto estratégico, actualización en la redacción de riesgos e inclusión de los riesgos en el mapa valorados bajo la nueva metodología del DAFP. 
 Entre el periodo comprendido de diciembre 2020 a marzo 2021, I- Cuatrimestre de 2021 se reporta:  Por el cronograma de cierre del aplicativo contable SIIF nacion segun información suministrada por la contaloria, se esta ejecutando del primer trimestre de 2021 en abril, no es posible presentar en este cuatrimestre la evidencia de esos meses; por lo cual presentaremos evidencia cuatrimestre vencido. 
 Enviamos las conciliaciones contables del agosto a diciembre de 2020.</t>
  </si>
  <si>
    <t>Como evidencias de cumplimiento en la aplicación de los controles establecidos para este riesgo se cargo en la ruta determinada mediante el memorando 20211010001903 las conciliaciones entre contabilidad y las diferentes areas generadoras de la información (Oficina Juridica- Grupo de Administración y desarrollo del talento humano-Grupo de Tesoreria y almacenes) de los meses enero a junio.</t>
  </si>
  <si>
    <t>Se adjunta como evidencia las conciliaciones del periodo julio a septiembre las cuales obran como respaldo del cotejo de informacion que efectua contabilidad y las areas generadoras de información.</t>
  </si>
  <si>
    <t>Cumplimiento</t>
  </si>
  <si>
    <t>Desconocimiento de las fechas para la presentación de boletines y reportes de ley</t>
  </si>
  <si>
    <t>Posibilidad de recibir sanciones por parte del ente de control u otro ente regulador por la inoportunidad en la presentación de los boletines y reportes de ley a la Contaduria General de la Nación.</t>
  </si>
  <si>
    <t>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t>
  </si>
  <si>
    <t>Elaborar el cronograma de los reportes a entregar a los entes de control y se indicara la fecha de validación del reporte ante el ente de control. Este cronograma puede presentar cambios de acuerdo a los cambio de la Contaduria, por lo cual puede presentar actualizaciones.</t>
  </si>
  <si>
    <t>Profesional especializado del grupo de contabilidad</t>
  </si>
  <si>
    <t>Revisión de contexto estratégico, actualización en la redacción de riesgos e inclusión de los riesgos en el mapa valorados bajo la nueva metodología del DAFP. 
 En el I- cuatrimestre de 2021 (dic 2020 a marzo 2021) se reporto: 
 Este reporte se realiza trimestral y durante el primer cuatirmestre 202, se reporto solo el Chip de la información de diciembre 2020.</t>
  </si>
  <si>
    <t>Como evidencias de cumplimiento en la aplicación de los controles establecidos para este riesgo se cargo en la ruta determinada mediante el memorando 20211010001903 el cronograma de informes contables, la evidencia de envio de la información a la Contaduria General de la Nación del I y II trimestre y la publicación de los estados financieros en la pagina web del IDEAM.</t>
  </si>
  <si>
    <t>Se adjunta como evidencia el cronograma,  de acuerdo a las fechas establecidas por la CGN se anexa el pantallazo de  envio de la información mediante el CHIP  a la Contaduria General de la Nación del III trimestre  y la publicación de los estados financieros en la pagina web del IDEAM de los meses de julio, agosto y septiembre</t>
  </si>
  <si>
    <t>Documentos y/o soportes contables generados por el grupo de contabilidad, accesibles a usuarios no autorizados que puedan modificar o eliminar información relevante de la contabilidad o que la soporte</t>
  </si>
  <si>
    <t>*No elaboración de archivos de respaldo
 *Falta de limitación al ingreso y manipulación de la información generada</t>
  </si>
  <si>
    <t>Posibilidad de reprocesos de actividades y aumento de carga operativa por perdida, eliminacion, modificacion u ocultamiento de la informacion de la entidad que reposa en Drive.</t>
  </si>
  <si>
    <t>iii)Fallas Tecnologicas</t>
  </si>
  <si>
    <t>En drive se tiene el espacio de almacenamiento que permite habilitar a usuarios para modificación y/o consulta, además se puede observar el ultimo usuario que modifico dicho documento.</t>
  </si>
  <si>
    <t>Realizar reunión para detereminar los lineamientos de la información que se sube por parte de contabilidad al DRIVE.</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</si>
  <si>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pantallazos de como esta la carpeta del grupo de contabilidad en drive.</t>
  </si>
  <si>
    <t>El cordinador del grupo de contabilidad reporta al administrador de SIIF Nación las novedades para modificación y accesos de usuarios al aplicativo SIIF Nación en el modulo contable.</t>
  </si>
  <si>
    <t>Diligenciar los formularios de SIIF Nación II, para habilitar o cambiar funciones a los usuarios de la herramienta, si se presentan ingresos o cambios en los usuarios.</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</si>
  <si>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los formularios de SIIF NACIÓN II.</t>
  </si>
  <si>
    <t>Inoportunidad en los pagos</t>
  </si>
  <si>
    <t>*Demora en el trámite de las obligaciones que son allegadas a la dependencia para pago
 *Calidad de la información y/o documentación</t>
  </si>
  <si>
    <t xml:space="preserve">Probabilidad de sanciones disciplinarias, fiscales y penales por incumplimiento de los pagos o pago no oportuno obligaciones contraídas por el Instituto con terceros en los términos establecidos por parte del Instituto. </t>
  </si>
  <si>
    <t>Afectación menor a 10 SMLMV</t>
  </si>
  <si>
    <t>El funcionario y/o contratista del grupo de tesorería verifica que la información y documentación anexas en el radicado correspondan con el tipo de pago que se espera realizar a través los requisitos definidos en los procedimientos de pago.</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</si>
  <si>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</si>
  <si>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</si>
  <si>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</si>
  <si>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1- Se valida al final del día en SIIF Nación que las obligaciones asignadas a tesorería queden pagadas.
2- Se genera el reporte mensual donde se evidencia los pagos oportunos.</t>
  </si>
  <si>
    <t>"1- Se valida al final del día en SIIF Nación que las obligaciones asignadas a tesorería queden pagadas.
2- Se genera el reporte mensual donde se evidencia los pagos oportunos."</t>
  </si>
  <si>
    <t>Errores en la presentación y pago de las declaraciones tributarias a nombre del Instituto</t>
  </si>
  <si>
    <t>*Desconocimiento en la legislación tributaria actual para la revisión de la liquidaciones de impuestos a cargo del Instituto, por parte de los responsables de practicar las Retenciones 
 *Error en la determinación del los impuestos a cargo del Instituto, por parte de los responsables de determinarlos</t>
  </si>
  <si>
    <t>* Probabilidad de sanciones disciplinarias, fiscales y penales por incumplimiento y/o inexactitudes en las declaraciones y pagos de impuestos.
 * Probabilidad de pago no oportuno de las responsabilidades tributarias del Instituto con las administraciones de Impuestos Nacionales y Territoriales.</t>
  </si>
  <si>
    <t>El funcionario y/o contratista del grupo de tesorería y las áreas operativas verifican que la información y documentación anexas en el radicado correspondan con el tipo de impuestos o contribución a declarar y pagar a través los requisitos definidos en los procedimientos de declaración y pago de impuestos.</t>
  </si>
  <si>
    <t>1- Se efectúa la revisión de la liquidación de los impuestos a las obligaciones allegadas al Grupo de Tesorería antes de realizar los pagos, de acuerdo a los cuadros adjuntos. 
 2- Se devuelven a contabilidad los Orfeos que presentan diferencias para su respectiva corrección y se valida nuevamente antes de realizar el pago, dejando las respectivas notas en el histórico.</t>
  </si>
  <si>
    <t>Funcionarios y contratista Grupo de Tesorería</t>
  </si>
  <si>
    <t>1- Se verifica en cada una de las obligaciones asignadas a tesorería, que la liquidación de impuestos sea la correcta; se devuelven por Orfeo a contabilidad las que presentaron diferencias y se deja nota en el histórico. 
 2- Se genera reporte mensual se seguimiento.
 3- Se realiza seguimiento al cumplimiento de los cronogramas de las obligaciones tributarias de Bogotá y de las áreas operativas.
 *Radicados Impuestos de Diciembre de 2020 a Marzo 2021:
 20212050000043 / 20212050000053 / 20212050000063 / 20212050000073 / 20212050000083 / 20212050000093 / 20212050000103 / 20212050000113 / 20212050000123 / 20212050000133 / 20212050000153 / 20212050000163 / 20212050000143 / 20212050000843 / 20212050000853 / 20212050001083 / 20212050001093 / 20212050001103 / 20212050001463 / 20212050001473 / 20212050001483 / 20212050001493 / 20212050001503 / 20212050001513 / 20212050001523
 20212050001533
 20212050001543
 20212050001553
 20212050001563
 20212050001573
 20212050001583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</si>
  <si>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Abril a Julio 2021:
20212050001973, 20212050001983, 20212050001993, 20212050002003, 20212050002013, 20212050002593, 20212050002603, 20212050002613, 20212050002623, 20212050002633, 20212050002643, 20212050002653, 20212050002663, 20212050002673, 20212050002683, 20212050002693, 20212050002703, 20212050002713, 20212050003323, 20212050003333, 20212050003343, 20212050003353, 20212050003363, 20212050003823, 20212050003833, 20212050003843, 20212050003853, 20212050003863, 20212050003873, 20212050003883, 20212050003893, 20212050003903, 20212050003913, 20212050003923, 20212050003933, 20212050003943, 20212050002183, 20212050002843, 20212050003383, 20212050003953, 20212050002853, 20212050003963.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</si>
  <si>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Agosto a Octubre 2021:
20212050004453, 20212050004463, 20212050004473, 20212050004483, 20212050004493, 20212050005243, 20212050005253, 20212050005263, 20212050005273, 20212050005283, 20212050005293, 20212050005303, 20212050005313, 20212050005323, 20212050005333, 20212050005343, 20212050005353, 20212050005363, 20212050006273, 20212050006283, 20212050006293, 20212050006303, 20212050006313.</t>
  </si>
  <si>
    <t>Errores en el desarrollo de actividades a cargo de la coordinación.</t>
  </si>
  <si>
    <t>*Profesional Especializado 2028-17 no capacitado para desarrollar las funciones del cargo; desconocimiento de la normativa vigente.
 * Sobrecarga laboral para el coordinador, cansancio mental y físico que conlleva a la posible materialización de riesgos por error.</t>
  </si>
  <si>
    <t>* Probabilidad de sanciones disciplinarias, fiscales y penales por incumplimiento y/o inexactitudes o errores en pagos, presentación de impuestos y gestión de PAC.</t>
  </si>
  <si>
    <t>Tramitar ante el Grupo de Administración y Desarrollo de Talento Humano la gestión para solucionar la debilidad que tiene la dependencia de tesorería con respecto a la formación y experiencia del Profesional Especializado 2028-17 en la materia.</t>
  </si>
  <si>
    <t>Solicitar intervención al Grupo de Administración y Desarrollo de Talento Humano para la solución de la situación.</t>
  </si>
  <si>
    <t>1- Se efectúa la revisión del manual de funciones con el Profesional Especializado 2028-17.
 2- Se solicita reubicación, por parte del Profesional Especializado 2028-17, a su cargo de planta con el fin de minimizar el riesgo.</t>
  </si>
  <si>
    <t>1. Se realizo la reubicación del Profesional Especializado 2028-17 a su cargo de Profesional Especializado 2028-15 de la Oficina de Planeación en aceptacion de la renuncia según Resolución N°0404 del 12 de mayo de 2021.
2. Se realiza la provisión del empleo Profesional Especializado 2028-17 por encargo según Resolución N°0530 del 10 de junio de 2021.
3. Se encuentra en tramite la Provisión del encargo del Profesional Especializado 2028-15 según Memorando N°20212020011803.</t>
  </si>
  <si>
    <t>"1. Se evidencia en el reporte mensual de Indicadores de Gestión, el cumplimiento al 100% de la presentación de Impuestos frente a las Declaraciones exigidas por la Ley, radicados de consulta correspondientes a los meses de agosto a octubre:
- 20212050005393, 20212050006333, 20212050007103.
2. Se realiza la gestion de las correspondientes Declaraciones de la Sede Principal - Bogotá, entre las que se evidencian:
- Declaraciones de Retencion en la Fuente meses agosto, septiembre y octubre.
- Declaraciones de Rete ICA bimestres julio-agosto y septiembre-octubre.
- Declaraciones de IVA bimestres julio-agosto y septiembre-octubre.
3. Se evidencia que no se generarón pagos con PAC de otro mes.
4. Se asigno actividades responsabilidad del Profesional Especializado 2028-17 a los funcionarios del Grupo de Tesoreria, para garantizar la gestion y finalizacion oportuna de los tramites de este cargo."</t>
  </si>
  <si>
    <t>Servicios 
(Pronósticos y alertas )</t>
  </si>
  <si>
    <t xml:space="preserve">
* Indisponibilidad de recursos
* Situaciones de orden público 
* Falla en el suministro o saturación de  las telecomunicaciones (internet, enlaces datos, planta telefónica y relacionados).</t>
  </si>
  <si>
    <t>* Obsolescencia de los equipos de OSPA  (hardware y software)  generando fallas tecnologicas en el instituto
* Falta de personal idóneo para prestar el servicio de pronósticos y alertas.</t>
  </si>
  <si>
    <t>Probabilidad de pérdida de credibilidad de la entidad ante la comunidad, aumento en la incertidumbre en el análisis de la información y emisión de alertas oportuna para la toma de decisiones relacionadas con la gestión del riesgo, por fallas en el sumininistro o saturación de las telecomunicaciones debido a la obsolencia de los equipos para el monitoreo de condiciones hidrometeorológicas y ambientales.</t>
  </si>
  <si>
    <t>Aplicación del procedimiento soporte técnico de informática por mesa de ayuda para solicitar el apoyo de manera inmediata de acuerdo a la magnitud de los daños</t>
  </si>
  <si>
    <t xml:space="preserve">Documentar y realizar seguimiento al cierre o respuesta de las mesas de ayuda enviadas a informatica. </t>
  </si>
  <si>
    <t>Jefe OSPA</t>
  </si>
  <si>
    <t xml:space="preserve">Se actualiza de acuerdo a la guia del DAPF la redacción del riesgo y se incluyen nuevos controles ya que el definido anteriormente no se encontraba relacionado con la causa raíz, por lo cual se generará la evidencia de este control en el proximo cuatrimestre </t>
  </si>
  <si>
    <t xml:space="preserve">Se actualiza el mapa de riesgos de la Ofcina del Servicio de Pronosticos y Alertas de acuerdo a la guia de administracion de riesgos del DAFP version 5
(Diciembre 2020), y con base en la mesa de trabajo virtual del dia 10 de agosto 2021. Anexo formato control de cambios
En el segundo cuatrimestre teniendo en cuenta el cambio al control, se socializan los documentos del proceso a todo el personal con el fin de conocer su aplización en la oficina </t>
  </si>
  <si>
    <t>"1. Se reporta la totalidad de mesas de ayuda generadas para superar las fallas tecnologicas detectadas.
2. Se reporta documento con los link de acceso a las capacitaciones y comites tecnicos adelantados por el personal misional de la OSPA."</t>
  </si>
  <si>
    <t>Capacitaciones a los funcionarios y coordinadores que pertenecen a la OSPA sobre el funcionamiento de la misma, que incluya procedimientos para manejo de equipos, reporte en mesa de ayuda, inspecciones y monitoreo a equipos y sistemas que maneja la dependencia.</t>
  </si>
  <si>
    <t>Aleatoria</t>
  </si>
  <si>
    <t xml:space="preserve">Se realizara cada vez que ingrese un funcionario o contratista nuevo una inducción a las activudades o responsabilidades que tendrá y periodicamente se realizan socialización del adecuado funcionamiento de los equipos  y sistemas que maneja la dependencia </t>
  </si>
  <si>
    <t xml:space="preserve">Se han contratado  26 profesionales contratistas que hacen parte del equipo tecnico que realiza turnos de monitoreo de condicioes hidrometeorologicas y ambientales 24/7 
Solicitud de requerimientos e infraestructura tecnologica para la operación de OSPA </t>
  </si>
  <si>
    <t>* Fallas técnicas y naturales en fuentes de información hidrometeorológicas (estaciones, radares y  satélites meteorológicos). 
* Falta de personal idóneo para prestar el servicio de pronósticos y alertas
* Obsolescencia de los equipos (hardware y software).
* Actos malintencionados frente al manejo de la información que reposa en la oficina
* Recolección de información fragmentada o incompleta
*Desconocimiento (o desacato) del personal que ejecuta el proceso.</t>
  </si>
  <si>
    <t xml:space="preserve">
* Falta de seguimiento y aplicación de los procedimientos y formatos definidos en SGI para la generación de boletines, alertas e informes técnicos
* Falta de personal idóneo para prestar el servicio de pronósticos y alertas.</t>
  </si>
  <si>
    <t xml:space="preserve">Probabilidad de pérdida de credibilidad de la entidad ante la comunidad, aumento en la incertidumbre en el análisis de la información y emisión de alertas tardías para la toma de decisiones relacionadas con la gestión del riesgo por falta de confiabilidad de la información, al no seguir los procedimientos para la generación de información misional </t>
  </si>
  <si>
    <t xml:space="preserve">*Validación y seguimiento de los datos  hidrometeorológicos preliminares recibidos por estaciones, radares y satélites, se da automatico para GOES 16 y radares </t>
  </si>
  <si>
    <t>Registro de informacion en el formato reporte registro de datos dia meteorologico</t>
  </si>
  <si>
    <t xml:space="preserve">Permanente </t>
  </si>
  <si>
    <t xml:space="preserve">No se realiza por medio de un formato teniendo en cuenta que el satelite envia información cada 10 minutos que se convierten en 80 imágenes, por lo cual el proceso se realiza de manera automática se realiza por medio de los scrips.  Por medio de reunión se realiza la presentación del funcionamiento de los radares </t>
  </si>
  <si>
    <t>En la actualidad se cuenta con un grupo de profesionales (funcionarios y contratistas) que mensualmente participan de la programación para cubrir todos los turnos para garantizar la continua y eficiente prestacion del servicio,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</si>
  <si>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 xml:space="preserve">*Planillas de programación de turnos (grupos temáticos) </t>
  </si>
  <si>
    <t xml:space="preserve">En la actualidad se cuenta con un grupo de funcionarios y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
La evidencia se presentará en el segundo cuatrimestre </t>
  </si>
  <si>
    <t>En la OSPA los funcionarios y contratistas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</si>
  <si>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 xml:space="preserve">*Realizar respaldos de información de manera periódica en caso de falla de equipo, software o red en un servicio CLOUD o físico no atado a la red de la oficina. </t>
  </si>
  <si>
    <t>* Uso de las herramientas dispuestas en la oficina para lucro personal.</t>
  </si>
  <si>
    <t>* Actos malintencionados frente al manejo de la información que reposa en la oficina
* Entrega de información preliminar para fines privados
* Elaboración de pronósticos dirigidos</t>
  </si>
  <si>
    <t>Manejo inapropiado de la información</t>
  </si>
  <si>
    <t>Contar con profesionales dedicados a la defensa judicial de la entidad.</t>
  </si>
  <si>
    <t>Sin Registro</t>
  </si>
  <si>
    <t>Gestión Jurídica y Contractual</t>
  </si>
  <si>
    <t>* Desconocimiento de la normatividad contractual vigente por parte de los abogados de la OAJ.
 * Deficiencias en la revisión de estudios previos.
 * Incumplimiento de los requisitos y tiempos establecidos en el proceso de gestión jurídica y contractual.</t>
  </si>
  <si>
    <t>Falta de actualización de la normatividad vigente y de socialización de procedimientos.</t>
  </si>
  <si>
    <t>Posibilidad de configurar faltas penales, fiscales y disciplinarias por inadecuada aplicación de los principios contractuales en las diferentes etapas de la contratación del Instituto.</t>
  </si>
  <si>
    <t>Los abogados de contratación estarán en actualización permanente de la normatividad contractual, compartiendo al interior del grupo, en especial al promulgarse nuevas normas. 
 Socialización de actualizaciones a los manuales cuando se generen.</t>
  </si>
  <si>
    <t xml:space="preserve">No aplica de acuerdo a la Guia de administración de riesgos </t>
  </si>
  <si>
    <t>OAJ</t>
  </si>
  <si>
    <t>Lista de asistencia-Socialización procedimiento interno de contratación a la OAJ</t>
  </si>
  <si>
    <t>Como soportes de la capacitación permanente de los abogados se envían:  
1.Capacitación sobre contratación y supervisión
-Lista de asistencia
-Grabación zoom
2. Capacitación procedimiento para la contratación, modificaciones y liquidaciones o cierres y formatos actualizados.
-Lista asistencia
-Evaluación de efectividad</t>
  </si>
  <si>
    <t>* Falta de profesional encargado de la defensa judicial de la Entidadinformación incompleta.
 *Demoras en la entrega de la información por parte del área que cuenta con la información, o entrega de información incompleta.</t>
  </si>
  <si>
    <t>Falta de generar alertas en actividades asignadas por no contar con profesional para defensa judicial.</t>
  </si>
  <si>
    <t>Probabilidad de incumplir los términos para dar respuesta a los requerimientos judiciales y extrajudiciales por no generar alertas de vencimiento.</t>
  </si>
  <si>
    <t>Entre 50 y 100 SMLMV</t>
  </si>
  <si>
    <t xml:space="preserve">
El profesional encargado de defensa judicial hace el registro en la base de procesos del IDEAM y ante la ANDJE y como control presenta los informes semestrales ante el Comité de Conciliación.</t>
  </si>
  <si>
    <t>Contrato de profesional para la defensa judicial de la Entidad (Contrato 014 de 2021)</t>
  </si>
  <si>
    <t xml:space="preserve">
Se aplica el control definido y se aportan las siguientes evidencias 
1. Base de procesos judiciales IDEAM.
2. Informe semestral de procesos judiciales, conciliaciones extrajudiciales, laudos arbitrales.</t>
  </si>
  <si>
    <t>* Intereses particulares
 * Favorecimiento de intereses a terceros</t>
  </si>
  <si>
    <t>Comportamientos no éticos de los funcionarios y/o contratistas orientado a recibir un beneficio personal o a nombre de terceros</t>
  </si>
  <si>
    <t>Probailidad de realizar los procesos contractuales por parte de funcionario o contratista direccionando los procesos contractuales en favorecimiento de un tercero a cambio de dádivas o beneficios personales</t>
  </si>
  <si>
    <t>El riesgo afecta la imagen de la entidad a nivel nacional, con efecto publicitarios sostenible a nivel país</t>
  </si>
  <si>
    <t>La OAJ realiza la verificación de documentos para la evaluación del Comité de Contratación, que dará aprobación o no a los procesos de selección presentados.
 El control es la solicitud por correo electrónico a la dependencia que solicita la contratación, por parte de la OAJ de las observaciones sobre las especificaciones del proceso a contratar para que realice los ajustes.</t>
  </si>
  <si>
    <t>Verificación de los procesos a contratar en el Comité de Contratación</t>
  </si>
  <si>
    <t>Actas de Comité de Contratación</t>
  </si>
  <si>
    <t xml:space="preserve">1. Actas de Comité de Contratación, el manual de contratación define en la página 6 que el acta debera esta como mínimo suscrita por el secretario técnico del comite, por lo cual se anexan las actas con su firma </t>
  </si>
  <si>
    <t>* Falta de recursos e información
 * Falta de diligencia del apoderado</t>
  </si>
  <si>
    <t>Información incompleta o fuera de términos para ejercer la defensa de la Entidad</t>
  </si>
  <si>
    <t>Posibilidad de obtener un fallo adverso por no contar con las pruebas suficientes para ejercer una defensa técnica y adecuada de la Entidad.</t>
  </si>
  <si>
    <t xml:space="preserve">El abogado de defensa judicial presentará el estudio del caso ante el Comité de Conciliación como requisito previo a la defensa y como control presentará la ficha técnica diligenciada y elaborar  informes de ejecucion de los procesos presentarlos en el comité de conciliación </t>
  </si>
  <si>
    <t xml:space="preserve">Generar la alarma cuando se presente la demora o falta de entrega de información técnica para el ejercicio de la defensa. </t>
  </si>
  <si>
    <t>Actas de Comité de Conciliación</t>
  </si>
  <si>
    <t>1. Fichas técnicas de eKOGUI elaboradas previsamente del estudio del caso.
2. Actas de Comité de Conciliación 
3. Base de procesos judiciales
4. Capacitaciones del abogado de defensa judicial.</t>
  </si>
  <si>
    <t>Evaluación y el Mejoramiento Continuo</t>
  </si>
  <si>
    <t>Presiones indebidas
Abuso de Poder
falta de Conocimiento de la metodología</t>
  </si>
  <si>
    <t>Priorización inadecuada de los procesos a evaluar por parte de la OCI, que conforman el Plan Anual de Auditorias</t>
  </si>
  <si>
    <t xml:space="preserve">
Posibilidad de afectación reputacional por falta de conocimiento de la metodología, presiones indebidas y abuso de poder  para la priorización inadecuada de los procesos a evaluar por parte de la OCI que conforman el plan Anual de Auditorias. </t>
  </si>
  <si>
    <t>El jefe de la Oficina de Control Interno prepara y elabora el plan de auditorias bajo la metodología de riesgos para presentarlo a aprobación del Comité Institucional del Control Interno.</t>
  </si>
  <si>
    <t>Implementar en los CICCI, un acápite especial para informar las etapas de priorización de las auditorias que conforman el Plan anual de auditorias.</t>
  </si>
  <si>
    <t>Jefe Oficina de Control Interno</t>
  </si>
  <si>
    <t>30/04/2021
 31/08/2021
 31/12/2021</t>
  </si>
  <si>
    <t>En el Comité de Control Interno, realizado el 14 de diciembre de 2020 (punto 4 del acta), se informa al Comité la priorización y criterios determinados por la OCI para la determinación de las auditorias que conforman el Plan de Auditorias Vigencia 2021. 
 El Comité aprobó el plan de auditorias propuesto por la OCI, para la vigencia 2021.</t>
  </si>
  <si>
    <t>El jefe de la Oficina de Control Interno presenta los criterios de priorización tenidos en cuenta al Comité Institucional de Control Interno,   para aprobación del Plan de auditorias, quedando evidencia en el acta respectiva</t>
  </si>
  <si>
    <t>Gestión</t>
  </si>
  <si>
    <t>Que las recomendaciones, hallazgos sean formulados de manera subjetiva.</t>
  </si>
  <si>
    <t>Falta de capacitación, formación y debido cuidado profesional del Auditor</t>
  </si>
  <si>
    <t>Posibilidad de afectación reputacional por emisión informes con recomendaciones y/o hallazgos formulados de manera subjetiva, por falta de capacitación, formación y debido cuidado profesional del Auditor</t>
  </si>
  <si>
    <t>El auditor remite de forma previa el Informe de Auditoria al Jefe de la Oficina de Control Interno para aprobación</t>
  </si>
  <si>
    <t>Dar aplicación al Procedimiento de Auditoria Interna C-EM-P001 Actividad 10 Aprobación Informe de Auditoria</t>
  </si>
  <si>
    <t>Para dar cumplimiento al control, la Jefe de la Oficina remite vía correo electrónico las aprobaciones a los informes de auditoria y seguimientos a planes de mejoramiento.</t>
  </si>
  <si>
    <t>n.a.</t>
  </si>
  <si>
    <t>El Jefe de la Oficina de Control interno realiza capacitaciones sobre el Código de Ética del Auditor y conflicto de intereses mínimo cada 6 meses, al equipo de auditores de la Oficina de Control Interno</t>
  </si>
  <si>
    <t>Realización de Capacitaciones sobre el Código de Ética del Auditor y conflicto de intereses</t>
  </si>
  <si>
    <t>31/08/2021
 31/12/2021</t>
  </si>
  <si>
    <t>Actividad programada para ejecutarse en curso del primer semestre 2021</t>
  </si>
  <si>
    <t>El auditor previo a la ejecución de la planeación de la auditoria diligencia el formato REPORTE DE CONFLICTOS DE INTERÉS Y CONFIDENCIAL DE AUDITORIA INTERNA Código C-EM-F012 y lo adjunta a sus papeles de trabajo como evidencia de no poseer impedimentos que afecten el desarrollo de la auditoria</t>
  </si>
  <si>
    <t>Para la realización de auditorías de Gestión, el líder y equipo auditor, deben diligenciar el C-EM-F012
 FORMATO REPORTE DE CONFLICTOS DE INTERÉS Y CONFIDENCIAL DE AUDITORIA INTERNA</t>
  </si>
  <si>
    <t>Auditores OCI</t>
  </si>
  <si>
    <t>En el transcurso de la presente vigencia, se han ejecutado las siguientes auditorias: Auditoria Interna al proceso de Generacion de Datos y al Proceso de Gestión de Almacén e Inventarios
 Se adjuntan los respectivos formatos de reporte de conflicto de interés.</t>
  </si>
  <si>
    <t>Los hallazgos y recomendaciones sin la debida justificación jurídica, técnica y financiera para sustentar una toma de decisión</t>
  </si>
  <si>
    <t>Falta personal idóneo para emitir las recomendaciones correspondientes</t>
  </si>
  <si>
    <t>Posibilidad de afectación reputacional, por emitir  hallazgos y recomendaciones sin la debida justificación jurídica, técnica y  financiera para sustentar una toma de decisión, debido a falta de personal idóneo para emitir las recomendaciones correspondientes</t>
  </si>
  <si>
    <t>El Jefe de la Oficina de Control interno establece los requisitos mínimos de estudios y experiencia en los estudios previos para contratar auditores internos que realicen auditorias de gestión en cumplimiento del Plan Anual de Auditorias</t>
  </si>
  <si>
    <t>Definir en los estudios previos de contratación la exigencia como requisito la Certificación de Auditor y experiencia relacionada con el cargo a desempeñar</t>
  </si>
  <si>
    <t>Para la presente vigencia, se contrataron los servicios del Abogado, Contador, Ingenieros Ambientales (Misionales)y la Ingeniera de sistemas; en los estudios previos se determinaron los requisitos mínimos de experiencia y estudios, necesarios para ejecutar el correspondiente objeto contractual.</t>
  </si>
  <si>
    <t>El Jefe de la Oficina de Control interno aprueba los hallazgos y recomendaciones formuladas por el Auditor como mejora continua contenidas en el Informe de auditoria</t>
  </si>
  <si>
    <t>El auditor Proyecta el objetivo, alcance y cronograma del Programa de Auditoria para aprobación del Jefe de la Oficina de Control interno</t>
  </si>
  <si>
    <t>Dar aplicación al Procedimiento de Auditoria Interna C-EM-P001 Actividad 4 Aprobación Programa de Auditoria</t>
  </si>
  <si>
    <t>En el transcurso de la presente vigencia, se han ejecutado las siguientes auditorias: Auditoria Interno al Proceso de Generacion de Datos y Auditoria Interna al Proceso de Gestión de Almacén e Inventarios.
 Se adjuntan los respectivos programas de auditoria, debidamente aprobados por la Jefe de la Ofician de Control Interno</t>
  </si>
  <si>
    <t>Pérdida de información necesaria para los procesos internos de la Oficina</t>
  </si>
  <si>
    <t>Inadecuada Manipulación de información por parte de personal de la Oficina, bien sea contratistas o funcionarios.</t>
  </si>
  <si>
    <t>Posibilidad de afectación reputacional por Pérdida de información necesaria para los procesos internos de la Oficina  debido a inadecuada Manipulación de información por parte de personal de la Oficina, bien sea contratistas o funcionarios.</t>
  </si>
  <si>
    <t xml:space="preserve">El Jefe de la Oficina de Control interno socializa y capacita a los auditores, sobre la Política de  manejo de la información del repositorio de la Oficina de Control interno </t>
  </si>
  <si>
    <t>Realizar socialización al personal nuevo de la Oficina al momento del ingreso y retroalimentaciones periódicas cada 4 meses</t>
  </si>
  <si>
    <t>En la presente vigencia, se han efectuado dos (2) reuniones de inducción, el dia 27 de enero de 2021 de 8 a 10 am y el dia 7 de abril de 2021 de 8 a 9,30 am. En las citadas reuniones se abordan temas generales del Instituto, mapas de procesos, especialmente el de evaluación y mejoramiento continuo, temas de Orfeo e instrucciones sobre el manejo del repositorio de información de la Oficina (Drive), en donde los auditores deben archivar los documentos de las auditorias y seguimientos, los papeles de trabajo, las evidencias y los informes de las auditorias y seguimientos.</t>
  </si>
  <si>
    <t>Generación de Datos e Información Hidrometeorológica y Ambiental para la Toma de Decisiones 
(Hidrología)</t>
  </si>
  <si>
    <t>*Estaciones fuera de servicio. 
 *Personal técnico insuficiente para labores de campo.</t>
  </si>
  <si>
    <t>*Falla en los equipos.
 * Falta de papelería técnica e insumos.
 *Observador voluntario desmotivado.</t>
  </si>
  <si>
    <t>Probabilidad de incurrir en sanciones, pérdida de la imagen institucional por pérdida de continuidad de la información durante la toma de datos para estaciones hidrologicas convencionales y automáticas.</t>
  </si>
  <si>
    <t>i)Daños Activos Fisicos,</t>
  </si>
  <si>
    <t xml:space="preserve">Planeación operativa gestiona con  las áreas operativas  la cantidad de papelería técnica para las actividades de la operación de la red hidrológica </t>
  </si>
  <si>
    <t xml:space="preserve">Definición de las necesidades por áreas operativas, seguimiento a la gestión de las mismas </t>
  </si>
  <si>
    <t>Subdirector Hidrología</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</si>
  <si>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Este control se incluye como nuevo, por lo cual las evidencias se incluira en el 2 cuatrimestre</t>
  </si>
  <si>
    <t>Se adelantó inventario de necesidades de papelería técnica en las Áreas Operativas para las actividades de la operación de la red hidrológica. Control 1. Papelería técnica.</t>
  </si>
  <si>
    <t>*El Grupo de Monitoreo Hidrologico de la Subdirección de hidrologia y las áreas operativas , realizan auditorias internas de la red, a traves de las listas y verificación de los equipos e instrumentos.</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</si>
  <si>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</si>
  <si>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2. Documentos Auditoria Interna/1. Informe Auditoría Estaciones</t>
  </si>
  <si>
    <t>Mayor a 500 SMLMV</t>
  </si>
  <si>
    <t>El Grupo de redes reporta ante las autoridades competentes el hecho (pérdida del equipo) para realizar la reclamación a los seguros y de esta manera reubicar y establecer una nueva estación o instrumentos de medición.</t>
  </si>
  <si>
    <t>Correctivo</t>
  </si>
  <si>
    <t>Se presenta un caso en Villavicencio de siniestro de la estación Rionegro - (Guayabetal).</t>
  </si>
  <si>
    <t>Se realiza reporte y gestión de siniestro de estaciones estaciones hidrologicas automáticas.
Evidencia: Control 3. Siniestro_estaciones</t>
  </si>
  <si>
    <t>Generación de Datos e Información Hidrometeorológica y Ambiental para la Toma de Decisiones (Hidrología)</t>
  </si>
  <si>
    <t>*Falta de monitoreo a la operación y mantenimiento de la red.
 *Falta de personal para la captura, procesamiento y verificación de datos.
 *Fallas en la captura, tratamiento, almacenamiento y difusión de la información hidrológica
 *Falta de personal para la captura, procesamiento y verificación de datos.</t>
  </si>
  <si>
    <t>Generación de datos e información hidrológica inexacta e inoportunos, tomados por los observadores voluntarios y por posibles fallas en los instrumentos de medición.</t>
  </si>
  <si>
    <t>Posibilidad de afectación económica y reputacional sobre la misionalidad de la entidad por una generación de datos e información hidrológica inexacta e inoportunos, tomados por los observadores voluntarios y por posibles fallas en los instrumentos de medición.</t>
  </si>
  <si>
    <t xml:space="preserve">Definir planes de acción con el fin de establecer las mejoras con respecto a los resultados de auditorias de la red, resultados de la validación de los datos.  </t>
  </si>
  <si>
    <t>Subdirector Hidrología
 Coordinador Grupo Monitoreo Hidrologico</t>
  </si>
  <si>
    <t>Actualización a la Matriz de riesgos, incluyendo la redacción del riesgo, análisis de la frecuencia e impacto, calificación de cada uno de los controles y aplicación de plan de acción.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</si>
  <si>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1. Documentos Auditoria Interna/1. Informe Auditoría Estaciones
Se desarrollaron auditorías internas de verificación de información hidrológica vigencia 2020 Área las Áreas Operativas No. 1 y 9 Evidencia: Control 1. Documentos Auditoria Interna/ 2. Informe Auditoría Variables Hidrológicas.</t>
  </si>
  <si>
    <t>na.a.</t>
  </si>
  <si>
    <t>*El Grupo de Monitoreo Hidrologico realiza verificación y Validación de los datos a través de los sistemas de información del Instituto .</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</si>
  <si>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Actividades relacionadas a la validación de datos Hidrológicos del año 2020 de la Red Básica Nacional, a partir del inventario de la información hidrológica "primaria" registrada y medida en campo; calculada y disponible en cada Área Operativa, diagnóstico y verificación del estado de la información hidrológica registrada por los Observadores Voluntarios y registrada por los LG y estaciones automaticas, evaluación y, análisis de los datos horarios de las estaciones hidrológicas activas , de cada una de las Áreas Operativas que hayan retirado el 100% de los datos de niveles en cada una de las estaciones de su jurisdicción. Evidencia: Control 2. Verificación y Validación de datos</t>
  </si>
  <si>
    <t xml:space="preserve">Se adelantaron actividades  relacionadas a la validación de datos Hidrológicos del año 2020, evaluación y, análisis de los datos horarios de las estaciones hidrológicas activas de cada una de las Áreas Operativas. (Informes - meses (Abril, Mayo y Junio/2021). Evidencia: Control 2. Verificación y Validación de datos </t>
  </si>
  <si>
    <t>* El Grupo de monitoreo hidrologico de la Subdirección de hidrologia, planeación operativa y automatización realizan actividades de entrenamiento a los observadores voluntarios sobre la lectura de información hidrológica</t>
  </si>
  <si>
    <t>Subdirector Hidrología
 Coordinadores de los Grupos: Monitoreo Hidrologico,
  Planeación Operativa y Automatización</t>
  </si>
  <si>
    <t>Durante las visitas de auditoría, se realizaron actividades de reinducción a los observadores voluntarios encargado en estaciones hidrológicas sobre la lectura de nivel en la estación a cargo. Evidencia: Control 2. Reinducción observadores</t>
  </si>
  <si>
    <t>Gestión de Servicios Administrativos</t>
  </si>
  <si>
    <t xml:space="preserve">Fallas en la aplicación del lineamiento interno definido por el grupo </t>
  </si>
  <si>
    <t>Falta de seguimiento a la adquisición de bienes y servicios para el funcionamiento de la Entidad</t>
  </si>
  <si>
    <t xml:space="preserve">Probabilidad de fallas en la prestación del servicios que genera condiciones inadecuadas en el puesto de trabajo por falta de oportunidad en el suministro de bienes y servicios necesarios para el funcionamiento de la Entidad. </t>
  </si>
  <si>
    <t xml:space="preserve">Profesional del grupo de Servicios Administrativos verifica mensualmente la ejecución del plan de adquisiciones, en relación a los bienes y servicios necesarios para el funcionamiento del IDEAM, a través de reuniones grupales, las cuales  quedan contenidas en un acta </t>
  </si>
  <si>
    <t>Se actualizan los controles definidos, realización mensual de seguimiento la adquisición de bienes de la entidad</t>
  </si>
  <si>
    <t>Coordinador de Servicios Adminstrativos</t>
  </si>
  <si>
    <t>Se entregan actas realizadas en fechas:
 02 de febrero de 2021
 26 de marzo de 2021</t>
  </si>
  <si>
    <t>En el segundo cuatrimestre con el fin de verificar el plan de adqusión se entrega actas realizadas en la fecha:
16 de abril de 2021
18 de mayo de 2021
17 de junio de 2021
13 de julio de 2021</t>
  </si>
  <si>
    <t>En el tercer cuatrimestre con el fin de verificar el plan de adqusión se entrega actas realizadas en la fecha:
18 agosto de 2021
28 septiembre 2021
06 octubre 2021</t>
  </si>
  <si>
    <t>Estratégico</t>
  </si>
  <si>
    <t>Perdida de bienes por objeciones y/o prescripciones en el trámite de siniestros ante la aseguradora.</t>
  </si>
  <si>
    <t>*Incumplimiento al procedimiento A-AR-P0004-PROCEDIMIENTO TRÁMITE DE SINIESTROS</t>
  </si>
  <si>
    <t>Probabilidad de investigaciones penales, administrativas y disciplinarias por la perdida de bienes por objeciones y/o prescripciones en el trámite de siniestros ante la aseguradora debido al incumplimento del procedimiento de tramite de siniestros.</t>
  </si>
  <si>
    <t>Contratista del grupo de Servicios Administrativos verifica mediante base de datos y fisicamente la prescripcion de cada uno de los siniestros reportados.</t>
  </si>
  <si>
    <t>Reuniones bimensuales con la coordinación del grupo, para revisar todos los tramites adelantados por cada siniestro</t>
  </si>
  <si>
    <t>fecha de ingreso</t>
  </si>
  <si>
    <t>Se adjunta base de datos actualizada a 31 de marzo del seguimiento a los mismos.
 Se adjunta actas de reunión de seguimiento mensual en fechas:
 25 de febrero de 2021
 24 de marzo de 2021</t>
  </si>
  <si>
    <t>Se adjunta base de datos actualizada a 31 de julio del seguimiento a los mismos.
Se adjunta actas de reunión de seguimiento mensual en fechas:
 09 de abril de 2021
 11 de mayo de 2021
04 de junio de 2021
09 de julio de 2021</t>
  </si>
  <si>
    <t>Se adjunta base de datos actualizada a 31 de octubre del seguimiento a los mismos.
Se adjunta actas de reunión de seguimiento mensual en fechas:
 12 Agosto de 2021
9 septiembre de 2021
23 septiembre 
5 noviembre</t>
  </si>
  <si>
    <t xml:space="preserve">Carencia de controles en el proceso precontractual </t>
  </si>
  <si>
    <t>Direccionamiento de Estudios Previos para favorecer a terceros</t>
  </si>
  <si>
    <t>Revisar los  estudios previos para la contratación del suministro de materiales, equipos, elementos o servicios que requiera la Entidad, direccionado en beneficio de un tercero  en particular.</t>
  </si>
  <si>
    <t xml:space="preserve">Este riesgo de corrupción se cierra con el último seguimiento a diciembre de 2020 , en el 2021 no se va a realizar seguimiento al riesgo por que este va a ser realizado por la Oficina Asesora Juridica.
</t>
  </si>
  <si>
    <t>Manejo indebido de caja menor del IDEAM</t>
  </si>
  <si>
    <t>Inconsistencias en los documentos soportes (facturas y recibos) para legalizar pagos por caja menor</t>
  </si>
  <si>
    <t>Manejo de la caja menor del IDEAM por parte del cuentadante haciendo uso indebido de la misma en busca de un beneficio personal</t>
  </si>
  <si>
    <t>Realizar arqueo de caja menor de manera trimestral por parte del coordinador del Grupo, quedando la evidencia radicada en el sistema de Gestion Documental.</t>
  </si>
  <si>
    <t>El retiro del dinero se realiza unicamente mediante cheque, el cual debe estar firmado por dos de las personas autorizadas en los bancos.</t>
  </si>
  <si>
    <t>La caja menor del Instituto No. 121, de fecha 10 de febrero de 2021, se le ha realizo arqueo en fecha 24 de marzo de 2021.</t>
  </si>
  <si>
    <t>Se presenta la caja menor con su arqueo correspondiente de Abril a Julio 2021</t>
  </si>
  <si>
    <t>Se presenta la caja menor con su arqueo correspondiente de agosto a octubre 2021</t>
  </si>
  <si>
    <t>Gestión a la Atención al Ciudadano</t>
  </si>
  <si>
    <t xml:space="preserve">
Debilidades en los seguimientos por parte de las dependencias a las cuales se les asignan las PQRS
</t>
  </si>
  <si>
    <t xml:space="preserve">Falta de alertas efectivas que permitan informar al proceso el tiempo restante de respuesta. </t>
  </si>
  <si>
    <t xml:space="preserve">Afectación a la entidad y funcionarios responsables por tutelas o demandas administrativas  impuestas por los ciudadanos al no recibir respuesta de las PQRS en los tiempos establecidos por la norma. </t>
  </si>
  <si>
    <t>*Seguimiento mensual a las PQRS por medio de formato M-AC-F012, verificando el cargue en el sistema de gestión documental ORFEO de la evidencia de respuesta a las PQRS</t>
  </si>
  <si>
    <t>N.A</t>
  </si>
  <si>
    <t>Coordinador Servicio al Ciudadano</t>
  </si>
  <si>
    <t>Actualización de la redacción del riesgo de acuerdo a los lineamientos de la guía de administración del riesgo del IDEAM. Actualizaión de la valoración de los controles. 
 En el primer cuatrimestre 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solicitudes que no se les ha dado respuesta 
 Evidencia: tres (3) correos electrónicos con el formato M-AC F012 para el seguimiento.</t>
  </si>
  <si>
    <t xml:space="preserve">En el II cuatrimestre cuatrimestre, el grupo de Servicio al Ciudadano realiza seguimiento permanente por medio del formato M-AC F012, controlando los tiempos de respuesta, en este formato se tienen todos los datos para verificar como y cuando se responde al ciudadano, medio por el cual el  funcionario Samuel Campos verifica las solicitudes a las cuales no se les ha dado respuesta. 
Evidencia: Tres (3) correos eléctrónicos con el formato M-AC F012, para el seguimiento.
Se envió el  Informe PQRS a Secretaría General </t>
  </si>
  <si>
    <t xml:space="preserve">En el III cuatrimestre, el grupo de Servicio al Ciudadano realiza seguimiento permanente por medio del Formato Consolidado de Seguimiento y Control de PQRS M-AC F012, controlando los tiempos de respuesta; en este formato se tienen todos los datos para verificar cómo y cuándo se responde al ciudadano, medio por el cual el funcionario Samuel Campos verifica las solicitudes a las cuales no se les ha dado respuesta. 
Evidencia: Ocho (8) correos eléctrónicos de seguimiento y formatos PQRS M-AC F012, para el seguimiento PARCIAL del cuatrimestre, el cual se consolida al final de cada trimestre y se publica en la página web del Instituto.
</t>
  </si>
  <si>
    <t>*Envio de comunicación escrita cuando se encuentre cerca la fecha de vencimiento de la PQRS y aún el funcionarios responsables no haya generado respuesta a la misma.</t>
  </si>
  <si>
    <t>se remiten correos electrónicos alertando a la persona para que realice la respuesta correspondiente en el tiempo de ley.
 Se aporta como evidencia, correos electrónicos de aviso recordatorio emitidos por el grupo de Servicio al Ciudadano a diferentes dependencias, se remite 12 correos, 1)Correo de 14 de abril de 2021, remitido a la subdirección de Meteorología e Hidrología. 2) Correo de 12 de abril de 2021, remitido a la Subdirección de Estudios Ambientales.3) Correo de 7 de abril de 2021 remitido a la Oficina Asesora Jurídica. 4) Correo de 23 de marzo de 2021 remitido a la Subdirección de Estudios Ambientales. 5) Correo de 8 de marzo de 2021 remitido al Grupo de Talento Humano 6) Correo de 8 de marzo de 2021 remitido a la Oficina de Pronósticos y Alertas 7) Correo de 25 de febrero de 2021 remitido al Grupo de Talento Humano 8) Correo de 18 de febrero de 2021 remitido a la Subdirección de Ecosistemas 9) Correo de 15 de febrero de 2021 remitido a la Subdirección de Ecosistemas 10) Correo 14 de enero de 2021 de 2021 remitido a la Subdirección de Hidrología. 11) Correo de 6 de enero de 2021 remitido a la Subdirección de Ecosistemas 12) Correo de 5 de enero de 2021 remitido a la Subdirección de Ecosistemas</t>
  </si>
  <si>
    <t>Se remiten correos electrónicos como medio de alerta para que realice la respuesta pertinente en el tiempo de ley estipulado.
Se evidencian los correos electrónicos de aviso recordatorio emitidos por el Grupo de  Servicio al Ciudadano a las dependencias, ocho (8) correos, así: 
1) Correo del 17 de junio de 2021, remitido a la Subdirección de Estudios Ambientales. 
2) Correo del 13 de mayo de 2021, remitido a la Subdirección de Hidrología. 
3) Correo del 14 de mayo de 2021, remitido a la Dirección General. 
4) Correo del 23 de julio de 2021, remitido al Grupo de Plan eación Operativa.
5) Correo del 15 de julio de 2021, remitido a la Subdirección de Ecosistemas e Infromación Ambiental.  
6) Correo del 22 de julio de 2021, remitido a la Dirección General. 
7) Correo del 13 de mayo de 2021, remitido a la Subdirección de Estudios Ambientales. 
8) Correo del 14 de mayo de 2021, remitido a la Subdirección de Ecosistemas e Información Ambiental.</t>
  </si>
  <si>
    <t>Se remiten correos electrónicos como medio de alerta para que se realice la respuesta pertinente en el tiempo de ley estipulado.
Se evidencian los correos electrónicos de aviso recordatorio emitidos por el Grupo de Servicio al Ciudadano a las dependencias, veinticinco (25) correos, así: 
1) Correo del 06 de septiembre 2021, remitido al Grupo de Servicios Administrativos. 2) Correo del 13 de septiembre 2021, remitido a la Subdirección de Estudios Ambientales. 3) Correo del 14 de septiembre 2021, remitido al Grupo de Planeación Operativa. 4) Correo del 14 de septiembre 2021, remitido a la Subdirección de Ecosistemas. 5) Correo del 14 de septiembre 2021, remitido a la Subdirección de Ecosistemas. 6) Correo del 20 de septiembre 2021, remitido a la Subdirección de Estudios Ambientales. 7) Correo del 20 de septiembre 2021, remitido a la Oficina Asesora Jurídica. 8) Correo del 20 septiembre de 2021, remitido a la Subdirección de Estudios Ambientales. 9) Correo del 20 de septiembre 2021, remitido a la Subdirección de Estudios Ambientales. 10) Correo del 23 de septiembre 2021, remitido a la Subdirección de Estudios Ambientales. 11) Correo del 12 de octubre 2021, remitido al Grupo de Planeación Operativa. 12) Correo del 15 de octubre 2021, remitido a la Subdirección de Estudios Ambientales. 13) Correo del 15 de octubre 2021, remitido a la Subdirección de Estudios Ambientales y Meteorología. 14) Correo del 15 de octubre 2021, remitido a la Oficina Asesora Jurídica. 15) Correo del 15 de octubre 2021, remitido a la Oficina Asesora de Planeación. 16) Correo del 15 de octubre 2021, remitido al Grupo Administración de Talento Humano. 17) Correo del 19 de octubre 2021, remitido a la Subdirección de Ecosistemas. 18) Correo del 19 de octubre 2021, remitido al Grupo de Planeación Operativa. 19) Correo del 19 de octubre 2021, remitido a la Subdirección de Estudios Ambientales. 20) Correo del 20 de octubre 2021, remitido a la Subdirección de Ecosistemas. 21) Correo del 26 de octubre 2021, remitido a la Subdirección de Estudios Ambientales. 22) Correo del 8 de noviembre 2021, remitido al Grupo de Planeación Operativa. 23) Correo del 16 de noviembre 2021 remitido a la Subdirección de Estudios Ambientales. 24) Correo del 16 de noviembre 2021, remitido a la Subdirección de Meteorología. 25) Correo del 16 de noviembre 2021 remitido a la Subdirección de Estudios Ambientales.</t>
  </si>
  <si>
    <t>* Realizar requerimientos de manera trimestral con las dependencias en las que se haya materializado el riesgo, para requerir justificación por la cual el proceso no responde en los tiempos indicados por la norma la PQRS asignada.</t>
  </si>
  <si>
    <t>Se requirieron por medio de memorando a las dependencias en las que se materializado el riesgo (respuestas por fuera del termino de ley), se aporta como evidencia los memorandos a las siguientes dependencias: 1) Oficina Asesora Jurídica, 2) Subdirección De Ecosistemas E Información Ambiental, 3) Subdirección De Estudios Ambientales, 4) Subdirección De Meteorología</t>
  </si>
  <si>
    <t xml:space="preserve">Se realizaron requerimientos por medio de memorando a las dependencias en las que se ha materializado el riesgo (respuestas por fuera del término de ley), se aporta como evidencia los memorandos a las siguientes dependencias: 1) Coordinación Grupo de Administración y Desarrollo Talento Humano. 2) Oficina Asesora Jurídica. 3) Subdirección de Meteorología. </t>
  </si>
  <si>
    <t>En el III cuatrimestre se realizaron los requerimientos por medio de memorando a las dependencias en las que se ha materializado el riesgo (respuestas por fuera del término de ley).
Se aporta como evidencia los memorandos dirigidos a las siguientes dependencias: 1) Subdirección de Hidrología No. 20212090001093. 2) Subdirección de Estudios Ambientales No. 20212090001103. 3) Subdirección de Ecosistemas No.20212090001083. 4) Oficina Asesora Jurídica No. 20212090001073.</t>
  </si>
  <si>
    <t>*Realizar talleres o capacitaciones y evaluación de estos ejercicios, sobre temas de normatividad asociada a PQRS</t>
  </si>
  <si>
    <t>En el I cuatrimestre de 2021, se realizó una capacitación y se dictaran dos más en el mes de abril, sobre los temas de normatividad de PQRS, se aporta como evidencia, 1) lista de asistencia de capacitación a funcionarios del Grupo de Servicio al Ciudadano 2) dos correos electrónicos convocando a las capacitaciones.</t>
  </si>
  <si>
    <t xml:space="preserve">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</si>
  <si>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Durante el III cuatrimestre de 2021 se han realizado cuatro (4) capacitaciónes sobre normatividad de PQRS realizadas en el mes de agosto y octubre a funcionarios y contratistas del Instituto.
Como evidencia se aporta las listas de asistencia de las cuatro (4) capacitaciones, tres citaciones a las capacitaciones y el cronograma de capacitaciones.</t>
  </si>
  <si>
    <t>Atención inadecuada o que no siga los protocolos de atención al ciudadano</t>
  </si>
  <si>
    <t>Personal no capacitado en protocolos de atención al ciudadano</t>
  </si>
  <si>
    <t xml:space="preserve">Posibilidad de quejas, reclamos, investigaciones disciplinarias y/o afectación a la credibilidad a la Entidad por atención inadecuada hacia el ciudadano por parte del funcionario o contratista del grupo de atención al ciudadano </t>
  </si>
  <si>
    <t>Realizar talleres o capacitaciones y evaluación de estos ejercicios, sobre temas de Procedimiento de Atención al Ciudadano, Guía Atención al Ciudadano, protocolos de atención y asertividad.</t>
  </si>
  <si>
    <t>Coordinador Servicio al ciudadano</t>
  </si>
  <si>
    <t xml:space="preserve"> 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</si>
  <si>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"Durante el III cuatrimestre de 2021 se han realizado cuatro (4) capacitaciónes sobre normatividad de PQRS realizadas en el mes de agosto y octubre a funcionarios y contratistas del Instituto.
Como evidencia se aporta las listas de asistencia de las cuatro  (4) capacitaciones, tres citaciones a las capacitaciones  y el cronograma de capacitaciones. "</t>
  </si>
  <si>
    <t>*Funcionarios predispuestos a la materialización de conductas de corrupción.</t>
  </si>
  <si>
    <t>Deficiencia en la aplicación de criterios para la selección de contratistas que hacen parte de servicio al ciudadano</t>
  </si>
  <si>
    <t>Posibilidad que un funcionario o contratista de servicio al ciudadano tenga un trato preferencial con un ciudadano al recibir o solicitar cualquier dádiva a nombre propio o de terceros</t>
  </si>
  <si>
    <t>* Asistir a los talleres o capacitaciones sobre corrupción, codigo de integridad, organizadas por otras dependencias</t>
  </si>
  <si>
    <t>En el I cuatrimestre de 2021 los funcionarios y contratistas del Grupo de Servicio al Ciudadano, no han asistido a capacitaciones sobre corrupción, código de integridad, organizadas por otras dependencias ya que en este periodo no se han dictado este tipo de charlas a los Grupos.</t>
  </si>
  <si>
    <t>En el II cuatrimestre el grupo de Servicio al Ciudadano  participa en Capacitación sobre Conflictos de Interés realizada el día 2 de junio de 2021, convocada por Desarrollo del talento humano. Se adjunta como evidencia la lista de asistencia y cronograma de capacitaciones.
 Se envía correo a Desarrollo del Talento Humano, solicitando capacitaciones en Código de Integridad y Corrupción para el grupo de Servicio al Ciudadano, donde nos dan respuesta que se programan para el 8 octubre y del 2 al 5 de noviembre de 2021.</t>
  </si>
  <si>
    <t>Durante el III Cuatrimestre el Grupo de Servicio al Ciudadano participó en la Capacitación Política de Integridad y Conflicto de Interés el día 07-09-21 Departamento Administrativo de la Función Pública y el día 08-10-21 Capacitación Integridad-Valores del Sevidor Público.</t>
  </si>
  <si>
    <t>El funcionario o contratista tiene falta de previsión, con respecto a los back up que debe realizar</t>
  </si>
  <si>
    <t>Ausencia de back up de la información que ingresa a servicio al ciudadano</t>
  </si>
  <si>
    <t>Probabilidad de procesos disciplinarios, demandas administrativas, tutelas y/o pérdida de la credibilidad hacia la Entidad por pérdida de la información que se registra en el formato consolidado seguimiento y control PQRS, al no guardar back up de este formato.</t>
  </si>
  <si>
    <t>Realizar copia de seguridad mensual de la información que reposa en el formulario de PQRS</t>
  </si>
  <si>
    <r>
      <rPr>
        <u/>
        <sz val="11"/>
        <color rgb="FF000000"/>
        <rFont val="Arial"/>
        <family val="2"/>
      </rPr>
      <t xml:space="preserve">Se realiza copia de seguridad en drive de la información que reposa en el formulario de PQRS, para seguimiento de las solicitudes que llegan al Grupo de Servicio al Ciudadano. 
 Evidencia: enlace drive, </t>
    </r>
    <r>
      <rPr>
        <u/>
        <sz val="11"/>
        <color rgb="FF1155CC"/>
        <rFont val="Arial"/>
        <family val="2"/>
      </rPr>
      <t>https://drive.google.com/drive/u/1/folders/1T-rIVwFjuBQ-cgseJEf130A5XJ6_15ye</t>
    </r>
  </si>
  <si>
    <t>Se realiza copia de seguridad en drive de la información que reposa en el formulario de PQRS, para seguimiento de las solicitudes que llegan al Grupo de Servicio al Ciudadano. 
Información en el enlace en drive:  https://drive.google.com/drive/u/1/folders/1BV4FkwtbyL-FEr9kL0l8nUp2BhnH6Bx2
Cronograma de capacitaciónes general.</t>
  </si>
  <si>
    <t>Para el III cuatrimestre, se realiza copia de seguridad  en drive, de la información que reposa en el formulario de PQRS, para SEGUIMIENTO PARCIAL de las solicitudes  en el  siguiente enlace: https://cutt.ly/ETs6hNw 
Al final de cada trimestre la información del Formato Consolidado de Seguimiento y Control de PQRS M-AC F012, se consolida y se publica de manera trimestral en la página web del Instituto. 
Cronograma de capacitaciones.</t>
  </si>
  <si>
    <t>Gestión del Control Disciplinario Interno</t>
  </si>
  <si>
    <t>Interes indebido en el expediente disciplinario de quien suscribe.</t>
  </si>
  <si>
    <t>Comportamiento contrario a los deberes que le son propios.</t>
  </si>
  <si>
    <t>Suscribir desde la Secretaria General como primera instancia disciplinaria, decisiones contrarias a los documentos que constituyen el acervo probatorio recaudado de cada expediente disciplinario a cambio de beneficios para favorecer a terceros.</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</si>
  <si>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t>
  </si>
  <si>
    <t xml:space="preserve">Teniendo en cuenta que la zona de riesgo final es alto, 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</si>
  <si>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Control Interno Disciplinario</t>
  </si>
  <si>
    <t>Se aplicaron los controles frente a este riesgo verificando la información contenida en el formato: A-CID-F005 Control y Seguimiento de expedientes, obteniendo como resultado la no materialización del riesgo en el periodo comprendido entre el 1 de enero y el 8 de abril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</si>
  <si>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</si>
  <si>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Se aplicaron los controles frente a este riesgo verificando la información contenida en el formato: A-CID-F005 Control y Seguimiento de expedientes, obteniendo como resultado la no materialización del riesgo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</si>
  <si>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t>
  </si>
  <si>
    <t>Se aplicaron los controles frente a este riesgo verificando la información contenida en el formato: A-CID-F006 Seguimiento y Control a Oficios y/o Memorando, Obteniendo como resultado la no materialización del riesgo en el periodo comprendido entre el 1 de enero y el 8 de abril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</si>
  <si>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</si>
  <si>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</si>
  <si>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</si>
  <si>
    <t>Se aplicaron los controles frente a este riesgo verificando la información contenida en el formato: A-CID-F007 seguimiento a Autos Interlocutorios y/o de Sustanciación,. Obteniendo como resultado la no materialización del riesgo en el periodo comprendido entre el 1 de enero y el 8 de abril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</si>
  <si>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</si>
  <si>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</si>
  <si>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Interes indebido en el expediente disciplinario de quien suscribe y/o quien instruye.</t>
  </si>
  <si>
    <t xml:space="preserve">No declararsen impedidos el Secretario General como primera Instancia Disciplinario y la Coordinadora del GCDI,  cuando exista el deber jurídico de hacerlo, con el ánimo de favorecer o perjudicar a los sujetos procesales. </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</si>
  <si>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t>
  </si>
  <si>
    <r>
      <rPr>
        <sz val="11"/>
        <color theme="1"/>
        <rFont val="Arial Narrow"/>
        <family val="2"/>
      </rPr>
      <t>Se aplicaron los controles frente a este riesgo verificando la información contenida en el  formato: A-CID-F005 Control y Seguimiento de expedientes, obteniendo como resultado la no materialización del riesgo y la activacion del control en el periodo comprendido entre   el 9  de abril  y el 10 de  agosto del 2021</t>
    </r>
    <r>
      <rPr>
        <sz val="11"/>
        <color theme="1"/>
        <rFont val="Arial Narrow"/>
        <family val="2"/>
      </rPr>
      <t>.  Por cuanto el Secretario General conciente de los deberes que le son propios,  manifestó ante su superior jerarquico su impedimento para adelantar el proceso disciplinario distinguido con el numero SG-01-2021 actuacion contenida en el radicado orfeo 2021201000093, la cual fue resuelta por la Directora General del IDEAM mediente  Resolucion 0400 del 12 de mayo de 2021,  en el sentido de delarar el nombrado  impedimento,  designando como  Secretario Ad Hoc al servidor público LUIS FREDY TORRES.</t>
    </r>
    <r>
      <rPr>
        <sz val="11"/>
        <color rgb="FFFF0000"/>
        <rFont val="Arial Narrow"/>
        <family val="2"/>
      </rPr>
      <t xml:space="preserve">
</t>
    </r>
    <r>
      <rPr>
        <sz val="11"/>
        <color theme="1"/>
        <rFont val="Arial Narrow"/>
        <family val="2"/>
      </rPr>
      <t xml:space="preserve">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r>
  </si>
  <si>
    <t>Se aplicaron los controles frente a este riesgo verificando la información contenida en el formato: A-CID-F005 Control y Seguimiento de expedientes, obteniendo como resultado la no materialización del riesgo y la activacion del control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</si>
  <si>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t>
  </si>
  <si>
    <r>
      <rPr>
        <sz val="11"/>
        <color theme="1"/>
        <rFont val="Arial Narrow"/>
        <family val="2"/>
      </rPr>
      <t xml:space="preserve">Se aplicaron los controles frente a este riesgo verificando la información contenida en el  formato: A-CID-F006 Seguimiento y Control a Oficios y/o Memorando, obteniendo como resultado la no materialización del riesgo  y la activacion del control en el periodo comprendido entre </t>
    </r>
    <r>
      <rPr>
        <sz val="11"/>
        <color theme="1"/>
        <rFont val="Arial Narrow"/>
        <family val="2"/>
      </rPr>
      <t xml:space="preserve"> el 9  de abril  y el 10 de  agosto del 2021. tal como se evidencia en el memorando  20212010000931 de 19 abril de 2021 por medio del cual Secretario General manifesto su impedido dentro del proceso disciplinario SG 01 2021.</t>
    </r>
    <r>
      <rPr>
        <sz val="11"/>
        <color theme="1"/>
        <rFont val="Arial Narrow"/>
        <family val="2"/>
      </rPr>
      <t xml:space="preserve">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r>
  </si>
  <si>
    <t>Se aplicaron los controles frente a este riesgo verificando la información contenida en el formato: A-CID-F006 Seguimiento y Control a Oficios y/o Memorando, obteniendo como resultado la no materialización del riesgo y la activacion del control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</si>
  <si>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t>
  </si>
  <si>
    <r>
      <rPr>
        <sz val="11"/>
        <color theme="1"/>
        <rFont val="Arial Narrow"/>
        <family val="2"/>
      </rPr>
      <t xml:space="preserve">Se aplicaron los controles frente a este riesgo verificando la información contenida en el  formato:  A-CID-F007 seguimiento a Autos Interlocutorios y/o de Sustanciación, obteniendo como resultado la no materialización del riesgo y la activacion del control en el periodo comprendido </t>
    </r>
    <r>
      <rPr>
        <sz val="11"/>
        <color theme="1"/>
        <rFont val="Arial Narrow"/>
        <family val="2"/>
      </rPr>
      <t>entre  el 9  de abril  y el 10 de  agosto del 2021, tal como se evidencia en el Auto 088 del 21 de junio de 2021 apertura de Investigacion Disciplinaria  expediente SG -01-2021 suscrito por el  SECRETARIO GENERAL ADHOC.</t>
    </r>
    <r>
      <rPr>
        <sz val="11"/>
        <color theme="1"/>
        <rFont val="Arial Narrow"/>
        <family val="2"/>
      </rPr>
      <t xml:space="preserve">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r>
  </si>
  <si>
    <t>Se aplicaron los controles frente a este riesgo verificando la información contenida en el formato: A-CID-F007 seguimiento a Autos Interlocutorios y/o de Sustanciación, obteniendo como resultado la no materialización del riesgo y la activacion del control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</si>
  <si>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*Reporte inoportuno de la noticia disciplinaria
 *Inadecuado seguimiento de los tiempos procesales y/o falta de conocimiento de la ley disciplinaria.
 *Sobrecarga laboral.
 *Falta de personal</t>
  </si>
  <si>
    <t>Seguimiento inadecuado a las etapas del proceso disciplinario.</t>
  </si>
  <si>
    <t>Probabilidad de ineficiencia en el desarrollo del proceso e impunidad por Nulidades,Caducidad o Prescripción de la acción disciplinaria.</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</si>
  <si>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</si>
  <si>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</si>
  <si>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Se aplicaron los controles frente a este riesgo verificando la información contenida en el formato: A-CID-F005 Control y Seguimiento de expedientes, obteniendo como resultado la no materialización del riesgo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</si>
  <si>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A-CID-F006 Seguimiento y Control a Oficios y/o Memorandos: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</si>
  <si>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</si>
  <si>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</si>
  <si>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</si>
  <si>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</si>
  <si>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</si>
  <si>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 xml:space="preserve">Al recibir los soportes de solicitud de CDP, este tenga un valor incorrecto o diferente al aprobado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</si>
  <si>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</si>
  <si>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</si>
  <si>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 xml:space="preserve">Un funcionario y/o contratista del grupo de presupuesto diferente al que expide el certificado o registro, revisa el valor de los rubros afectados, mediante la plantilla de seguimiento contractual. </t>
  </si>
  <si>
    <t>"1. Verificar en Orfeo en la pestaña de historicos el visto bueno de la oficina de Planeación.
2. Validación en el formato para solicitud y modificación de CDP los campos: Número de radicado, No. de CDP, renglón, objeto del plan de Contratación, convenio, No. Actividad PAA, descripción actividad PAA, afectación presupuestal y valor con respecto a la Plantilla de Seguimiento contractual previamente validada.
3. Realizar el regsitro en SIIF de la solicitud (CDP).
4. Enviar por orfeo para revisión del documento expedido (CDP).
5. Revisión del Documento expedido contra soportes.
6. Firmar y aprobar del documento expedido."</t>
  </si>
  <si>
    <t>Coordinador de Presupuesto</t>
  </si>
  <si>
    <r>
      <rPr>
        <u/>
        <sz val="11"/>
        <color rgb="FF000000"/>
        <rFont val="Arial"/>
        <family val="2"/>
      </rPr>
      <t xml:space="preserve">Actualización de la redacción del riesgo  y del control conforme a lo establecido en la guia de Administración de riesgos del DAFP
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 
EVIDENCIA:
</t>
    </r>
    <r>
      <rPr>
        <u/>
        <sz val="11"/>
        <color rgb="FF1155CC"/>
        <rFont val="Arial"/>
        <family val="2"/>
      </rPr>
      <t>https://drive.google.com/drive/folders/1dKx_tiu2JO3qfZp4fBBXkrETBittntTL</t>
    </r>
    <r>
      <rPr>
        <u/>
        <sz val="11"/>
        <color rgb="FF000000"/>
        <rFont val="Arial"/>
        <family val="2"/>
      </rPr>
      <t xml:space="preserve">
</t>
    </r>
  </si>
  <si>
    <r>
      <rPr>
        <sz val="11"/>
        <color rgb="FF000000"/>
        <rFont val="Arial Narrow"/>
        <family val="2"/>
      </rPr>
      <t xml:space="preserve">Para la expedición de CDP se tienen filtros como: las dependencias solicitantes, envían las inclusiones de nuevos renglones o modificaciones en la plantilla de seguimientos, la oficina de Planeación realiza la verificación respectiva y posterior envio al Grupo de Presupuesto, un funcionario o contratista  valida la información suministrada en el plan de seguimiento contractual (rubro, fuente, saldos de recursos etc.) y emite aprobación o rechazo sobre el mismo. Se genera el certificado basado en el informe de aprobación previo y contrastando la solicitud de  CDP y lo aprobado en la plantilla de seguimiento contractual.
EVIDENCIA: 
</t>
    </r>
    <r>
      <rPr>
        <u/>
        <sz val="11"/>
        <color rgb="FF1155CC"/>
        <rFont val="Arial Narrow"/>
        <family val="2"/>
      </rPr>
      <t>https://drive.google.com/drive/folders/1B1etaR2asFAJyKll37Ek32YvP84rclCv?usp=sharing</t>
    </r>
  </si>
  <si>
    <t>"Para la expedición de CDP se tienen filtros como: las dependencias solicitantes, envían las inclusiones de nuevos renglones o modificaciones en la plantilla de seguimientos, la oficina de Planeación realiza la verificación respectiva y posterior envio al Grupo de Presupuesto, un funcionario o contratista  valida la información suministrada en el plan de seguimiento contractual (rubro, fuente, saldos de recursos etc.) y emite aprobación o rechazo sobre el mismo. Se genera el certificado basado en el informe de aprobación previo y contrastando la solicitud de  CDP y lo aprobado en la plantilla de seguimiento contractual.
EVIDENCIA: 
https://drive.google.com/drive/folders/1B1etaR2asFAJyKll37Ek32YvP84rclCv?usp=sharing
ORFEOS : 20211040005433, 20212000004933
"</t>
  </si>
  <si>
    <t>Retardo en la entrega de soportes para la elaboración de los registros presupuestales (RP)</t>
  </si>
  <si>
    <t xml:space="preserve">Retardo de entrega de los soportes para realizar los registros presupuestales </t>
  </si>
  <si>
    <t>Posibilidad que se generen sanciones disciplinarias, fiscales o penales al no realizar a tiempo y de acuerdo al procedimiento el registro de un compromiso presupuestal, debido al retardo en la entrega de soportes de las áreas correspondientes para realizar el registro.</t>
  </si>
  <si>
    <t>El grupo de presupuesto mantiene comunicación directa y permanente con las dependencias y en especial con la Oficina Asesora Jurídica, sobre los tiempos adecuados de la recepción para expedir certificaciones</t>
  </si>
  <si>
    <t>La comunicación entre las partes se genera mediante correo electrónico institucional para tema de ajuste y/o correciones y adicionalmente para información complementaria o aclaraciones es vía telefónica. Luego de esto la ofina asesora de Jurídica solicita al grupo de presupuesto a través de sistema de información documental ORFEO el cargue del RP expedido y firmado para culminar el proceso.</t>
  </si>
  <si>
    <t>Actualización de la redacción del riesgo  y del control conforme a lo establecido en la guia de Administración de riesgos del DAFP 
Para la expedición de los RP tanto de servicios públicos, contratos de prestación de servicios y comisiones en su totalidad se registran dentro de las 24 horas de recibida cada solictud, en el entendido de que la entiad debe ejecutar de manera eficiente cada uno de los recursos asignados.
EVIDENCIA:
COMISIONES: 20217130000403 y 20217080000492
SERVICIOS PÚBLICOS: 20217070000693 y 20217060000143
CONTRATOS: 20211040000483 y 20211020000633</t>
  </si>
  <si>
    <t>Para la expedición de los RP tanto de servicios públicos, contratos de prestación de servicios y comisiones en su totalidad se registran dentro de las 24 horas de recibida cada solictud, en el entendido de que la entidad debe ejecutar de manera eficiente cada uno de los recursos asignados.
EVIDENCIA:
COMISIONES: 20217030000952 y 20217130001523
SERVICIOS PÚBLICOS: 20217040002243 y 20217090001373
CONTRATOS: 20212020004653 y 20217080001433</t>
  </si>
  <si>
    <t>"Para la expedición de los RP tanto de servicios públicos, contratos de prestación de servicios y comisiones en su totalidad se registran dentro de las 24 horas de recibida cada solictud, en el entendido de que la entidad debe ejecutar de manera eficiente cada uno de los recursos asignados.
EVIDENCIA:
COMISIONES: 20217110001183, 20217050001583  
SERVICIOS PÚBLICOS: 20217090002413, 20212060010053
CONTRATOS: 20214000000133, 20212060008143"</t>
  </si>
  <si>
    <t xml:space="preserve">Presiones indebidas y  carencia de controles en el proceso presupuestal </t>
  </si>
  <si>
    <t xml:space="preserve">Comportamientos no éticos de los funcionarios y/o contratistas orientado a recibir un beneficio personal o a nombre de terceros </t>
  </si>
  <si>
    <t>Inclusión de gastos no autorizados por la dependencia ejecutora del gasto para beneficio personal o de un tercero</t>
  </si>
  <si>
    <t>Muy Baja</t>
  </si>
  <si>
    <t>Verificar la coherencia entre la solicitud y la herramienta de seguimiento contractual para la expedición del CDP</t>
  </si>
  <si>
    <t xml:space="preserve">En caso de materialización del riesgo se dara comunicación a los entes regulatorios de acuerdo al lineamiento anticorrupción socializado en la Entidad </t>
  </si>
  <si>
    <t>Teniendo en cuenta el análisis de la probabilidad de materialización del riesgo y en cuanto los controles establecidos en la entidad para la Aprobación de gastos, se define que este riesgo puede ser eliminado de nuestro mapa debido a que se debe llevar a revisión y aprobación por parte de los jefes de las dependencias, para que se el grupo de presupuesto genere la gestión. A partir del II cuatrimestre este riesgo no será mantenido por el grupo de presupuesto.</t>
  </si>
  <si>
    <t>Gestión de las Comunicaciones</t>
  </si>
  <si>
    <t>Falta de planeación estratégica  
Falta de mecanismos de control efectivos  para el manejo de la información
Omitir divulgar datos que son del interés general de la ciudadanía en los procesos de rendición de cuentas y demás escenarios de participación ciudadana.</t>
  </si>
  <si>
    <t>Falta de actualización de la información en tiempo real por parte de las dependencias para realizar publicación en página web</t>
  </si>
  <si>
    <t xml:space="preserve">Probabilidad de afectación a la imagen, confianza y credibilidad Institucional y/o posibles acciones legales contra la entidad  por ocultar información fundamental para el conocimiento y la toma de decisiones frente a la ciudadanía, con especial énfasis en los procesos de rendición de cuentas, debido a la falta de actualización de la información en la página web.  </t>
  </si>
  <si>
    <t>La oficina Asesora de Planeación realiza con las dependencias mesas de trabajo previo a la socialización de información relevante para el interés general</t>
  </si>
  <si>
    <t>Realizar mesas de trabajo de manera bimensual con las dependencias que no hayan actualizado información en link de ley de transparencia de acuerdo a sus reponsabilidades</t>
  </si>
  <si>
    <t>Jefe de Planeación</t>
  </si>
  <si>
    <t xml:space="preserve">Mesas de trabajo de planeación las cuales se programan para Mayo y de manera bimensual </t>
  </si>
  <si>
    <t>1,En el mes de mayo, la Oficina Asesora de Planeación oranizó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organizaron una segunda mesa de tragajo para tratar tema relacionados con el cumplimiento y trabajos a realizar con Ley de Transparencia (ver evidencias adjuntas)</t>
  </si>
  <si>
    <t xml:space="preserve">1 Para finalizar en el mes de agosto (registro que no quedó en el anterior informe) la Oficina Asesora de Planeación realizó conjuntamente con el Grupo de Cimunicaciones y Prensa mesa de trabajo Ley de transparencia - Verificación y avances con respecto a Plan de mejoramiento política de Transparencia y se hablo sobre los avances de revisión de los ling de trasparenci para la actualzación de la información. (Ver evidencia lista de asistencia, carpeta  47a)
2. En el mes de septiembre la Oficna Asesora de Planeación organizó una mesa de trabajo con el Grupo de Comunicaciones y Prensa para hacer la  Socialización política riesgos, validación de pertinencia en redacción de riesgos, causa raiz, diseño de controles  comunicaciones. Es importante resaltar que este riesgo es clave para el impacto que puede  causar la no actualización en la páginana web (Ley de Transparencia) (Ver evidencia lista de asistencia, carpeta  47a)
</t>
  </si>
  <si>
    <t>La oficina de comunicaciones realiza seguimiento a los link de ley de transparencia y remitir un documento (correo electrónico) informando la actualización de dicha información.</t>
  </si>
  <si>
    <t>Coordinador Grupo de Comunicaciones y Prensa</t>
  </si>
  <si>
    <t>Se realizó seguimiento en el mes de febrero a los Link Ley de Transparencia con el fin de verificar los contenidos, enviando a través de correo electronico al la OAP las respectivas novedades 
 Evidencia: https://drive.google.com/drive/folders/1U49BLcEQ-57dLadTkk0NQi5MVVWg4kKS</t>
  </si>
  <si>
    <r>
      <rPr>
        <sz val="11"/>
        <color rgb="FF000000"/>
        <rFont val="&quot;Arial Narrow&quot;, Arial"/>
      </rPr>
      <t>1. El Grupo de Comunicaciones y Prensa, en el mes de mayo adelantó el segundo seguimiento a los link Ley de tranparencia de la Página web del Ideam, encontrando que no se ha actualzado en la mayoría de la información (ver matriz de seguimieto)
2. A través de correo electrónico se remitió la matriz con las respectivas observaciones para que  la OAP para notifique a través de memorando a los lideres de los procesos y se actualice dicha información. 
En vista de que en muchos casos los contendos de los Link Ley de Transparencia no se actualizan en su totalidad dentro de los tiempos establecidos,  en el mismo correo se recomienta a la OAP para el segundo semestre, iniciar a través del Grupo de Comunicaciones, por los canales internos de comunicación, una campaña semanal para la actualización de la  informacion. Ejemplo:</t>
    </r>
    <r>
      <rPr>
        <b/>
        <sz val="11"/>
        <color rgb="FF000000"/>
        <rFont val="&quot;Arial Narrow&quot;"/>
      </rPr>
      <t xml:space="preserve">"Mantener actualizados los contenidos de Ley Transparencia, es informar oportunamente a la opinión pública,  es un compromiso del Ideam y de sus funcionarios. ¡Mantengamos bien informados!, </t>
    </r>
    <r>
      <rPr>
        <sz val="11"/>
        <color rgb="FF000000"/>
        <rFont val="&quot;Arial Narrow&quot;"/>
      </rPr>
      <t>o algo similar Ver correo enviado a Planeación)
3, La OAP a través de correo electrónico de fecha 8 de junio de 2021 notificó la los lideres de procesos para que se actualice todos los contenidos de Ley de Transparencia que estén a cargo de cada uno de las depednecias y desactualizados (ver correo enviado a lideres de procesos).
4. El 16 de julio La OAP y el Grupo de Comunicaciones dictaron una  nueva capacitación sobre Ley de Transparencia a lideres de procesos (ver evidencias)</t>
    </r>
  </si>
  <si>
    <t>1,A finales del mes de agosto (Registro que no quedó en el anterior informe)), el Grupo de Comunicaciones realizó un tercer seguimiento a los link de trasparcia de la página web para ver su estado de actualización, el cual fue em 26 de agosto fue remitido a la Oficina Asesora de Planeación para que a través de dicha depednecia se notificara a los líderes de proceso para que actualizaran la información correspondiente (ver carpeta 3:1-4/carpeta 1 tercer seguimiento puntos 1,2.).
* Para el 1 de sept., la OAP notificó a los lideres de procesos para que se actualizara cada uno de los link correspondientes (ver evidencias en la carpeta anterior puntos 3,4,5,6)
* Con el fin de reforzar Ley de Transparencia, se inició una campaña en toda la entidad a través de los canales de comunicación internos, con el fin de destacar  y dar a conocer con mayor profundidad a los funcionarios y contratistas la importancia de ésta página y su contenido (ver puntos 7,8 y 9 de la misma carpeta anterior).
* Así mismo a finales de este mes la OAP inició una encuesta sobre Ley de Transparencias (ver punto 10 misma carpeta)
2.  En el mes de octubre se realizó seguimiento y cumplimiento de actualización de los contenidos y se realizaron algunas actividades como:
* Notificación a Talento Humano para ajustar el  punto 3.2.1 de L. Tranparencia; Diligenciamiento matriz ITA de acuerdo con la URL  de ruta indicada en el correo (ver puntos 3, 5 y 6); Invitacion reunion Ley de Transparencias (punto 7); actualización logos redes sociales página web (punto8  8)
3. Durante en mes de noviembre se ha realizado en cuarto seguimiento de la Matriz de Ley de transparencia, donde se ha notado el avance de actualización de la información, encontrando que tan solo falta por actualizar el 9% de la información, comparándola con la del tercer seguimientoque fue del al 14%. Sin enbargo se ha venido fortaleciendo con lo indicado en la Resolucion 1519 que actuamente ha venido trabajando la OAP.
En este cuarto seguimiento se envió por corre la matriz  a la OAP para la respectiva notificacioón a lideres de procesos y actualizacion de la información correspondiente.
Es de tener en cuenta que para este seguimiento, el Grupo de Comunicaciones hizo con cada depednecia un análisis de peridicidad, para asi daber cada cuanto cada depednecai debe actualizar los link de información la cual se puede ver en la matriz adjunta en la carpeta 47b</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</si>
  <si>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</si>
  <si>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Actos de corrupción para beneficio personal</t>
  </si>
  <si>
    <t>Probabilidad de Publicación de información en página web de la Entidad, por parte de la dependencia designada, manipulando información de carácter institucional (científica, técnica, misional, presupuestal, administrativa y financiera), a favor de un tercero o al recibir dadidas</t>
  </si>
  <si>
    <t>*Realizar mesas de trabajo previas a la socialización de información relevante para el interés general</t>
  </si>
  <si>
    <t>Actualización del esquema de publicación conjuntamente entre la OAP y comunicaciones</t>
  </si>
  <si>
    <t>Mesas de trabajo de planeación, la cuales se programarán de manera bimensual  a partir del mes de Mayo 2021</t>
  </si>
  <si>
    <t xml:space="preserve">1,En el mes de mayo, la Oficina Asesora de Planeación organizó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organisaros una segunda mesa de tragajo para tratar tema relacionados con el cumplimiento y trabajos a realizar con Ley de Transparencia (ver evidencias adjuntas) </t>
  </si>
  <si>
    <t>* Implementación de la Politica Editorial publicada en pagina web, gestión de las comunicaciones, revisión de textos que publica la entidad</t>
  </si>
  <si>
    <t>Revisión de textos, corrección de estilos y seguimiento al cumpimiento de las normas editoriales y de identidad visual del sello editoria por parte de un responsable</t>
  </si>
  <si>
    <t xml:space="preserve">Se actualiza el riesgo  los controles de tal manera que os controles establecidos son nuevos por lo cual la evidencia a este riesgo se presenta en la siguiente monitoreo . 
Se publico la politica Editorial en el 2020, este año se iniciará con la implementación, en el 2 semestre del año. </t>
  </si>
  <si>
    <t>*Llevar a cabo una planeación estratégica de los insumos y contenidos que serán materia de divulgación, máxime cuando se trate de rendiciones de cuentas a la ciudadanía.</t>
  </si>
  <si>
    <t>Tomar las acciones que sean competencia de comunicaciones de acuerdo al MURC, en la puesta en marcha de rendición de cuentas</t>
  </si>
  <si>
    <t>Se requiere contratar una persona que se encargue de realizar dicha actividad, por lo cual se gestionará en el 2021</t>
  </si>
  <si>
    <t xml:space="preserve">1.El Grupode Comunicaciones en el mes de mayo contrató una profesional experta en comunicación externa, cuyo objeto es; ¨restar los servocios profesionales,  para el desarrollo de contenidos de carácter noticioso, periodístico e informativo, con una visión comunicacional estratégica, con el fin de fortalecer los canales de comunicación externos y el posicionamiento de la imagen institucional" así mismo para apoyar actividades, eventos y participación ciudadana (Ver contato Carpeta 48-3
2. Con el apoyo del Grupo de Comunicaciones y la Oficina Asesora de Planeación se realizó sondeo de opinión pública sobre muestra misisonalidad:  
https://twitter.com/IDEAMColombia/status/1406985454780567555?s=20
Encuesta: https://docs.google.com/forms/d/1ZFHBkNyUqeArBimpJAlKEoxPqHktz4kRo7DY0VFcKBk/edit
Resultados:(Ver carpeta 48-3)
3- En el mes de julio se llevaron a cabo 4 talleres sobre huracanes y un seminario denminado el 5° de manera virtual y publicados a través de las redes sociales, donde hubo participación ciudadana
Talleres (4) Temporadas de Huracanes:
1. https://www.facebook.com/watch/live/?v=1038205599921050&amp;ref=watch_permalink
2. https://www.facebook.com/ideam.instituto/videos/216728806709879/
3. https://www.facebook.com/ideam.instituto/videos/277340810758190
4. https://www.facebook.com/ideam.instituto/videos/963285577823205
</t>
  </si>
  <si>
    <t xml:space="preserve">1.. Con el apoyo de la profesional en comunicación esterna yel liderazgo del Coordinador del Grupo de Comuicaciones se llevaron a cabo varis talleres de la segunda Temporada de Lluvias de manera virtual, donde se pudo tener participación ciudadana y dar respuesta de forma inmediata a inquietudes. Se pueden ver  evidencias a través del Drive (solicitar aurización o en las  URL que está al frente de cada departamento.
Drive:   https://drive.google.com/drive/folders/1oXT7O9zMyymzMK1LD0uBZPcquqGbycyn
-Magdalena: https://twitter.com/IDEAMColombia/status/1438864701161676800?s=20
-Sucre: https://twitter.com/IDEAMColombia/status/1440008373223792644?s=20
-Valle del cauca-Chocó-Nariño: 
-Boyacá: https://twitter.com/IDEAMColombia/status/1440675449894408203?s=20
-Antioquia: https://twitter.com/IDEAMColombia/status/1441400240477777926?s=20
-Putumayo-Caquetá: https://twitter.com/IDEAMColombia/status/1441488415053156357?s=20
-Caldas: https://twitter.com/RadioMagdalena/status/1442507385155764224?s=20, https://twitter.com/IDEAMColombia/status/1442500259750588416?s=20
-Norte de Santander: https://twitter.com/CORPONOR/status/1443225717244940291?s=20, https://twitter.com/IDEAMColombia/status/1443268957172080640?s=20
-Cundinamarca Bogotá: https://twitter.com/IDEAMColombia/status/1444016276045762582?s=20
2. Igualmente se ha continuado con la encuesta de opinión en la página web como muestra y participación e la ciudadanía.
Encuesta: https://docs.google.com/forms/d/1ZFHBkNyUqeArBimpJAlKEoxPqHktz4kRo7DY0VFcKBk/edit
</t>
  </si>
  <si>
    <t xml:space="preserve">Las áreas o dependencias que son responsables de subir y administrar sus propios contenidos (documentos, informes, boletines, reportes, estudios, entre otros), no lo hacen de manera periódica y con la sistematicidad que se requiere.  </t>
  </si>
  <si>
    <t xml:space="preserve">Permanencia de información desactualizada en el sitio web del IDEAM. </t>
  </si>
  <si>
    <t>*Monitorear, verificar y alertar acerca de la información desactualizada, de tal manera que se le notifique a la dependencia que corresponda para que actualice la información</t>
  </si>
  <si>
    <t>El riesgo 49 se fusiona con el 47, ya que las acciones, causa raiz se orienta al mismo riesgo de Ley de transparencia, por lo cual este riesgo se finaliza y la gestión se dará con sus evidencias en el riesgo número 47</t>
  </si>
  <si>
    <t>Generación de Conocimiento e Investigación</t>
  </si>
  <si>
    <t>Imprecisión e inexactitud de la información presentada en los informes y documentos emitidos por el Instituto</t>
  </si>
  <si>
    <t>*No acceso al desarrollo tecnológico que facilite las investigaciones.
*Disponibilidad, oportunidad y calidad de los datos, una vez que depende de fuentes internas y externas.
*Falta de controles y supervisión en la generación y difusión de productos finales.
*Uso de información que no ha sido verificada y oficializada en cuanto a su calidad.
*Desconocimiento de las normas técnicas nacionales e internacionales aplicables en la emisión de informes y productos.
*Falta de capacidad técnica, humana competente y financiera para la elaboración de informes y documentos en las áreas misionales de la institución</t>
  </si>
  <si>
    <t>Probabilidad de afectación en la imagen y credibilidad de la Entidad, sanciones disciplinarias y/o toma de decisiones desacertadas, debido a la imprecisión e inexactitud de la información presentada en los informes y documentos emitidos por el Instituto.</t>
  </si>
  <si>
    <t>Auditorias internas por parte de la OCI / OAP (Informe de auditoría / Plan de mejora).</t>
  </si>
  <si>
    <t>Subdirector (a)</t>
  </si>
  <si>
    <t>Actualizacion de los riesgos de acuerdo a la guia de administraion de riesgos del DAFP. Actualizacion en la redacción del riesgo, calificacion individual, análisis de la frecuencia e impacto, calificación de cada uno de los controles y aplicación de plan de acción.
En el presentre Cuatrimestre no se han realizado auditorías a la Subdirección de Ecosistemas.</t>
  </si>
  <si>
    <t>Reporte Ecosistemas:
Se participó en la auditoría interna realizada por la Oficina Asesora de Planeación. (A la fecha se encuentra pendiente el informe de auditoría).
Se participó en auditoría de re-certificación ISO 9001:2014, realizada por parte de Bureau Veritas.
La auditoría se llevó a cabo el día 28 de julio de 2021; a la fecha, el informe de auditoría no ha sido comunicado por parte de la auditora y, por ende, el plan de mejora no procede hasta tanto se conozca dicho informe.
Evidencia:
Programa de Auditoría Interna; Informe Auditoría Re-certificación: https://drive.google.com/drive/u/1/folders/1GjFqGcMEBBKODkpZd4aoed55AvciL68M
Subdirección Meteorología:  Para este cuatrimestre se realizo la Auditoria de Generación de Conocimiento e Investigación, se anexa programa de auditoria.</t>
  </si>
  <si>
    <t>Subdirección Ecosistemas:
Se anexa informe de auditoría de calidad  realizada al proceso "Generación de conocimiento e investigación" y plan de mejora aprobado por la OAP.
Evidencias:
https://drive.google.com/drive/folders/1l-u48NmQotCcWLUVjT9o4iHbmvc8RecE</t>
  </si>
  <si>
    <t>Los subdirectores realizan revisión previa del producto (informe o documento) a publicar. (Correos electrónicos, acta de reunión u otro medio de trazabilidad en revisión).</t>
  </si>
  <si>
    <t>Revisión previa de los informes y/o documentos a publicar.</t>
  </si>
  <si>
    <t>Subdirector (a) / Coordinador de grupo y/o Líder temático</t>
  </si>
  <si>
    <t>Para el caso del Inventario Forestal Nacional -IFN, se presenta como evidencia correos electrónicos que soportan la revisión de los formatos de campo generados por los operadores logísticos del IFN: IIAP- Región pacífico, IAvH (Región orinoquía y región Caribe), y las No conformidades detectadas, revisión de correcciones, acciones correctivas y planes de acción establecidos para la mejora del dato.
Link: Carpeta - Evidencias Control 2. IFN_Revisión previa información a publicar (https://drive.google.com/drive/u/0/folders/1q01XKfuVRwmWwkpm5BQJ2qnXXKyXVheJ)</t>
  </si>
  <si>
    <r>
      <rPr>
        <sz val="11"/>
        <color theme="1"/>
        <rFont val="Arial Narrow"/>
        <family val="2"/>
      </rPr>
      <t xml:space="preserve">Reporte Ecosisitemas:
1. Mapa nacional de coberturas: Se sometió a aprobación por parte del comite científico, el mapa nacional de coberturas de la tierra 2018 y el documento de memoria técnica y resultados del mapa de coberturas 2018.
2. Manual de campo del Inventario Forestal Nacional Versión 5.2: Se sometió a revisión por pate de Comité Editorial; se presenta trazabilidad de correos respecto a revisión de estilo, revisión por parte de la subdirectora y remisión para la publicación correspondiente.
Evidencias:
</t>
    </r>
    <r>
      <rPr>
        <u/>
        <sz val="11"/>
        <color rgb="FF1155CC"/>
        <rFont val="Arial Narrow"/>
        <family val="2"/>
      </rPr>
      <t xml:space="preserve">https://drive.google.com/drive/u/1/folders/1-mShn-Xs_cq7-CvdkZPW6RayP0bsB1iw
</t>
    </r>
    <r>
      <rPr>
        <sz val="11"/>
        <color theme="1"/>
        <rFont val="Arial Narrow"/>
        <family val="2"/>
      </rPr>
      <t xml:space="preserve">Subdirección Meteorología: Se están cumpliendo con los protocolos de elaboración de los boletines y/o productos
</t>
    </r>
    <r>
      <rPr>
        <u/>
        <sz val="11"/>
        <color rgb="FF1155CC"/>
        <rFont val="Arial Narrow"/>
        <family val="2"/>
      </rPr>
      <t>http://sgi.ideam.gov.co/generacion-de-datos-e-informacion-hidrometeorologica-y-ambiental-para-la-toma-de-decisiones/-/document_library_display/83A1ZgO3qR2n/view/561097?_110_INSTANCE_83A1ZgO3qR2n_topLink=home&amp;_110_INSTANCE_83A1ZgO3qR2n_delta2=20&amp;_110_INSTANCE_83A1ZgO3qR2n_keywords=&amp;_110_INSTANCE_83A1ZgO3qR2n_advancedSearch=false&amp;_110_INSTANCE_83A1ZgO3qR2n_andOperator=true&amp;p_r_p_564233524_resetCur=false&amp;_110_INSTANCE_83A1ZgO3qR2n_cur2=2</t>
    </r>
  </si>
  <si>
    <t>Subdirección Ecosistemas:
1. Se socializaron y sometieron ante el Comité científico del Ideam, dos documentos técnicos generados en el proceso y fases iniciales de la formulación del Protocolo de Monitoreo del estado de los ecosistemas acuáticos del pais: Aproximación técnica y conceptual para el monitoreo y seguimiento del estado de los ecosistemas acuáticos: Fase I y Memorias y resúmenes del Taller Internacional de Experiencias en monitoreo de ecosistemas acuáticos, los cuales fueron aprobados en sus respectivas sesiones.
2. Se anexa soporte de trazabilidad en revisión de documentos del SMByC.
3. Se anexa soporte de trazabilidad en revisión de documentos de Cuentas Ambientales.
Evidencias:
https://drive.google.com/drive/folders/1udXv1DzY7OyJIgYLwi1cV4glj9NZR1wI</t>
  </si>
  <si>
    <t>Validación de datos e información a través de procesamiento estadístico,  por medio de reglas de validación y consistencia que se encuentra definidas en excel  (Medio de validación).</t>
  </si>
  <si>
    <t>Validación de datos e información a través de procesamiento estadístico,  por medio de reglas de validación y consistencia.</t>
  </si>
  <si>
    <t>Profesional del área</t>
  </si>
  <si>
    <t>En el marco del proyecto de actualización del mapa nacional de coberturas de la tierra periodo 2018, se determinó realizar una evaluación de la exactitud del mapa (EET) proceso de carácter estadístico por muestreo estratificado aleatorio que permite obtener un calor de la exactitud del mapa. Este proceso no se ha terminado por lo tanto, se presentarán evidencias en el siguiente reporte.</t>
  </si>
  <si>
    <r>
      <rPr>
        <sz val="11"/>
        <color theme="1"/>
        <rFont val="Arial Narrow"/>
        <family val="2"/>
      </rPr>
      <t xml:space="preserve">Reporte Ecosistemas:
1. Operación Estadística Balance de Masa Glacciar: Según lo contemplado en el manual de reglas de validación (M-GCI-E-M028) los datos son "objeto de verificación en oficina con base tanto en los registros de la campaña de campo inmediatamente anterior como con las fotografías o videos que se deben tomar en cada sitio de medición" y "verificación de que la transcripción manual del dato primario al repositorio sea correcta". 
2. Se diseñó e implementó un procedimiento estadístico para la evaluación de la exactitud temática del mapa de coberturas 2018.
3. Se presenta proceso de aplicación de las reglas de validación en el Sistema Nacional de Información Forestal -SNIF.
Evidencias: 
</t>
    </r>
    <r>
      <rPr>
        <u/>
        <sz val="11"/>
        <color rgb="FF1155CC"/>
        <rFont val="Arial Narrow"/>
        <family val="2"/>
      </rPr>
      <t xml:space="preserve">https://drive.google.com/drive/u/1/folders/13v4Y3lHYqAXYMbDDNsY7yhtEnGEpkE_t
</t>
    </r>
    <r>
      <rPr>
        <sz val="11"/>
        <color theme="1"/>
        <rFont val="Arial Narrow"/>
        <family val="2"/>
      </rPr>
      <t xml:space="preserve">Subdirección Meteorología: Se estan desarrollando metodologías para llevar a cabo el aseguramieno de la calidad de las series de datos meteorológicos que se capturan en el DHIME. Para lo cual, se ha avanzado en la documentación de controles de calidad para las variables humedad relativa, velocidad y dirección del viento y brillo solar.
.Con el fin de optimizar la documentación del proceso de generación de datos meteorológicos provenientes de las estaciones automáticas se identificaron los requerimientos  Avanzando en la consolidación de las bases de datos aseguradas.
https://drive.google.com/drive/u/0/folders/1pgFQHF7v1X2hA6EpQVya4kUYAJC8a1Sl </t>
    </r>
  </si>
  <si>
    <t>Subdirección Ecosistemas:
Se presenta proceso de aplicación de las reglas de validación en el Sistema Nacional de Información Forestal -SNIF.
Evidencias:
https://drive.google.com/drive/folders/1pePu63Q1pR98dQfPYHSAr9jItcWvhic0</t>
  </si>
  <si>
    <t>*Capacitaciones y gestión con los involucrados de  la generación del dato.
*Capacitaciones dentro del equipo para divulgar en forma correcta la información. 
*Programas de capacitación y entrenamiento a los técnicos y profesionales con mayor frecuencia.
(Listas de asistencia, actas de reunión, material de capacitación y/o agendas de capacitación).</t>
  </si>
  <si>
    <r>
      <rPr>
        <sz val="11"/>
        <color rgb="FF000000"/>
        <rFont val="&quot;Arial Narrow&quot;, Arial"/>
      </rPr>
      <t xml:space="preserve">Capacitaciones y gestión con los involucrados con la generación del dato:
Se presenta evidencias de las capacitaciones impartidas a los operadores logísticos IAvH-Caribe y SINCHI- Amazonas. Estas capacitaciones dirigidas al personal de las brigadas de campo, contemplan los procedimientos y metodologías para la implementación del Inventario Forestal Nacional a fin de mejorar la calidad de la información recolectada durante el operativo de campo. Se anexan listas de asistencia y Agendas de capacitación.
</t>
    </r>
    <r>
      <rPr>
        <i/>
        <sz val="11"/>
        <color rgb="FF000000"/>
        <rFont val="&quot;Arial Narrow&quot;, Arial"/>
      </rPr>
      <t xml:space="preserve">Link: Carpeta - Evidencias Control 4. Capacitaciones / Capacitaciones y gestión con los involucrados con la generación del dato (https://drive.google.com/drive/u/0/folders/1nkjGACfvh3QTBNlgmaM_E2YXQD3WxDRO) </t>
    </r>
    <r>
      <rPr>
        <sz val="11"/>
        <color rgb="FF000000"/>
        <rFont val="&quot;Arial Narrow&quot;, Arial"/>
      </rPr>
      <t xml:space="preserve">
Se presenta revisión de metodologías y procesos realizados para la generación de los datos y del productos final, se anexa una muestra de las reuniones realizadas desde enero hasta marzo de 2021 (Grupo Suelos y Tierras).
En el marco del proyecto de actualización del mapa nacional de coberturas de la tierra periodo 2018, se han realizado varias capacitaciones al grupo de profesionales que van a realizar la calificación de los puntos de muestreo. Se anexan tres actas de las reuniones de capacitación y resumen del proceso de capacitación realizado en el mes de marzo (Grupo Suelos y Tierras).
</t>
    </r>
    <r>
      <rPr>
        <i/>
        <sz val="11"/>
        <color rgb="FF000000"/>
        <rFont val="&quot;Arial Narrow&quot;, Arial"/>
      </rPr>
      <t>Link: Carpeta - Evidencias Control 4. Capacitaciones. (https://drive.google.com/drive/u/0/folders/1AcDzMHSAdZvKd9VRh151_evyrxDF7VLe)</t>
    </r>
    <r>
      <rPr>
        <sz val="11"/>
        <color rgb="FF000000"/>
        <rFont val="&quot;Arial Narrow&quot;, Arial"/>
      </rPr>
      <t xml:space="preserve">
Capacitaciones dentro del equipo para divulgar en forma correcta la información:
Se realizaron 7 capacitaciones sobre manejo de la Plataforma SNIF dirigida a los contratistas del Grupo de Bosques encargados de apoyar los procesos de capacitación con las Autoridades Ambientales en el marco del reporte de información del SNIF.
Se inlcuye como evidencias Listas de asistencia.
</t>
    </r>
    <r>
      <rPr>
        <i/>
        <sz val="11"/>
        <color rgb="FF000000"/>
        <rFont val="&quot;Arial Narrow&quot;, Arial"/>
      </rPr>
      <t xml:space="preserve">Link: Carpeta - Evidencias Control 4. Capacitaciones / Capacitaciones dentro del equipo para divulgar en forma correcta la información (https://drive.google.com/drive/u/0/folders/1hdNDpe3EYYqMJxMtjDKTHfmUbhXZZ1Rl) 
</t>
    </r>
    <r>
      <rPr>
        <sz val="11"/>
        <color rgb="FF000000"/>
        <rFont val="&quot;Arial Narrow&quot;, Arial"/>
      </rPr>
      <t xml:space="preserve">Se anexan las listas de asistencia a las capacitaciones (3 archivos Excel) en las cuales participaron el grupo de coberturas para el proceso de oficialización de la información del mapa nacional de coberturas de la tierra 2018, con el fin de su divulgación cumpliendo los estándares establecidos por el grupo SIA. (Frupo Suelos y Tierras).
</t>
    </r>
    <r>
      <rPr>
        <i/>
        <sz val="11"/>
        <color rgb="FF000000"/>
        <rFont val="&quot;Arial Narrow&quot;, Arial"/>
      </rPr>
      <t>Link: Carpeta - Evidencias Control 4. Capacitaciones. (https://drive.google.com/drive/u/0/folders/1AcDzMHSAdZvKd9VRh151_evyrxDF7VLe)</t>
    </r>
  </si>
  <si>
    <t xml:space="preserve">Reporte Ecosistemas:
Se anexan evidencias de capacitaciones realizadas en temáticas de Sistema Nacional de Información  Forestal (SNIF)  e Invenntario Forestal Nacional (IFN), impartidas a los involucrados en la generación del dato, autoridades ambientales, funcionarios y contratistas del Ideam, con el objetivo de mejorar la calidad de la información recolectada, capacitar en manejo de plataformas y metodologías y reporte de datos, Norma técnica de calidad del proceso estadístico NTC-PE1000, gestión de riesgos, emtre otros temas que garantizan la generación de datos e información de calidad y dan alcance al plan de capacitación y entrenamiento a los técnicos y profesionales.
Se anexan evidencias de Capacitaciones Virtuales sobre subsistemas RUA y RESPEL, cursos virtuales mensuales a entes territoriales y AA en el uso del SIAC. Apoyo en los Encuentros virtuales sobre subsistemas con las AA.
Evidencias:
https://drive.google.com/drive/u/1/folders/1VDwK1VmKakaHR7p5U_iLWpLuquBte_E_
</t>
  </si>
  <si>
    <t>Subdirección de Ecosistemas
1. Se anexan soportes de capacitaciones virtuales sobre subsistemas, cursos virtuales mensuales a entes territoriales y Autoridades Ambientales en el uso del SIAC.
2. Se anexan soportes de capacitaciones sobre operaciones estadísticas e indicadores ambientales, realizadas a los diferentes grupos de trabajo del IDEAM.
3. Se anexan evidencias de capacitaciones realizadas en el Inventario Forestal Nacional (IFN) - impartidas a los involucrados en la generación del dato y autoridades ambientales, con el objetivo de mejorar la calidad de la información recolectada y temas que garantizan la generación de datos e información de calidad .
4. Se anexan evidencias de capacitaciones y mesas de trabajo realizadas  con Autoridades Ambientales acerca del reporte de información en el Sistema Nacional de Información Ambiental - SNIF, con el objetivo de mejorar la calidad de la información recolectada y temas que garantizan la generación de datos e información de calidad .
Evidencias: 
https://drive.google.com/drive/folders/1yz4-mjHjPQbKoULzyDp0TF0XiMzVpxCQ</t>
  </si>
  <si>
    <t>Pérdida de continuidad en la generación de información</t>
  </si>
  <si>
    <t>* No se da cumplimiento del procedimiento de entrega de cargo, en relación a la transferencia de conocimiento y documentación.
* Falta de capacitación al personal que ingresa a laborar en los grupos de trabajo de la Subdirección de Ecosistemas.
* El personal que ingresa a laborar a la entidad requiere mayor tiempo de adaptación y aprendizaje.</t>
  </si>
  <si>
    <t>Probabilidad de afectación en la imagen, confianza en la entidad y limitación en el acceso de la información institucional, por pérdida de continuidad de la información, debido a factores de planeación, transferencia de conocimiento y/o condiciones que imposibiliten la generación de información.</t>
  </si>
  <si>
    <t xml:space="preserve">Aplicación de procedimiento "Vinculación y desvinculación de personal A-GH-P001". Transferencia de conocimientos cuando se presente rotación de personal. (Acta de reunión).
</t>
  </si>
  <si>
    <t>Transferir conocimiento, información y realizar los procesos de empalme cuando se presente rotación de personal.</t>
  </si>
  <si>
    <t>Coordinadores de Grupo</t>
  </si>
  <si>
    <r>
      <rPr>
        <b/>
        <sz val="11"/>
        <color theme="1"/>
        <rFont val="Arial Narrow"/>
        <family val="2"/>
      </rPr>
      <t>Reporte Ecosistemas:</t>
    </r>
    <r>
      <rPr>
        <sz val="11"/>
        <color theme="1"/>
        <rFont val="Arial Narrow"/>
        <family val="2"/>
      </rPr>
      <t xml:space="preserve">
Se presenta informe de entrega de cargo de la coordinación del grupo Suelos y Tierras, en el cual se describen las líneas de trabajo del grupo, los avances y contexto, con el fin de empalmar y transferir información a la nueva coordinadora.
</t>
    </r>
    <r>
      <rPr>
        <b/>
        <sz val="11"/>
        <color theme="1"/>
        <rFont val="Arial Narrow"/>
        <family val="2"/>
      </rPr>
      <t xml:space="preserve">Evidencia: </t>
    </r>
    <r>
      <rPr>
        <sz val="11"/>
        <color theme="1"/>
        <rFont val="Arial Narrow"/>
        <family val="2"/>
      </rPr>
      <t xml:space="preserve">
</t>
    </r>
    <r>
      <rPr>
        <u/>
        <sz val="11"/>
        <color rgb="FF1155CC"/>
        <rFont val="Arial Narrow"/>
        <family val="2"/>
      </rPr>
      <t>https://drive.google.com/drive/u/1/folders/1UibrRGPbE73RWuyc_ufWq1GtbSXOpG8l</t>
    </r>
  </si>
  <si>
    <t xml:space="preserve">Subdirección Ecosistemas:
En el periodo de reporte no se presenta transferencia de conocimiento por rotación del personal. </t>
  </si>
  <si>
    <t>Capacitación al personal que ingresa a los Grupos de Trabajo de la Subdirección de Ecosistemas y/o las que se requieran en marco del proceso de adaptación y aprendizaje. (Lista de asistencia).</t>
  </si>
  <si>
    <t>Realizar capacitación al personal que ingresa a los Grupos de Trabajo de la Subdirección de Ecosistemas.</t>
  </si>
  <si>
    <r>
      <rPr>
        <b/>
        <sz val="11"/>
        <color theme="1"/>
        <rFont val="Arial Narrow"/>
        <family val="2"/>
      </rPr>
      <t>Reporte Ecosistemas:</t>
    </r>
    <r>
      <rPr>
        <sz val="11"/>
        <color theme="1"/>
        <rFont val="Arial Narrow"/>
        <family val="2"/>
      </rPr>
      <t xml:space="preserve">
Se realizó capacitación a profesional  del área estadistica que ingresó al Grupo de Alta Montaña, sobre Balance de Masa Glaciar, en marco de la operación estadística correspondiente.
Se realizaron capacitaciones sobre riesgos, Norma NTC PE 1000 - proceso estadístico, trabajo en equipo, a contratistas que ingresaron a los grupos de trabajo de la Subdirección.
</t>
    </r>
    <r>
      <rPr>
        <b/>
        <sz val="11"/>
        <color theme="1"/>
        <rFont val="Arial Narrow"/>
        <family val="2"/>
      </rPr>
      <t xml:space="preserve">Evidencia:
</t>
    </r>
    <r>
      <rPr>
        <u/>
        <sz val="11"/>
        <color rgb="FF1155CC"/>
        <rFont val="Arial Narrow"/>
        <family val="2"/>
      </rPr>
      <t>https://drive.google.com/drive/u/1/folders/10p61ddoy4GJ6S0K-PYLbnMIYeq7nrzzL</t>
    </r>
  </si>
  <si>
    <t xml:space="preserve">Subdirección Ecosistemas:
Se presenta evidencia de socialización del documento PROCEDIMIENTO OOEE, RRAA, INDICADORES Y OTRAS ESTADÍSTICAS, y PROCEDIMIENTO IMPLEMENTACIÓN DE LA POLITICIA DE GESTIÓN DE INFORMACIÓN ESTADÍSTICA Y PUBLICACION DE INDICADORES Y OTRAS ESTADÍSTICAS, por parte del Grupo SIA. A partir de esta socialización se comparte conocimiento sobre los procesos que se llevan a cabo en la Subdirección, garantizando la continuidad en la información generada en materia de operaciones estadísticas y generación de indicadores ambientales.
Evidencias:
https://drive.google.com/drive/folders/1YefZiWpOHyqfmtmmjapTRRiNBlbxb-Z- </t>
  </si>
  <si>
    <t xml:space="preserve">Reuniones de seguimiento con la Subdirectora. (Acta de reunión).
</t>
  </si>
  <si>
    <t xml:space="preserve">Revisar los controles a riesgos de la SEIA en reuniones con la subdirectora.
</t>
  </si>
  <si>
    <t>Subdirectora y Coordinadores de Grupo</t>
  </si>
  <si>
    <r>
      <rPr>
        <b/>
        <sz val="11"/>
        <color theme="1"/>
        <rFont val="Arial Narrow"/>
        <family val="2"/>
      </rPr>
      <t>Reporte Ecosistemas:</t>
    </r>
    <r>
      <rPr>
        <sz val="11"/>
        <color theme="1"/>
        <rFont val="Arial Narrow"/>
        <family val="2"/>
      </rPr>
      <t xml:space="preserve">
En reunión con la subdirectora y coordinadores, uno de los puntos tratados fue el mapa de riesgos a cargo de la subdirección, haciendo énfasis en los controles a ejecutar por cada uno de los grupos de trabajo. 
</t>
    </r>
    <r>
      <rPr>
        <b/>
        <sz val="11"/>
        <color theme="1"/>
        <rFont val="Arial Narrow"/>
        <family val="2"/>
      </rPr>
      <t xml:space="preserve">Evidencia:
</t>
    </r>
    <r>
      <rPr>
        <sz val="11"/>
        <color theme="1"/>
        <rFont val="Arial Narrow"/>
        <family val="2"/>
      </rPr>
      <t>https://drive.google.com/drive/u/1/folders/1s_aw2qpC4r9fKYryoV3NKmzo_iz3l5BA</t>
    </r>
  </si>
  <si>
    <t>Subdirección Ecosistemas:
Se anexa acta de reunión (lista de asistencia) sostenida entre la subdirectora y coordinadores, en la cual se revisan los riesgos y controles de la SEIA, para tenerlos en cuenta en los 4 grups de trabajo. 
Evidencia:
https://drive.google.com/drive/folders/1kyx5fZQJBAPPmSfqM5HMnsMzRbDXf08c</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</si>
  <si>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</si>
  <si>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Datos hidrometereológicos y ambientales inexactos e inoportunos</t>
  </si>
  <si>
    <t xml:space="preserve">Posibilidad de generar de datos hidrometereológicos y ambientales inexactos e inoportunos 
 </t>
  </si>
  <si>
    <r>
      <rPr>
        <sz val="10"/>
        <color rgb="FFCCCCCC"/>
        <rFont val="Arial"/>
        <family val="2"/>
      </rPr>
      <t xml:space="preserve">*Auditorias internas.
</t>
    </r>
    <r>
      <rPr>
        <sz val="10"/>
        <color rgb="FFCCCCCC"/>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</si>
  <si>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</si>
  <si>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</si>
  <si>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Probabilidad de Manipulación de la información Hidrometeorológica y Ambiental para beneficio particular.</t>
  </si>
  <si>
    <t>Solicitud de configuración de usuarios y roles (capturador, consulta, revisor, validador y administrador). Se asignan permisos especificos por rol. En el sistema DHIME de datos se identifica el ingreso, modificación a datos inclusión de información y acciones que realiza cada rol</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</si>
  <si>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Cada usuario tiene asignado un rol especifico, solicitudes a informatica de usuario y contraseña Kronos, el jefe de la Subdirección envía a mesa de servicio haciendo la solicitud.
Al ser un control nuevo de Hidrología las evidencias se presentarán en el siguiente cuatrimestre</t>
  </si>
  <si>
    <t>Subdirección Meteorología: Cada usuario tiene asignado un rol especifico, se realizan las solicitudes a informatica de usuario y contraseña Kronos, el jefe de la Subdirección envía a mesa de servicio haciendo la solicitud.</t>
  </si>
  <si>
    <t>SGI
SGC 17011</t>
  </si>
  <si>
    <t>*Ausencia de sistemas de información efectivos que permitan medir los tiempos de proceso.
*Reprocesos en las diferentes etapas.
*Toma de decisiones de todo el proceso centralizado en una sola persona</t>
  </si>
  <si>
    <t>Necesidad de financiación externa para la implementación de tecnologías adecuadas a la atención de los trámites</t>
  </si>
  <si>
    <t>Probabilidad de detrimento de la imagen institucional por demoras en las respuestas o conceptos hacia el usuario, de los trámites de acreditación y autorización, debido a la falta de herramientas tecnológicas eficaces y eficientes</t>
  </si>
  <si>
    <t xml:space="preserve"> El grupo de acreditación genera o contrata un instrumento informatico donde se pueda realizar el seguimiento y control a las etapas del trámite, controlando la atención a tiempo   </t>
  </si>
  <si>
    <t xml:space="preserve">.Implementación de un sistema de información. </t>
  </si>
  <si>
    <t>Subdirección de Estudios Ambientales</t>
  </si>
  <si>
    <t>Solicitud de asignación presupuestal por $500.000.000 para la primera etapa de la implementación del Sistema de información.</t>
  </si>
  <si>
    <t>Seguimiento y control a las etapas que conforman los trámites de acreditación y autorización (formulario de solicitud, auto de inicio, cotización, programación, informe de visita, plan de acciones correctivas, entrega de evidencias, informe de cierre, resolución, recurso), a través de un sistema de información (archivo en Excel con alimentación manual), denominado P.E.P.Y.T.A (Planeación Estrátegica Proceso y Trámites de Acreditación), donde se consignan los radicados de entrada y salida (Evidencia 1), y se realiza control a los tiempos de respuesta y se generan indicadores de eficacia (Evidencia 2), con el fin de implementar mejoras en el proceso. Este cuadro permite la administración, recolección, procesamiento y distribución de la información, que se requiere para el desarrollo adecuado de los trámites. Se encuentra oficializado en el SGI con el código "E-SGI-AC-F059 FORMATO CUADRO P.E.P.Y.T.A V2".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 3) se solicitó una ampliación del cupo de recursos propios por $500.000.000 para desarrollar la etapa 1 del sistema.
Evidencia: 
1. CUADRO P.E.P.Y.T.A 09_08_2021 (Registros)
2. CUADRO P.E.P.Y.T.A (MACROS) 26_07_2021 TABLAS DINAMICAS - indicadores
3. Formato  identificación recursos propios 2022 V4</t>
  </si>
  <si>
    <t>El seguimiento y control de las etapas que conforman el trámites de acreditación (formulario de solicitud, auto de inicio, cotización, programación, informe de visita, plan de acciones correctivas, entrega de evidencias, informe de cierre, resolución, recurso), a través de un archivo en Excel con alimentación manual denominado P.E.P.Y.T.A (Planeación Estratégica Proceso y Trámites de Acreditación), que está disponible para los diferentes actores del trámite con el objeto que consignen los datos de entrada en cada paso del trámite (Evidencia 1) y del cual se puede obtener un compendio de información con el cual se realiza control manual a los tiempos de respuesta y se generan indicadores de eficacia (Evidencias 2 y 3), con el fin de implementar mejoras en el proceso.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(Evidencias 4, 5 y 6) se presenta la asignación de recursos propios por $500.000.000 para desarrollar la etapa 1 del sistema.
Evidencia: 
1. Cuadro P.E.P.Y.T.A. 08_11_2021. 
2. TABLAS DINAMICAS con graficas-4
3. INDICADORES POR MESES Y TRAMITES 2019-2021
4. 20211010003313_Distribución presupuesto 2022
5. Plan de Seguimiento Contractual-2021.ZIP
6. PAC Agosto – Diciembre.ZIP</t>
  </si>
  <si>
    <t xml:space="preserve">Asignar la responsabilidad en el profesional universitario del grupo para realizar este seguimiento y fijar como objetivo de desempeño laboral soportado en el sistema e información 
</t>
  </si>
  <si>
    <r>
      <rPr>
        <sz val="11"/>
        <color theme="1"/>
        <rFont val="Arial"/>
        <family val="2"/>
      </rPr>
      <t xml:space="preserve">Dado que el sistema de información actual (Hoja en excel P.E.P.Y.T.A) se diligencia de manera manual, es necesario asignar la responsabilidad del seguimiento en el profesional universitario del grupo, da manera que se garantice el diligenciamiento y la trazabilidad. Para ello, se realizan back-up (Evidencia 1)y se realizan llamados de atención o alertas (Evidencia 2), para corregir los errores detectados y evitar fallas en tiempos de respuesta y en el reporte de indicadores del proceso.  
Adicionalmente, y con el objetivo de estandarizar el diligenciamiento se genera el documento "E-SGI-AC-I003 INSTRUCTIVO CUADRO P.E.P.Y.T.A V1", el cual se encuentra en el sistema integrado de gestión
Evidencia: 
1. Carpeta "Backup cuadro P.E.P.Y.T.A."
2. Carpeta "Correos y observaciones cuadro P.E.P.Y.T.A"
3. E-SGI-AC-I003 INSTRUCTIVO CUADRO P.E.P.Y.T V1 (verificar en </t>
    </r>
    <r>
      <rPr>
        <u/>
        <sz val="11"/>
        <color rgb="FF1155CC"/>
        <rFont val="Calibri"/>
        <family val="2"/>
      </rPr>
      <t>https://acortar.link/QaLLz1)</t>
    </r>
  </si>
  <si>
    <t>*Deficiencias en la revisión preliminar del trámite.
*Asignación de tareas jurídicas al equipo técnico.
*Ausencia de políticas sobre las que se tomen decisiones sobre el trámite</t>
  </si>
  <si>
    <t>Dificultad en la generación de espacios para unificar los criterios tanto internos como externos del grupo de acreditación</t>
  </si>
  <si>
    <t>Probabilidad de generar detrimento de la imagen por respuestas en contravención con la normatividad vigente, o con el proceso o con los conceptos científicos, debido a la variabilidad de conceptos técnicos de la normatividad ambiental colombiana y a los diferentes conceptos que esto puede generar en el grupo evaluador, a cambio de dávidas</t>
  </si>
  <si>
    <r>
      <rPr>
        <sz val="11"/>
        <color theme="1"/>
        <rFont val="Arial"/>
        <family val="2"/>
      </rPr>
      <t xml:space="preserve">
* Asignación de grupos de trabajo en temas específicos de cada etapa del trámite, con seguimiento periódico y socialización de resultados. </t>
    </r>
    <r>
      <rPr>
        <b/>
        <sz val="11"/>
        <color theme="1"/>
        <rFont val="Arial"/>
        <family val="2"/>
      </rPr>
      <t>Evidencia:</t>
    </r>
    <r>
      <rPr>
        <sz val="11"/>
        <color theme="1"/>
        <rFont val="Arial"/>
        <family val="2"/>
      </rPr>
      <t xml:space="preserve"> Correo - Matriz de criterios de interpretación.pdf</t>
    </r>
  </si>
  <si>
    <t xml:space="preserve">Ampliar el Documento de criterios de ACREDITACIÓN/AUTORIZACIÓN de acuerdo con la NTC 17011, a puntos críticos del trámite como por ejemplo la solicitud de acreditación. </t>
  </si>
  <si>
    <t>Coordinador Grupo Acreditación</t>
  </si>
  <si>
    <r>
      <rPr>
        <sz val="11"/>
        <color rgb="FF000000"/>
        <rFont val="&quot;Arial Narrow&quot;, Arial"/>
      </rPr>
      <t xml:space="preserve">Se consolidadan los documentos de criterios del grupo en estos archivos. </t>
    </r>
    <r>
      <rPr>
        <b/>
        <sz val="11"/>
        <color rgb="FF000000"/>
        <rFont val="&quot;Arial Narrow&quot;, Arial"/>
      </rPr>
      <t>Evidencia:</t>
    </r>
    <r>
      <rPr>
        <sz val="11"/>
        <color rgb="FF000000"/>
        <rFont val="&quot;Arial Narrow&quot;, Arial"/>
      </rPr>
      <t xml:space="preserve"> MATRIZ CRITERIOS VISITA IN SITU VERIFICACIÓN ACCIONES CORRECTIVAS.xls; MATRIZ INTERPRETACION DE REQUISITOS NTC-ISO 17025-2017 V1.xls</t>
    </r>
  </si>
  <si>
    <t>* Asignación de grupos de trabajo en temas específicos de cada etapa del trámite, con seguimiento periódico y socialización de resultados. 
* Realización de comités técnicos con diferentes expertos para evaluar las decisiones adoptadas y peticiones particulares de los usuarios.
Evidencia: 
Rspuesta al usuario con decisiones de comité o reunión técnica</t>
  </si>
  <si>
    <t>"* Se presenta memorando  solicitando a la Oficina Asesora de Planeación la formalización y publicación del E-SGI-AC-P008 Procedimiento para la Toma de decisión de la acreditación, cuyo objetivo es ""Este procedimiento establece la metodología para la toma de decisiones de acreditación para el otorgamiento, mantenimiento, ampliación, renovación, reducción, suspensión y retiro / terminación de la acreditación a un Organismos de Evaluación de la Conformidad, bajo los criterios de la norma NTC-ISO/IEC 17011 y los demás requisitos definidos en el IDEAM"". Se realizará Comité Técnico del Grupo de Acreditación los días 13 al 15 de diciembre para su socialización.  Dentro de este procedimiento se definieron los formatos E-SGI-AC-F071 Concepto miembros de Comité de Acreditación y E-SGI-AC-F072 Acta de Comité de Reposición, donde se deja registro de las decisiones de los Comité de Acreditación y Comité de Reposición.
En el control se presenta la evidencia de la distribución en grupos de trabajo para el año 2021, que son adicionales a las actividades mismas de auditoria, para los diferentes temas que son de relevancia para el grupo, y que generan los espacios de trabajo en equipo que asegura una discusión de los puntos de vista y la definición de puntos de acercamiento en entornos técnicos y jurídicos
Evidencia:
1. Memorando 20216010002153
2. E-SGI-AC-P008 Procedimiento para la Toma de decisión de la acreditación
3. E-SGI-AC-F071 Concepto miembros de Comité de Acreditación
4. E-SGI-AC-F072 Acta de Comité de Reposición
5. Correo: Distribución Grupos de trabajo 2021"</t>
  </si>
  <si>
    <t>*Retrasos en transporte hacia el laboratorio evaluado.
*Incapacidad del evaluador.
*Retrasos en pagos de viáticos al evaluador.</t>
  </si>
  <si>
    <t>Demora en el pago a los contratistas del grupo, que son los evaluadores</t>
  </si>
  <si>
    <t>Probabilidad de la no realización de visita de evaluación por parte del evaluador, por no contar con el los medios para llegar al lugar asignado</t>
  </si>
  <si>
    <r>
      <rPr>
        <sz val="11"/>
        <color rgb="FF000000"/>
        <rFont val="Arial"/>
        <family val="2"/>
      </rPr>
      <t xml:space="preserve">*Cotizaciones revisadas por parte de un evaluador líder para confirmar tiempos según los muestreos, o el desplazamiento. </t>
    </r>
    <r>
      <rPr>
        <sz val="11"/>
        <color rgb="FF000000"/>
        <rFont val="Arial"/>
        <family val="2"/>
      </rPr>
      <t xml:space="preserve">Evidencia: </t>
    </r>
    <r>
      <rPr>
        <sz val="11"/>
        <color rgb="FF000000"/>
        <rFont val="Arial"/>
        <family val="2"/>
      </rPr>
      <t>Revisión de cotización por un líder.jpg</t>
    </r>
  </si>
  <si>
    <t>Seguir aplicando los controles de programación.</t>
  </si>
  <si>
    <r>
      <rPr>
        <sz val="11"/>
        <color rgb="FF000000"/>
        <rFont val="&quot;Arial Narrow&quot;, Arial"/>
      </rPr>
      <t xml:space="preserve">La necesidad de cumplir con las programación mensual de PAC, lleva al grupo a programar con meses de anterioridad. Desde la declaratoria de la emergencia sanitaria en el año 2020 se implementó la evaluación remota para los trámites de acreditación y autorización. </t>
    </r>
    <r>
      <rPr>
        <b/>
        <sz val="11"/>
        <color rgb="FF000000"/>
        <rFont val="&quot;Arial Narrow&quot;, Arial"/>
      </rPr>
      <t>Evidencia:</t>
    </r>
    <r>
      <rPr>
        <sz val="11"/>
        <color rgb="FF000000"/>
        <rFont val="&quot;Arial Narrow&quot;, Arial"/>
      </rPr>
      <t xml:space="preserve"> PROGRAMACION AUDITORIAS 2021 Febrero-agosto.xls</t>
    </r>
  </si>
  <si>
    <t>Cotizaciones revisadas por parte de un evaluador líder para confirmar tiempos según la duración de los muestreos o el desplazamiento. Esta revisión se realiza en casos particulares donde se incluyen variables que no han sido trabajadas con anterioridad por el instituto (por ejemplo las solicitadas en la normativa de YNC), o en donde haya que realizar desplazamientos entre estaciones (por ejemplo en Sistemas de Vigilancia de Calidad del Aire), o donde el número de equipos a evaluar influya en la correspondiente evlauación. Esto evita subestimaciones de tiempos, que termina viendose reflejados en términos de traslados y transporte.
Evidencia:
1. Carpeta "Revisión Cotizaciones"</t>
  </si>
  <si>
    <t>La necesidad de cumplir con la programación mensual de PAC, lleva al grupo a programar con meses de anterioridad. Desde la declaratoria de la emergencia sanitaria en el año 2020 se implementó la evaluación remota para los trámites de acreditación y autorización, y se continuará bajo la misma modalidad hasta diciembre de 2021.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cuando éstas apliquen
Evidencia: PROGRAMACION AUDITORIAS 2021 agosto-Diciembre.xls</t>
  </si>
  <si>
    <r>
      <rPr>
        <sz val="11"/>
        <color rgb="FF000000"/>
        <rFont val="&quot;Arial Narrow&quot;, Arial"/>
      </rPr>
      <t>*Programación con dos meses de anticipación, programación a tiempo del PAC y de las comisiones.</t>
    </r>
    <r>
      <rPr>
        <b/>
        <sz val="11"/>
        <color rgb="FF000000"/>
        <rFont val="&quot;Arial Narrow&quot;, Arial"/>
      </rPr>
      <t xml:space="preserve"> Evidencia:</t>
    </r>
    <r>
      <rPr>
        <sz val="11"/>
        <color rgb="FF000000"/>
        <rFont val="&quot;Arial Narrow&quot;, Arial"/>
      </rPr>
      <t xml:space="preserve"> Correo de IDEAM - PROGRAMACIÓN AUDITORÍAS ABRIL V.1 2021-03-15.pdf</t>
    </r>
  </si>
  <si>
    <t>Se realiza programación de auditorias con dos meses de anticipación, de manera que se confirme la disponibilidad de recursos por parte de los laboratorios  (personal, tiempo, reactivos, equipos) para recibir las visitas y evitar reprogramaciones (Evidencia 1 y 2). Esto conlleva a que se realice programación a tiempo del PAC (Evidencia 3) y de las comisiones correspondientes. (Es importante aclarar que con ocasión de la declaratoria de emergencia sanitaria declarada con ocasión de la pandemia del COVID-19, las visitas de acreditación se han realizado de manera remota dada la vigencia de la Resolución 504 de 2020, proferida por el instituto). 
1. Carpeta "Correos programación auditoria"
2. Carpeta "PAC 2021"
3. Carpeta "Programación auditorías".</t>
  </si>
  <si>
    <t xml:space="preserve">*Falta de estímulos profesionales y meritorios al interior del grupo de trabajo.
*Problemas económicos financieros de los miembros del grupo de acreditación.
*Deseo de éxito sobrepasando los límites profesionales y éticos. </t>
  </si>
  <si>
    <t>No se han identificado o no se han manifestado los conflictos de interés previsibles</t>
  </si>
  <si>
    <t xml:space="preserve">Probabilidad de generar acciones jurídicas contra el IDEAM por decisiones ajustadas a intereses particulares debido a posibles comportamientos no éticos a cambio de dádivas </t>
  </si>
  <si>
    <r>
      <rPr>
        <sz val="11"/>
        <color rgb="FF000000"/>
        <rFont val="&quot;Arial Narrow&quot;, Arial"/>
      </rPr>
      <t xml:space="preserve">*Registro activo de conflicto de intereses, más el registro de compromiso de confidencialidad, imparcialidad e independencia de todo el grupo. 
*Confirmación de impedimentos previo a la visita in situ.
</t>
    </r>
    <r>
      <rPr>
        <b/>
        <sz val="11"/>
        <color rgb="FF000000"/>
        <rFont val="&quot;Arial Narrow&quot;, Arial"/>
      </rPr>
      <t xml:space="preserve">Evidencia: </t>
    </r>
    <r>
      <rPr>
        <sz val="11"/>
        <color rgb="FF000000"/>
        <rFont val="&quot;Arial Narrow&quot;, Arial"/>
      </rPr>
      <t>MATRIZ DE Impedimentos Auditores 2021.xls; Compromisos de confidencialidad 2021.zip</t>
    </r>
  </si>
  <si>
    <t>Mantener registro de los auditores y asesores de los laboratorios, durante los 5 años previos a la solicitud de trámite.</t>
  </si>
  <si>
    <r>
      <rPr>
        <sz val="11"/>
        <color rgb="FF000000"/>
        <rFont val="&quot;Arial Narrow&quot;, Arial"/>
      </rPr>
      <t xml:space="preserve">La información presentada por los laboratorios en las solicitudes de acreditación, puede ser otra fuente externa de las relaciones profesionales de los evaluadores con los laboratorios. la información se encuentra dispersa en el ORFEO, por lo que se requiere establecer el registro de segumineto. </t>
    </r>
    <r>
      <rPr>
        <b/>
        <sz val="11"/>
        <color rgb="FF000000"/>
        <rFont val="&quot;Arial Narrow&quot;, Arial"/>
      </rPr>
      <t>Evidencia:</t>
    </r>
    <r>
      <rPr>
        <sz val="11"/>
        <color rgb="FF000000"/>
        <rFont val="&quot;Arial Narrow&quot;, Arial"/>
      </rPr>
      <t xml:space="preserve"> Por establecer a partir del mes de mayo de 2021 a partir de las solicitudes ingresadas año 2020</t>
    </r>
  </si>
  <si>
    <t>*Registro activo de conflicto de intereses, más el registro de compromiso de confidencialidad, imparcialidad e independencia de todo el grupo. 
*Confirmación de impedimentos previo a la visita in situ.
*Formato E-SGI-AC-F015 CÓDIGO DE ÉTICA PARA AUDITORES DEL GRUPO DE ACREDITACIÓN DEL IDEAM el cual es un requisito obligatorio antes de firmar contrato por parte de los evaluadores asistentes y líderes del grupo de acreditación 
Evidencia: 
MATRIZ DE Impedimentos Auditores 2021.xls; 
Carpeta "compromisos de confidencialidad 2021"
Carpeta "código de ética"
Carpeta "FORMATO CONFLICTO DE INTERES 2021"</t>
  </si>
  <si>
    <t>"Desde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2021.pdf; 
2. compromiso de confidencialidad 2021.ZIP
3. código de ética.ZIP
4. Confirmación de impedimentos previo a la visita in situ AGOSTO-OCTUBRE.ZIP"</t>
  </si>
  <si>
    <r>
      <rPr>
        <sz val="11"/>
        <color rgb="FF000000"/>
        <rFont val="&quot;Arial Narrow&quot;, Arial"/>
      </rPr>
      <t xml:space="preserve">*Disminución en los potenciales conflictos de interés que se presenten luego de la toma de decisión de la acreditación o luego de la emisión del acto administrativo. </t>
    </r>
    <r>
      <rPr>
        <b/>
        <sz val="11"/>
        <color rgb="FF000000"/>
        <rFont val="&quot;Arial Narrow&quot;, Arial"/>
      </rPr>
      <t>Evidencia:</t>
    </r>
    <r>
      <rPr>
        <sz val="11"/>
        <color rgb="FF000000"/>
        <rFont val="&quot;Arial Narrow&quot;, Arial"/>
      </rPr>
      <t xml:space="preserve"> Asignación a otro lider.jpg</t>
    </r>
  </si>
  <si>
    <t>*Disminución en los potenciales conflictos de interés que se presenten luego de la toma de decisión de la acreditación o luego de la emisión del acto administrativo.
Evidencia:
Carpeta "Asignación a otro líder"</t>
  </si>
  <si>
    <t>Gestión del SGI</t>
  </si>
  <si>
    <t>*Falta de seguimiento y control.
*Falta de personal idóneo o capacitado.
*Falta de compromiso de los Lideres de los procesos.
*Falta de compromiso de los colaboradores con la sostenibilidad del SGI
*Desconocimiento  en los cambios de la normatividad respectiva.
*Desconocimiento de los retos y exigencias externas de la Entidad.
*Desconocimiento del SGI por parte de los usuarios del sistema</t>
  </si>
  <si>
    <t xml:space="preserve">Falta de seguimiento y control a la actualización de la información documentada de la Entidad </t>
  </si>
  <si>
    <t xml:space="preserve">Probabilidad de deterioro de imagen institucional por el  incumplimiento de los objetivos debido al inadecuado manejo y conservación de la información documentada en la Entidad </t>
  </si>
  <si>
    <t xml:space="preserve">Actualizar de manera permanente de acuerdo a la solicitud de los procesos, el listado maestro de documentos y realizar control a los documentos publicados </t>
  </si>
  <si>
    <t xml:space="preserve">Actualización del E-SGI-P001 Procedimiento control documentos y registros V8, teniendo en cuenta que se ha identificado la necesidad de hacer aclaraciones generales para la eliminación, creación y actualización de documentos.  </t>
  </si>
  <si>
    <t xml:space="preserve">Jefe Oficina Asesora de Planeación </t>
  </si>
  <si>
    <t xml:space="preserve">Se realizaron las actualizaciones pertinentes a las solicitudes allegadas por las dependencias de la entidad. Así mismo fueron actualizados y publicados en la página web. Las evidencias reposan en la carpeta destinada para tal fin. </t>
  </si>
  <si>
    <r>
      <rPr>
        <sz val="11"/>
        <color theme="1"/>
        <rFont val="Arial Narrow"/>
        <family val="2"/>
      </rPr>
      <t xml:space="preserve">Se realizaron las actualizaciones pertinentes a las solicitudes allegadas por las dependencias de la entidad. Así mismo fueron actualizados y publicados en la página web. Las evidencias reposan en la carpeta destinada para tal fin. 
Se anexan los links que contienen la evidencia del control de documentos publicados:
Listado Maestro de Documentos:
</t>
    </r>
    <r>
      <rPr>
        <u/>
        <sz val="11"/>
        <color rgb="FF1155CC"/>
        <rFont val="Arial Narrow"/>
        <family val="2"/>
      </rPr>
      <t>https://drive.google.com/drive/u/1/folders/1CSF-RkIpfiQzpK3FA6_UxaGnZjzS8LDu</t>
    </r>
    <r>
      <rPr>
        <sz val="11"/>
        <color theme="1"/>
        <rFont val="Arial Narrow"/>
        <family val="2"/>
      </rPr>
      <t xml:space="preserve">
Control de documentos publicados:
https://drive.google.com/drive/u/1/folders/1HxAhz9dilpa-lEzU0fhEJvFcG55daNcb
https://drive.google.com/drive/u/1/folders/1qY7jqYETFKkeTaqNvAgW6abvxt0KsZWc</t>
    </r>
  </si>
  <si>
    <t>Jornadas de socialización y sensibilización que fortalezcan la cultura institucional, en lo referente al manejo de la infromación documentada del SGI</t>
  </si>
  <si>
    <t>Teniendo en cuenta que la contratación de la persona responsable del SGC se realizó en Marzo, las evidencias al control establecido se presentará en el monitoreo II</t>
  </si>
  <si>
    <t xml:space="preserve">Se realizan jornadas de capacitación y sensibilización a funcionarios  y contratistas orientadas a de informar la estructura de los sistemas que hacen parte del SIG. Cada profesional de sistema de gestión explica los punto que se ejecutan y las acciones que aportan a la implementación del sistema integrado de gestión.  Se anexa presentaciones, listados de asistencia, socialización de memorias de la capacitación y video de la capacitación </t>
  </si>
  <si>
    <t>El documento se encuentra en la fase de actualización, se tiene archivos en borrador, pero la versión final se entregará para el mes de diciembre de 2021. Se anexa link repositorio donde se encuentras evidencias de avance:
https://drive.google.com/drive/folders/1B4yO8Vrea38-KTJG2WsWv-kEQJUs1ZPl?usp=sharing</t>
  </si>
  <si>
    <t>*Desconocimiento del SGI por parte de los usuarios del sistema
*Desaparición de la información.</t>
  </si>
  <si>
    <t>Manejo y conservación inadecuada de la información en la Entidad.</t>
  </si>
  <si>
    <t>Control de los documentos del SGI</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</si>
  <si>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</si>
  <si>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Identificación y valoración incorrecta de los riesgos de los procesos.</t>
  </si>
  <si>
    <t>Materialización de los riesgos asociados a los procesos</t>
  </si>
  <si>
    <t>Verificación y seguimiento a los riesgos asociados a los procesos</t>
  </si>
  <si>
    <t xml:space="preserve">Se establece que este riesgo no es propio de incluir  ya que no es posible que un riesgo sea la materializacion de un riesgo, es redundante por lo cual no se llevará monitoreo al mismo </t>
  </si>
  <si>
    <t>Gestión de la Planeación</t>
  </si>
  <si>
    <t>*Desconocimiento de las políticas gubernamentales y del sector
*Inadecuado planteamiento de las actividades propuestas para los planes
*Desconocimiento de las herramientas de planeación
* Disminución de los recursos por políticas gubernamentales</t>
  </si>
  <si>
    <t xml:space="preserve">Desconocimimiento por parte de los líderes de proceso en los componentes relacionados con los compromisos Nacionales e Internacionales que suscribe el Instituto.  
Desconocimiento por parte de las dependencias de los compromisos y normativa aplicable a la entidad definidos en los planes de Gobierno y sectoriales  
</t>
  </si>
  <si>
    <t xml:space="preserve">Probabilidad  de incumplimiento total o parcial de las metas y objetivos,  al no identificar por parte de las dependencias responsables el contexto estrategico y/o no estar alineados en términos de recursos y objetivos con la alta dirección durante la formulación de los planes institucionales a ejecutar. </t>
  </si>
  <si>
    <t xml:space="preserve">*Realizar mesas de trabajo y talleres orientados a formular indicadores, metas, objetivos y plan de acción trabajo con los líderes de proceso, por parte de la oficina Asesora de Planeación    </t>
  </si>
  <si>
    <t xml:space="preserve">Se proyectan 3 talleres en el año para la formulación  de planes, indicadores, metas, objetivos y plan de acción  </t>
  </si>
  <si>
    <t xml:space="preserve">Se actualiza  el control de acuerdo a la guía de gestión de riesgos la redacción de del riesgo y sus controles, se identifican necesidades adicionales de control incluyendo el definido en la columna S. La realización de estos talleres se dará en el segundo cuatrimestre del año.  </t>
  </si>
  <si>
    <r>
      <rPr>
        <sz val="11"/>
        <color theme="1"/>
        <rFont val="Arial Narrow"/>
        <family val="2"/>
      </rPr>
      <t xml:space="preserve">Se tienen programados tres talleres relacionados con el fortalecimiento de indicadores, de los cuales se han desarrollado 2: 10 de junio de 2021 y 20 de agosto de 2021. Se encuentra pendiente el tercer taller a desarrollarse el 09 de septiembre:
De igual manera se realizaron mesas de trabajo con los procesos con el fin de adelantar el segumiento al Plan de acción del cual se genera un informe trimestral de avance el cual se publica en la página web de la entidad </t>
    </r>
    <r>
      <rPr>
        <u/>
        <sz val="11"/>
        <color rgb="FF1155CC"/>
        <rFont val="Arial Narrow"/>
        <family val="2"/>
      </rPr>
      <t xml:space="preserve">
</t>
    </r>
  </si>
  <si>
    <t>El riesgo esta calificado como bajo, no obstante, se realizaron 6 talleres de fortalecimiento donde se tuvo en cuenta la formulación  de planes, indicadores de gestión, metas, objetivos y plan de acción . Las evidencias reposan en el siguiente link:
https://drive.google.com/drive/folders/1EN2axDHfJkJzNYvRKSgXyHogvaoc8FCd?usp=sharing"</t>
  </si>
  <si>
    <t xml:space="preserve">* Realizar seguimiento estricto a la ejecución de los planes de acción, planes de MIPG, plan anticorrupción de acuerdo a la periodicidad de cada uno </t>
  </si>
  <si>
    <t xml:space="preserve">No aplica al ser el riesgo residual Bajo, de acuerdo politica de Gestión de riesgos </t>
  </si>
  <si>
    <r>
      <rPr>
        <sz val="11"/>
        <color rgb="FF000000"/>
        <rFont val="&quot;Arial Narrow&quot;, Arial"/>
      </rPr>
      <t xml:space="preserve">Seguimiento trimestral del plan de acción, monitoreo cuatrimestral al plan anticorrupción y monitoreo trimestral a los demás planes de MIPG. 
Evidencia: 
Memorandos solicitando el avance de plan de acción a las diferentes dependencias 
</t>
    </r>
    <r>
      <rPr>
        <u/>
        <sz val="11"/>
        <color rgb="FF1155CC"/>
        <rFont val="&quot;Arial Narrow&quot;, Arial"/>
      </rPr>
      <t>https://drive.google.com/drive/u/3/folders/1wWwdWEJDHGUT6DlJ2nX9bPXdRJphCQT3</t>
    </r>
    <r>
      <rPr>
        <sz val="11"/>
        <color rgb="FF000000"/>
        <rFont val="&quot;Arial Narrow&quot;, Arial"/>
      </rPr>
      <t xml:space="preserve">
Informe seguimiento trimestral a plan de acción 
Memorando solicitud de avance a plan anticorrupción 
Informe de monitoreo plan anticorrupción</t>
    </r>
  </si>
  <si>
    <t xml:space="preserve">Se presenta memorandos solicitando información para realizar el informe MIPG del primer semestre, al igual que las reuniones realizadas para resolver dudas y completar el informe. Se presenta informe MIPG primer semestre, el cual se preentará al comité institucional de gestión y desempeño </t>
  </si>
  <si>
    <t>* Revisión, actualización y socialización del procedimiento de Plan de acción</t>
  </si>
  <si>
    <t xml:space="preserve">Se actualiza  el control de acuerdo a la guía de gestión de riesgos la redacción de del riesgo y sus controles, se identifican necesidades adicionales de control incluyendo el definido en la columna S. La actualización y socialización del procedimiento se realizará en el segundo cuatrimestre </t>
  </si>
  <si>
    <t xml:space="preserve">Se realizaron mesas de trabajo con el objetivo de revisar los procedimientos y ajustar los controles y demás contenido. Se realizaron mesas orientadas a informar la actualización del procedimiento de Plan de Acción, se anexa presentación general y listas de asistencia 
</t>
  </si>
  <si>
    <t>*Falta de revisión de las actividades propuestas
*Falta de conocimiento de la estrategia</t>
  </si>
  <si>
    <t>Planes operativos o de acción poco coherentes con los objetivos estratégicos del IDEAM</t>
  </si>
  <si>
    <t>*Revisión a las actividades propuestas por las áreas en  la fase de formulación</t>
  </si>
  <si>
    <t xml:space="preserve">Se verifican los riesgos de la Oficina Asesora de planeación econtrando que el riesgo 61 y 62 tienen una relación estrecha en el sentido que su objeto es el mismo y los controles definidos para su mitigacion son los mismos, por lo cual se articulan dejando únicamente al riesgo 58, el riesgo 59 se incluye y se finaliza su seguimiento </t>
  </si>
  <si>
    <t>*Realizar Talleres metodológicos para explicar la estrategia</t>
  </si>
  <si>
    <t>Tráfico de influencias</t>
  </si>
  <si>
    <t>Clientelismo
Falta de conocimiento y aplicación de los procedimientos de apropiación presupuestal y formulación del plan de acción del año  y procedimiento de formulación y seguimiento de programas, planes y proyectos 
Permitir contratación en casos de conflictos de interes, inhabilidades o incompatibilidad</t>
  </si>
  <si>
    <t xml:space="preserve">Probabilidad que se genere una influencia en la  toma de decisiones de la dirección en la asignación de recursos a determinados proyectos con el fin de recibir algún beneficio personal o beneficiar a terceros </t>
  </si>
  <si>
    <t xml:space="preserve">Actualización de los procedimientos: Apropiación presupuestal y formulación del plan de acción del año  y Procedimiento de formulación y seguimiento de programas, planes y proyectos, incluyendo especificamente la revisión de las solicitudes CDP con las actividades de plan de acción. </t>
  </si>
  <si>
    <t>Implementar los controles nuevos definidos para el riesgo de corrupción en el siguiente cuatrimestre, evidenciando avances de los mismos</t>
  </si>
  <si>
    <t xml:space="preserve">Se actualiza  el control de acuerdo a la guía de gestión de riesgos la redacción de del riesgo y sus controles, se identifican necesidades adicionales de control incluyendo el definido en la columna S. La actualización y socialización del  se realizará en el segundo cuatrimestre </t>
  </si>
  <si>
    <r>
      <rPr>
        <sz val="11"/>
        <color theme="1"/>
        <rFont val="Arial Narrow"/>
        <family val="2"/>
      </rPr>
      <t xml:space="preserve">Se realizaron mesas de trabajo con el objetivo de revisar los procedimientos y ajustar los controles y demás contenido.
EVIDENCIA:
</t>
    </r>
    <r>
      <rPr>
        <u/>
        <sz val="11"/>
        <color rgb="FF1155CC"/>
        <rFont val="Arial Narrow"/>
        <family val="2"/>
      </rPr>
      <t>https://drive.google.com/drive/folders/1Cg4ZFtmA4mOTZHVn9RDxn6ugQUtjTp-N?usp=sharing</t>
    </r>
  </si>
  <si>
    <t>"Se realizó la actualizacxiòn del procedimiento  apropiación presupuestal y formulación del plan de acción del año  y Procedimiento de formulación y seguimiento de programas, planes y proyectos,
http://sgi.ideam.gov.co/planeacion-institucional/-/document_library_display/b1l4LYggmqrg/view/497922?_110_INSTANCE_b1l4LYggmqrg_redirect=http%3A%2F%2Fsgi.ideam.gov.co%2Fplaneacion-institucional%3Fp_p_id%3D110_INSTANCE_b1l4LYggmqrg%26p_p_lifecycle%3D0%26p_p_state%3Dnormal%26p_p_mode%3Dview%26p_p_col_id%3Dcolumn-1%26p_p_col_count%3D1"</t>
  </si>
  <si>
    <t xml:space="preserve">Monitoreo del plan anticorrupción en su componente iniciativas adicionales orientadas a los avances en la implementación del código de integridad y la estrategia de conflictos de interés </t>
  </si>
  <si>
    <t>Plan Anticorrupción componente Iniciativas adicionales</t>
  </si>
  <si>
    <t xml:space="preserve">Se realiza monitoreo al Plan anticorrupción en el cual se establece las acciones para el componente iniciativas adicionales por parte de los procesos responsables (Talento Humano, Juridica, comunicaciones, Planeación, se realiza el monitoreo y se dejan las observaciones correspondientes </t>
  </si>
  <si>
    <t>Servicios</t>
  </si>
  <si>
    <t>Tiempo de rezago de información en la verificación y validación de los datos generados para la toma de decisiones.</t>
  </si>
  <si>
    <t xml:space="preserve">El personal de planta no cuenta con las competencias técnicas para la validación y verificación de los datos generados, la realiza personal de contratato de prestación de servicios. </t>
  </si>
  <si>
    <t>Probabilidad que los resultados generados por el laboratorio no sean verificados y validados opotunamente.</t>
  </si>
  <si>
    <t>El líder fisicoquímico y el líder técnico validan, verifican la información y firman los registros de datos primarios.</t>
  </si>
  <si>
    <t xml:space="preserve">Coordinador de Laboratorio </t>
  </si>
  <si>
    <t xml:space="preserve">Registros de Laboratorio </t>
  </si>
  <si>
    <t>Deficiencias en la información suministrada a las partes interesadas</t>
  </si>
  <si>
    <t>El personal desconoce de los canales autorizados para suministrar información a las partes interesadas.</t>
  </si>
  <si>
    <t>Probabilidad de Suministro de información de calidad de agua de las muestras provenientes de la Red Básica de Monitoreo del instituto  para beneficio particular.</t>
  </si>
  <si>
    <t>El funcionario autorizado revisa las solicitudes de las partes intresadas, verifica que se  realicen por medio de los canales aurorizados y da respuesta a las mismas.</t>
  </si>
  <si>
    <t>Registros de Orfeo y canales de atención al ciudadano</t>
  </si>
  <si>
    <t>Administrativo</t>
  </si>
  <si>
    <t>Gestión de Tecnología de Información y Comunicaciones</t>
  </si>
  <si>
    <t xml:space="preserve">Desalineación entre las estrategias del negocio de la entidad con las de TI
incumplimientos de las metas, estrategias, objetivos institucionales </t>
  </si>
  <si>
    <t xml:space="preserve">Planificación estrategica que no se cumple de acuerdo a los objetivos institucionales </t>
  </si>
  <si>
    <t>Probabilidad de Afectación a la Imagen Institucional por  Incumplimiento de las estrategias y objetivos institucionales relacionados con tecnologías de la información  incumplimientos de las metas, estrategias y desalineación entre las estrategias del negocio de la entidad con las de TI</t>
  </si>
  <si>
    <t>Realización de Ejercicios de Arquitectura Empresarial en todos los dominios de la política de Gobierno Digital</t>
  </si>
  <si>
    <t xml:space="preserve">Medición de control, seguimiento periódico </t>
  </si>
  <si>
    <t>Grupo Arquitectura empresarial y seguridad de la información GAESI</t>
  </si>
  <si>
    <t>1. Realización de Ejercicios de Arquitectura Empresarial en todos los dominios de la política de Gobierno Digital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Sin embargo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1.1. Reuniones para estudio de mercado y socialización en comite directivo.</t>
  </si>
  <si>
    <t>1. Realización de Ejercicios de Arquitectura Empresarial en todos los dominios de la política de Gobierno Digital
  A la fecha se han culminado las reuniones con las empresas consultoras expertas en servicios de Arquitectura Empresarial, las cuales han permitido:
 1. Colaborar al GAESI con la detrminación del alcance y objetivos en la ejecución de los ejercicios de Arquitectura Empresarial.
 2. Determinar las actividades que se ejecutarían en el proyecto contratado a travez de una consultoría especializada en Arquitectura Empresarial.
 3. Definir el conbtenido de la propuesta tecnico-económica que se le debe solicitar a las empresas consultoras, para lo cual se invitarán como mínimo a tres firmas especializadas para la realización y culminación del estudio de mercado.
 Para el tercer cuatrimestre, a inicios de septiembre se harán las invitaciones las cuales incluyen las actividades alcance y objetivos para la implementación de la Arquitectura Empresarial y sus ejercicios para el logro de la transformación digital del IDEAM. Así como la presentación de la propuesta con sus valores definidos de la implementación de la Arquitectura empresarial a la alta directiva del IDEAM.
 Nuevamente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Ver ruta en el drive
 https://drive.google.com/drive/folders/1Cjpo9Z1Ioa7vLE-oRUslVz-nMkftK2Rj?usp=sharing</t>
  </si>
  <si>
    <t xml:space="preserve">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“66” de la ruta:
https://drive.google.com/drive/folders/1nE7tNuT5BdX-Nu8BhTvN5owv41dKbXVy?usp=sharing
1.3.        Recepción de las propuestas técnico-económicas de las firmas consultoras, con esto se finaliza el estudio de mercado.
Ver evidencias en carpeta denominada “Propuestas” ubicada en la carpeta “66”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“66”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“66” de la ruta:
https://drive.google.com/drive/folders/1nE7tNuT5BdX-Nu8BhTvN5owv41dKbXVy?usp=sharing
"""
</t>
  </si>
  <si>
    <t>Aplicación e implementación de buenas practicas basadas en estándares internacionales - EJ. ITIL</t>
  </si>
  <si>
    <t>Jefe Oficina Informática</t>
  </si>
  <si>
    <t>2. Aplicación e implementación de buenas practicas basadas en estándares internacionales - EJ. ITIL
 Mediante la tercerización IMPRETICS se han programado sesiones de capacitación de conceptosa básicos de ITIL a los funcionarios de la Oficina de Informática, para el conocimiento y aplicación de esta buena práctica de ingeniería en los proceo de gestión de esta dependencia. Sin embargo es de alta necesidad que la alta directiva del IDEAM disponga del pressupuesto para madurar la implementación de ITIL en los procesos de la Oficina de Informática para optimizar sus servicios TI y las capacidades y habilidades de los funcionarios de dicha dependencia para ser mas edicientes y eficases en la gestión de TI del IDEAM.
 Evidencias:
 2.1. Cronograma de capacitación en conceptosa básicos de ITIL para la oficna de Informática y correos relacionados</t>
  </si>
  <si>
    <r>
      <rPr>
        <sz val="11"/>
        <color rgb="FF000000"/>
        <rFont val="&quot;Arial Narrow&quot;"/>
      </rPr>
      <t xml:space="preserve">2. Aplicación e implementación de buenas practicas basadas en estándares internacionales - ITIL
 Mediante la tercerización IMPRETICS se han implementado las siguientes:
 2.1. Soporte y operación de los servicos de TI, para lo cual se hace uso de una mesa de servicios de tercer nivel.
 2.2. Instalación y ejecución de la herramienta denominada ProactivaNet con su catálogo de servicios TI y su base de conocimiento
 El GAESI ha implementado:
 2.3. CAB o comité de gestión de cambios para la ejecución del procedimiento de Gestión de cambios
  Evidencias: Ver ruta en el drive
 </t>
    </r>
    <r>
      <rPr>
        <u/>
        <sz val="11"/>
        <color rgb="FF1155CC"/>
        <rFont val="&quot;Arial Narrow&quot;"/>
      </rPr>
      <t>https://drive.google.com/drive/folders/1O8GJqR7rzFdOm-MFqc0EhMTkftiLiY9h?usp=sharing</t>
    </r>
  </si>
  <si>
    <t>Establecer de forma adecuada el Plan Estratégico de Tecnología de Información - PETI, que contemple las necesidades de la Entidad, apalancando las estrategias de la Entidad</t>
  </si>
  <si>
    <t>3. Establecer de forma adecuada el Plan Estratégico de Tecnología de Información - PETI
 Evidencias:
 3.1. Ver imagen de documento PETI publicado en la web institucional del IDEAM. Se relacionba URL de acceso al documento en la evidencia.</t>
  </si>
  <si>
    <t>3. Establecer de forma adecuada el Plan Estratégico de Tecnología de Información - PETI
  Evidencias:
  3.1. Ver imagen de documento PETI publicado en la web institucional del IDEAM. Se relacionba URL de acceso al documento en la evidencia.
  Evidencias: Ver ruta en el drive
 https://drive.google.com/drive/folders/1MHW3BzdPmfuKkhlioOC4kl-EdUeX8yDh?usp=sharing</t>
  </si>
  <si>
    <t>Inadecuada implementación de la estrategia de TI con la estrategia institucional
 Falta de estandarización de procesos y Procedimientos 
 Carencia de capacidades y recursos para la gestión de TI</t>
  </si>
  <si>
    <t>Fallas en la planeacion estrategica de TI</t>
  </si>
  <si>
    <t xml:space="preserve">Probabilidad que existan fallas en la planeacion estratégico debido a la Inadecuada gestión en el cumplimiento de los niveles de servicio, acordados con el negocio para la correcta operación de los procesos críticos institucionales </t>
  </si>
  <si>
    <t>Lograr un nivel de madurez en la implementación de buenas practicas internacionales de TI - ITIL</t>
  </si>
  <si>
    <t>sesiones de capacitación de conceptosa básicos de ITIL a los funcionarios de la Oficina de Informática, para el conocimiento y aplicación de esta buena práctica de ingeniería en los proceo de gestión de esta dependencia</t>
  </si>
  <si>
    <t>1, A la fecha se han culminado las reuniones con las empresas consultoras expertas en servicios de Arquitectura Empresarial, quienes colaboraron al GAESI con:
 1.1. Determinación del alcance, estrategia, objetivos y actividades que se deben definir en la solicitud de las propuestas técnico-económicas a las firmas consultoras, para la implementación de la Arquitectura empresarial y la ejecución de los ejercicios de Arquitectura Empresarial.
 Para el tercer cuatrimestre:
 1.3. Se invitarán Se invitarán como mínimo a tres (3) firmas especializadas para la realización y culminación del estudio de mercado.
 1.4. Presentación de la propuesta con su costo definitivo para la contratación de la implementación de la Arquitectura empresarial a la alta directiva del IDEAM.
  Evidencias: Ver Imágenes de las reuniones en la ruta del drive. 
 https://drive.google.com/drive/folders/1UPkcZmWw5G2uK4OFG5-1NfKPeqfJyMYl?usp=sharing</t>
  </si>
  <si>
    <t>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“67” de la ruta:
https://drive.google.com/drive/folders/1nE7tNuT5BdX-Nu8BhTvN5owv41dKbXVy?usp=sharing
1.3.        Recepción de las propuestas técnico-económicas de las firmas consultoras, con esto se finaliza el estudio de mercado.
Ver evidencias en carpeta denominada “Propuestas” ubicada en la carpeta “67”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“67”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“67” de la ruta:
https://drive.google.com/drive/folders/1nE7tNuT5BdX-Nu8BhTvN5owv41dKbXVy?usp=sharing
"""</t>
  </si>
  <si>
    <t>Desarrollo de Ejercicios de Arquitectura Empresarial</t>
  </si>
  <si>
    <t>estudios de mercado y alternativas para concretar la contratación de consultorías para la realización de ejercicos de arquitectura</t>
  </si>
  <si>
    <t>Grupo Arquitectura empresarial y seguridad de la información GAESI / Jefe Oficina Informática</t>
  </si>
  <si>
    <t>La tercerización IMPRETICS impartió las capacitaciones en conceptos básicos de ITIL a los funcionarios de la Oficina de Informática, para la aplicación de esta buena práctica de ingeniería en los procesos de gestión de esta dependencia. 
 Evidencias: Evidencias: Ver Imágenes de las capacitaciones en la ruta del drive. 
 https://drive.google.com/drive/folders/1usbLKIxDS-90cKNwMIHpgDKW358f8_Wf?usp=sharing</t>
  </si>
  <si>
    <t>Seguridad de la Información</t>
  </si>
  <si>
    <t>Obsolescencia Tecnológica
 Carencia de Recursos Económicos
 Carencia de Mantenimientos preventivos y correctivos
 Errores en la actualización de componentes</t>
  </si>
  <si>
    <t>Vencimiento de soporte de garantía para el mantenimiento de equipos por no contar con presupuesto para ampliar las mismas</t>
  </si>
  <si>
    <t>Posibles fallas en la plataforma de TI por degradación y afectación en los  servicios esenciales de la entidad soportados en la operación de TI.</t>
  </si>
  <si>
    <t>Crear e Implementar el Plan de Mantenimiento de Servicios Tecnológicos, y su cronograma relacionado</t>
  </si>
  <si>
    <t>1. Actualización de plan de mantenimiento de servicios tecnológicos. 
 2. Remisión al comité de dirección el cuadro de proceso desfinanciados de la oficina de informática
 3. Construcción del plan de renovación (4 meses) 
 4. Inventario de equipos a los cuales no se extiende soporte de garantía, gestión con la fábrica para realizar la renovación de infraestructura tecnológica.</t>
  </si>
  <si>
    <t>1. Crear e Implementar el Plan de Mantenimiento de Servicios Tecnológicos, y su cronograma relacionado 
 Evidencias:
 1.1. Plan de Mantenimiento de Servicios Tecnológicos vigencia 2021.</t>
  </si>
  <si>
    <t>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“67” de la ruta:
https://drive.google.com/drive/folders/1nE7tNuT5BdX-Nu8BhTvN5owv41dKbXVy?usp=sharing
1.3.        Recepción de las propuestas técnico-económicas de las firmas consultoras, con esto se finaliza el estudio de mercado.
Ver evidencias en carpeta denominada “Propuestas” ubicada en la carpeta “67”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“67”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t>
  </si>
  <si>
    <t>Implementar y Ejecutar un Plan de Recuperación de Desastres, acorde a contexto real de la infraestructura tecnológica del IDEAM</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</si>
  <si>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</si>
  <si>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
 2.4 Catalogo de sistemas de informacion sobre le que se aplica el BIA
 2.5 Plan de recuperacion de desastres vigencia 2020 -2021</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</si>
  <si>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el oficial de seguridad presenta a la OI el Analisis de impacto de negocio y el gestor de DRP actualiza el Plan de recuperacion de desastres, se adjuntan recursos necesarios y catalogo de sistemas de informacion para el desarrollo del BIA para la vigencia 2021.
Evidencias:
2.1. Informe de la gestión mensual del DRP.
2.2. Informe de pruebas del DRP.
2.3. Recursos necesarios para implementacion de los sistemas de información.
2.4 Catalogo de sistemas de informacion sobre le que se aplica el BIA
2.5 Analisis de Impacto de negocio socializado a la oficina de informatica
2.6 Se actualiza el Plan de recuperacion de desastres vigencia 2020 -2021</t>
  </si>
  <si>
    <t>3. Desarrollo de Ejercicios de Arquitectura Empresarial: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Evidencias:
 3.1. Reuniones para estudio de mercado y socialización en comite directivo.</t>
  </si>
  <si>
    <t xml:space="preserve">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“68\3” de la ruta:
https://drive.google.com/drive/folders/1Nxwh8dRt18NXnZRAk2IUx7KRk6_I5FMt?usp=sharing
1.3. Recepción de las propuestas técnico-económicas de las firmas consultoras, con esto se finaliza el estudio de mercado.
Ver evidencias en carpeta denominada “Propuestas” ubicada en la carpeta “68\3” de la ruta:
https://drive.google.com/drive/folders/1Nxwh8dRt18NXnZRAk2IUx7KRk6_I5FMt?usp=sharing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“68\3” de la ruta:
https://drive.google.com/drive/folders/1Nxwh8dRt18NXnZRAk2IUx7KRk6_I5FMt?usp=sharing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“68\3” de la ruta:
</t>
  </si>
  <si>
    <t>Exposición de vulnerabilidades
 Acciones Hostiles
 Ataques cibernéticos
 Carencia de recursos económicos para gestionar controles de seguridad</t>
  </si>
  <si>
    <t>Debilidades en los controles de seguridad y continuidad de sevicios en los portales web</t>
  </si>
  <si>
    <t>Probabilidad de Afectación en la reputación de la entidad por falta de disponibilidad de los servicios web  de la entidad.</t>
  </si>
  <si>
    <t>Estudio de necesidades sobre herramientas robustas para la detección y mitigación de vulnerabilidad en sistemas información, software e Infraestructura de TI</t>
  </si>
  <si>
    <t>Realizar estudio de mercado y pruebas de concepto de herramientas que permitan realizar analisis de vulnerabilidades y remediacion de las mismas</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</si>
  <si>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</si>
  <si>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</si>
  <si>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"1. Estudio de necesidades sobre herramientas robustas para la detección y mitigación de vulnerabilidad en sistemas información, herramientas de correlacion de eventos de seguridad, software e Infraestructura de TI:
 Evidencias:
Durante el cuatrimestre se realizaron estudios con al menos 3 proveedores para adquision y operacion de herramientas de ciberseguridad, apartir de alli se generaron las plantillas de proyectos que se entregaron a la jefatura de la oficina de informatica
 1.1. Propuestas de provedores  para adquirir herramientas de detección y mitigación de vulnerabilidad, ficha tecnica
1.2 Propuestas de proveedores para implementacion de la herramienta de correlacion de eventos
1.3 Plantillas de proyectos entregadas 
"</t>
  </si>
  <si>
    <t>Adquisición de certificados de seguridad para los portales web TLS</t>
  </si>
  <si>
    <t>Adquirir certificados digitales para el 100% de los sitios web del IDEAM</t>
  </si>
  <si>
    <t>Jefe Oficina Informatica / Coordinador Infraestructura y Comunicaciones</t>
  </si>
  <si>
    <t>2. Adquisición de certificados de seguridad para los portales web TLS 
 Evidencias:
 2.1. Contrato de adquisición de certificados TLS para diferentes portales del Ideam.</t>
  </si>
  <si>
    <t>Crear e implementar la base de conocimientos</t>
  </si>
  <si>
    <t>Crear y alimentar la base de conocimientos por parte de los especialistas y mesa de servicios</t>
  </si>
  <si>
    <t>Jefe Oficina Informatica</t>
  </si>
  <si>
    <t>3.Crear e implementar la base de conocimientos
 Evidencias:
 3.1. Archivo en excel de base de conocimiento de proactivanet.</t>
  </si>
  <si>
    <t xml:space="preserve">3.Crear e implementar la base de conocimientos
Evidencias:
Durante el cuatrimestre se alimento la base de conocimientos de proactivanet 
3.1. Archivo en excel de base de conocimiento de proactivanet.
3.2 Evidencia de casos en proactivanet 
</t>
  </si>
  <si>
    <t>Fortalecer alianzas estratégicas con organismos nacionales de seguridad informática y ciberseguridad</t>
  </si>
  <si>
    <t>Realizar alianzas estrategicas con el sector, CSIRT Nacionales y Regionales, Policia y entes que permitan la colaboracion en areas de ciberseguridad</t>
  </si>
  <si>
    <t>4. Fortalecer alianzas estratégicas con organismos nacionales de seguridad informática y ciberseguridad
 Evidencias:
 4.1. asisatencia al EVENTO LXVII Reunión de infraestructura crítica para implementar MISP.Organizado por CSIRT Colombia.</t>
  </si>
  <si>
    <t>4. Fortalecer alianzas estratégicas con organismos nacionales de seguridad informática y ciberseguridad
  Evidencias:
 4.1. Reunion CCOCI sector ambiente
 4.2. Boletines CSIRT Gobierno</t>
  </si>
  <si>
    <t xml:space="preserve">4. Fortalecer alianzas estratégicas con organismos nacionales de seguridad informática y ciberseguridad
Evidencias:
Se emiten las alertas de CSIRT enviadas a comunicaciones, se adelantan labores para la instalacion del MISP sectorial para Medio ambiente
4.1. Boletines CSIRT Gobierno
4.2. Reuniones implementacion MISP
</t>
  </si>
  <si>
    <t>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t>
  </si>
  <si>
    <t>Inadecuada custodia y preservación de la información Física</t>
  </si>
  <si>
    <t>Probbabilidad de que se genere Daño y/o pérdida de información física de la entidad</t>
  </si>
  <si>
    <t>Controles de acceso físico - nuevos alcances a las políticas de seguridad</t>
  </si>
  <si>
    <t>Implementacion de controles de acceso fisicos, mantenimiento seguridad fisica e implementacion de bitacoras digitales</t>
  </si>
  <si>
    <t>Grupo Tecnologia y Comunicaciones / Jefe Ofician Informatica</t>
  </si>
  <si>
    <t>1. Controles de acceso físico - nuevos alcances a las políticas de seguridad:
 Evidencias:
 1.1. Imágen de la realización comité de gestión y desempeño institucional donde se aprueba la nueva política de seguridad digital del IDEAM.</t>
  </si>
  <si>
    <t>1. Controles de acceso físico - nuevos alcances a las políticas de seguridad:
  Evidencias:
  1.1. Acta de la realización comité de gestión y desempeño institucional donde se aprueba la nueva política de seguridad digital del IDEAM.
 1.2 Manual de politicas de seguridad de la informacion para el IDEAM actualizado</t>
  </si>
  <si>
    <t>Clasificación de la información - Creación de procedimientos</t>
  </si>
  <si>
    <t>Creacion e implementacion de procedimientos respectoa custodia de informacion y activos fisicos</t>
  </si>
  <si>
    <t>Grupo Tecnologia y Comunicaciones / Jefe Oficina Informatica</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</si>
  <si>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</si>
  <si>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
 2.2. Proceso actualizacion del documento clasificacion e inventario de activos de informacion</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</si>
  <si>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De igual forma se establece en la politica de seguridad y privacidad de la informacion la politica de gestion de activos, asi mismo se actualiza el proceso E-GI-P010 PROCEDIMIENTO REGISTRO ACTIVOS INFORMACION y E-SGI-SI-I001 INSTRUCTIVO INVENTARIO Y CLASIFICACIÓN ACTIVOS DE INFORMACIÓN
Evidencias
2.1. Ver documento de política digital aprobada, en la Página 8 título POLITICA DE GESTIÓN DE ACTIVOS.
2.2. Proceso actualizacion del documento clasificacion e inventario de activos de informacion
2.3. Proceso actualizacion de registro activos de informacion</t>
  </si>
  <si>
    <t>Entrenamiento y sensibilización SGSI orientados a los servidores públicos</t>
  </si>
  <si>
    <t>Plan de entrenamiento a funcionarios y contratistas, campañas de informacion sobre el 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</si>
  <si>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</si>
  <si>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</si>
  <si>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 xml:space="preserve">3. Entrenamiento y sensibilización SGSI orientados a los servidores públicos:
Definición del plan de capacitación para la vigencia 2021 sobre el SGSI para los funcionarios del IDEAM. En cual se da alcance a las sensibilizaciones de seguridad a ejecutar en la vigencia. 
Evidencias 
3.1. Ver documento PLAN_USO_APROPIACIÓN_SGSI. y Capacitación_seguridad_y_privacidad_de_la_información
3.2 Asistencia y encuesta sensibilizacion politica SPI
3.3. Comunicado con politica y manual de politicas
3.4. Asistencia sensibilizaciones ciberseguridad y ciberdelincuencia
</t>
  </si>
  <si>
    <t>Plan de Conservación y Preservación</t>
  </si>
  <si>
    <t>Creacion e implementacion Plan de Conservación y Preservación</t>
  </si>
  <si>
    <t>4. Plan de Conservación y Preservación:
 En los posteriores cuatrimestres se retomará reuniones con el Coordinador del Grupo de Gestión Documental y Centro de Documentación, Correspondencia y Archivo del IDEAM para validar la construcción de dichos planes.
 Evidencias:
 Ninguna - N/A</t>
  </si>
  <si>
    <t>En el tercer cuatrimestre se retomará la reunión con el Coordinador del Grupo de Gestión Documental y Centro de Documentación, Correspondencia y Archivo del IDEAM para validar la construcción de dichos planes.</t>
  </si>
  <si>
    <t>.</t>
  </si>
  <si>
    <t>Proliferación de malware
 Fallas en la plataforma de TI
 Ataques de ransomware 
 Ataques de Phising
 Descuido por parte de los colaboradores 
 Personal mal intencionado
 Sabotajes internos y externos</t>
  </si>
  <si>
    <t>Inadecuada custodia y preservación de la información Digital</t>
  </si>
  <si>
    <t>Probabilidad de tener Daño, Fuga y/o pérdida de información digital</t>
  </si>
  <si>
    <t>Políticas para el control del uso de medios de almacenamiento externos</t>
  </si>
  <si>
    <t>Aplicar la politica de SGSI y el manual de politicas y generar politica sobre medios de almacenamiento externo</t>
  </si>
  <si>
    <t>Grupo de Tecnologia y Comunicaciones / Grupo Arquitectura empresarial y seguridad de la información GAESI / Jefe Oficina Informática</t>
  </si>
  <si>
    <t>1. Políticas para el control del uso de medios de almacenamiento externos:
 Evidencias:
 1.1. Ver documento de política digital aprobada, en la Página 8 título POLITICA DE GESTIÓN DE ACTIVOS y Página 12 ALMACENAMIENTO Y RESPALDO.</t>
  </si>
  <si>
    <t>1. Políticas para el control del uso de medios de almacenamiento externos:
  Evidencias:
  1.1. Ver documento de política digital aprobada, en la Página 8 título POLITICA DE GESTIÓN DE ACTIVOS y Página 12 ALMACENAMIENTO Y RESPALDO.</t>
  </si>
  <si>
    <t>1. Políticas para el control del uso de medios de almacenamiento externos:
Evidencias:
1.1. Ver documento de política digital aprobada, en la Página 8 título POLITICA DE GESTIÓN DE ACTIVOS y Página 12 ALMACENAMIENTO Y RESPALDO.
1.2. Se realiza estudio de mercado, cotizaciones y plantilla de proyecto con el fin de adquirir una solucion de ciberseguridad para endpoint. Evidencia: Propuesta comercial para implementacion, plantilla y ficha tecnica</t>
  </si>
  <si>
    <t>Control de transferencia de información digital institucional</t>
  </si>
  <si>
    <t>Aplicar controles sobre el transito de informacion en la nube e informacion en las instalaciones del IDEAM, realizar auditorias al area Comunicaciones</t>
  </si>
  <si>
    <t>2. Control de transferencia de información digital institucional 
 Evidencias:
 2.1. Ver documento Manual de políticas Página 36 CRIPTOGRAFÍA y Páginas 57 y 58 TRANSFERENCIA DE LA INFORMACIÓN .</t>
  </si>
  <si>
    <t>2. Control de transferencia de información digital institucional 
  Evidencias:
  2.1. Ver documento Manual de políticas Página 36 CRIPTOGRAFÍA y Páginas 57 y 58 TRANSFERENCIA DE LA INFORMACIÓN .</t>
  </si>
  <si>
    <t>2. Control de transferencia de información digital institucional 
Evidencias:
2.1. Ver documento Manual de políticas Página 36 CRIPTOGRAFÍA y Páginas 57 y 58 TRANSFERENCIA DE LA INFORMACIÓN .
2.2. Se realiza estudio de mercado, cotizaciones y plantilla de proyecto con el fin de adquirir una solucion de ciberseguridad para endpoint. Evidencia: Propuesta comercial para implementacion, plantilla y ficha tecnica</t>
  </si>
  <si>
    <t>Activar e implementar las funcionalidades de auditoria de los motores de bases de datos para el control transaccionalidad de la información almacenada en estos</t>
  </si>
  <si>
    <t>Activar e implementar las funcionalidades de auditoria de los motores de bases de datos para el control transaccionalidad de la información</t>
  </si>
  <si>
    <t>3. Activar e implementar las funcionalidades de auditoria de los motores de bases de datos para el control transaccionalidad de la información almacenada en estos:
 Realización de reunión de auditoría el 78 de junio de 2021 a partir de las 8:00 am a 10.00 am para ejecutar auditoría al administrador de la base de datos del IDEAM parac determinar la existencia o no de funcionalidades de auditoria de los motores de bases de datos para el control de su transaccionalidad. 
 Evidencias:
 3.1. ver evidencia de la reunión programada.</t>
  </si>
  <si>
    <t>3. Activar e implementar las funcionalidades de auditoria de los motores de bases de datos para el control transaccionalidad de la información almacenada en estos:
  Realización de reunión de auditoría el 7 de junio de 2021 a partir de las 8:00 am a 10.00 am para ejecutar auditoría al administrador de la base de datos del IDEAM para determinar la existencia o no de funcionalidades de auditoria de los motores de bases de datos para el control de su transaccionalidad. 
  Evidencias:
  3.1. Actas de las 3 sesiones realizadas con el especialista de bases de datos Mauricio Daza con el fin de evidenciar las tablas de auditoria y registro de logs</t>
  </si>
  <si>
    <t>3. Activar e implementar las funcionalidades de auditoria de los motores de bases de datos para el control transaccionalidad de la información almacenada en estos:
Evidencias: 
3.1. Se anexa documento con la evidencia de la auditoria habilitada en las bases del datos del IDEAM</t>
  </si>
  <si>
    <t>Implementación de herramientas DLP - Data Los Prevención</t>
  </si>
  <si>
    <t>Analisis de mercado pruebas de concepto eimplementacion de la herramienta de DLP</t>
  </si>
  <si>
    <t>4. Implementación de herramientas DLP - Data Los Prevención
 En los posteriores cuatrimestres de la vigencia 2021 se realizará estudios de mercado para la factibilidad de adquirir esta herrameinta por parte del IDEAM.
 Evidencias:
 Ninguna - N/A</t>
  </si>
  <si>
    <t>4. Implementación de herramientas DLP - Data Los Prevención
  Durante la vigencia 2021 se han realizado estudios de mercado para la factibilidad de adquirir esta herrameinta por parte del IDEAM.
  Evidencias:
 4.1 Presentacion de proveedores de herramientas de seguridad</t>
  </si>
  <si>
    <t>4. Implementación de herramientas DLP - Data Los Prevención
Durante la vigencia 2021 se han realizado estudios de mercado para la factibilidad de adquirir esta herrameinta por parte del IDEAM.
Evidencias:
4.1 Presentacion de proveedores de herramientas de seguridad</t>
  </si>
  <si>
    <t>Proceso de generación y restauración de Backups</t>
  </si>
  <si>
    <t>Actualizacion proceso de resplado y resturacion copias de seguridad, pruebas de restauracion y auditorias al proceso</t>
  </si>
  <si>
    <t>5. Proceso de generación y restauración de Backups
 Generación del plan de mejoramiento para backups y levantamiento del riesgo paraherramientas y procesos de backup.
 Evidencias:
 5.1. Ver documento denominado C-EM-F005 FORMULACION PLAN DE MEJORAMIENTO COPIAS DE SEGUIRDAD</t>
  </si>
  <si>
    <t>5. Proceso de generación y restauración de Backups
  Generación del plan de mejoramiento para backups y levantamiento del riesgo para herramientas y procesos de backup.
  Evidencias:
  5.1. Ver documento denominado C-EM-F005 FORMULACION PLAN DE MEJORAMIENTO COPIAS DE SEGUIRDAD</t>
  </si>
  <si>
    <t>5. Proceso de generación y restauración de Backups
Generación de pruebas de backups para los sistemas de informacion (para este caso copias de seguirdad de DHIME 
Evidencias:
5.1. Evidencias de restauracion aportadas y correos de confirmacion</t>
  </si>
  <si>
    <t>Indisponibilidad de las instalaciones 
 Colisión aérea
 Incendio
 Asonadas
 Vandalismo
 Ataques cibernéticos
 daños en la infraestructura de TI</t>
  </si>
  <si>
    <t>Afectacion sobre la Infraestructura Tecnologica del IDEAM</t>
  </si>
  <si>
    <t>Probabilidad de tener una Falla total o parcial en la operación de los servicios institucionales críticos.</t>
  </si>
  <si>
    <t>Actualización de las estrategias de continuidad de negocio establecidas en el Plan de Recuperación de Desastres</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</si>
  <si>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y Marzo de 2021.</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</si>
  <si>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Marzo, Abril, Mayo, Junio de 2021.</t>
  </si>
  <si>
    <t xml:space="preserve">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Julio, agosto, septiembre y octubre de 2021.
1.2. Docuemnto Plan de recuperacion de desastres actualizado
</t>
  </si>
  <si>
    <t>Ejecución de pruebas con escenarios de falla reales</t>
  </si>
  <si>
    <t>Grupo Arquitectura empresarial y seguridad de la información GAESI / Jefe Oficina Informática / Proveedor DRP</t>
  </si>
  <si>
    <t>2. Ejecución de pruebas con escenarios de falla reales:
 Ver informes de pruebas del DHIME y del servicio Orfeo.
 Evidencias: 
 2.1. Iformes de pruebas del DHIME y y del servicio Orfeo.</t>
  </si>
  <si>
    <t>2. Ejecución de pruebas con escenarios de falla reales:
  Ver informes de pruebas del DHIME y del servicio Orfeo.
  Evidencias: 
  2.1. Iformes de pruebas del DHIME y y del servicio Orfeo.</t>
  </si>
  <si>
    <t>2. Ejecución de pruebas con escenarios de falla reales:
Ver informes de pruebas del CDA "Informe_Prueba_Total_DRP_Octubre092021 - IDEAM_IMPRETICS_v1" y "Informe_Prueba_Total_DRP_Agosto212021 - IDEAM_IMPRETICS"
Evidencias: 
2.1. Informes de pruebas del CDA</t>
  </si>
  <si>
    <t>Actualización del BIA - Análisis de Impacto de Negocio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</si>
  <si>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</si>
  <si>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</si>
  <si>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3. Actualización del BIA - Análisis de Impacto de Negocio:
La Oficina de Informática a través del GAESI actualizo el análisis de impacto de negocio - BIA para la vigencia 2021.
Evidencias:
3.1. Insumos y documento BIA.</t>
  </si>
  <si>
    <t>Gestión de Cooperación y Asuntos Internacionales</t>
  </si>
  <si>
    <t xml:space="preserve">*Desconocimiento de los documentos base asociados a las actividades y mecanismos acordados.
*Cambio de personal encargado del seguimiento y la gestión de las actividades y mecanismos acordados.
*Personal insuficiente de acuerdo con las cargas laborales para atender las acuerdos con los diferentes actores internacionales.
</t>
  </si>
  <si>
    <t>Inadeacuada actualización de la información relacionada con las actividades a cargo del personal en un servidor compartido para el seguimiento de la información.</t>
  </si>
  <si>
    <t>Posible incumplimiento de acuerdos suscritos por medio de instrumentos de cooperación internacional debido a la falta de seguimiento que evidencie las gestiones adelantadas para promover la misión del Instituto con alcance internacional.</t>
  </si>
  <si>
    <t xml:space="preserve">*El asesor de Cooperación y Asuntos Internacionales participa en comités directivos y/o técnicos, y reuniones de alto nivel, dejando evidencia en actas de reunión. </t>
  </si>
  <si>
    <r>
      <rPr>
        <sz val="11"/>
        <color rgb="FF000000"/>
        <rFont val="&quot;Arial Narrow&quot;, Arial"/>
      </rPr>
      <t>Realiza de manera</t>
    </r>
    <r>
      <rPr>
        <sz val="11"/>
        <color rgb="FF000000"/>
        <rFont val="&quot;Arial Narrow&quot;, Arial"/>
      </rPr>
      <t xml:space="preserve"> semestral, </t>
    </r>
    <r>
      <rPr>
        <sz val="11"/>
        <color rgb="FF000000"/>
        <rFont val="&quot;Arial Narrow&quot;, Arial"/>
      </rPr>
      <t>las reuniones que se establecen en el control.</t>
    </r>
  </si>
  <si>
    <t>Asesor de cooperación y asuntos internacionales</t>
  </si>
  <si>
    <t>Semestral</t>
  </si>
  <si>
    <r>
      <rPr>
        <sz val="11"/>
        <color rgb="FF000000"/>
        <rFont val="&quot;Arial Narrow&quot;, Arial"/>
      </rPr>
      <t xml:space="preserve">Se incluye el presente como un nuevo riesgo, en el cual se actualiza el control, y su plan de acción, y se comparten las evidencias en la carpeta compartida dispuesta para el equipo de Cooperación y Asuntos Internacionales en la cual se evidencia la participación en 4 comités de alto nivel:  </t>
    </r>
    <r>
      <rPr>
        <u/>
        <sz val="11"/>
        <color rgb="FF1155CC"/>
        <rFont val="&quot;Arial Narrow&quot;, Arial"/>
      </rPr>
      <t>https://drive.google.com/drive/folders/14bmdWGcjLlhR0FssTqK1szndt93FCx9r?usp=sharing</t>
    </r>
    <r>
      <rPr>
        <sz val="11"/>
        <color rgb="FF000000"/>
        <rFont val="&quot;Arial Narrow&quot;, Arial"/>
      </rPr>
      <t xml:space="preserve"> </t>
    </r>
  </si>
  <si>
    <r>
      <rPr>
        <sz val="11"/>
        <color theme="1"/>
        <rFont val="Arial Narrow"/>
        <family val="2"/>
      </rPr>
      <t xml:space="preserve">Se ha tenido participación en reuniones técnicas y de alto nivel con el fin de realizar seguimiento y contar con la debida articulación para el cumplimiento de los compromisos en los cuales el ideam cuente con un papel relevante en los proyectos y acuerdos de cooperación Internacional: 
</t>
    </r>
    <r>
      <rPr>
        <u/>
        <sz val="11"/>
        <color rgb="FF1155CC"/>
        <rFont val="Arial Narrow"/>
        <family val="2"/>
      </rPr>
      <t>https://drive.google.com/drive/u/1/folders/1o-Fk0LXPwFWRo6_3Ab0xWq9mkcgrv6ej</t>
    </r>
  </si>
  <si>
    <r>
      <rPr>
        <sz val="11"/>
        <color theme="10"/>
        <rFont val="Arial"/>
        <family val="2"/>
      </rPr>
      <t xml:space="preserve">Durante el presente periodo, se han tenido participación de alto nivel por parte del asesor de cooperación y asuntos internacionales en 4 reuniones de alto nivel. 
Se encuentran las evidencias en el siguiente link: 
</t>
    </r>
    <r>
      <rPr>
        <u/>
        <sz val="11"/>
        <color theme="10"/>
        <rFont val="Arial"/>
        <family val="2"/>
      </rPr>
      <t>https://drive.google.com/drive/folders/1E_K-U3ci76FmCLCbAFt6Y3zf_6yzeV1R?usp=sharing</t>
    </r>
  </si>
  <si>
    <t>*El asesor de Cooperación y Asuntos Internacionales realiza seguimiento a la base de información de proyectos por medio del formato de "seguimiento de proyectos de cooperación y asuntos internacionales".</t>
  </si>
  <si>
    <t xml:space="preserve">Realiza de manera semestral, la actualización de información de la matriz formato de seguimiento de proyectos de cooperación y asuntos internacionales.  </t>
  </si>
  <si>
    <r>
      <rPr>
        <sz val="11"/>
        <color rgb="FF000000"/>
        <rFont val="&quot;Arial Narrow&quot;, Arial"/>
      </rPr>
      <t xml:space="preserve">Se incluye el presente como un nuevo riesgo, en cual se realiza una mejora al control del seguimiento de proyectos de cooperación y asuntos internacionales,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1155CC"/>
        <rFont val="&quot;Arial Narrow&quot;, Arial"/>
      </rPr>
      <t>https://drive.google.com/drive/folders/1_iMtCrNK-YOFrGsCR7jQIXFe85556dmN?usp=shari</t>
    </r>
    <r>
      <rPr>
        <sz val="11"/>
        <color rgb="FF000000"/>
        <rFont val="&quot;Arial Narrow&quot;, Arial"/>
      </rPr>
      <t xml:space="preserve">ng </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</si>
  <si>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el posible incumplimiento de acuerdos suscritos por medio de instrumentos de cooperación internacional debido a la falta de seguimiento toda vez que se hace un monitoreo mensual a los proyectos y sus respectivos compromisos.
La matrriz se puede encontrar en el siguiente vínculo: </t>
    </r>
    <r>
      <rPr>
        <u/>
        <sz val="11"/>
        <color rgb="FF1155CC"/>
        <rFont val="Arial Narrow"/>
        <family val="2"/>
      </rPr>
      <t>https://docs.google.com/spreadsheets/d/1SMqjUD9_UFdqnlbEyIGCUVR5eQouvqBu/edit?rtpof=true</t>
    </r>
  </si>
  <si>
    <t>Se ha generado la debida actualización correspondiente a la matriz de "Seguimiento de proyectos de cooperación y asuntos internacionales"a la cual se le asigna el código E-RI-F007, frente a los avances que se han tenido en los proyectos de cooperación internacional a corte de octubre y avance de lo que se lleva el mes de noviembre de 2021. 
El seguimiento mesual ha permitido monitorear los avances y posibles actividades atradadas en cada uno de los proyectos. 
La matriz se puede encontrar en el siguiente vínculo: 
https://drive.google.com/drive/folders/1LUqunUwjn7ATnif70O6d-4i-YCuBtRIo?usp=sharing</t>
  </si>
  <si>
    <t>*Mala imagen del Instituto.
*Pérdida de la memoria Institucional.
*Influencia de terceras personas para la vinculación del personal.
*Intereses personales para favorecer un tercero.
*Reprocesos de actividades y desgaste administrativo.</t>
  </si>
  <si>
    <t>Influencia de servidores públicos para favorecer a terceros con recursos de cooperación internacional ofrecidos al Ideam.</t>
  </si>
  <si>
    <t>Probabilidad de que en el ofrecimiento de nuevas propuestas a convocatorias de financiación internacional se manipule el interés de cooperación de un actor internacional para beneficiar a un tercero.</t>
  </si>
  <si>
    <t>*El asesor de Cooperación y Asuntos Internacionales realiza seguimiento a la base de información de instrumentos de cooperación internacional por medio del formato de "Instrumentos de cooperación internacional"</t>
  </si>
  <si>
    <t>Realiza de manera semestral, la actualización de información del formato de instrumentos de cooperación internacional.</t>
  </si>
  <si>
    <t xml:space="preserve">Semestral </t>
  </si>
  <si>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https://drive.google.com/drive/folders/1My5cUV2PqjT1sUyCBzc1UmwalM7PCW0y?usp=sharing</t>
    </r>
  </si>
  <si>
    <r>
      <rPr>
        <sz val="11"/>
        <color theme="1"/>
        <rFont val="Arial Narrow"/>
        <family val="2"/>
      </rPr>
      <t xml:space="preserve">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manipulación de interés de cooperación de un actor internacional para beneficiar a un tercero. 
La matriz se puede encontrar en el siguiente vínculo:
</t>
    </r>
    <r>
      <rPr>
        <u/>
        <sz val="11"/>
        <color rgb="FF1155CC"/>
        <rFont val="Arial Narrow"/>
        <family val="2"/>
      </rPr>
      <t>https://docs.google.com/spreadsheets/d/1kWxYMZYaihpz22365e5iKII9WTuHmCgp/edit?usp=sharing&amp;ouid=102608422029062426999&amp;rtpof=true&amp;sd=true</t>
    </r>
  </si>
  <si>
    <t>Se actualizó la matriz de de "Instrumentos de cooperación internacional", a la cual se encuentra con el código E-RI-F009, en la cual se evidencia actualización de la firma de los intrumentros que se han firmado durante el año 2021.
La matriz ha permitido evidenciar la gestión y el seguimiento a los instrumentos de cooperación que permiten avanzar en mataeria de articulación de manera trasnpartente y adecuado con actores internacionales.
La matriz se puede encontrar en el siguiente vínculo: https://drive.google.com/drive/folders/1LUqunUwjn7ATnif70O6d-4i-YCuBtRIo?usp=sharing</t>
  </si>
  <si>
    <r>
      <rPr>
        <sz val="11"/>
        <color rgb="FF000000"/>
        <rFont val="&quot;Arial Narrow&quot;, Arial"/>
      </rPr>
      <t xml:space="preserve">Se incluye el presente riesgo, en cual se realiza una mejora al control,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000000"/>
        <rFont val="&quot;Arial Narrow&quot;, Arial"/>
      </rPr>
      <t>https://drive.google.com/drive/folders/1fF7tjTNwWjEKE3SXEbLjOrnH6X7YXNlY?usp=sharing</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</si>
  <si>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la posible manipulación de interés de cooperación de un actor internacional para beneficiar a un tercero toda vez que se hace un monitoreo mensual a los proyectos y sus respectivos compromisos así como un seguimiento transparente a las acciones vigentes.
La matrriz se puede encontrar en el siguiente vínculo: </t>
    </r>
    <r>
      <rPr>
        <u/>
        <sz val="11"/>
        <color rgb="FF1155CC"/>
        <rFont val="Arial Narrow"/>
        <family val="2"/>
      </rPr>
      <t>https://docs.google.com/spreadsheets/d/1SMqjUD9_UFdqnlbEyIGCUVR5eQouvqBu/edit?rtpof=true</t>
    </r>
  </si>
  <si>
    <r>
      <rPr>
        <sz val="11"/>
        <color theme="10"/>
        <rFont val="Arial"/>
        <family val="2"/>
      </rPr>
      <t>Se ha generado la debida actualización correspondiente a la matriz de "Seguimiento de proyectos de cooperación y asuntos internacionales"a la cual se le asigna el código E-RI-F007, frente a los avances que se han tenido en los proyectos de cooperación internacional a corte de octubre y avance de lo que se lleva el mes de noviembre de 2021. 
El seguimiento mesual ha permitido monitorear los avances y posibles actividades atradadas en cada uno de los proyectos. 
La matriz se puede encontrar en el siguiente vínculo:</t>
    </r>
    <r>
      <rPr>
        <u/>
        <sz val="11"/>
        <color theme="10"/>
        <rFont val="Arial"/>
        <family val="2"/>
      </rPr>
      <t xml:space="preserve">
https://drive.google.com/drive/folders/1LUqunUwjn7ATnif70O6d-4i-YCuBtRIo?usp=sharing</t>
    </r>
  </si>
  <si>
    <t>* Insuficentes herramientras digitales en caso de daño en los servidores de acceso compartido del Ideam.
*Desconocimiento de uso y herramientas de google y/u Orfeo. 
*Manipuación de documentos sin autorización previa del asesor de cooperación y asuntos internacionales.
*Falta de desactivación de cuentas asociadas a personal desvinculado de la entidad.</t>
  </si>
  <si>
    <t xml:space="preserve">Inadecuado registro de la información y documentación asociada a los intrumentos de cooperación suscritos por la entidad. </t>
  </si>
  <si>
    <t>Posible pérdida de información y/o documentos que evidencien las gestiones adelantadas para la suscripción de instrumentos de cooperación con el fin de impulsar la misión del Ideam a nivel internacional.</t>
  </si>
  <si>
    <r>
      <rPr>
        <sz val="11"/>
        <color rgb="FF000000"/>
        <rFont val="Arial"/>
        <family val="2"/>
      </rPr>
      <t xml:space="preserve">*El asesor de Cooperación y Asuntos Internacionales realiza seguimiento a la base de información de instrumentos de cooperación internacional por medio del formato de  </t>
    </r>
    <r>
      <rPr>
        <i/>
        <sz val="11"/>
        <color rgb="FF000000"/>
        <rFont val="Arial"/>
        <family val="2"/>
      </rPr>
      <t xml:space="preserve">"Instrumentos de cooperación internacional"  </t>
    </r>
  </si>
  <si>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https://drive.google.com/drive/folders/1ozlmWiRHagKAJR-DDaN0FcZYqzSBVQZ5?usp=shar</t>
    </r>
    <r>
      <rPr>
        <sz val="11"/>
        <color rgb="FF000000"/>
        <rFont val="&quot;Arial Narrow&quot;, Arial"/>
      </rPr>
      <t xml:space="preserve">ing </t>
    </r>
  </si>
  <si>
    <t>"Se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pérdida de información y/o documentos que evidencien las gestiones adelantadas para la suscripción de instrumentos de cooperación con el fin de impulsar la misión del Ideam a nivel internacional.
La matriz se puede encontrar en el siguiente vínculo:
https://docs.google.com/spreadsheets/d/1kWxYMZYaihpz22365e5iKII9WTuHmCgp/edit?usp=sharing&amp;ouid=102608422029062426999&amp;rtpof=true&amp;sd=true"</t>
  </si>
  <si>
    <t>Se actualizó la matriz de de "Instrumentos de cooperación internacional", a la cual se encuentra con el código E-RI-F009, en la cual se evidencia actualización de la firma de los intrumentros que se han firmado durante el año 2021.
La matriz ha permitido evidenciar la gestión y el seguimiento a los instrumentos de cooperación que permiten avanzar en mataeria de articulación de manera trasnpartente y adecuado con actores internacionales.
La matriz se puede encontrar en el siguiente vínculo: 
https://drive.google.com/drive/folders/1CTkAoM5SDqhGPnxGelPMuCMEpfvEpuVP?usp=sharing</t>
  </si>
  <si>
    <t>El asesor de Cooperación y Asuntos Internacionales realiza la actualización de los activos de información y los remite a la Oficina de Informática.</t>
  </si>
  <si>
    <t>Realizar la actualización de los activos de información de manera anual y remitirlos a la oficina de informática.</t>
  </si>
  <si>
    <t>Anual</t>
  </si>
  <si>
    <r>
      <rPr>
        <sz val="11"/>
        <color rgb="FF000000"/>
        <rFont val="&quot;Arial Narrow&quot;, Arial"/>
      </rPr>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t>
    </r>
    <r>
      <rPr>
        <sz val="11"/>
        <color rgb="FF000000"/>
        <rFont val="&quot;Arial Narrow&quot;, Arial"/>
      </rPr>
      <t xml:space="preserve">
</t>
    </r>
    <r>
      <rPr>
        <u/>
        <sz val="11"/>
        <color rgb="FF000000"/>
        <rFont val="&quot;Arial Narrow&quot;, Arial"/>
      </rPr>
      <t>https://drive.google.com/drive/folders/1DzUM7atnKC_NeIbAmOR8G_jym5N5TMmN?usp=shari</t>
    </r>
    <r>
      <rPr>
        <sz val="11"/>
        <color rgb="FF000000"/>
        <rFont val="&quot;Arial Narrow&quot;, Arial"/>
      </rPr>
      <t xml:space="preserve">ng </t>
    </r>
  </si>
  <si>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https://drive.google.com/drive/folders/1DzUM7atnKC_NeIbAmOR8G_jym5N5TMmN?usp=sharing </t>
  </si>
  <si>
    <r>
      <rPr>
        <sz val="11"/>
        <color theme="1"/>
        <rFont val="Arial Narrow"/>
        <family val="2"/>
      </rPr>
      <t xml:space="preserve">El pasado 8 de noviembre de 2021, fue remitida a la oficina de seguridad del Ideam via correo electronico, la actualización de los activos de información correspondiente a la vigencia de 2021. 
Las evidencias de la matriz actualizada y del correo de remisión pueden ser encontradas en el siguiente vínculo: </t>
    </r>
    <r>
      <rPr>
        <u/>
        <sz val="11"/>
        <color theme="10"/>
        <rFont val="Arial"/>
        <family val="2"/>
      </rPr>
      <t xml:space="preserve">
https://drive.google.com/drive/folders/1CTkAoM5SDqhGPnxGelPMuCMEpfvEpuVP?usp=sharing</t>
    </r>
  </si>
  <si>
    <t>Incumplimiento frente a los tiempos de respuesta de las PQRS</t>
  </si>
  <si>
    <t>* Debilidad en los controles y seguimiento de PQRs, por parte de las subdirecciones.
* Asignación de trámite de atención a PRQs en tiempos próximos a su vencimiento.</t>
  </si>
  <si>
    <t>Probabilidad de pérdida de credibilidad del instituto, inicio de acciones disciplinarias por parte de los entes de control y posibles tutelas, además de hallazgos por parte de control interno debido al incumplimiento de los tiempos de respuesta de las PQRs, en las Subdirecciones del IDEAM.</t>
  </si>
  <si>
    <t>Seguimiento quincenal a las PQRS por medio de formato predeterminado, verificando evidencia de respuesta a las PQRs en cada subdirección, llamado matriz semáforo  e informe mensual sobre el estado del seguimiento . 
Evidencia: Matriz Semáforo de seguimiento a PQRS. En esta, y una vez atención al ciudadano remite el recordatorio sobre respuesta y cercanía al vencimiento, se procede a realizar el seguimiento para que la respuesta o prórroga se emita dentro de los términos establecidos. 
https://drive.google.com/file/d/1fmf4tyWKxNgIs2jKe4aaC3Fda9snDABW/view?usp=sharing</t>
  </si>
  <si>
    <t>Realizar el seguimiento correspondiente a la Matriz Semáforo PQRS de la Subdirección y capacitar al personal en el manejo de Orfeo para dar respuesta y gestión  a las mismas.</t>
  </si>
  <si>
    <t xml:space="preserve">Profesional del área
Subdirección de Estudios Ambientales </t>
  </si>
  <si>
    <t xml:space="preserve">1/1/2021
Semanal
</t>
  </si>
  <si>
    <t>Se reporta seguimiento quincenal de las PQRS (matriz excel) e informes remitidos a la Subdirectora (correo electrónico).
Link: Carpeta Riesgo 76 / Subdirección ECOSISTEMAS / Seguimiento quincenal PQRS (https://drive.google.com/drive/u/0/folders/1PJM5jo54nihYWq1GY6X2Rve03Kf64Zwt)
Se realiza el seguimiento a las PQRS de la Subdirección por medio de la Matriz Semáforo. Última actualización 14-04-2021</t>
  </si>
  <si>
    <r>
      <rPr>
        <sz val="11"/>
        <color theme="1"/>
        <rFont val="Arial Narrow"/>
        <family val="2"/>
      </rPr>
      <t>"Hidrología: Se realizó seguimiento a las PQRS asignadas a la Subdirección con el uso de la Matriz semaforo. Evidencia:
 Matriz semaforo para los meses de abril, mayo, Junio y Juilo/2021 e informe mensual seguimiento de las PQRS pendientes y atendidas para los meses de abril, mayo y Junio/2021 - Evidencia: Control 1. Seguimiento PQRS."
Reporte Ecosistemas:
Se presenta matriz de seguimiento a PQRS de la Subdirección de Ecosistemas, correpsondiente al periodo abril-ajulio 2021. Se presentan correos remitidos a la Subdirectora y Coordinadores, por parte del Secretario, como punto de control de PQRS; en dichos correos se remite la matriz de seguimiento con las respectivas alertas y se describen las novedades correpsondientes.
Reporte  :
Se realizó solicitud de capacitación sobre trámite oportuno de PQRS al Grupo Atención al Cuidadano. Dicha capacitación fue realizada el día 11-06-2021 a funcionarios y contratistas de la Subdirección de Ecosistemas.
Evidencias:</t>
    </r>
    <r>
      <rPr>
        <sz val="11"/>
        <color rgb="FF000000"/>
        <rFont val="Arial Narrow"/>
        <family val="2"/>
      </rPr>
      <t xml:space="preserve"> </t>
    </r>
    <r>
      <rPr>
        <u/>
        <sz val="11"/>
        <color rgb="FF1155CC"/>
        <rFont val="Arial Narrow"/>
        <family val="2"/>
      </rPr>
      <t>https://drive.google.com/drive/u/1/folders/1UZNnU_HPXCxE07G5KuLPEGNpSuA5wuY7</t>
    </r>
    <r>
      <rPr>
        <sz val="11"/>
        <color theme="1"/>
        <rFont val="Arial Narrow"/>
        <family val="2"/>
      </rPr>
      <t xml:space="preserve">
Se anexa plan de mejora formulado con el fin de fortalecer el control y seguimiento a PQRS de la Subdirección de Ecosisitemas.
Evidencia</t>
    </r>
    <r>
      <rPr>
        <sz val="11"/>
        <color rgb="FF000000"/>
        <rFont val="Arial Narrow"/>
        <family val="2"/>
      </rPr>
      <t xml:space="preserve">s: </t>
    </r>
    <r>
      <rPr>
        <u/>
        <sz val="11"/>
        <color rgb="FF1155CC"/>
        <rFont val="Arial Narrow"/>
        <family val="2"/>
      </rPr>
      <t xml:space="preserve">https://drive.google.com/drive/u/1/folders/1J2WF7-9MhAIqIpT7Ko6t3cNy_IBpU1_6
</t>
    </r>
    <r>
      <rPr>
        <sz val="11"/>
        <color theme="1"/>
        <rFont val="Arial Narrow"/>
        <family val="2"/>
      </rPr>
      <t>Subdiección de estudios ambientales: En el mes de agosto, se da inicio a la modificación de la Matriz semáforo para el reporte de las PQRS. Se realiza una modificación de forma en la matriz excel, para dar alertas sobre los tiempos de respuesta en las PQRS aociadas a la Subdirección de Estudios Ambientales. Como actividad pendiente, se tiene la socialización e implementación del mismo instrumento, la cual se tiene prevsta para los meses de agosto y septiembre del presente año.
Respecto a las PQRS contestadas por fuera de tiempo, la Subdirección de Estudios Ambientales, se encuentra en la formulación y aplicación de un Plan de Mejoramiento para corregir las causas de dicha falencia (5 PQRS contestadas por fuera de tiempo). El PM tiene previsto ser desarrollado desde el mes de agosto hasta octubre de 2021</t>
    </r>
  </si>
  <si>
    <t>Subdirección Meteorología: Se ha continuado el seguimiento a la atención de las PQRS a través de la matriz semáforo, así como también se han realizado reuniones de seguimiento y optimización de la herramienta. Evidencia: https://docs.google.com/spreadsheets/d/1jvBmw2tarYgQGWmFx3LzCPzEXmMVdGWJ/edit?rtpof=true</t>
  </si>
  <si>
    <t>Realizar un (1) taller o capacitación a responsables de los trámites de PQRs en el proceso de GCI. Evidencia: La capacitación se encuentra en proceso de preparación, teniendo en cuenta que la totalidad del personal contratado en la Subdirección, inicio labores contractuales a inicio del mes de abril.</t>
  </si>
  <si>
    <t>Realizar capacitación a los responsables de los trámites de PQRS</t>
  </si>
  <si>
    <t>La evidencia se presentará en el siguiente Cuatrimestre.</t>
  </si>
  <si>
    <t xml:space="preserve">Subdirección Meteorología: Como parte de las acciones del Plan de Mejoramiento de la auditoria N° INPQRS-2021- 24 se realizará capacitación por parte del gruo de Atención al ciudadano a los Coordinadores en temas relacionados con los tiempos de respuesta, cargues a ORFEO e importania del cumplimiento en la respuesta oportuna de las PQRS..
Durante el II cuatrimestre de 2021 se realizaron seis (6) capacitaciónes sobre normatividad de PQRS de las cuales Tres(3) se realizaron en el mes de abril, una (1) en mayo, una (1)en junio y una (1) en el mes de julio.  </t>
  </si>
  <si>
    <t>Subdirección Meteorología: Se realizan las capacitaciones propuestas, ORFEO y PQRS. Las evidencias, listas de asistencia y presentación se encuentran en el siguiente enlace: https://drive.google.com/drive/folders/17wjfB4l122Zh0EFUFZTMz6QS5n-qbY3k</t>
  </si>
  <si>
    <t>Gestionar recursos para la contratación de  personal de apoyo para la atención de PQRs</t>
  </si>
  <si>
    <t xml:space="preserve">Verificar los documentos para solicitud de contratación </t>
  </si>
  <si>
    <t xml:space="preserve">1. Se solicitó a la Oficina Asesora Jurídica del instituto la elaboración de minuta para el contrato de Prestación de Servicio Profesional del personal de apoyo a la Subdirección en atención a PQRs. Evidencia: Archivo comprimido - Un (1) memorando, un (1) formato estudio previo, una (1) Minuta Contrato No. 113, una (1) Póliza de Cumplimiento y un (1) documento de aprobación de poliza a nombre del profesional contratista Raúl Niño. Evidencia: Control 3. Contrato_Profesional </t>
  </si>
  <si>
    <t>Subdirección Meteorología: Se realizaron 2 contrataciones para atender las solicitudes de PQRS, contrato 077 y 076 del 2021 los cuales se encuentran vigentes hasta el mes de diciembre.</t>
  </si>
  <si>
    <t>Generación de Datos e Información Hidrometeorológica y Ambiental para la Toma de Decisiones</t>
  </si>
  <si>
    <t xml:space="preserve">
* Fallas en el seguimiento a los tiempos oportunos para dar respuesta a las PQRS
* Asignación de la PQRS a la Subdirección encargada en tiempos próximos a su vencimiento</t>
  </si>
  <si>
    <t>*Varias respuestas de PQR dependen de la solución de problemas de las plataformas por parte de la Oficina de Informática del Ideam, lo que genera alta demanda en soporte.</t>
  </si>
  <si>
    <t>Incumplimiento en los tiempos establecidos para dar respuesta a las PQRS en las Subdirecciones del IDEAM</t>
  </si>
  <si>
    <r>
      <rPr>
        <sz val="11"/>
        <color rgb="FFEFEFEF"/>
        <rFont val="&quot;Arial Narrow&quot;, Arial"/>
      </rPr>
      <t xml:space="preserve">* Hacer seguimiento periódico a la atención oportuna a las PQRS a través del formato denominado matriz semáforo </t>
    </r>
    <r>
      <rPr>
        <b/>
        <sz val="11"/>
        <color rgb="FFEFEFEF"/>
        <rFont val="&quot;Arial Narrow&quot;, Arial"/>
      </rPr>
      <t>Evidencia:</t>
    </r>
    <r>
      <rPr>
        <sz val="11"/>
        <color rgb="FFEFEFEF"/>
        <rFont val="&quot;Arial Narrow&quot;, Arial"/>
      </rPr>
      <t xml:space="preserve"> Matriz Semáforo de seguimiento a PQRS. En esta, y una vez atención al ciudadano remite el recordatorio sobre respuesta y cercanía al vencimiento, se procede a realizar el seguimiento para que la respuesta o prórroga se emita dentro de los términos establecidos. </t>
    </r>
    <r>
      <rPr>
        <u/>
        <sz val="11"/>
        <color rgb="FFEFEFEF"/>
        <rFont val="&quot;Arial Narrow&quot;, Arial"/>
      </rPr>
      <t>https://drive.google.com/file/d/1fmf4tyWKxNgIs2jKe4aaC3Fda9snDABW/view?usp=sharing</t>
    </r>
  </si>
  <si>
    <t xml:space="preserve">Realizar el seguimiento correspondiente a la Matriz Semáforo PQRS de la Subdirección y capacitar al personal en el manejo de Orfeo para dar respuesta y gestión  a las mismas.
</t>
  </si>
  <si>
    <t>Subdirección de Estudios Ambientales - Transversal</t>
  </si>
  <si>
    <t>30/1/2021 - Monitoreo Matriz Semáfoto PQRS</t>
  </si>
  <si>
    <t>Semanal</t>
  </si>
  <si>
    <r>
      <rPr>
        <sz val="11"/>
        <color rgb="FFEFEFEF"/>
        <rFont val="&quot;Arial Narrow&quot;, Arial"/>
      </rPr>
      <t xml:space="preserve">* Capacitar al personal encargado de dar respuesta y seguimiento a los requerimientos en aspectos relacionados con los tiempos de respuesta a las PQRS. </t>
    </r>
    <r>
      <rPr>
        <b/>
        <sz val="11"/>
        <color rgb="FFEFEFEF"/>
        <rFont val="&quot;Arial Narrow&quot;, Arial"/>
      </rPr>
      <t>Evidencia:</t>
    </r>
    <r>
      <rPr>
        <sz val="11"/>
        <color rgb="FFEFEFEF"/>
        <rFont val="&quot;Arial Narrow&quot;, Arial"/>
      </rPr>
      <t xml:space="preserve"> La capacitación se encuentra en proceso de preparación, teniendo en cuenta que la totalidad del personal contratado en la Subdirección, inicio labores contractuales a inicio del mes de abril.</t>
    </r>
  </si>
  <si>
    <r>
      <rPr>
        <sz val="11"/>
        <color rgb="FFEFEFEF"/>
        <rFont val="Arial"/>
        <family val="2"/>
      </rPr>
      <t xml:space="preserve">* Capacitar al personal encargado de dar respuesta y seguimiento a los requerimientos en aspectos relacionados con los tiempos de respuesta a las PQRS. 
</t>
    </r>
    <r>
      <rPr>
        <b/>
        <sz val="11"/>
        <color rgb="FFEFEFEF"/>
        <rFont val="Arial"/>
        <family val="2"/>
      </rPr>
      <t>Evidencia:</t>
    </r>
    <r>
      <rPr>
        <sz val="11"/>
        <color rgb="FFEFEFEF"/>
        <rFont val="Arial"/>
        <family val="2"/>
      </rPr>
      <t xml:space="preserve"> La capacitación se encuentra en proceso de preparación, teniendo en cuenta que la totalidad del personal contratado en la Subdirección, inicio labores contractuales a inicio del mes de abril.</t>
    </r>
  </si>
  <si>
    <t>* Falta de conocimiento de las normas en materia ambiental</t>
  </si>
  <si>
    <t>* Falta de revisión y seguimiento periódico de la matriz legal, falta de aplicacion y seguimiento al plan anual de trabajo</t>
  </si>
  <si>
    <t xml:space="preserve">Probabilidad de generar Incumplimiento de requisitos legales en el Sistema de Gestión de Calidad y el Sistema de Gestión Ambiental aplicables a la Entidad </t>
  </si>
  <si>
    <t>* Definir Manual para contratistas del IDEAM el cual establezca los requisitos a cumplir en temas de gestión ambiental para los servicios y productos entregados por terceros</t>
  </si>
  <si>
    <t xml:space="preserve">Definir los parámetros a tener en cuenta para el levantamiento del manual para contratistas del Ideam </t>
  </si>
  <si>
    <t>Jefe de la OAP</t>
  </si>
  <si>
    <t>Se realizan reuniones en el 2020 para conocer los aspectos e impactos que tienen las áreas operativas y se establece borrador del manual de contratistas del SIG, el documento se encuentra actualmente en borrador para revisión por parte de Gestión administrativa y de la oficina Asesora Jurídica</t>
  </si>
  <si>
    <t xml:space="preserve">Se actualiza el procedimiento de gestión de contratistas, se remite a la Oficina Asesora Juridica para su revisión, posteriormente se sostiene una reunión con el Jefe de la oficina Asesora Juridica quien realiza observaciones al documento y recomienda llevarlo al comité de contratación, en esta reunión se establece que el documento será un anexo al manual de contratación. Se aplican las modificaciones al documento y se remite para aprobación del Jefe de la OAP para que sea llevado al comite de contratación </t>
  </si>
  <si>
    <t>Se llevó a comité para aprobación el anexo manual de contratistas del SIG, los requisitos a cumplir en temas de gestión ambiental para los servicios y productos entregados por terceros. Se sugiere identifcar  actualizar el control . Se anexa acta de Comité</t>
  </si>
  <si>
    <t>* Actualización, seguimiento y evaluación a la matriz de requisitos legales</t>
  </si>
  <si>
    <t>Actualización de la matriz de requisitos legales</t>
  </si>
  <si>
    <t xml:space="preserve">Se actualiza la matriz de requisitos legales, la cual se publica en el mapa de procesos SGI sistema de gestión ambiental, la cual  establece los principales requisitos legales aplicables a la entidad en materia ambiental en el marco del diseño del SGA del Ideam. </t>
  </si>
  <si>
    <t>Se realiza evaluación de requisitos legales de la Matriz legal de gestión ambiental  en el mes de Mayo 2021, describiendo el soporte que permite evidenciar el cumplimiento por parte del Idean 
De igual manera se realizan capacitacion y socializacion del procedimeinto de Plan integral de manejo de residuos solidos, como parte de cumplimiento legal solicitado por la SDA</t>
  </si>
  <si>
    <t>Se llevó a comité de contratación para aprobación el anexo manual de contratistas del SIG, los requisitos a cumplir en temas de gestión ambiental para los servicios y productos entregados por terceros. Se sugiere identifcar  actualizar el control . Se anexa acta de Comité</t>
  </si>
  <si>
    <t>* Inspecciones y auditorías internas para verificar el grado de cumplimiento ambiental</t>
  </si>
  <si>
    <t>Presentar auditorias  verificando el grado de cumplimiento del SGA</t>
  </si>
  <si>
    <t>Se defne en el cronograma de auditorias del SGI que se realizará auditoria al SGA en el mes de Junio 2021</t>
  </si>
  <si>
    <t xml:space="preserve">Realización de inspecciones de verificacion de cumplimiento de requisitos legales en las áreas operativas mediante reuniones virtuales, de igual manera se realiza inspección presencial en la sede de la calle 42, se genera informe de inspección  y se tiene reunión con el coordinador de Almacén y con el lider SST para informar sobre las mejoras a realizar 
Se genera informe de inspecciones a áreas operativas.  </t>
  </si>
  <si>
    <t>Seguridad Digital</t>
  </si>
  <si>
    <t>Sanciones para la entidad por parte de entes de control por no cumplir con las fechas establecidas para cierres Contables</t>
  </si>
  <si>
    <t>Incumplimiento en entrega de información a Grupo de Contabilidad para Cierres Contables por falla en el aplicativo MAI</t>
  </si>
  <si>
    <t xml:space="preserve">Probabilidad de generación de sanciones a la Entidad al no hacer cierres contables en fechas establecidas, por caída del sistema que soporta el software de almacén. </t>
  </si>
  <si>
    <t>Se busca a través de la oficina de Informatica, Incluir en el Plan de Impacto de Negocios que se esta construyendo el aplicativo de Almacén dentro de los procesos criticos que entren en el Centro de Datos Alternos o si se puede buscar alguna opción en la nube.</t>
  </si>
  <si>
    <t>Realizar gestión para generar alternativas que mitiguen el riesgo informatico</t>
  </si>
  <si>
    <t>Oficina de Informatica y Grupo de Manejo y Control de Almacén de Inventarios.</t>
  </si>
  <si>
    <t>Se estan definiendo los controles para el riesgo cuyas evidencias se entregarán en el próximo cuatrimestre</t>
  </si>
  <si>
    <t>Se envian las evidencias de las reuniones realizadas con el fin de adelantar el análisis de impacto de negocio, el catálogo de sistemas de información actualizada por el grupo de sistemas de información y la matriz de riesgos donde se contempla como riesgo la falla o degradación de los servicios institucionales</t>
  </si>
  <si>
    <t>Generación de datos e información hidrometeorológica y ambiental para la toma de decisiones
(Operaciones Estadísticas)</t>
  </si>
  <si>
    <t>Incumplimiento de la generación de datos para la operación BMG (Balance de Masa Glaciar).</t>
  </si>
  <si>
    <t xml:space="preserve">1. Personal profesional y/o técnico insuficiente para labores de campo.
2. Hurto o daño de equipos y sensores.
3. Pérdida de datos de campo tomados análogamente e información del procesamiento.
4. Imposibilidad de ejecutar monitoreo glaciar por causas externas (alta actividad volcánica, condiciones meteorológicas, orden público, inaccesibilidad por vía terrestre, daños mecánicos en vehículos, y/o inaccesibilidad por decisión y soberanía de población local).
</t>
  </si>
  <si>
    <t>Probabilidad de incumplimiento en la generación de datos e información de la operación estadística Balance de Masa Glaciar, debido a factores de disponibilidad presupuestal y/o condiciones ambientales y sociales que afectan la toma de datos en campo.</t>
  </si>
  <si>
    <t>Planeación, gestión y/o ejecución eficiente de recursos para realizar el mantenimiento preventivo y/o correctivo de los equipos de monitoreo glaciar y/o contratación de personal de monitoreo glaciar para oficina y en campo.</t>
  </si>
  <si>
    <t>Realizar la planeación, gestión y ejecución de recursos para el monitoreo glaciar.</t>
  </si>
  <si>
    <t>N,A</t>
  </si>
  <si>
    <r>
      <rPr>
        <sz val="11"/>
        <color theme="1"/>
        <rFont val="Arial Narrow"/>
        <family val="2"/>
      </rPr>
      <t xml:space="preserve">Reporte Ecosistemas:
En el periodo se realizó la contratación de un profesional en el área estadística, con el fin de apoyar la operación estadística Balance de masa glaciar. 
Adicionalmente, se está realizando la gestión para la Adquisición  de insumos para la operación de Dron y un equipo de perforación de hielo y nieve para la instalación de sensores de ablación glaciar, con el fin de obtener datos para el cálculo del indicador ambiental institucional Balance de Masa Glaciar (radicado en ORFEO No. 20215000002993).
Evidencias:
</t>
    </r>
    <r>
      <rPr>
        <u/>
        <sz val="11"/>
        <color rgb="FF1155CC"/>
        <rFont val="Arial Narrow"/>
        <family val="2"/>
      </rPr>
      <t>https://drive.google.com/drive/u/1/folders/1IKrbBeiwTk17VJXPje2103ExpPzG0dmD</t>
    </r>
  </si>
  <si>
    <t>Realizar copias de seguridad de datos de campo tomados análogamente e información del procesamiento.</t>
  </si>
  <si>
    <t>Realizar copias de seguridad de datos tomados en campo</t>
  </si>
  <si>
    <t>Líder temático</t>
  </si>
  <si>
    <t>Reporte Ecosistemas:
Se anexan copias de seguridad de datos de campo tomados análogamente e información del procesamiento estadístico BMG. 
Evidencias:
Se anexa evidencia mediante envío de enlace a copia de seguridad en drive institucional del Grupo de Monitoreo de Ecosistemas de Alta Montaña.</t>
  </si>
  <si>
    <t>Ejecución de protocolos de atención y/o planes de contingencia ante la presentación de eventos que imposibiliten la ejecución del monitoreo glaciar en campo.</t>
  </si>
  <si>
    <t>Reducir (compartir)</t>
  </si>
  <si>
    <t>Aplicar protocolos en caso de presentarse novedades o contingencias que impidan el desplazamiento a campo y desarrollo de comisiones.</t>
  </si>
  <si>
    <t xml:space="preserve"> Líder temático</t>
  </si>
  <si>
    <t>NA</t>
  </si>
  <si>
    <t>Reporte Ecosistemas:
Entre abril y julio del año en curso no se presentaron eventos que hayan imposibilitado la ejecución del monitoreo glaciar en campo.
Sin embargo, se anexa el documento "Procedimiento de reporte de investigación de incidentes y/o accidentes de trabajo", el cual se seguirá y hará efectivo en caso de presentarse una eventualidad de este tipo y que imposibilite la toma de datos in situ.</t>
  </si>
  <si>
    <t>Económico y reputacional</t>
  </si>
  <si>
    <t xml:space="preserve">Falta de aplicación o aplicación inadecuada de los lineamientos definidos en las políticas contables establecidas por el IDEAM por parte de las dependencias que generan información basados en estas. </t>
  </si>
  <si>
    <t xml:space="preserve">Debilidad en la construccion de politicas contables considerando que no se encontraban politicas orientadas a casos particulares manejados en el Ideam. </t>
  </si>
  <si>
    <t>Posibilidad de recibir requerimientos e investigaciones por parte de los entes de control por no aplicar la normativa emitida por la Contaduria General de la Nación con respecto a las normas para el reconocimiento, medición, revelación y presentación de los hechos económicos de la Entidad.</t>
  </si>
  <si>
    <t>El grupo de contabilidad verifica los cambios en las normativa para el reconocimiento, medición, revelación y presentación de los hechos económicos de la Entidad emitidos por la Contaduria General de la Nación en coordinación con las areas generadoras de la información se verifica si aplican los cambios en las politicas y en caso que se requiera se procede con su actualizacion, una vez se tenga el proyecto se presenta  ante el Comite Tecnico de Sostenibilidad Contable del IDEAM  para su aprobación, luego de ser aprobado se publica el documento en la pagina web y se envia para conocimiento por medio del correo electronico a las dependencias generadoras de la información.</t>
  </si>
  <si>
    <t>De acuerdo a la actualización por parte de la contaduria general de la nación a la normativa relacionada con las politicas contables o en caso de no generarse actualizaciones se realiza verificacion anual al manual de politicas contables y se determina si se requiere actualización del mismo</t>
  </si>
  <si>
    <t xml:space="preserve">Anualmente o en caso de actualización normativa </t>
  </si>
  <si>
    <t xml:space="preserve">Se incluye riesgo de contabilidad como respuesta a hallazgos de auditoria de control interno </t>
  </si>
  <si>
    <t>"Se efectuo actualización al Manual de politicas contables del IDEAM de lo cual se adjuntan las siguientes evidencias :
*Acta Nro. 12 del 27/08/21 Doceava sesión comité tecnico sostenibilidad contable aprobación actualización manual de politicas contables por parte de los miembros del comité.
*Resolución Nro.1106 del 29/09/21 ""Por la cual se aprueba y adopta la modificación al Manual de Politicas Contables del Instituto de Hidrologia Metereologia y Estudios Ambientales IDEAM""
*Manual de Politicas Contables V-3
*Correo electronico informando a la comunidad del IDEAM  la ruta de publicación del Manual de Politicas Contables en la intranet del Instituto:
*Correo electronico convocando a las areas generadoras de la información financiera a socialización relacionada con la actualización del Manual de Politicas Contables.
*Lista de Asistencia  socialización actualización Manual de Politicas Contables."</t>
  </si>
  <si>
    <r>
      <rPr>
        <b/>
        <sz val="11"/>
        <color theme="1"/>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</si>
  <si>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</si>
  <si>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</si>
  <si>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</si>
  <si>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</si>
  <si>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</si>
  <si>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</si>
  <si>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</si>
  <si>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</si>
  <si>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</si>
  <si>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</si>
  <si>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</si>
  <si>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</si>
  <si>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</si>
  <si>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</si>
  <si>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</si>
  <si>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</si>
  <si>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</si>
  <si>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</si>
  <si>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</si>
  <si>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</si>
  <si>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</si>
  <si>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</si>
  <si>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</si>
  <si>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</si>
  <si>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</si>
  <si>
    <t>(Varios elementos)</t>
  </si>
  <si>
    <t>(Todas)</t>
  </si>
  <si>
    <t>Ordinal</t>
  </si>
  <si>
    <t xml:space="preserve">Cuenta de Referencia </t>
  </si>
  <si>
    <t>tipo2</t>
  </si>
  <si>
    <t>Cuenta de No. Control</t>
  </si>
  <si>
    <t>Alta</t>
  </si>
  <si>
    <t>Baja</t>
  </si>
  <si>
    <t>Total general</t>
  </si>
  <si>
    <t>Media</t>
  </si>
  <si>
    <t>Muy Alta</t>
  </si>
  <si>
    <t>Total Gestión Financiera</t>
  </si>
  <si>
    <t>Inherente</t>
  </si>
  <si>
    <t>Residual</t>
  </si>
  <si>
    <t>Total Gestión de Tecnología de Información y Comunicaciones</t>
  </si>
  <si>
    <t>Total Gestión del Desarrollo del Talento Humano</t>
  </si>
  <si>
    <t>Total Generación de Conocimiento e Investigación</t>
  </si>
  <si>
    <t>Total Gestión de Servicios Administrativos</t>
  </si>
  <si>
    <t>Total Gestión Documental</t>
  </si>
  <si>
    <t>Total SGI
SGC 17011</t>
  </si>
  <si>
    <t>Total Gestión del SGI</t>
  </si>
  <si>
    <t>Total Evaluación y el Mejoramiento Continuo</t>
  </si>
  <si>
    <t>Total Gestión Jurídica y Contractual</t>
  </si>
  <si>
    <t>Total Gestión a la Atención al Ciudadano</t>
  </si>
  <si>
    <t>Total Gestión del Control Disciplinario Interno</t>
  </si>
  <si>
    <t>Total Gestión de Cooperación y Asuntos Internacionales</t>
  </si>
  <si>
    <t>Total Gestión de Almacén e Inventarios</t>
  </si>
  <si>
    <t>Total Gestión de las Comunicaciones</t>
  </si>
  <si>
    <t>Total Servicios 
(Pronósticos y alertas )</t>
  </si>
  <si>
    <t>Total Gestión de la Planeación</t>
  </si>
  <si>
    <t>Total Servicios</t>
  </si>
  <si>
    <t>Total Generación de Datos e Información Hidrometeorológica y Ambiental para la Toma de Decisiones</t>
  </si>
  <si>
    <t>Total Generación de datos e información hidrometeorológica y ambiental para la toma de decisiones
(Operaciones Estadísticas)</t>
  </si>
  <si>
    <t>Total Generación de Datos e Información Hidrometeorológica y Ambiental para la Toma de Decisiones 
(Hidrología)</t>
  </si>
  <si>
    <t>Total Generación de Datos e Información Hidrometeorológica y Ambiental para la Toma de Decisiones (Hidrología)</t>
  </si>
  <si>
    <t>Se verificó el formato de check list y se determinó que el mismo no requeria de ser actualizado; por lo cual se anexan evidencias de trazabilidad en la aplicación del control con respecto a la verificación que se realiza desde el grupo de contabilidad a las cuentas de cobro radicadas, información por orfeo en caso de no cumplir con los requisitos.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anexan los listados de asistencia y presentación de  las capacitaciónes virtuales realizadas en los meses de junio y julio donde se socializo el instructivo de cuentas de cobro, con el fin de disminuir las novedades presentadas en las cuentas de cobro por parte de los contratistas.</t>
  </si>
  <si>
    <t xml:space="preserve">1,En el mes de mayo, la Oficina Asesora de Planeación organizó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carpeta 48a).
2. En el mes de julio La Oficina Asesora de Planeación y el Grupo de Comunicaciones organizaron una segunda mesa de tragajo para tratar temas relacionados con el cumplimiento y trabajos a realizar con Ley de Transparencia (ver evidencias adjuntas carpeta 48a ) </t>
  </si>
  <si>
    <t>1. A partir del 27 de mayo, el Grupo de Comunicaciones contrató a una profesional con el objeto de: "Prestación de servicios profesionales para la revisión de textos, corrección de estilo y seguimiento al cumplimiento de las normas editoriales y de identidad visual del sello editorial. Apoyo a la formulación e implementación del procedimiento editorial” (Ver evidencia contrato 311 en carpeta 48-2)
2. Una vez contratada la profesional, se dio inicia a las atividades de correccion de texto y estilo, implementado asi  La Política Editorial en la Entidad: Documentos Mayo 3, en junio y julio se desarrollo más la actividadad en dichas actividades como: Boletines SIAC, comunicaciones internas, Inventario editorial o Plan editor, correos electronicos, cronograma de reuniones,  y revisión de documentos en Dirección, Oficina de Control Interno, Fundación Natura t Subdirección de estudios Ambientales.
Solicitar permiso para ver evidencias: https://drive.google.com/drive/folders/1vrgzMDqylT2YWrSuKKOc1tDA5457P7NT</t>
  </si>
  <si>
    <t>1. Ante la dificultad presentada a la profesional contratada enel mes de mayo por su mal estado de salud, a mediados del mes de agosto el Grupo de Comunicaciones contrató a una nueva  profesional con el objeto de: "Prestación de servicios profesionales para la revisión de textos, corrección de estilo y seguimiento al cumplimiento de las normas editoriales y de identidad visual del sello editorial. Apoyo a la formulación e implementación del procedimiento editorial” y asi continuar con  la actividad requerida y minimizar el riesgo (Ver evidencia contrato 425 en carpeta 48-b)
2. Una vez contratada la profesional, se continuó con la revisión de textos documentos, revistas, boletines ete, de tal manera que se ha atendido un buen número de documentos y su proceso y lista se encuentra en el drive respectivo de comunicaciones
Solicitar permiso para ver evidencias: https://drive.google.com/drive/folders/1ccxvZ39sd2ExZkD2UtMWqIj-dVVZWDQL</t>
  </si>
  <si>
    <t>MEPJ-MJA-LCB-04-01-2022</t>
  </si>
  <si>
    <t xml:space="preserve">La oficina de control interno presenta como evidencias de la ejecución del control del II cuatrimestre, documento universo de auditorias basado en riesgos, en la cual se presenta la identificación de procesos prioritarios a auditar de acuerdo a los parámetros definidos y la programación anual de las auditorias a realizar. 
Por otra parte presenta acta de comité de comité interno en la cual se presenta Informe de estado de avance de los planes de mejoramiento-internos-CGR-AGN y Presentación ajustes Plan Anual de Auditoría 2021 – Calidad - N. 
Finalmente presenta el plan de auditoria anual con las actualizaciones de acuerdo a la dinámicas del proceso y la entidad. Se identifica en color amarillo los cambios realizados en la tercera versión 
Lo anterior soporta la ejecución y verificación de la efectividad de los controles definidos para el riesgo </t>
  </si>
  <si>
    <t xml:space="preserve">El 3 de septiembre de 2021, se llevó a cabo sesión del Comité Institucional de Coordinación de Control Interno, en el cual, se dio a conocer las novedades de personald de planta, presentadas desde agosto de 2021; informando que a esa fecha, la oficina de Control Interno no cuenta con dicho personal.   Lo anterior, a fin de alertar sobre los riesgos que esta situación podría generar a la Entidad; en especial, con los informes de Ley y auditorías que estaban asignados a los funcionarios de planta.  Por lo anterior, se presentó propuesta de modificación del Plan Anual de Auditorías; así:  Seguimiento a Comité Institucional de Gestion y Desempeño; Seguimiento Ley 1712 Transparencia; Evaluacion al cumplimiento de las disposiciones en materia de carrera administrativa CNSC; Gestión Documental. (Seguimiento Implementacion PGD, este incluye seguimiento a la adquisicion de herramientas tecnologicas de gestion documental).  Lo anterior, debido a las novedades de personal que se están presentando en la oficina de Control Interno, con el retiro del personal de planta (pensión, encargo en otra área, renuncia) a partir del mes de septiembre de 2021, que no facilitan la ejecución del plan de auditorías en su totalidad.   Estos informes se priorizarán para inicios de la vigencia 2022.   La decisión de reprogramar, mientras se apoya la conformación de la Oficina de Control Interno, fue aprobada en sesión del Comité de Control Interno del día 3 de septiembre de 2021. </t>
  </si>
  <si>
    <t>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t>
  </si>
  <si>
    <t xml:space="preserve">Se continúa ejecutando el control con el envío, vía correo electrónico, de la aprobación o no del informe de auditoría.   Se cuenta con los respectivos correos de devolución para ajustes o de aprobación de los informes de auditoría o planes de mejoramiento. </t>
  </si>
  <si>
    <t xml:space="preserve">Se presenta por parte de la OCI la capacitación sobre conflictos de interes y código de integridad  se soportan en la presentacion de la función pública 
Presentación del Código de Ética del Auditor y Conflicto de Intereses a los contratistas y miembros del equipo de OCI 
Lo anterior soporta la ejecución del control para la mitigación del riesgo </t>
  </si>
  <si>
    <r>
      <t>La capacitación sobre el Código de Ética y Conflicto de Intereses a los contratistas  y funcionarios de planta de la Oficina de Contro</t>
    </r>
    <r>
      <rPr>
        <sz val="11"/>
        <rFont val="Arial Narrow"/>
        <family val="2"/>
      </rPr>
      <t xml:space="preserve">l Interno, el día 6 de agosto de 2021 (acta de reunión virtual)   </t>
    </r>
    <r>
      <rPr>
        <sz val="11"/>
        <color theme="1"/>
        <rFont val="Arial Narrow"/>
        <family val="2"/>
      </rPr>
      <t xml:space="preserve">
Es importante señalar que el formato de Conflicto de Intereses, es diligenciado por los auditores al momento de dar inicio a un proceso de auditoría. 
De igual manera y en el marco de la semana de la Integridad, la Oficina de Control Interno realizó capacitación el 4 de noviembre a los funcionarios del Instituto sobre Conflicto de Interéses </t>
    </r>
  </si>
  <si>
    <t xml:space="preserve">Se realizaron las siguientes auditorías:  Certificados digitales, PCB, recuperación de desastres, Jurídica, financiera, Pasto, entre otros. 
Los formatos de reporte Conflicto de Interés, se encuentra en drive de la Oficina de Control Interno / 2021/auditorías internas de gestión. </t>
  </si>
  <si>
    <t xml:space="preserve">Se presenta formatos de conflictos de interés diligenciados por los auditores en los cuales informan que no prsentan conflictos de interés para realizar las diferentes auditorias. Lo anterior soporta la ejecución del control </t>
  </si>
  <si>
    <t xml:space="preserve">Se presenta estudios previos para la contratación de Prestar los servicios profesionales de un abogado, para la realización de auditorías de gestión/seguimientos e informes de Ley a los procesos institucionales, en el nivel central, Áreas Operativas y/o Aeropuertos; apoyar jurídicamente a la Oficina de Control Interno, en la atención a requerimientos internos, externos y pqrs allegados a la Oficina, realizar seguimiento a planes de mejoramiento y demás aspectos relacionados con lo de su competencia, en concordancia con el plan anual de auditorías 2021 y las designaciones que realice la Jefe de la Oficina. 
Estos estudios previos son del mes de Julio , es importante poder aportar el contrato y sus anexos con el fin de verificar que la persona contratada efectivamente cumple con los requisitos definidos en los estudios previos </t>
  </si>
  <si>
    <t>Para el presente seguimiento, se aportan los estudios previos de la contratación 2022, en los cuales se define, entr otros aspectos, las obligaciones contractuales (argumentadas en los informes de Ley, auditorías y demás responsabilidades de la Oficina de Control Interno) y el perfil del profesional/auditor a contratar.  Dichos estudios fueron enviados a la Oficina Jurídica, para continuar el trámite respectivo.   Se cuenta como evidencia 5 estudios previos (Contador, Abogado, Misional I, Misional II e Ingeniero de Sistemas)</t>
  </si>
  <si>
    <t xml:space="preserve">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 Lo cual soporta la ejecición del control </t>
  </si>
  <si>
    <t xml:space="preserve">Dando continuidad a la ejecución del control, la Jefe de la Oficina, revisa, aprueba, devuelve en caso de requerir ajustes, nuevamente revisa, aprueba y firma tanto los informes de auditoría, como los informes de seguimiento a planes de mejoramiento.    Este ejercicio se realiza a través de correos electrónicos.  Evidencias:  Informes sireci contratación, Informe Pasto, Informe pqrs, Informe Derechos de Autor, Laudos Arbitrales, entre otros. </t>
  </si>
  <si>
    <t xml:space="preserve">Se presentan los diferentes programas de auditoria realizadas por la OCI, firmados y aprobados, soportando la ejecución de control  </t>
  </si>
  <si>
    <t>Acta de reunión N° 005 "Reunión de Seguimiento y presentación de compromisos en el desarrollo de
actividades por parte de Funcionarios y Contratistas de la OCI".
Aunque en el punto "Aclaración de dudas e inquietudes" del acta aportada, en un parrafo se describe lo que se ha realizado relacionado con el presente riesgo y control "Desde el Proceso de Inducción y Entrenamiento en el Puesto de Trabajo, para la Dra. María José Arnedo, Abogada contratista y Diana Rocio Barato Mendéz, Secretaria de la Oficina, se han llevado a cabo varias jornadas de capacitación y entrenamiento, las cuales han contemplado; capacitación del Orfeo, Correo, Suite Visión, manejo del repositorio M en el Drive, estructura orgánica de la entidad, mapa de procesos, conceptos y normas de la entidad y en materia de Control Interno, link de transparencia, entre otros aspectos propios de la entidad y de la oficina de Control Interno". Es necesario aportar evidencias relacionadas con esas actividades descritas para verificar el cumplimiento y efectividad del control durante el presente seguimiento.</t>
  </si>
  <si>
    <t xml:space="preserve">Todas las auditorías realizadas durante la vigencia 2021, cuentan con el respectivo Programa de Auditoría, el cual detalla, objetivo, alcance, tiempos, responsable de la ejecución, entre otros aspectos.  Este programa de auditoría es revisado y aprobado por la Jefe de la Oficina de Control Interno. </t>
  </si>
  <si>
    <t xml:space="preserve">Se tiene previsto para el inicio de la vigencia 2022 y al momento de contar con todo el personal de la Oficina de Control Interno (tanto de planta como de contrato) llevar a cabo jornada intensiva de inducción, en la cual se socializará, entre otros aspectos, todo lo relacionado con la Política de  manejo de la información del repositorio de la Oficina de Control interno, para su aplicación. </t>
  </si>
  <si>
    <t xml:space="preserve">2.  Se recomienda a la Oficina de Planeación, como segunda linea de defensa, adelantar en coordinación con los líderes de los procesos, la actualización de los controles, de modo tal que se ajusten a la metodología del DAFP. </t>
  </si>
  <si>
    <t>Recomendaciones:</t>
  </si>
  <si>
    <t xml:space="preserve">1.  Se recomienda a los líderes de proceso realizar monitoreo periódico al comportamiento de los riesgos y la ejecución de controles; aportando de manera oportuna las respectivas evidencias y las acciones de mejora pertinentes frente a los riesgos que se materialicen.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</si>
</sst>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75">
    <font>
      <sz val="11"/>
      <color theme="1"/>
      <name val="Arial"/>
    </font>
    <font>
      <sz val="11"/>
      <color theme="1"/>
      <name val="Calibri"/>
      <family val="2"/>
    </font>
    <font>
      <b/>
      <sz val="11"/>
      <color theme="1"/>
      <name val="Calibri"/>
      <family val="2"/>
    </font>
    <font>
      <sz val="11"/>
      <name val="Arial"/>
      <family val="2"/>
    </font>
    <font>
      <b/>
      <i/>
      <u/>
      <sz val="11"/>
      <color theme="1"/>
      <name val="Calibri"/>
      <family val="2"/>
    </font>
    <font>
      <b/>
      <sz val="10"/>
      <color theme="0"/>
      <name val="Arial"/>
      <family val="2"/>
    </font>
    <font>
      <sz val="10"/>
      <color rgb="FF000000"/>
      <name val="Arial"/>
      <family val="2"/>
    </font>
    <font>
      <b/>
      <sz val="10"/>
      <color theme="1"/>
      <name val="Calibri"/>
      <family val="2"/>
    </font>
    <font>
      <sz val="11"/>
      <color theme="1"/>
      <name val="Arial"/>
      <family val="2"/>
    </font>
    <font>
      <u/>
      <sz val="11"/>
      <color theme="10"/>
      <name val="Arial"/>
      <family val="2"/>
    </font>
    <font>
      <sz val="10"/>
      <color theme="1"/>
      <name val="Arial"/>
      <family val="2"/>
    </font>
    <font>
      <sz val="11"/>
      <color rgb="FF000000"/>
      <name val="Arial"/>
      <family val="2"/>
    </font>
    <font>
      <b/>
      <sz val="12"/>
      <color theme="1"/>
      <name val="Calibri"/>
      <family val="2"/>
    </font>
    <font>
      <sz val="12"/>
      <color theme="1"/>
      <name val="Calibri"/>
      <family val="2"/>
    </font>
    <font>
      <b/>
      <sz val="10"/>
      <color theme="1"/>
      <name val="Arial"/>
      <family val="2"/>
    </font>
    <font>
      <b/>
      <sz val="11"/>
      <color theme="1"/>
      <name val="Agency FB"/>
      <family val="2"/>
    </font>
    <font>
      <b/>
      <sz val="11"/>
      <color rgb="FFFF0000"/>
      <name val="Calibri"/>
      <family val="2"/>
    </font>
    <font>
      <b/>
      <sz val="11"/>
      <color theme="1"/>
      <name val="Arial"/>
      <family val="2"/>
    </font>
    <font>
      <sz val="11"/>
      <color theme="1"/>
      <name val="Calibri"/>
      <family val="2"/>
    </font>
    <font>
      <b/>
      <sz val="11"/>
      <color theme="1"/>
      <name val="Calibri"/>
      <family val="2"/>
    </font>
    <font>
      <b/>
      <sz val="10"/>
      <color theme="1"/>
      <name val="Arial Narrow"/>
      <family val="2"/>
    </font>
    <font>
      <sz val="11"/>
      <color theme="1"/>
      <name val="Arial"/>
      <family val="2"/>
    </font>
    <font>
      <b/>
      <sz val="11"/>
      <color theme="1"/>
      <name val="Arial Narrow"/>
      <family val="2"/>
    </font>
    <font>
      <sz val="11"/>
      <name val="Arial"/>
      <family val="2"/>
    </font>
    <font>
      <b/>
      <sz val="11"/>
      <color rgb="FF000000"/>
      <name val="Arial Narrow"/>
      <family val="2"/>
    </font>
    <font>
      <sz val="11"/>
      <color rgb="FF000000"/>
      <name val="Arial Narrow"/>
      <family val="2"/>
    </font>
    <font>
      <sz val="11"/>
      <color theme="1"/>
      <name val="Arial Narrow"/>
      <family val="2"/>
    </font>
    <font>
      <b/>
      <sz val="14"/>
      <color theme="1"/>
      <name val="Arial Narrow"/>
      <family val="2"/>
    </font>
    <font>
      <sz val="11"/>
      <color rgb="FFCCCCCC"/>
      <name val="Arial Narrow"/>
      <family val="2"/>
    </font>
    <font>
      <b/>
      <sz val="11"/>
      <color rgb="FFCCCCCC"/>
      <name val="Arial Narrow"/>
      <family val="2"/>
    </font>
    <font>
      <sz val="11"/>
      <color rgb="FFEFEFEF"/>
      <name val="Arial Narrow"/>
      <family val="2"/>
    </font>
    <font>
      <sz val="11"/>
      <color rgb="FF999999"/>
      <name val="Arial Narrow"/>
      <family val="2"/>
    </font>
    <font>
      <b/>
      <sz val="11"/>
      <color rgb="FFEFEFEF"/>
      <name val="Arial Narrow"/>
      <family val="2"/>
    </font>
    <font>
      <sz val="11"/>
      <color rgb="FFEFEFEF"/>
      <name val="Calibri"/>
      <family val="2"/>
    </font>
    <font>
      <sz val="11"/>
      <color rgb="FFB7B7B7"/>
      <name val="Arial Narrow"/>
      <family val="2"/>
    </font>
    <font>
      <b/>
      <sz val="11"/>
      <color rgb="FFB7B7B7"/>
      <name val="Arial Narrow"/>
      <family val="2"/>
    </font>
    <font>
      <sz val="11"/>
      <color rgb="FFD9D9D9"/>
      <name val="Arial Narrow"/>
      <family val="2"/>
    </font>
    <font>
      <b/>
      <sz val="11"/>
      <color rgb="FFD9D9D9"/>
      <name val="Arial Narrow"/>
      <family val="2"/>
    </font>
    <font>
      <sz val="11"/>
      <color rgb="FF000000"/>
      <name val="&quot;ȫrial narrow\&quot;&quot;"/>
    </font>
    <font>
      <b/>
      <sz val="11"/>
      <color rgb="FF999999"/>
      <name val="Arial Narrow"/>
      <family val="2"/>
    </font>
    <font>
      <u/>
      <sz val="11"/>
      <color rgb="FF000000"/>
      <name val="Arial Narrow"/>
      <family val="2"/>
    </font>
    <font>
      <u/>
      <sz val="11"/>
      <color rgb="FF000000"/>
      <name val="Arial"/>
      <family val="2"/>
    </font>
    <font>
      <u/>
      <sz val="11"/>
      <color rgb="FF1155CC"/>
      <name val="Arial"/>
      <family val="2"/>
    </font>
    <font>
      <sz val="11"/>
      <color rgb="FFFF0000"/>
      <name val="Arial Narrow"/>
      <family val="2"/>
    </font>
    <font>
      <u/>
      <sz val="11"/>
      <color rgb="FF1155CC"/>
      <name val="Arial Narrow"/>
      <family val="2"/>
    </font>
    <font>
      <sz val="11"/>
      <color rgb="FF999999"/>
      <name val="Calibri"/>
      <family val="2"/>
    </font>
    <font>
      <sz val="11"/>
      <color rgb="FF000000"/>
      <name val="&quot;Arial Narrow&quot;, Arial"/>
    </font>
    <font>
      <b/>
      <sz val="11"/>
      <color rgb="FF000000"/>
      <name val="&quot;Arial Narrow&quot;"/>
    </font>
    <font>
      <sz val="11"/>
      <color rgb="FF000000"/>
      <name val="&quot;Arial Narrow&quot;"/>
    </font>
    <font>
      <u/>
      <sz val="11"/>
      <color theme="1"/>
      <name val="Arial Narrow"/>
      <family val="2"/>
    </font>
    <font>
      <i/>
      <sz val="11"/>
      <color rgb="FF000000"/>
      <name val="&quot;Arial Narrow&quot;, Arial"/>
    </font>
    <font>
      <sz val="10"/>
      <color rgb="FFCCCCCC"/>
      <name val="Arial"/>
      <family val="2"/>
    </font>
    <font>
      <sz val="10"/>
      <color rgb="FFCCCCCC"/>
      <name val="Arial Narrow"/>
      <family val="2"/>
    </font>
    <font>
      <u/>
      <sz val="11"/>
      <color theme="1"/>
      <name val="Calibri"/>
      <family val="2"/>
    </font>
    <font>
      <u/>
      <sz val="11"/>
      <color rgb="FF1155CC"/>
      <name val="Calibri"/>
      <family val="2"/>
    </font>
    <font>
      <b/>
      <sz val="11"/>
      <color rgb="FF000000"/>
      <name val="&quot;Arial Narrow&quot;, Arial"/>
    </font>
    <font>
      <u/>
      <sz val="11"/>
      <color rgb="FF1155CC"/>
      <name val="&quot;Arial Narrow&quot;, Arial"/>
    </font>
    <font>
      <sz val="11"/>
      <color rgb="FFFF9900"/>
      <name val="Arial Narrow"/>
      <family val="2"/>
    </font>
    <font>
      <u/>
      <sz val="11"/>
      <color rgb="FF1155CC"/>
      <name val="&quot;Arial Narrow&quot;"/>
    </font>
    <font>
      <u/>
      <sz val="11"/>
      <color theme="10"/>
      <name val="Arial"/>
      <family val="2"/>
    </font>
    <font>
      <sz val="11"/>
      <color theme="10"/>
      <name val="Arial"/>
      <family val="2"/>
    </font>
    <font>
      <u/>
      <sz val="11"/>
      <color rgb="FF000000"/>
      <name val="&quot;Arial Narrow&quot;, Arial"/>
    </font>
    <font>
      <i/>
      <sz val="11"/>
      <color rgb="FF000000"/>
      <name val="Arial"/>
      <family val="2"/>
    </font>
    <font>
      <u/>
      <sz val="11"/>
      <color rgb="FFEFEFEF"/>
      <name val="Arial Narrow"/>
      <family val="2"/>
    </font>
    <font>
      <sz val="11"/>
      <color rgb="FFEFEFEF"/>
      <name val="&quot;Arial Narrow&quot;, Arial"/>
    </font>
    <font>
      <b/>
      <sz val="11"/>
      <color rgb="FFEFEFEF"/>
      <name val="&quot;Arial Narrow&quot;, Arial"/>
    </font>
    <font>
      <u/>
      <sz val="11"/>
      <color rgb="FFEFEFEF"/>
      <name val="&quot;Arial Narrow&quot;, Arial"/>
    </font>
    <font>
      <sz val="11"/>
      <color rgb="FFEFEFEF"/>
      <name val="Arial"/>
      <family val="2"/>
    </font>
    <font>
      <b/>
      <sz val="11"/>
      <color rgb="FFEFEFEF"/>
      <name val="Arial"/>
      <family val="2"/>
    </font>
    <font>
      <b/>
      <sz val="10"/>
      <color theme="1"/>
      <name val="Arial Narrow"/>
      <family val="2"/>
    </font>
    <font>
      <sz val="10"/>
      <color theme="1"/>
      <name val="Arial Narrow"/>
      <family val="2"/>
    </font>
    <font>
      <sz val="10"/>
      <color theme="1"/>
      <name val="Arial"/>
      <family val="2"/>
    </font>
    <font>
      <sz val="11"/>
      <name val="Arial Narrow"/>
      <family val="2"/>
    </font>
    <font>
      <b/>
      <sz val="4"/>
      <color theme="1"/>
      <name val="Arial Narrow"/>
      <family val="2"/>
    </font>
    <font>
      <b/>
      <sz val="13"/>
      <color theme="1"/>
      <name val="Arial Narrow"/>
      <family val="2"/>
    </font>
  </fonts>
  <fills count="24">
    <fill>
      <patternFill patternType="none"/>
    </fill>
    <fill>
      <patternFill patternType="gray125"/>
    </fill>
    <fill>
      <patternFill patternType="solid">
        <fgColor rgb="FFD6DCE4"/>
        <bgColor rgb="FFD6DCE4"/>
      </patternFill>
    </fill>
    <fill>
      <patternFill patternType="solid">
        <fgColor rgb="FF3366CC"/>
        <bgColor rgb="FF3366CC"/>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C000"/>
        <bgColor rgb="FFFFC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theme="0"/>
        <bgColor indexed="64"/>
      </patternFill>
    </fill>
    <fill>
      <patternFill patternType="solid">
        <fgColor rgb="FFD8D8D8"/>
        <bgColor rgb="FFD8D8D8"/>
      </patternFill>
    </fill>
    <fill>
      <patternFill patternType="solid">
        <fgColor rgb="FFCFE2F3"/>
        <bgColor rgb="FFCFE2F3"/>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59999389629810485"/>
        <bgColor rgb="FFCFE2F3"/>
      </patternFill>
    </fill>
    <fill>
      <patternFill patternType="solid">
        <fgColor theme="4" tint="0.59999389629810485"/>
        <bgColor rgb="FFCFE2F3"/>
      </patternFill>
    </fill>
    <fill>
      <patternFill patternType="solid">
        <fgColor theme="4" tint="0.59999389629810485"/>
        <bgColor indexed="64"/>
      </patternFill>
    </fill>
    <fill>
      <patternFill patternType="solid">
        <fgColor theme="4" tint="0.79998168889431442"/>
        <bgColor rgb="FFCFE2F3"/>
      </patternFill>
    </fill>
    <fill>
      <patternFill patternType="solid">
        <fgColor theme="4" tint="0.79998168889431442"/>
        <bgColor indexed="64"/>
      </patternFill>
    </fill>
    <fill>
      <patternFill patternType="solid">
        <fgColor theme="0"/>
        <bgColor rgb="FFCFE2F3"/>
      </patternFill>
    </fill>
    <fill>
      <patternFill patternType="solid">
        <fgColor theme="2"/>
        <bgColor indexed="64"/>
      </patternFill>
    </fill>
    <fill>
      <patternFill patternType="solid">
        <fgColor theme="0" tint="-0.14999847407452621"/>
        <bgColor rgb="FFD8D8D8"/>
      </patternFill>
    </fill>
  </fills>
  <borders count="6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5"/>
      </left>
      <right style="thin">
        <color rgb="FF999999"/>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4">
    <xf numFmtId="0" fontId="0" fillId="0" borderId="0"/>
    <xf numFmtId="0" fontId="1" fillId="0" borderId="35"/>
    <xf numFmtId="0" fontId="8" fillId="0" borderId="35"/>
    <xf numFmtId="0" fontId="21" fillId="0" borderId="35"/>
  </cellStyleXfs>
  <cellXfs count="514">
    <xf numFmtId="0" fontId="0" fillId="0" borderId="0" xfId="0" applyFont="1" applyAlignment="1"/>
    <xf numFmtId="0" fontId="1" fillId="0" borderId="0" xfId="0" applyFont="1"/>
    <xf numFmtId="0" fontId="1" fillId="0" borderId="6"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5" xfId="0" applyFont="1" applyBorder="1"/>
    <xf numFmtId="0" fontId="1" fillId="0" borderId="14" xfId="0" applyFont="1" applyBorder="1" applyAlignment="1">
      <alignment vertical="center" wrapText="1"/>
    </xf>
    <xf numFmtId="0" fontId="2" fillId="2" borderId="15" xfId="0" applyFont="1" applyFill="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vertical="center"/>
    </xf>
    <xf numFmtId="0" fontId="1" fillId="0" borderId="7" xfId="0" applyFont="1" applyBorder="1"/>
    <xf numFmtId="164" fontId="5" fillId="3" borderId="23"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164" fontId="1" fillId="0" borderId="13" xfId="0" applyNumberFormat="1" applyFont="1" applyBorder="1" applyAlignment="1">
      <alignment horizontal="center" vertical="top" wrapText="1"/>
    </xf>
    <xf numFmtId="0" fontId="1" fillId="0" borderId="27" xfId="0" applyFont="1" applyBorder="1" applyAlignment="1">
      <alignment horizontal="left" vertical="top" wrapText="1"/>
    </xf>
    <xf numFmtId="0" fontId="6" fillId="0" borderId="28" xfId="0" applyFont="1" applyBorder="1" applyAlignment="1">
      <alignment vertical="center" wrapText="1"/>
    </xf>
    <xf numFmtId="0" fontId="1" fillId="0" borderId="14" xfId="0" applyFont="1" applyBorder="1" applyAlignment="1">
      <alignment horizontal="center" vertical="center" wrapText="1"/>
    </xf>
    <xf numFmtId="0" fontId="0" fillId="0" borderId="0" xfId="0" applyFont="1" applyAlignment="1">
      <alignment wrapText="1"/>
    </xf>
    <xf numFmtId="164" fontId="1" fillId="0" borderId="13" xfId="0" applyNumberFormat="1" applyFont="1" applyBorder="1" applyAlignment="1">
      <alignment horizontal="center" vertical="top"/>
    </xf>
    <xf numFmtId="0" fontId="1" fillId="0" borderId="28" xfId="0" applyFont="1" applyBorder="1" applyAlignment="1">
      <alignment horizontal="left" vertical="top" wrapText="1"/>
    </xf>
    <xf numFmtId="0" fontId="1" fillId="0" borderId="29" xfId="0" applyFont="1" applyBorder="1" applyAlignment="1">
      <alignment vertical="top"/>
    </xf>
    <xf numFmtId="0" fontId="1" fillId="0" borderId="12" xfId="0" applyFont="1" applyBorder="1" applyAlignment="1">
      <alignment horizontal="center" vertical="top"/>
    </xf>
    <xf numFmtId="0" fontId="1" fillId="0" borderId="28" xfId="0" applyFont="1" applyBorder="1" applyAlignment="1">
      <alignment vertical="top"/>
    </xf>
    <xf numFmtId="0" fontId="1" fillId="0" borderId="14" xfId="0" applyFont="1" applyBorder="1" applyAlignment="1">
      <alignment horizontal="center" vertical="top"/>
    </xf>
    <xf numFmtId="164" fontId="1" fillId="0" borderId="20" xfId="0" applyNumberFormat="1" applyFont="1" applyBorder="1" applyAlignment="1">
      <alignment horizontal="center" vertical="top"/>
    </xf>
    <xf numFmtId="0" fontId="1" fillId="0" borderId="30" xfId="0" applyFont="1" applyBorder="1" applyAlignment="1">
      <alignment horizontal="left" vertical="top" wrapText="1"/>
    </xf>
    <xf numFmtId="0" fontId="1" fillId="0" borderId="30" xfId="0" applyFont="1" applyBorder="1" applyAlignment="1">
      <alignment vertical="top"/>
    </xf>
    <xf numFmtId="0" fontId="1" fillId="0" borderId="21" xfId="0" applyFont="1" applyBorder="1" applyAlignment="1">
      <alignment horizontal="center" vertical="top"/>
    </xf>
    <xf numFmtId="0" fontId="1" fillId="0" borderId="4" xfId="0" applyFont="1" applyBorder="1"/>
    <xf numFmtId="0" fontId="2" fillId="0" borderId="4" xfId="0" applyFont="1" applyBorder="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1" fillId="0" borderId="6" xfId="0" applyFont="1" applyBorder="1"/>
    <xf numFmtId="0" fontId="1" fillId="0" borderId="8" xfId="0" applyFont="1" applyBorder="1"/>
    <xf numFmtId="0" fontId="1" fillId="0" borderId="0" xfId="0" applyFont="1" applyAlignment="1">
      <alignment horizontal="center" vertical="center"/>
    </xf>
    <xf numFmtId="0" fontId="10" fillId="0" borderId="28" xfId="0" applyFont="1" applyBorder="1" applyAlignment="1">
      <alignment vertical="center" wrapText="1"/>
    </xf>
    <xf numFmtId="0" fontId="13" fillId="0" borderId="0" xfId="0" applyFont="1" applyAlignment="1">
      <alignment vertical="center"/>
    </xf>
    <xf numFmtId="0" fontId="1" fillId="0" borderId="0" xfId="0" applyFont="1" applyAlignment="1">
      <alignment vertical="center" textRotation="90"/>
    </xf>
    <xf numFmtId="0" fontId="2" fillId="0" borderId="28" xfId="0" applyFont="1" applyBorder="1" applyAlignment="1">
      <alignment horizontal="center" vertical="center"/>
    </xf>
    <xf numFmtId="0" fontId="1" fillId="7" borderId="28" xfId="0" applyFont="1" applyFill="1" applyBorder="1" applyAlignment="1">
      <alignment horizontal="center" vertical="center"/>
    </xf>
    <xf numFmtId="0" fontId="1" fillId="6" borderId="28" xfId="0" applyFont="1" applyFill="1" applyBorder="1" applyAlignment="1">
      <alignment horizontal="center" vertical="center"/>
    </xf>
    <xf numFmtId="0" fontId="5" fillId="8" borderId="13" xfId="0" applyFont="1" applyFill="1" applyBorder="1" applyAlignment="1">
      <alignment vertical="center"/>
    </xf>
    <xf numFmtId="0" fontId="5" fillId="8" borderId="28" xfId="0" applyFont="1" applyFill="1" applyBorder="1" applyAlignment="1">
      <alignment vertical="center"/>
    </xf>
    <xf numFmtId="0" fontId="5" fillId="8" borderId="28" xfId="0" applyFont="1" applyFill="1" applyBorder="1" applyAlignment="1">
      <alignment horizontal="center" vertical="center"/>
    </xf>
    <xf numFmtId="0" fontId="5" fillId="8" borderId="28" xfId="0" applyFont="1" applyFill="1" applyBorder="1" applyAlignment="1">
      <alignment horizontal="center" vertical="center" textRotation="90"/>
    </xf>
    <xf numFmtId="0" fontId="5" fillId="8" borderId="14" xfId="0" applyFont="1" applyFill="1" applyBorder="1" applyAlignment="1">
      <alignment horizontal="center" vertical="center"/>
    </xf>
    <xf numFmtId="0" fontId="1" fillId="9" borderId="28" xfId="0" applyFont="1" applyFill="1" applyBorder="1" applyAlignment="1">
      <alignment horizontal="center" vertical="center"/>
    </xf>
    <xf numFmtId="0" fontId="10" fillId="6" borderId="40" xfId="0" applyFont="1" applyFill="1" applyBorder="1" applyAlignment="1">
      <alignment vertical="center"/>
    </xf>
    <xf numFmtId="0" fontId="14" fillId="0" borderId="34" xfId="0" applyFont="1" applyBorder="1" applyAlignment="1">
      <alignment horizontal="center" vertical="center"/>
    </xf>
    <xf numFmtId="0" fontId="10" fillId="0" borderId="14" xfId="0" applyFont="1" applyBorder="1" applyAlignment="1">
      <alignment vertical="center" wrapText="1"/>
    </xf>
    <xf numFmtId="0" fontId="1" fillId="10" borderId="28" xfId="0" applyFont="1" applyFill="1" applyBorder="1" applyAlignment="1">
      <alignment horizontal="center" vertical="center"/>
    </xf>
    <xf numFmtId="0" fontId="10" fillId="7" borderId="13" xfId="0" applyFont="1" applyFill="1" applyBorder="1" applyAlignment="1">
      <alignment vertical="center" wrapText="1"/>
    </xf>
    <xf numFmtId="0" fontId="14" fillId="0" borderId="28" xfId="0" applyFont="1" applyBorder="1" applyAlignment="1">
      <alignment horizontal="center" vertical="center" wrapText="1"/>
    </xf>
    <xf numFmtId="0" fontId="10" fillId="9" borderId="13" xfId="0" applyFont="1" applyFill="1" applyBorder="1" applyAlignment="1">
      <alignment vertical="center"/>
    </xf>
    <xf numFmtId="0" fontId="14" fillId="0" borderId="28" xfId="0" applyFont="1" applyBorder="1" applyAlignment="1">
      <alignment horizontal="center" vertical="center"/>
    </xf>
    <xf numFmtId="0" fontId="10" fillId="10" borderId="20" xfId="0" applyFont="1" applyFill="1" applyBorder="1" applyAlignment="1">
      <alignment vertical="center"/>
    </xf>
    <xf numFmtId="0" fontId="10" fillId="0" borderId="30" xfId="0" applyFont="1" applyBorder="1" applyAlignment="1">
      <alignment vertical="center" wrapText="1"/>
    </xf>
    <xf numFmtId="0" fontId="14" fillId="0" borderId="30" xfId="0" applyFont="1" applyBorder="1" applyAlignment="1">
      <alignment horizontal="center" vertical="center"/>
    </xf>
    <xf numFmtId="0" fontId="10" fillId="0" borderId="21" xfId="0" applyFont="1" applyBorder="1" applyAlignment="1">
      <alignment vertical="center" wrapText="1"/>
    </xf>
    <xf numFmtId="0" fontId="18" fillId="0" borderId="35" xfId="3" applyFont="1"/>
    <xf numFmtId="0" fontId="0" fillId="0" borderId="35" xfId="3" applyFont="1" applyAlignment="1"/>
    <xf numFmtId="0" fontId="0" fillId="0" borderId="35" xfId="3" applyFont="1"/>
    <xf numFmtId="0" fontId="0" fillId="0" borderId="35" xfId="3" applyFont="1" applyAlignment="1">
      <alignment horizontal="left" vertical="center" wrapText="1"/>
    </xf>
    <xf numFmtId="9" fontId="0" fillId="0" borderId="35" xfId="3" applyNumberFormat="1" applyFont="1"/>
    <xf numFmtId="0" fontId="0" fillId="0" borderId="35" xfId="3" applyFont="1" applyAlignment="1">
      <alignment horizontal="center"/>
    </xf>
    <xf numFmtId="0" fontId="0" fillId="0" borderId="54" xfId="3" applyFont="1" applyBorder="1" applyAlignment="1"/>
    <xf numFmtId="0" fontId="0" fillId="0" borderId="55" xfId="3" applyFont="1" applyBorder="1" applyAlignment="1"/>
    <xf numFmtId="0" fontId="0" fillId="0" borderId="56" xfId="3" applyFont="1" applyBorder="1" applyAlignment="1"/>
    <xf numFmtId="0" fontId="0" fillId="0" borderId="57" xfId="3" applyFont="1" applyBorder="1" applyAlignment="1"/>
    <xf numFmtId="0" fontId="0" fillId="0" borderId="56" xfId="3" applyNumberFormat="1" applyFont="1" applyBorder="1" applyAlignment="1"/>
    <xf numFmtId="0" fontId="0" fillId="0" borderId="58" xfId="3" applyFont="1" applyBorder="1" applyAlignment="1"/>
    <xf numFmtId="0" fontId="0" fillId="0" borderId="59" xfId="3" applyFont="1" applyBorder="1" applyAlignment="1"/>
    <xf numFmtId="0" fontId="0" fillId="0" borderId="60" xfId="3" applyFont="1" applyBorder="1" applyAlignment="1"/>
    <xf numFmtId="0" fontId="0" fillId="0" borderId="61" xfId="3" applyNumberFormat="1" applyFont="1" applyBorder="1" applyAlignment="1"/>
    <xf numFmtId="0" fontId="0" fillId="0" borderId="62" xfId="3" applyNumberFormat="1" applyFont="1" applyBorder="1" applyAlignment="1"/>
    <xf numFmtId="0" fontId="0" fillId="0" borderId="63" xfId="3" applyNumberFormat="1" applyFont="1" applyBorder="1" applyAlignment="1"/>
    <xf numFmtId="0" fontId="0" fillId="0" borderId="62" xfId="3" applyFont="1" applyBorder="1" applyAlignment="1"/>
    <xf numFmtId="0" fontId="0" fillId="0" borderId="54" xfId="3" applyNumberFormat="1" applyFont="1" applyBorder="1" applyAlignment="1"/>
    <xf numFmtId="0" fontId="0" fillId="0" borderId="35" xfId="3" applyFont="1" applyAlignment="1">
      <alignment horizontal="center" vertical="center" wrapText="1"/>
    </xf>
    <xf numFmtId="0" fontId="0" fillId="0" borderId="64" xfId="3" applyFont="1" applyBorder="1" applyAlignment="1"/>
    <xf numFmtId="0" fontId="0" fillId="0" borderId="65" xfId="3" applyFont="1" applyBorder="1" applyAlignment="1"/>
    <xf numFmtId="0" fontId="0" fillId="0" borderId="35" xfId="3" applyFont="1" applyAlignment="1">
      <alignment horizontal="left" vertical="center"/>
    </xf>
    <xf numFmtId="0" fontId="26" fillId="5" borderId="35" xfId="3" applyFont="1" applyFill="1" applyBorder="1" applyAlignment="1" applyProtection="1">
      <alignment vertical="center"/>
      <protection locked="0"/>
    </xf>
    <xf numFmtId="0" fontId="0" fillId="0" borderId="35" xfId="3" applyFont="1" applyAlignment="1" applyProtection="1">
      <protection locked="0"/>
    </xf>
    <xf numFmtId="0" fontId="26" fillId="13" borderId="28" xfId="3" applyFont="1" applyFill="1" applyBorder="1" applyAlignment="1" applyProtection="1">
      <alignment horizontal="center" vertical="center" wrapText="1"/>
      <protection locked="0"/>
    </xf>
    <xf numFmtId="0" fontId="25" fillId="13" borderId="28"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center" vertical="center"/>
      <protection locked="0"/>
    </xf>
    <xf numFmtId="0" fontId="22" fillId="0" borderId="28" xfId="3" applyFont="1" applyBorder="1" applyAlignment="1" applyProtection="1">
      <alignment horizontal="left" vertical="center" wrapText="1"/>
      <protection locked="0"/>
    </xf>
    <xf numFmtId="9" fontId="26" fillId="0" borderId="28" xfId="3" applyNumberFormat="1" applyFont="1" applyBorder="1" applyAlignment="1" applyProtection="1">
      <alignment horizontal="left" vertical="center" wrapText="1"/>
      <protection locked="0"/>
    </xf>
    <xf numFmtId="0" fontId="22" fillId="0" borderId="28" xfId="3" applyFont="1" applyBorder="1" applyAlignment="1" applyProtection="1">
      <alignment horizontal="center" vertical="center" wrapText="1"/>
      <protection locked="0"/>
    </xf>
    <xf numFmtId="0" fontId="22" fillId="0" borderId="28" xfId="3" applyFont="1" applyBorder="1" applyAlignment="1" applyProtection="1">
      <alignment horizontal="center" vertical="center"/>
      <protection locked="0"/>
    </xf>
    <xf numFmtId="0" fontId="26" fillId="13" borderId="28" xfId="3" applyFont="1" applyFill="1" applyBorder="1" applyAlignment="1" applyProtection="1">
      <alignment horizontal="left" vertical="center" textRotation="90"/>
      <protection locked="0"/>
    </xf>
    <xf numFmtId="9" fontId="26" fillId="0" borderId="28" xfId="3" applyNumberFormat="1" applyFont="1" applyBorder="1" applyAlignment="1" applyProtection="1">
      <alignment horizontal="left" vertical="center"/>
      <protection locked="0"/>
    </xf>
    <xf numFmtId="165" fontId="26" fillId="0" borderId="28" xfId="3" applyNumberFormat="1" applyFont="1" applyBorder="1" applyAlignment="1" applyProtection="1">
      <alignment horizontal="left" vertical="center"/>
      <protection locked="0"/>
    </xf>
    <xf numFmtId="0" fontId="22" fillId="0" borderId="28" xfId="3" applyFont="1" applyBorder="1" applyAlignment="1" applyProtection="1">
      <alignment horizontal="left" vertical="center" textRotation="90" wrapText="1"/>
      <protection locked="0"/>
    </xf>
    <xf numFmtId="0" fontId="22" fillId="0" borderId="28" xfId="3" applyFont="1" applyBorder="1" applyAlignment="1" applyProtection="1">
      <alignment horizontal="left" vertical="center" textRotation="90"/>
      <protection locked="0"/>
    </xf>
    <xf numFmtId="0" fontId="26" fillId="13" borderId="38" xfId="3" applyFont="1" applyFill="1" applyBorder="1" applyAlignment="1" applyProtection="1">
      <alignment horizontal="center" vertical="center"/>
      <protection locked="0"/>
    </xf>
    <xf numFmtId="0" fontId="28" fillId="0" borderId="28" xfId="3" applyFont="1" applyBorder="1" applyAlignment="1" applyProtection="1">
      <alignment horizontal="center" vertical="center"/>
      <protection locked="0"/>
    </xf>
    <xf numFmtId="0" fontId="28" fillId="13" borderId="28" xfId="3" applyFont="1" applyFill="1" applyBorder="1" applyAlignment="1" applyProtection="1">
      <alignment horizontal="center" vertical="center" wrapText="1"/>
      <protection locked="0"/>
    </xf>
    <xf numFmtId="0" fontId="28" fillId="13" borderId="28" xfId="3" applyFont="1" applyFill="1" applyBorder="1" applyAlignment="1" applyProtection="1">
      <alignment horizontal="left" vertical="center" wrapText="1"/>
      <protection locked="0"/>
    </xf>
    <xf numFmtId="0" fontId="28" fillId="13" borderId="28" xfId="3" applyFont="1" applyFill="1" applyBorder="1" applyAlignment="1" applyProtection="1">
      <alignment horizontal="center" vertical="center"/>
      <protection locked="0"/>
    </xf>
    <xf numFmtId="9" fontId="28" fillId="0" borderId="28" xfId="3" applyNumberFormat="1" applyFont="1" applyBorder="1" applyAlignment="1" applyProtection="1">
      <alignment horizontal="left" vertical="center" wrapText="1"/>
      <protection locked="0"/>
    </xf>
    <xf numFmtId="9" fontId="28" fillId="0" borderId="28" xfId="3" applyNumberFormat="1" applyFont="1" applyBorder="1" applyAlignment="1" applyProtection="1">
      <alignment horizontal="center" vertical="center" wrapText="1"/>
      <protection locked="0"/>
    </xf>
    <xf numFmtId="0" fontId="29" fillId="0" borderId="28" xfId="3" applyFont="1" applyBorder="1" applyAlignment="1" applyProtection="1">
      <alignment horizontal="center" vertical="center"/>
      <protection locked="0"/>
    </xf>
    <xf numFmtId="0" fontId="28" fillId="13" borderId="28" xfId="3" applyFont="1" applyFill="1" applyBorder="1" applyAlignment="1" applyProtection="1">
      <alignment horizontal="left" vertical="center" textRotation="90"/>
      <protection locked="0"/>
    </xf>
    <xf numFmtId="9" fontId="28" fillId="0" borderId="28" xfId="3" applyNumberFormat="1" applyFont="1" applyBorder="1" applyAlignment="1" applyProtection="1">
      <alignment horizontal="left" vertical="center"/>
      <protection locked="0"/>
    </xf>
    <xf numFmtId="165" fontId="28" fillId="0" borderId="28" xfId="3" applyNumberFormat="1" applyFont="1" applyBorder="1" applyAlignment="1" applyProtection="1">
      <alignment horizontal="left" vertical="center"/>
      <protection locked="0"/>
    </xf>
    <xf numFmtId="0" fontId="29" fillId="0" borderId="28" xfId="3" applyFont="1" applyBorder="1" applyAlignment="1" applyProtection="1">
      <alignment horizontal="left" vertical="center" textRotation="90" wrapText="1"/>
      <protection locked="0"/>
    </xf>
    <xf numFmtId="0" fontId="29" fillId="0" borderId="28" xfId="3" applyFont="1" applyBorder="1" applyAlignment="1" applyProtection="1">
      <alignment horizontal="left" vertical="center" textRotation="90"/>
      <protection locked="0"/>
    </xf>
    <xf numFmtId="0" fontId="30" fillId="13" borderId="28" xfId="3" applyFont="1" applyFill="1" applyBorder="1" applyAlignment="1" applyProtection="1">
      <alignment horizontal="center" vertical="center"/>
      <protection locked="0"/>
    </xf>
    <xf numFmtId="0" fontId="31" fillId="13" borderId="38" xfId="3" applyFont="1" applyFill="1" applyBorder="1" applyAlignment="1" applyProtection="1">
      <alignment horizontal="center" vertical="center"/>
      <protection locked="0"/>
    </xf>
    <xf numFmtId="0" fontId="26" fillId="13" borderId="34" xfId="3" applyFont="1" applyFill="1" applyBorder="1" applyAlignment="1" applyProtection="1">
      <alignment horizontal="left" vertical="center" wrapText="1"/>
      <protection locked="0"/>
    </xf>
    <xf numFmtId="0" fontId="25" fillId="13" borderId="28" xfId="3" applyFont="1" applyFill="1" applyBorder="1" applyAlignment="1" applyProtection="1">
      <alignment horizontal="center" vertical="center" wrapText="1"/>
      <protection locked="0"/>
    </xf>
    <xf numFmtId="164" fontId="25" fillId="13" borderId="28" xfId="3" applyNumberFormat="1" applyFont="1" applyFill="1" applyBorder="1" applyAlignment="1" applyProtection="1">
      <alignment horizontal="left" vertical="center" wrapText="1"/>
      <protection locked="0"/>
    </xf>
    <xf numFmtId="0" fontId="0" fillId="0" borderId="29" xfId="3" applyFont="1" applyBorder="1" applyProtection="1">
      <protection locked="0"/>
    </xf>
    <xf numFmtId="0" fontId="30" fillId="13" borderId="34" xfId="3" applyFont="1" applyFill="1" applyBorder="1" applyAlignment="1" applyProtection="1">
      <alignment horizontal="center" vertical="center" wrapText="1"/>
      <protection locked="0"/>
    </xf>
    <xf numFmtId="0" fontId="30" fillId="13" borderId="34" xfId="3" applyFont="1" applyFill="1" applyBorder="1" applyAlignment="1" applyProtection="1">
      <alignment horizontal="left" vertical="center" wrapText="1"/>
      <protection locked="0"/>
    </xf>
    <xf numFmtId="0" fontId="30" fillId="13" borderId="28" xfId="3" applyFont="1" applyFill="1" applyBorder="1" applyAlignment="1" applyProtection="1">
      <alignment horizontal="center" vertical="center" wrapText="1"/>
      <protection locked="0"/>
    </xf>
    <xf numFmtId="9" fontId="30" fillId="0" borderId="28" xfId="3" applyNumberFormat="1" applyFont="1" applyBorder="1" applyAlignment="1" applyProtection="1">
      <alignment horizontal="left" vertical="center" wrapText="1"/>
      <protection locked="0"/>
    </xf>
    <xf numFmtId="9" fontId="30" fillId="0" borderId="34" xfId="3" applyNumberFormat="1" applyFont="1" applyBorder="1" applyAlignment="1" applyProtection="1">
      <alignment horizontal="center" vertical="center" wrapText="1"/>
      <protection locked="0"/>
    </xf>
    <xf numFmtId="0" fontId="32" fillId="0" borderId="28" xfId="3" applyFont="1" applyBorder="1" applyAlignment="1" applyProtection="1">
      <alignment horizontal="center" vertical="center"/>
      <protection locked="0"/>
    </xf>
    <xf numFmtId="0" fontId="30" fillId="13" borderId="28" xfId="3" applyFont="1" applyFill="1" applyBorder="1" applyAlignment="1" applyProtection="1">
      <alignment horizontal="left" vertical="center" wrapText="1"/>
      <protection locked="0"/>
    </xf>
    <xf numFmtId="0" fontId="30" fillId="13" borderId="28" xfId="3" applyFont="1" applyFill="1" applyBorder="1" applyAlignment="1" applyProtection="1">
      <alignment vertical="center"/>
      <protection locked="0"/>
    </xf>
    <xf numFmtId="0" fontId="30" fillId="13" borderId="28" xfId="3" applyFont="1" applyFill="1" applyBorder="1" applyAlignment="1" applyProtection="1">
      <alignment vertical="center" textRotation="90"/>
      <protection locked="0"/>
    </xf>
    <xf numFmtId="9" fontId="30" fillId="0" borderId="28" xfId="3" applyNumberFormat="1" applyFont="1" applyBorder="1" applyAlignment="1" applyProtection="1">
      <alignment horizontal="left" vertical="center"/>
      <protection locked="0"/>
    </xf>
    <xf numFmtId="165" fontId="30" fillId="0" borderId="28" xfId="3" applyNumberFormat="1" applyFont="1" applyBorder="1" applyAlignment="1" applyProtection="1">
      <alignment horizontal="left" vertical="center"/>
      <protection locked="0"/>
    </xf>
    <xf numFmtId="0" fontId="32" fillId="0" borderId="28" xfId="3" applyFont="1" applyBorder="1" applyAlignment="1" applyProtection="1">
      <alignment vertical="center" textRotation="90" wrapText="1"/>
      <protection locked="0"/>
    </xf>
    <xf numFmtId="9" fontId="30" fillId="0" borderId="28" xfId="3" applyNumberFormat="1" applyFont="1" applyBorder="1" applyAlignment="1" applyProtection="1">
      <alignment vertical="center"/>
      <protection locked="0"/>
    </xf>
    <xf numFmtId="0" fontId="32" fillId="0" borderId="28" xfId="3" applyFont="1" applyBorder="1" applyAlignment="1" applyProtection="1">
      <alignment vertical="center" textRotation="90"/>
      <protection locked="0"/>
    </xf>
    <xf numFmtId="0" fontId="33" fillId="13" borderId="34" xfId="3" applyFont="1" applyFill="1" applyBorder="1" applyAlignment="1" applyProtection="1">
      <alignment vertical="center"/>
      <protection locked="0"/>
    </xf>
    <xf numFmtId="164" fontId="30" fillId="13" borderId="34" xfId="3" applyNumberFormat="1" applyFont="1" applyFill="1" applyBorder="1" applyAlignment="1" applyProtection="1">
      <alignment horizontal="left" vertical="center" wrapText="1"/>
      <protection locked="0"/>
    </xf>
    <xf numFmtId="0" fontId="34" fillId="13" borderId="38" xfId="3" applyFont="1" applyFill="1" applyBorder="1" applyAlignment="1" applyProtection="1">
      <alignment horizontal="center" vertical="center"/>
      <protection locked="0"/>
    </xf>
    <xf numFmtId="0" fontId="0" fillId="0" borderId="36" xfId="3" applyFont="1" applyBorder="1" applyProtection="1">
      <protection locked="0"/>
    </xf>
    <xf numFmtId="0" fontId="34" fillId="4" borderId="28" xfId="3" applyFont="1" applyFill="1" applyBorder="1" applyAlignment="1" applyProtection="1">
      <alignment horizontal="center" vertical="center"/>
      <protection locked="0"/>
    </xf>
    <xf numFmtId="0" fontId="34" fillId="4" borderId="28" xfId="3" applyFont="1" applyFill="1" applyBorder="1" applyAlignment="1" applyProtection="1">
      <alignment horizontal="center" vertical="center" wrapText="1"/>
      <protection locked="0"/>
    </xf>
    <xf numFmtId="0" fontId="34" fillId="13" borderId="28" xfId="3" applyFont="1" applyFill="1" applyBorder="1" applyAlignment="1" applyProtection="1">
      <alignment horizontal="center" vertical="center" wrapText="1"/>
      <protection locked="0"/>
    </xf>
    <xf numFmtId="0" fontId="34" fillId="13" borderId="28" xfId="3" applyFont="1" applyFill="1" applyBorder="1" applyAlignment="1" applyProtection="1">
      <alignment horizontal="left" vertical="center" wrapText="1"/>
      <protection locked="0"/>
    </xf>
    <xf numFmtId="0" fontId="34" fillId="13" borderId="28" xfId="3" applyFont="1" applyFill="1" applyBorder="1" applyAlignment="1" applyProtection="1">
      <alignment horizontal="center" vertical="center"/>
      <protection locked="0"/>
    </xf>
    <xf numFmtId="9" fontId="34" fillId="0" borderId="28" xfId="3" applyNumberFormat="1" applyFont="1" applyBorder="1" applyAlignment="1" applyProtection="1">
      <alignment horizontal="center" vertical="center" wrapText="1"/>
      <protection locked="0"/>
    </xf>
    <xf numFmtId="0" fontId="35" fillId="0" borderId="28" xfId="3" applyFont="1" applyBorder="1" applyAlignment="1" applyProtection="1">
      <alignment horizontal="center" vertical="center"/>
      <protection locked="0"/>
    </xf>
    <xf numFmtId="0" fontId="34" fillId="13" borderId="28" xfId="3" applyFont="1" applyFill="1" applyBorder="1" applyAlignment="1" applyProtection="1">
      <alignment vertical="center"/>
      <protection locked="0"/>
    </xf>
    <xf numFmtId="0" fontId="34" fillId="13" borderId="28" xfId="3" applyFont="1" applyFill="1" applyBorder="1" applyAlignment="1" applyProtection="1">
      <alignment horizontal="left" vertical="center" textRotation="90"/>
      <protection locked="0"/>
    </xf>
    <xf numFmtId="9" fontId="34" fillId="0" borderId="28" xfId="3" applyNumberFormat="1" applyFont="1" applyBorder="1" applyAlignment="1" applyProtection="1">
      <alignment horizontal="left" vertical="center"/>
      <protection locked="0"/>
    </xf>
    <xf numFmtId="165" fontId="34" fillId="0" borderId="28" xfId="3" applyNumberFormat="1" applyFont="1" applyBorder="1" applyAlignment="1" applyProtection="1">
      <alignment horizontal="left" vertical="center"/>
      <protection locked="0"/>
    </xf>
    <xf numFmtId="0" fontId="35" fillId="0" borderId="28" xfId="3" applyFont="1" applyBorder="1" applyAlignment="1" applyProtection="1">
      <alignment horizontal="left" vertical="center" textRotation="90" wrapText="1"/>
      <protection locked="0"/>
    </xf>
    <xf numFmtId="0" fontId="35" fillId="0" borderId="28" xfId="3" applyFont="1" applyBorder="1" applyAlignment="1" applyProtection="1">
      <alignment horizontal="left" vertical="center" textRotation="90"/>
      <protection locked="0"/>
    </xf>
    <xf numFmtId="0" fontId="34" fillId="13" borderId="28" xfId="3" applyFont="1" applyFill="1" applyBorder="1" applyAlignment="1" applyProtection="1">
      <alignment vertical="center" wrapText="1"/>
      <protection locked="0"/>
    </xf>
    <xf numFmtId="164" fontId="34" fillId="13" borderId="28" xfId="3" applyNumberFormat="1" applyFont="1" applyFill="1" applyBorder="1" applyAlignment="1" applyProtection="1">
      <alignment vertical="center" wrapText="1"/>
      <protection locked="0"/>
    </xf>
    <xf numFmtId="164" fontId="34" fillId="13" borderId="28" xfId="3" applyNumberFormat="1" applyFont="1" applyFill="1" applyBorder="1" applyAlignment="1" applyProtection="1">
      <alignment horizontal="left" vertical="center" wrapText="1"/>
      <protection locked="0"/>
    </xf>
    <xf numFmtId="0" fontId="34" fillId="13" borderId="28" xfId="3" applyFont="1" applyFill="1" applyBorder="1" applyAlignment="1" applyProtection="1">
      <alignment horizontal="left" vertical="center"/>
      <protection locked="0"/>
    </xf>
    <xf numFmtId="0" fontId="26" fillId="13" borderId="28" xfId="3" applyFont="1" applyFill="1" applyBorder="1" applyAlignment="1" applyProtection="1">
      <alignment vertical="center"/>
      <protection locked="0"/>
    </xf>
    <xf numFmtId="164" fontId="26" fillId="13" borderId="28" xfId="3" applyNumberFormat="1" applyFont="1" applyFill="1" applyBorder="1" applyAlignment="1" applyProtection="1">
      <alignment horizontal="left" vertical="center" wrapText="1"/>
      <protection locked="0"/>
    </xf>
    <xf numFmtId="0" fontId="25" fillId="13" borderId="34" xfId="3" applyFont="1" applyFill="1" applyBorder="1" applyAlignment="1" applyProtection="1">
      <alignment horizontal="left" vertical="center" wrapText="1"/>
      <protection locked="0"/>
    </xf>
    <xf numFmtId="14" fontId="25" fillId="13" borderId="34" xfId="3" applyNumberFormat="1" applyFont="1" applyFill="1" applyBorder="1" applyAlignment="1" applyProtection="1">
      <alignment horizontal="left" vertical="center" wrapText="1"/>
      <protection locked="0"/>
    </xf>
    <xf numFmtId="0" fontId="25" fillId="13" borderId="29" xfId="3" applyFont="1" applyFill="1" applyBorder="1" applyAlignment="1" applyProtection="1">
      <alignment horizontal="left" vertical="center" wrapText="1"/>
      <protection locked="0"/>
    </xf>
    <xf numFmtId="0" fontId="26" fillId="13" borderId="34" xfId="3" applyFont="1" applyFill="1" applyBorder="1" applyAlignment="1" applyProtection="1">
      <alignment horizontal="center" vertical="center"/>
      <protection locked="0"/>
    </xf>
    <xf numFmtId="9" fontId="26" fillId="0" borderId="34" xfId="3" applyNumberFormat="1" applyFont="1" applyBorder="1" applyAlignment="1" applyProtection="1">
      <alignment horizontal="center" vertical="center" wrapText="1"/>
      <protection locked="0"/>
    </xf>
    <xf numFmtId="0" fontId="22" fillId="0" borderId="34" xfId="3" applyFont="1" applyBorder="1" applyAlignment="1" applyProtection="1">
      <alignment horizontal="center" vertical="center"/>
      <protection locked="0"/>
    </xf>
    <xf numFmtId="0" fontId="26" fillId="13" borderId="29" xfId="3" applyFont="1" applyFill="1" applyBorder="1" applyAlignment="1" applyProtection="1">
      <alignment horizontal="center" vertical="center" wrapText="1"/>
      <protection locked="0"/>
    </xf>
    <xf numFmtId="0" fontId="0" fillId="0" borderId="51" xfId="3" applyFont="1" applyBorder="1" applyProtection="1">
      <protection locked="0"/>
    </xf>
    <xf numFmtId="0" fontId="36" fillId="13" borderId="28" xfId="3" applyFont="1" applyFill="1" applyBorder="1" applyAlignment="1" applyProtection="1">
      <alignment horizontal="center" vertical="center" wrapText="1"/>
      <protection locked="0"/>
    </xf>
    <xf numFmtId="0" fontId="36" fillId="13" borderId="28" xfId="3" applyFont="1" applyFill="1" applyBorder="1" applyAlignment="1" applyProtection="1">
      <alignment horizontal="center" vertical="center"/>
      <protection locked="0"/>
    </xf>
    <xf numFmtId="9" fontId="36" fillId="0" borderId="34" xfId="3" applyNumberFormat="1" applyFont="1" applyBorder="1" applyAlignment="1" applyProtection="1">
      <alignment horizontal="center" vertical="center" wrapText="1"/>
      <protection locked="0"/>
    </xf>
    <xf numFmtId="0" fontId="37" fillId="0" borderId="28" xfId="3" applyFont="1" applyBorder="1" applyAlignment="1" applyProtection="1">
      <alignment horizontal="center" vertical="center"/>
      <protection locked="0"/>
    </xf>
    <xf numFmtId="0" fontId="36" fillId="13" borderId="28" xfId="3" applyFont="1" applyFill="1" applyBorder="1" applyAlignment="1" applyProtection="1">
      <alignment horizontal="left" vertical="center" wrapText="1"/>
      <protection locked="0"/>
    </xf>
    <xf numFmtId="0" fontId="36" fillId="13" borderId="28" xfId="3" applyFont="1" applyFill="1" applyBorder="1" applyAlignment="1" applyProtection="1">
      <alignment vertical="center"/>
      <protection locked="0"/>
    </xf>
    <xf numFmtId="0" fontId="36" fillId="13" borderId="28" xfId="3" applyFont="1" applyFill="1" applyBorder="1" applyAlignment="1" applyProtection="1">
      <alignment vertical="center" textRotation="90"/>
      <protection locked="0"/>
    </xf>
    <xf numFmtId="9" fontId="36" fillId="0" borderId="28" xfId="3" applyNumberFormat="1" applyFont="1" applyBorder="1" applyAlignment="1" applyProtection="1">
      <alignment vertical="center"/>
      <protection locked="0"/>
    </xf>
    <xf numFmtId="165" fontId="36" fillId="0" borderId="28" xfId="3" applyNumberFormat="1" applyFont="1" applyBorder="1" applyAlignment="1" applyProtection="1">
      <alignment horizontal="left" vertical="center"/>
      <protection locked="0"/>
    </xf>
    <xf numFmtId="0" fontId="37" fillId="0" borderId="28" xfId="3" applyFont="1" applyBorder="1" applyAlignment="1" applyProtection="1">
      <alignment vertical="center" textRotation="90" wrapText="1"/>
      <protection locked="0"/>
    </xf>
    <xf numFmtId="0" fontId="37" fillId="0" borderId="28" xfId="3" applyFont="1" applyBorder="1" applyAlignment="1" applyProtection="1">
      <alignment vertical="center" textRotation="90"/>
      <protection locked="0"/>
    </xf>
    <xf numFmtId="0" fontId="36" fillId="13" borderId="28" xfId="3" applyFont="1" applyFill="1" applyBorder="1" applyAlignment="1" applyProtection="1">
      <alignment vertical="center" wrapText="1"/>
      <protection locked="0"/>
    </xf>
    <xf numFmtId="164" fontId="36" fillId="13" borderId="28" xfId="3" applyNumberFormat="1" applyFont="1" applyFill="1" applyBorder="1" applyAlignment="1" applyProtection="1">
      <alignment horizontal="left" vertical="center" wrapText="1"/>
      <protection locked="0"/>
    </xf>
    <xf numFmtId="0" fontId="36" fillId="13" borderId="38" xfId="3" applyFont="1" applyFill="1" applyBorder="1" applyAlignment="1" applyProtection="1">
      <alignment horizontal="center" vertical="center" wrapText="1"/>
      <protection locked="0"/>
    </xf>
    <xf numFmtId="164" fontId="26" fillId="13" borderId="34" xfId="3" applyNumberFormat="1" applyFont="1" applyFill="1" applyBorder="1" applyAlignment="1" applyProtection="1">
      <alignment horizontal="left" vertical="center" wrapText="1"/>
      <protection locked="0"/>
    </xf>
    <xf numFmtId="0" fontId="36" fillId="0" borderId="28" xfId="3" applyFont="1" applyBorder="1" applyAlignment="1" applyProtection="1">
      <alignment horizontal="center" vertical="center"/>
      <protection locked="0"/>
    </xf>
    <xf numFmtId="0" fontId="36" fillId="4" borderId="28" xfId="3" applyFont="1" applyFill="1" applyBorder="1" applyAlignment="1" applyProtection="1">
      <alignment horizontal="center" vertical="center" wrapText="1"/>
      <protection locked="0"/>
    </xf>
    <xf numFmtId="9" fontId="36" fillId="0" borderId="28" xfId="3" applyNumberFormat="1" applyFont="1" applyBorder="1" applyAlignment="1" applyProtection="1">
      <alignment horizontal="center" vertical="center" wrapText="1"/>
      <protection locked="0"/>
    </xf>
    <xf numFmtId="0" fontId="36" fillId="13" borderId="28" xfId="3" applyFont="1" applyFill="1" applyBorder="1" applyAlignment="1" applyProtection="1">
      <alignment horizontal="left" vertical="center" textRotation="90"/>
      <protection locked="0"/>
    </xf>
    <xf numFmtId="9" fontId="36" fillId="0" borderId="28" xfId="3" applyNumberFormat="1" applyFont="1" applyBorder="1" applyAlignment="1" applyProtection="1">
      <alignment horizontal="left" vertical="center"/>
      <protection locked="0"/>
    </xf>
    <xf numFmtId="0" fontId="37" fillId="0" borderId="28" xfId="3" applyFont="1" applyBorder="1" applyAlignment="1" applyProtection="1">
      <alignment horizontal="left" vertical="center" textRotation="90" wrapText="1"/>
      <protection locked="0"/>
    </xf>
    <xf numFmtId="0" fontId="37" fillId="0" borderId="28" xfId="3" applyFont="1" applyBorder="1" applyAlignment="1" applyProtection="1">
      <alignment horizontal="left" vertical="center" textRotation="90"/>
      <protection locked="0"/>
    </xf>
    <xf numFmtId="164" fontId="36" fillId="13" borderId="28" xfId="3" applyNumberFormat="1" applyFont="1" applyFill="1" applyBorder="1" applyAlignment="1" applyProtection="1">
      <alignment horizontal="left" vertical="center"/>
      <protection locked="0"/>
    </xf>
    <xf numFmtId="0" fontId="36" fillId="13" borderId="38" xfId="3" applyFont="1" applyFill="1" applyBorder="1" applyAlignment="1" applyProtection="1">
      <alignment horizontal="center" vertical="center"/>
      <protection locked="0"/>
    </xf>
    <xf numFmtId="0" fontId="25" fillId="13" borderId="37" xfId="3" applyFont="1" applyFill="1" applyBorder="1" applyAlignment="1" applyProtection="1">
      <alignment horizontal="left" vertical="center" wrapText="1"/>
      <protection locked="0"/>
    </xf>
    <xf numFmtId="164" fontId="25" fillId="13" borderId="37" xfId="3" applyNumberFormat="1" applyFont="1" applyFill="1" applyBorder="1" applyAlignment="1" applyProtection="1">
      <alignment horizontal="left" vertical="center" wrapText="1"/>
      <protection locked="0"/>
    </xf>
    <xf numFmtId="0" fontId="25" fillId="13" borderId="52" xfId="3" applyFont="1" applyFill="1" applyBorder="1" applyAlignment="1" applyProtection="1">
      <alignment horizontal="left" vertical="center" wrapText="1"/>
      <protection locked="0"/>
    </xf>
    <xf numFmtId="0" fontId="26" fillId="13" borderId="29" xfId="3" applyFont="1" applyFill="1" applyBorder="1" applyAlignment="1" applyProtection="1">
      <alignment horizontal="left" vertical="center" wrapText="1"/>
      <protection locked="0"/>
    </xf>
    <xf numFmtId="164" fontId="25" fillId="13" borderId="52" xfId="3" applyNumberFormat="1" applyFont="1" applyFill="1" applyBorder="1" applyAlignment="1" applyProtection="1">
      <alignment horizontal="left" vertical="center" wrapText="1"/>
      <protection locked="0"/>
    </xf>
    <xf numFmtId="0" fontId="26" fillId="13" borderId="52" xfId="3" applyFont="1" applyFill="1" applyBorder="1" applyAlignment="1" applyProtection="1">
      <alignment horizontal="left" vertical="center" wrapText="1"/>
      <protection locked="0"/>
    </xf>
    <xf numFmtId="0" fontId="25" fillId="13" borderId="35" xfId="3" applyFont="1" applyFill="1" applyBorder="1" applyAlignment="1" applyProtection="1">
      <alignment horizontal="left" vertical="center" wrapText="1"/>
      <protection locked="0"/>
    </xf>
    <xf numFmtId="0" fontId="31" fillId="0" borderId="28" xfId="3" applyFont="1" applyBorder="1" applyAlignment="1" applyProtection="1">
      <alignment horizontal="center" vertical="center"/>
      <protection locked="0"/>
    </xf>
    <xf numFmtId="0" fontId="31" fillId="4" borderId="28" xfId="3" applyFont="1" applyFill="1" applyBorder="1" applyAlignment="1" applyProtection="1">
      <alignment horizontal="center" vertical="center" wrapText="1"/>
      <protection locked="0"/>
    </xf>
    <xf numFmtId="0" fontId="31" fillId="13" borderId="28" xfId="3" applyFont="1" applyFill="1" applyBorder="1" applyAlignment="1" applyProtection="1">
      <alignment horizontal="center" vertical="center" wrapText="1"/>
      <protection locked="0"/>
    </xf>
    <xf numFmtId="0" fontId="31" fillId="13" borderId="28" xfId="3" applyFont="1" applyFill="1" applyBorder="1" applyAlignment="1" applyProtection="1">
      <alignment horizontal="center" vertical="center"/>
      <protection locked="0"/>
    </xf>
    <xf numFmtId="9" fontId="31" fillId="0" borderId="28" xfId="3" applyNumberFormat="1" applyFont="1" applyBorder="1" applyAlignment="1" applyProtection="1">
      <alignment horizontal="center" vertical="center" wrapText="1"/>
      <protection locked="0"/>
    </xf>
    <xf numFmtId="0" fontId="39" fillId="0" borderId="28" xfId="3" applyFont="1" applyBorder="1" applyAlignment="1" applyProtection="1">
      <alignment horizontal="center" vertical="center"/>
      <protection locked="0"/>
    </xf>
    <xf numFmtId="0" fontId="31" fillId="13" borderId="28" xfId="3" applyFont="1" applyFill="1" applyBorder="1" applyAlignment="1" applyProtection="1">
      <alignment vertical="center"/>
      <protection locked="0"/>
    </xf>
    <xf numFmtId="0" fontId="31" fillId="13" borderId="28" xfId="3" applyFont="1" applyFill="1" applyBorder="1" applyAlignment="1" applyProtection="1">
      <alignment horizontal="left" vertical="center" textRotation="90"/>
      <protection locked="0"/>
    </xf>
    <xf numFmtId="9" fontId="31" fillId="0" borderId="28" xfId="3" applyNumberFormat="1" applyFont="1" applyBorder="1" applyAlignment="1" applyProtection="1">
      <alignment horizontal="left" vertical="center"/>
      <protection locked="0"/>
    </xf>
    <xf numFmtId="165" fontId="31" fillId="0" borderId="28" xfId="3" applyNumberFormat="1" applyFont="1" applyBorder="1" applyAlignment="1" applyProtection="1">
      <alignment horizontal="left" vertical="center"/>
      <protection locked="0"/>
    </xf>
    <xf numFmtId="0" fontId="39" fillId="0" borderId="28" xfId="3" applyFont="1" applyBorder="1" applyAlignment="1" applyProtection="1">
      <alignment horizontal="left" vertical="center" textRotation="90" wrapText="1"/>
      <protection locked="0"/>
    </xf>
    <xf numFmtId="0" fontId="39" fillId="0" borderId="28" xfId="3" applyFont="1" applyBorder="1" applyAlignment="1" applyProtection="1">
      <alignment horizontal="left" vertical="center" textRotation="90"/>
      <protection locked="0"/>
    </xf>
    <xf numFmtId="164" fontId="25" fillId="13" borderId="34" xfId="3" applyNumberFormat="1" applyFont="1" applyFill="1" applyBorder="1" applyAlignment="1" applyProtection="1">
      <alignment horizontal="left" vertical="center" wrapText="1"/>
      <protection locked="0"/>
    </xf>
    <xf numFmtId="0" fontId="40" fillId="13" borderId="37" xfId="3" applyFont="1" applyFill="1" applyBorder="1" applyAlignment="1" applyProtection="1">
      <alignment horizontal="left" vertical="center" wrapText="1"/>
      <protection locked="0"/>
    </xf>
    <xf numFmtId="0" fontId="40" fillId="13" borderId="28" xfId="3" applyFont="1" applyFill="1" applyBorder="1" applyAlignment="1" applyProtection="1">
      <alignment horizontal="left" vertical="center" wrapText="1"/>
      <protection locked="0"/>
    </xf>
    <xf numFmtId="0" fontId="31" fillId="0" borderId="28" xfId="3" applyFont="1" applyBorder="1" applyAlignment="1" applyProtection="1">
      <alignment horizontal="center" vertical="center" wrapText="1"/>
      <protection locked="0"/>
    </xf>
    <xf numFmtId="0" fontId="31" fillId="13" borderId="28" xfId="3" applyFont="1" applyFill="1" applyBorder="1" applyAlignment="1" applyProtection="1">
      <alignment vertical="center" wrapText="1"/>
      <protection locked="0"/>
    </xf>
    <xf numFmtId="164" fontId="45" fillId="13" borderId="28" xfId="3" applyNumberFormat="1" applyFont="1" applyFill="1" applyBorder="1" applyAlignment="1" applyProtection="1">
      <alignment vertical="center"/>
      <protection locked="0"/>
    </xf>
    <xf numFmtId="164" fontId="31" fillId="13" borderId="28" xfId="3" applyNumberFormat="1" applyFont="1" applyFill="1" applyBorder="1" applyAlignment="1" applyProtection="1">
      <alignment horizontal="left" vertical="center"/>
      <protection locked="0"/>
    </xf>
    <xf numFmtId="0" fontId="0" fillId="0" borderId="52" xfId="3" applyFont="1" applyBorder="1" applyProtection="1">
      <protection locked="0"/>
    </xf>
    <xf numFmtId="0" fontId="49" fillId="13" borderId="28" xfId="3" applyFont="1" applyFill="1" applyBorder="1" applyAlignment="1" applyProtection="1">
      <alignment horizontal="left" vertical="center" wrapText="1"/>
      <protection locked="0"/>
    </xf>
    <xf numFmtId="0" fontId="28" fillId="4" borderId="28" xfId="3" applyFont="1" applyFill="1" applyBorder="1" applyAlignment="1" applyProtection="1">
      <alignment horizontal="center" vertical="center" wrapText="1"/>
      <protection locked="0"/>
    </xf>
    <xf numFmtId="0" fontId="28" fillId="13" borderId="37" xfId="3" applyFont="1" applyFill="1" applyBorder="1" applyAlignment="1" applyProtection="1">
      <alignment horizontal="center" vertical="center" wrapText="1"/>
      <protection locked="0"/>
    </xf>
    <xf numFmtId="0" fontId="28" fillId="13" borderId="28" xfId="3" applyFont="1" applyFill="1" applyBorder="1" applyAlignment="1" applyProtection="1">
      <alignment vertical="center"/>
      <protection locked="0"/>
    </xf>
    <xf numFmtId="0" fontId="28" fillId="13" borderId="38" xfId="3" applyFont="1" applyFill="1" applyBorder="1" applyAlignment="1" applyProtection="1">
      <alignment horizontal="center" vertical="center"/>
      <protection locked="0"/>
    </xf>
    <xf numFmtId="9" fontId="31" fillId="13" borderId="28" xfId="3" applyNumberFormat="1" applyFont="1" applyFill="1" applyBorder="1" applyAlignment="1" applyProtection="1">
      <alignment horizontal="center" vertical="center" wrapText="1"/>
      <protection locked="0"/>
    </xf>
    <xf numFmtId="9" fontId="31" fillId="0" borderId="34" xfId="3" applyNumberFormat="1" applyFont="1" applyBorder="1" applyAlignment="1" applyProtection="1">
      <alignment horizontal="center" vertical="center" wrapText="1"/>
      <protection locked="0"/>
    </xf>
    <xf numFmtId="0" fontId="31" fillId="13" borderId="39" xfId="3" applyFont="1" applyFill="1" applyBorder="1" applyAlignment="1" applyProtection="1">
      <alignment horizontal="left" vertical="center" wrapText="1"/>
      <protection locked="0"/>
    </xf>
    <xf numFmtId="0" fontId="0" fillId="0" borderId="46" xfId="3" applyFont="1" applyBorder="1" applyProtection="1">
      <protection locked="0"/>
    </xf>
    <xf numFmtId="0" fontId="0" fillId="0" borderId="47" xfId="3" applyFont="1" applyBorder="1" applyProtection="1">
      <protection locked="0"/>
    </xf>
    <xf numFmtId="0" fontId="31" fillId="13" borderId="39" xfId="3" applyFont="1" applyFill="1" applyBorder="1" applyAlignment="1" applyProtection="1">
      <alignment horizontal="center" vertical="center"/>
      <protection locked="0"/>
    </xf>
    <xf numFmtId="0" fontId="0" fillId="0" borderId="41" xfId="3" applyFont="1" applyBorder="1" applyProtection="1">
      <protection locked="0"/>
    </xf>
    <xf numFmtId="0" fontId="40" fillId="13" borderId="52" xfId="3" applyFont="1" applyFill="1" applyBorder="1" applyAlignment="1" applyProtection="1">
      <alignment horizontal="left" vertical="center" wrapText="1"/>
      <protection locked="0"/>
    </xf>
    <xf numFmtId="0" fontId="32" fillId="0" borderId="28" xfId="3" applyFont="1" applyBorder="1" applyAlignment="1" applyProtection="1">
      <alignment horizontal="left" vertical="center" textRotation="90" wrapText="1"/>
      <protection locked="0"/>
    </xf>
    <xf numFmtId="0" fontId="26" fillId="0" borderId="28" xfId="3" applyFont="1" applyBorder="1" applyAlignment="1" applyProtection="1">
      <alignment horizontal="left" vertical="center" wrapText="1"/>
      <protection locked="0"/>
    </xf>
    <xf numFmtId="14" fontId="26" fillId="13" borderId="28" xfId="3" applyNumberFormat="1" applyFont="1" applyFill="1" applyBorder="1" applyAlignment="1" applyProtection="1">
      <alignment horizontal="left" vertical="center" wrapText="1"/>
      <protection locked="0"/>
    </xf>
    <xf numFmtId="0" fontId="31" fillId="13" borderId="38" xfId="3" applyFont="1" applyFill="1" applyBorder="1" applyAlignment="1" applyProtection="1">
      <alignment horizontal="left" vertical="center" wrapText="1"/>
      <protection locked="0"/>
    </xf>
    <xf numFmtId="0" fontId="22" fillId="15" borderId="28" xfId="3" applyFont="1" applyFill="1" applyBorder="1" applyAlignment="1" applyProtection="1">
      <alignment horizontal="left" vertical="center" textRotation="90" wrapText="1"/>
      <protection locked="0"/>
    </xf>
    <xf numFmtId="0" fontId="26" fillId="5" borderId="35"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left" vertical="center" textRotation="90" wrapText="1"/>
      <protection locked="0"/>
    </xf>
    <xf numFmtId="165" fontId="26" fillId="0" borderId="28" xfId="3" applyNumberFormat="1" applyFont="1" applyBorder="1" applyAlignment="1" applyProtection="1">
      <alignment horizontal="left" vertical="center" wrapText="1"/>
      <protection locked="0"/>
    </xf>
    <xf numFmtId="0" fontId="28" fillId="13" borderId="28" xfId="3" applyFont="1" applyFill="1" applyBorder="1" applyAlignment="1" applyProtection="1">
      <alignment horizontal="left" vertical="center" textRotation="90" wrapText="1"/>
      <protection locked="0"/>
    </xf>
    <xf numFmtId="165" fontId="28" fillId="0" borderId="28" xfId="3" applyNumberFormat="1" applyFont="1" applyBorder="1" applyAlignment="1" applyProtection="1">
      <alignment horizontal="left" vertical="center" wrapText="1"/>
      <protection locked="0"/>
    </xf>
    <xf numFmtId="164" fontId="28" fillId="13" borderId="28" xfId="3" applyNumberFormat="1" applyFont="1" applyFill="1" applyBorder="1" applyAlignment="1" applyProtection="1">
      <alignment horizontal="left" vertical="center" wrapText="1"/>
      <protection locked="0"/>
    </xf>
    <xf numFmtId="0" fontId="26" fillId="13" borderId="38" xfId="3" applyFont="1" applyFill="1" applyBorder="1" applyAlignment="1" applyProtection="1">
      <alignment horizontal="left" vertical="center" textRotation="90" wrapText="1"/>
      <protection locked="0"/>
    </xf>
    <xf numFmtId="0" fontId="30" fillId="13" borderId="28" xfId="3" applyFont="1" applyFill="1" applyBorder="1" applyAlignment="1" applyProtection="1">
      <alignment horizontal="left" vertical="center" textRotation="90" wrapText="1"/>
      <protection locked="0"/>
    </xf>
    <xf numFmtId="165" fontId="30" fillId="0" borderId="28" xfId="3" applyNumberFormat="1" applyFont="1" applyBorder="1" applyAlignment="1" applyProtection="1">
      <alignment horizontal="left" vertical="center" wrapText="1"/>
      <protection locked="0"/>
    </xf>
    <xf numFmtId="0" fontId="0" fillId="0" borderId="35" xfId="3" applyFont="1" applyAlignment="1" applyProtection="1">
      <alignment horizontal="left" vertical="center" wrapText="1"/>
      <protection locked="0"/>
    </xf>
    <xf numFmtId="0" fontId="26" fillId="0" borderId="35" xfId="3" applyFont="1" applyAlignment="1" applyProtection="1">
      <alignment horizontal="left" vertical="center" wrapText="1"/>
      <protection locked="0"/>
    </xf>
    <xf numFmtId="0" fontId="18" fillId="0" borderId="35" xfId="3" applyFont="1" applyAlignment="1" applyProtection="1">
      <alignment horizontal="left" vertical="center" wrapText="1"/>
      <protection locked="0"/>
    </xf>
    <xf numFmtId="0" fontId="27" fillId="12" borderId="34" xfId="3" applyFont="1" applyFill="1" applyBorder="1" applyAlignment="1" applyProtection="1">
      <alignment horizontal="left" vertical="center" textRotation="90" wrapText="1"/>
      <protection locked="0"/>
    </xf>
    <xf numFmtId="0" fontId="22" fillId="12" borderId="34" xfId="3" applyFont="1" applyFill="1" applyBorder="1" applyAlignment="1" applyProtection="1">
      <alignment horizontal="left" vertical="center" wrapText="1"/>
      <protection locked="0"/>
    </xf>
    <xf numFmtId="0" fontId="22" fillId="12" borderId="34" xfId="3" applyFont="1" applyFill="1" applyBorder="1" applyAlignment="1" applyProtection="1">
      <alignment horizontal="left" vertical="center" textRotation="90" wrapText="1"/>
      <protection locked="0"/>
    </xf>
    <xf numFmtId="0" fontId="22" fillId="12" borderId="28" xfId="3" applyFont="1" applyFill="1" applyBorder="1" applyAlignment="1" applyProtection="1">
      <alignment horizontal="left" vertical="center" textRotation="90" wrapText="1"/>
      <protection locked="0"/>
    </xf>
    <xf numFmtId="0" fontId="22" fillId="12" borderId="28" xfId="3" applyFont="1" applyFill="1" applyBorder="1" applyAlignment="1" applyProtection="1">
      <alignment horizontal="left" vertical="center" wrapText="1"/>
      <protection locked="0"/>
    </xf>
    <xf numFmtId="0" fontId="22" fillId="12" borderId="39" xfId="3" applyFont="1" applyFill="1" applyBorder="1" applyAlignment="1" applyProtection="1">
      <alignment horizontal="left" vertical="center" wrapText="1"/>
      <protection locked="0"/>
    </xf>
    <xf numFmtId="0" fontId="22" fillId="5" borderId="35" xfId="3" applyFont="1" applyFill="1" applyBorder="1" applyAlignment="1" applyProtection="1">
      <alignment horizontal="left" vertical="center" wrapText="1"/>
      <protection locked="0"/>
    </xf>
    <xf numFmtId="0" fontId="26" fillId="13" borderId="38" xfId="3" applyFont="1" applyFill="1" applyBorder="1" applyAlignment="1" applyProtection="1">
      <alignment horizontal="left" vertical="center" wrapText="1"/>
      <protection locked="0"/>
    </xf>
    <xf numFmtId="0" fontId="0" fillId="0" borderId="29" xfId="3" applyFont="1" applyBorder="1" applyAlignment="1" applyProtection="1">
      <alignment horizontal="left" vertical="center" wrapText="1"/>
      <protection locked="0"/>
    </xf>
    <xf numFmtId="0" fontId="0" fillId="0" borderId="36" xfId="3" applyFont="1" applyBorder="1" applyAlignment="1" applyProtection="1">
      <alignment horizontal="left" vertical="center" wrapText="1"/>
      <protection locked="0"/>
    </xf>
    <xf numFmtId="0" fontId="26" fillId="13" borderId="39" xfId="3" applyFont="1" applyFill="1" applyBorder="1" applyAlignment="1" applyProtection="1">
      <alignment horizontal="left" vertical="center" wrapText="1"/>
      <protection locked="0"/>
    </xf>
    <xf numFmtId="0" fontId="26" fillId="13" borderId="36" xfId="3" applyFont="1" applyFill="1" applyBorder="1" applyAlignment="1" applyProtection="1">
      <alignment horizontal="left" vertical="center" wrapText="1"/>
      <protection locked="0"/>
    </xf>
    <xf numFmtId="164" fontId="26" fillId="13" borderId="35" xfId="3" applyNumberFormat="1" applyFont="1" applyFill="1" applyBorder="1" applyAlignment="1" applyProtection="1">
      <alignment horizontal="left" vertical="center" wrapText="1"/>
      <protection locked="0"/>
    </xf>
    <xf numFmtId="0" fontId="26" fillId="13" borderId="15" xfId="3" applyFont="1" applyFill="1" applyBorder="1" applyAlignment="1" applyProtection="1">
      <alignment horizontal="left" vertical="center" wrapText="1"/>
      <protection locked="0"/>
    </xf>
    <xf numFmtId="0" fontId="26" fillId="13" borderId="53" xfId="3" applyFont="1" applyFill="1" applyBorder="1" applyAlignment="1" applyProtection="1">
      <alignment horizontal="left" vertical="center" wrapText="1"/>
      <protection locked="0"/>
    </xf>
    <xf numFmtId="164" fontId="18" fillId="13" borderId="28" xfId="3" applyNumberFormat="1" applyFont="1" applyFill="1" applyBorder="1" applyAlignment="1" applyProtection="1">
      <alignment horizontal="left" vertical="center" wrapText="1"/>
      <protection locked="0"/>
    </xf>
    <xf numFmtId="0" fontId="18" fillId="13" borderId="28" xfId="3" applyFont="1" applyFill="1" applyBorder="1" applyAlignment="1" applyProtection="1">
      <alignment horizontal="left" vertical="center" wrapText="1"/>
      <protection locked="0"/>
    </xf>
    <xf numFmtId="0" fontId="38" fillId="13" borderId="50" xfId="3" applyFont="1" applyFill="1" applyBorder="1" applyAlignment="1" applyProtection="1">
      <alignment horizontal="left" vertical="center" wrapText="1"/>
      <protection locked="0"/>
    </xf>
    <xf numFmtId="0" fontId="26" fillId="13" borderId="35" xfId="3" applyFont="1" applyFill="1" applyBorder="1" applyAlignment="1" applyProtection="1">
      <alignment horizontal="left" vertical="center" wrapText="1"/>
      <protection locked="0"/>
    </xf>
    <xf numFmtId="0" fontId="0" fillId="0" borderId="52" xfId="3" applyFont="1" applyBorder="1" applyAlignment="1" applyProtection="1">
      <alignment horizontal="left" vertical="center" wrapText="1"/>
      <protection locked="0"/>
    </xf>
    <xf numFmtId="0" fontId="38" fillId="13" borderId="35" xfId="3" applyFont="1" applyFill="1" applyBorder="1" applyAlignment="1" applyProtection="1">
      <alignment horizontal="left" vertical="center" wrapText="1"/>
      <protection locked="0"/>
    </xf>
    <xf numFmtId="0" fontId="38" fillId="13" borderId="28" xfId="3" applyFont="1" applyFill="1" applyBorder="1" applyAlignment="1" applyProtection="1">
      <alignment horizontal="left" vertical="center" wrapText="1"/>
      <protection locked="0"/>
    </xf>
    <xf numFmtId="0" fontId="38" fillId="13" borderId="29" xfId="3" applyFont="1" applyFill="1" applyBorder="1" applyAlignment="1" applyProtection="1">
      <alignment horizontal="left" vertical="center" wrapText="1"/>
      <protection locked="0"/>
    </xf>
    <xf numFmtId="0" fontId="26" fillId="13" borderId="48" xfId="3" applyFont="1" applyFill="1" applyBorder="1" applyAlignment="1" applyProtection="1">
      <alignment horizontal="left" vertical="center" wrapText="1"/>
      <protection locked="0"/>
    </xf>
    <xf numFmtId="0" fontId="25" fillId="13" borderId="36" xfId="3" applyFont="1" applyFill="1" applyBorder="1" applyAlignment="1" applyProtection="1">
      <alignment horizontal="left" vertical="center" wrapText="1"/>
      <protection locked="0"/>
    </xf>
    <xf numFmtId="0" fontId="59" fillId="13" borderId="15" xfId="3" applyFont="1" applyFill="1" applyBorder="1" applyAlignment="1" applyProtection="1">
      <alignment horizontal="left" vertical="center" wrapText="1"/>
      <protection locked="0"/>
    </xf>
    <xf numFmtId="0" fontId="59" fillId="13" borderId="53" xfId="3" applyFont="1" applyFill="1" applyBorder="1" applyAlignment="1" applyProtection="1">
      <alignment horizontal="left" vertical="center" wrapText="1"/>
      <protection locked="0"/>
    </xf>
    <xf numFmtId="0" fontId="49" fillId="13" borderId="15" xfId="3" applyFont="1" applyFill="1" applyBorder="1" applyAlignment="1" applyProtection="1">
      <alignment horizontal="left" vertical="center" wrapText="1"/>
      <protection locked="0"/>
    </xf>
    <xf numFmtId="0" fontId="63" fillId="13" borderId="28" xfId="3" applyFont="1" applyFill="1" applyBorder="1" applyAlignment="1" applyProtection="1">
      <alignment horizontal="left" vertical="center" wrapText="1"/>
      <protection locked="0"/>
    </xf>
    <xf numFmtId="0" fontId="30" fillId="13" borderId="38" xfId="3" applyFont="1" applyFill="1" applyBorder="1" applyAlignment="1" applyProtection="1">
      <alignment horizontal="left" vertical="center" wrapText="1"/>
      <protection locked="0"/>
    </xf>
    <xf numFmtId="0" fontId="18" fillId="13" borderId="35" xfId="3" applyFont="1" applyFill="1" applyBorder="1" applyAlignment="1" applyProtection="1">
      <alignment horizontal="left" vertical="center" wrapText="1"/>
      <protection locked="0"/>
    </xf>
    <xf numFmtId="0" fontId="26" fillId="0" borderId="52" xfId="3" applyFont="1" applyBorder="1" applyAlignment="1" applyProtection="1">
      <alignment horizontal="left" vertical="center" wrapText="1"/>
      <protection locked="0"/>
    </xf>
    <xf numFmtId="0" fontId="19" fillId="0" borderId="35" xfId="3" applyFont="1" applyAlignment="1" applyProtection="1">
      <alignment horizontal="left" vertical="center" wrapText="1"/>
      <protection locked="0"/>
    </xf>
    <xf numFmtId="0" fontId="69" fillId="0" borderId="28" xfId="3" applyFont="1" applyBorder="1" applyAlignment="1" applyProtection="1">
      <alignment horizontal="left" vertical="center" wrapText="1"/>
      <protection locked="0"/>
    </xf>
    <xf numFmtId="49" fontId="70" fillId="0" borderId="28" xfId="3" applyNumberFormat="1" applyFont="1" applyBorder="1" applyAlignment="1" applyProtection="1">
      <alignment horizontal="left" vertical="center" wrapText="1"/>
      <protection locked="0"/>
    </xf>
    <xf numFmtId="49" fontId="70" fillId="0" borderId="35" xfId="3" applyNumberFormat="1" applyFont="1" applyAlignment="1" applyProtection="1">
      <alignment horizontal="left" vertical="center" wrapText="1"/>
      <protection locked="0"/>
    </xf>
    <xf numFmtId="0" fontId="71" fillId="0" borderId="28" xfId="3" applyFont="1" applyBorder="1" applyAlignment="1" applyProtection="1">
      <alignment horizontal="left" vertical="center" wrapText="1"/>
      <protection locked="0"/>
    </xf>
    <xf numFmtId="0" fontId="1" fillId="13" borderId="28" xfId="3" applyFont="1" applyFill="1" applyBorder="1" applyAlignment="1" applyProtection="1">
      <alignment horizontal="left" vertical="center" wrapText="1"/>
      <protection locked="0"/>
    </xf>
    <xf numFmtId="0" fontId="22" fillId="13" borderId="38" xfId="3" applyFont="1" applyFill="1" applyBorder="1" applyAlignment="1" applyProtection="1">
      <alignment horizontal="left" vertical="center" wrapText="1"/>
      <protection locked="0"/>
    </xf>
    <xf numFmtId="0" fontId="0" fillId="0" borderId="35" xfId="3" applyFont="1" applyFill="1" applyAlignment="1" applyProtection="1">
      <alignment horizontal="left" vertical="center" wrapText="1"/>
      <protection locked="0"/>
    </xf>
    <xf numFmtId="0" fontId="0" fillId="0" borderId="35" xfId="3" applyFont="1" applyFill="1" applyAlignment="1" applyProtection="1">
      <protection locked="0"/>
    </xf>
    <xf numFmtId="0" fontId="26" fillId="11" borderId="35" xfId="3" applyFont="1" applyFill="1" applyBorder="1" applyAlignment="1" applyProtection="1">
      <alignment horizontal="left" vertical="center" wrapText="1"/>
      <protection locked="0"/>
    </xf>
    <xf numFmtId="0" fontId="26" fillId="11" borderId="35" xfId="3" applyFont="1" applyFill="1" applyBorder="1" applyAlignment="1" applyProtection="1">
      <alignment vertical="center"/>
      <protection locked="0"/>
    </xf>
    <xf numFmtId="0" fontId="26" fillId="11" borderId="35" xfId="3" applyFont="1" applyFill="1" applyAlignment="1" applyProtection="1">
      <alignment horizontal="left" vertical="center" wrapText="1"/>
      <protection locked="0"/>
    </xf>
    <xf numFmtId="0" fontId="0" fillId="11" borderId="35" xfId="3" applyFont="1" applyFill="1" applyAlignment="1" applyProtection="1">
      <alignment horizontal="left" vertical="center" wrapText="1"/>
      <protection locked="0"/>
    </xf>
    <xf numFmtId="0" fontId="0" fillId="0" borderId="29" xfId="3" applyFont="1" applyBorder="1" applyAlignment="1" applyProtection="1">
      <alignment horizontal="center" vertical="center" wrapText="1"/>
      <protection locked="0"/>
    </xf>
    <xf numFmtId="0" fontId="26" fillId="13" borderId="34" xfId="3" applyFont="1" applyFill="1" applyBorder="1" applyAlignment="1" applyProtection="1">
      <alignment horizontal="center" vertical="center" wrapText="1"/>
      <protection locked="0"/>
    </xf>
    <xf numFmtId="0" fontId="0" fillId="0" borderId="36" xfId="3" applyFont="1" applyBorder="1" applyAlignment="1" applyProtection="1">
      <alignment horizontal="center"/>
      <protection locked="0"/>
    </xf>
    <xf numFmtId="0" fontId="0" fillId="0" borderId="29" xfId="3" applyFont="1" applyBorder="1" applyAlignment="1" applyProtection="1">
      <alignment horizontal="center"/>
      <protection locked="0"/>
    </xf>
    <xf numFmtId="0" fontId="25" fillId="13" borderId="34" xfId="3" applyFont="1" applyFill="1" applyBorder="1" applyAlignment="1" applyProtection="1">
      <alignment horizontal="center" vertical="center" wrapText="1"/>
      <protection locked="0"/>
    </xf>
    <xf numFmtId="0" fontId="0" fillId="0" borderId="36" xfId="3" applyFont="1" applyBorder="1" applyAlignment="1" applyProtection="1">
      <alignment horizontal="center" vertical="center" wrapText="1"/>
      <protection locked="0"/>
    </xf>
    <xf numFmtId="0" fontId="25" fillId="13" borderId="47" xfId="3" applyFont="1" applyFill="1" applyBorder="1" applyAlignment="1" applyProtection="1">
      <alignment horizontal="center" vertical="center" wrapText="1"/>
      <protection locked="0"/>
    </xf>
    <xf numFmtId="0" fontId="26" fillId="0" borderId="28" xfId="3" applyFont="1" applyBorder="1" applyAlignment="1" applyProtection="1">
      <alignment horizontal="center" vertical="center" wrapText="1"/>
      <protection locked="0"/>
    </xf>
    <xf numFmtId="0" fontId="28" fillId="0" borderId="28" xfId="3" applyFont="1" applyBorder="1" applyAlignment="1" applyProtection="1">
      <alignment horizontal="center" vertical="center" wrapText="1"/>
      <protection locked="0"/>
    </xf>
    <xf numFmtId="0" fontId="26" fillId="4" borderId="28" xfId="3" applyFont="1" applyFill="1" applyBorder="1" applyAlignment="1" applyProtection="1">
      <alignment horizontal="center" vertical="center" wrapText="1"/>
      <protection locked="0"/>
    </xf>
    <xf numFmtId="0" fontId="25" fillId="0" borderId="28" xfId="3" applyFont="1" applyBorder="1" applyAlignment="1" applyProtection="1">
      <alignment horizontal="center" vertical="center" wrapText="1"/>
      <protection locked="0"/>
    </xf>
    <xf numFmtId="0" fontId="25" fillId="4" borderId="28" xfId="3" applyFont="1" applyFill="1" applyBorder="1" applyAlignment="1" applyProtection="1">
      <alignment horizontal="center" vertical="center" wrapText="1"/>
      <protection locked="0"/>
    </xf>
    <xf numFmtId="0" fontId="25" fillId="13" borderId="37" xfId="3" applyFont="1" applyFill="1" applyBorder="1" applyAlignment="1" applyProtection="1">
      <alignment horizontal="center" vertical="center" wrapText="1"/>
      <protection locked="0"/>
    </xf>
    <xf numFmtId="0" fontId="25" fillId="13" borderId="29" xfId="3" applyFont="1" applyFill="1" applyBorder="1" applyAlignment="1" applyProtection="1">
      <alignment horizontal="center" vertical="center" wrapText="1"/>
      <protection locked="0"/>
    </xf>
    <xf numFmtId="0" fontId="25" fillId="13" borderId="52" xfId="3" applyFont="1" applyFill="1" applyBorder="1" applyAlignment="1" applyProtection="1">
      <alignment horizontal="center" vertical="center" wrapText="1"/>
      <protection locked="0"/>
    </xf>
    <xf numFmtId="0" fontId="25" fillId="15" borderId="34" xfId="3" applyFont="1" applyFill="1" applyBorder="1" applyAlignment="1" applyProtection="1">
      <alignment horizontal="center" vertical="center" wrapText="1"/>
      <protection locked="0"/>
    </xf>
    <xf numFmtId="0" fontId="0" fillId="15" borderId="29" xfId="3" applyFont="1" applyFill="1" applyBorder="1" applyAlignment="1" applyProtection="1">
      <alignment horizontal="center" vertical="center" wrapText="1"/>
      <protection locked="0"/>
    </xf>
    <xf numFmtId="0" fontId="0" fillId="15" borderId="36" xfId="3" applyFont="1" applyFill="1" applyBorder="1" applyAlignment="1" applyProtection="1">
      <alignment horizontal="center" vertical="center" wrapText="1"/>
      <protection locked="0"/>
    </xf>
    <xf numFmtId="0" fontId="25" fillId="15" borderId="28" xfId="3" applyFont="1" applyFill="1" applyBorder="1" applyAlignment="1" applyProtection="1">
      <alignment horizontal="center" vertical="center" wrapText="1"/>
      <protection locked="0"/>
    </xf>
    <xf numFmtId="0" fontId="26" fillId="16" borderId="28" xfId="3" applyFont="1" applyFill="1" applyBorder="1" applyAlignment="1" applyProtection="1">
      <alignment horizontal="center" vertical="center" wrapText="1"/>
      <protection locked="0"/>
    </xf>
    <xf numFmtId="0" fontId="57" fillId="0" borderId="28" xfId="3" applyFont="1" applyBorder="1" applyAlignment="1" applyProtection="1">
      <alignment horizontal="center" vertical="center" wrapText="1"/>
      <protection locked="0"/>
    </xf>
    <xf numFmtId="0" fontId="57" fillId="4" borderId="28" xfId="3" applyFont="1" applyFill="1" applyBorder="1" applyAlignment="1" applyProtection="1">
      <alignment horizontal="center" vertical="center" wrapText="1"/>
      <protection locked="0"/>
    </xf>
    <xf numFmtId="0" fontId="25" fillId="4" borderId="37" xfId="3" applyFont="1" applyFill="1" applyBorder="1" applyAlignment="1" applyProtection="1">
      <alignment horizontal="center" vertical="center" wrapText="1"/>
      <protection locked="0"/>
    </xf>
    <xf numFmtId="9" fontId="26" fillId="0" borderId="28" xfId="3" applyNumberFormat="1" applyFont="1" applyBorder="1" applyAlignment="1" applyProtection="1">
      <alignment horizontal="center" vertical="center" wrapText="1"/>
      <protection locked="0"/>
    </xf>
    <xf numFmtId="0" fontId="29" fillId="0" borderId="28" xfId="3" applyFont="1" applyBorder="1" applyAlignment="1" applyProtection="1">
      <alignment horizontal="center" vertical="center" wrapText="1"/>
      <protection locked="0"/>
    </xf>
    <xf numFmtId="0" fontId="32" fillId="0" borderId="28" xfId="3" applyFont="1" applyBorder="1" applyAlignment="1" applyProtection="1">
      <alignment horizontal="center" vertical="center" wrapText="1"/>
      <protection locked="0"/>
    </xf>
    <xf numFmtId="9" fontId="30" fillId="0" borderId="28" xfId="3" applyNumberFormat="1" applyFont="1" applyBorder="1" applyAlignment="1" applyProtection="1">
      <alignment horizontal="center" vertical="center" wrapText="1"/>
      <protection locked="0"/>
    </xf>
    <xf numFmtId="0" fontId="35" fillId="0" borderId="28" xfId="3" applyFont="1" applyBorder="1" applyAlignment="1" applyProtection="1">
      <alignment horizontal="center" vertical="center" wrapText="1"/>
      <protection locked="0"/>
    </xf>
    <xf numFmtId="9" fontId="34" fillId="13" borderId="28" xfId="3" applyNumberFormat="1" applyFont="1" applyFill="1" applyBorder="1" applyAlignment="1" applyProtection="1">
      <alignment horizontal="center" vertical="center" wrapText="1"/>
      <protection locked="0"/>
    </xf>
    <xf numFmtId="9" fontId="26" fillId="13" borderId="28" xfId="3" applyNumberFormat="1" applyFont="1" applyFill="1" applyBorder="1" applyAlignment="1" applyProtection="1">
      <alignment horizontal="center" vertical="center" wrapText="1"/>
      <protection locked="0"/>
    </xf>
    <xf numFmtId="0" fontId="22" fillId="0" borderId="34" xfId="3" applyFont="1" applyBorder="1" applyAlignment="1" applyProtection="1">
      <alignment horizontal="center" vertical="center" wrapText="1"/>
      <protection locked="0"/>
    </xf>
    <xf numFmtId="0" fontId="37" fillId="0" borderId="28" xfId="3" applyFont="1" applyBorder="1" applyAlignment="1" applyProtection="1">
      <alignment horizontal="center" vertical="center" wrapText="1"/>
      <protection locked="0"/>
    </xf>
    <xf numFmtId="9" fontId="36" fillId="13" borderId="28" xfId="3" applyNumberFormat="1" applyFont="1" applyFill="1" applyBorder="1" applyAlignment="1" applyProtection="1">
      <alignment horizontal="center" vertical="center" wrapText="1"/>
      <protection locked="0"/>
    </xf>
    <xf numFmtId="0" fontId="38" fillId="13" borderId="52" xfId="3" applyFont="1" applyFill="1" applyBorder="1" applyAlignment="1" applyProtection="1">
      <alignment horizontal="center" vertical="center" wrapText="1"/>
      <protection locked="0"/>
    </xf>
    <xf numFmtId="0" fontId="22" fillId="15" borderId="28" xfId="3" applyFont="1" applyFill="1" applyBorder="1" applyAlignment="1" applyProtection="1">
      <alignment horizontal="center" vertical="center" wrapText="1"/>
      <protection locked="0"/>
    </xf>
    <xf numFmtId="9" fontId="26" fillId="15" borderId="28" xfId="3" applyNumberFormat="1" applyFont="1" applyFill="1" applyBorder="1" applyAlignment="1" applyProtection="1">
      <alignment horizontal="center" vertical="center" wrapText="1"/>
      <protection locked="0"/>
    </xf>
    <xf numFmtId="0" fontId="39" fillId="0" borderId="28" xfId="3" applyFont="1" applyBorder="1" applyAlignment="1" applyProtection="1">
      <alignment horizontal="center" vertical="center" wrapText="1"/>
      <protection locked="0"/>
    </xf>
    <xf numFmtId="9" fontId="25" fillId="13" borderId="28" xfId="3" applyNumberFormat="1" applyFont="1" applyFill="1" applyBorder="1" applyAlignment="1" applyProtection="1">
      <alignment horizontal="center" vertical="center" wrapText="1"/>
      <protection locked="0"/>
    </xf>
    <xf numFmtId="9" fontId="28" fillId="13" borderId="28" xfId="3" applyNumberFormat="1" applyFont="1" applyFill="1" applyBorder="1" applyAlignment="1" applyProtection="1">
      <alignment horizontal="center" vertical="center" wrapText="1"/>
      <protection locked="0"/>
    </xf>
    <xf numFmtId="0" fontId="24" fillId="0" borderId="28" xfId="3" applyFont="1" applyBorder="1" applyAlignment="1" applyProtection="1">
      <alignment horizontal="center" vertical="center" wrapText="1"/>
      <protection locked="0"/>
    </xf>
    <xf numFmtId="0" fontId="0" fillId="11" borderId="51" xfId="3" applyFont="1" applyFill="1" applyBorder="1" applyProtection="1">
      <protection locked="0"/>
    </xf>
    <xf numFmtId="0" fontId="1" fillId="13" borderId="45" xfId="3" applyFont="1" applyFill="1" applyBorder="1" applyAlignment="1" applyProtection="1">
      <alignment horizontal="left" vertical="center" wrapText="1"/>
      <protection locked="0"/>
    </xf>
    <xf numFmtId="0" fontId="26" fillId="13" borderId="45" xfId="3" applyFont="1" applyFill="1" applyBorder="1" applyAlignment="1" applyProtection="1">
      <alignment horizontal="left" vertical="center" wrapText="1"/>
      <protection locked="0"/>
    </xf>
    <xf numFmtId="0" fontId="18" fillId="13" borderId="38" xfId="3" applyFont="1" applyFill="1" applyBorder="1" applyAlignment="1" applyProtection="1">
      <alignment horizontal="justify" vertical="center" wrapText="1"/>
      <protection locked="0"/>
    </xf>
    <xf numFmtId="0" fontId="53" fillId="13" borderId="28" xfId="3" applyFont="1" applyFill="1" applyBorder="1" applyAlignment="1" applyProtection="1">
      <alignment horizontal="justify" vertical="center" wrapText="1"/>
      <protection locked="0"/>
    </xf>
    <xf numFmtId="0" fontId="73" fillId="0" borderId="35" xfId="3" applyFont="1" applyAlignment="1" applyProtection="1">
      <alignment horizontal="left" vertical="center" wrapText="1"/>
      <protection locked="0"/>
    </xf>
    <xf numFmtId="0" fontId="26" fillId="19" borderId="34" xfId="3" applyFont="1" applyFill="1" applyBorder="1" applyAlignment="1" applyProtection="1">
      <alignment horizontal="left" vertical="center" wrapText="1"/>
      <protection locked="0"/>
    </xf>
    <xf numFmtId="0" fontId="25" fillId="19" borderId="34" xfId="3" applyFont="1" applyFill="1" applyBorder="1" applyAlignment="1" applyProtection="1">
      <alignment horizontal="left" vertical="center" wrapText="1"/>
      <protection locked="0"/>
    </xf>
    <xf numFmtId="164" fontId="25" fillId="19" borderId="34" xfId="3" applyNumberFormat="1" applyFont="1" applyFill="1" applyBorder="1" applyAlignment="1" applyProtection="1">
      <alignment horizontal="left" vertical="center" wrapText="1"/>
      <protection locked="0"/>
    </xf>
    <xf numFmtId="164" fontId="26" fillId="19" borderId="34" xfId="3" applyNumberFormat="1" applyFont="1" applyFill="1" applyBorder="1" applyAlignment="1" applyProtection="1">
      <alignment horizontal="left" vertical="center" wrapText="1"/>
      <protection locked="0"/>
    </xf>
    <xf numFmtId="0" fontId="26" fillId="19" borderId="38" xfId="3" applyFont="1" applyFill="1" applyBorder="1" applyAlignment="1" applyProtection="1">
      <alignment horizontal="left" vertical="center" wrapText="1"/>
      <protection locked="0"/>
    </xf>
    <xf numFmtId="0" fontId="0" fillId="20" borderId="29" xfId="3" applyFont="1" applyFill="1" applyBorder="1" applyAlignment="1" applyProtection="1">
      <alignment horizontal="left" vertical="center" wrapText="1"/>
      <protection locked="0"/>
    </xf>
    <xf numFmtId="0" fontId="25" fillId="19" borderId="28" xfId="3" applyFont="1" applyFill="1" applyBorder="1" applyAlignment="1" applyProtection="1">
      <alignment horizontal="left" vertical="center" wrapText="1"/>
      <protection locked="0"/>
    </xf>
    <xf numFmtId="164" fontId="25" fillId="19" borderId="28" xfId="3" applyNumberFormat="1" applyFont="1" applyFill="1" applyBorder="1" applyAlignment="1" applyProtection="1">
      <alignment horizontal="left" vertical="center" wrapText="1"/>
      <protection locked="0"/>
    </xf>
    <xf numFmtId="0" fontId="26" fillId="19" borderId="45" xfId="3" applyFont="1" applyFill="1" applyBorder="1" applyAlignment="1" applyProtection="1">
      <alignment horizontal="left" vertical="center" wrapText="1"/>
      <protection locked="0"/>
    </xf>
    <xf numFmtId="0" fontId="26" fillId="19" borderId="48" xfId="3" applyFont="1" applyFill="1" applyBorder="1" applyAlignment="1" applyProtection="1">
      <alignment horizontal="left" vertical="center" wrapText="1"/>
      <protection locked="0"/>
    </xf>
    <xf numFmtId="0" fontId="26" fillId="19" borderId="28" xfId="3" applyFont="1" applyFill="1" applyBorder="1" applyAlignment="1" applyProtection="1">
      <alignment horizontal="justify" vertical="center" wrapText="1"/>
      <protection locked="0"/>
    </xf>
    <xf numFmtId="0" fontId="26" fillId="19" borderId="29" xfId="3" applyFont="1" applyFill="1" applyBorder="1" applyAlignment="1" applyProtection="1">
      <alignment horizontal="left" vertical="center" wrapText="1"/>
      <protection locked="0"/>
    </xf>
    <xf numFmtId="0" fontId="26" fillId="19" borderId="28" xfId="3" applyFont="1" applyFill="1" applyBorder="1" applyAlignment="1" applyProtection="1">
      <alignment horizontal="left" vertical="center" wrapText="1"/>
      <protection locked="0"/>
    </xf>
    <xf numFmtId="0" fontId="26" fillId="21" borderId="28" xfId="3" applyFont="1" applyFill="1" applyBorder="1" applyAlignment="1" applyProtection="1">
      <alignment horizontal="left" vertical="center" wrapText="1"/>
      <protection locked="0"/>
    </xf>
    <xf numFmtId="0" fontId="26" fillId="19" borderId="28" xfId="3" applyFont="1" applyFill="1" applyBorder="1" applyAlignment="1" applyProtection="1">
      <alignment horizontal="left" vertical="center" textRotation="90" wrapText="1"/>
      <protection locked="0"/>
    </xf>
    <xf numFmtId="165" fontId="26" fillId="20" borderId="28" xfId="3" applyNumberFormat="1" applyFont="1" applyFill="1" applyBorder="1" applyAlignment="1" applyProtection="1">
      <alignment horizontal="left" vertical="center" wrapText="1"/>
      <protection locked="0"/>
    </xf>
    <xf numFmtId="0" fontId="22" fillId="20" borderId="28" xfId="3" applyFont="1" applyFill="1" applyBorder="1" applyAlignment="1" applyProtection="1">
      <alignment horizontal="left" vertical="center" textRotation="90" wrapText="1"/>
      <protection locked="0"/>
    </xf>
    <xf numFmtId="9" fontId="26" fillId="20" borderId="28" xfId="3" applyNumberFormat="1" applyFont="1" applyFill="1" applyBorder="1" applyAlignment="1" applyProtection="1">
      <alignment horizontal="left" vertical="center" wrapText="1"/>
      <protection locked="0"/>
    </xf>
    <xf numFmtId="9" fontId="26" fillId="22" borderId="28" xfId="3" applyNumberFormat="1" applyFont="1" applyFill="1" applyBorder="1" applyAlignment="1" applyProtection="1">
      <alignment horizontal="left" vertical="center" wrapText="1"/>
      <protection locked="0"/>
    </xf>
    <xf numFmtId="0" fontId="26" fillId="19" borderId="28" xfId="3" applyFont="1" applyFill="1" applyBorder="1" applyAlignment="1" applyProtection="1">
      <alignment horizontal="center" vertical="center" wrapText="1"/>
      <protection locked="0"/>
    </xf>
    <xf numFmtId="0" fontId="22" fillId="20" borderId="28" xfId="3" applyFont="1" applyFill="1" applyBorder="1" applyAlignment="1" applyProtection="1">
      <alignment horizontal="center" vertical="center" wrapText="1"/>
      <protection locked="0"/>
    </xf>
    <xf numFmtId="9" fontId="26" fillId="20" borderId="28" xfId="3" applyNumberFormat="1" applyFont="1" applyFill="1" applyBorder="1" applyAlignment="1" applyProtection="1">
      <alignment horizontal="center" vertical="center" wrapText="1"/>
      <protection locked="0"/>
    </xf>
    <xf numFmtId="9" fontId="26" fillId="20" borderId="34" xfId="3" applyNumberFormat="1" applyFont="1" applyFill="1" applyBorder="1" applyAlignment="1" applyProtection="1">
      <alignment horizontal="center" vertical="center" wrapText="1"/>
      <protection locked="0"/>
    </xf>
    <xf numFmtId="0" fontId="0" fillId="20" borderId="29" xfId="3" applyFont="1" applyFill="1" applyBorder="1" applyAlignment="1" applyProtection="1">
      <alignment horizontal="center" vertical="center" wrapText="1"/>
      <protection locked="0"/>
    </xf>
    <xf numFmtId="0" fontId="25" fillId="11" borderId="34" xfId="3" applyFont="1" applyFill="1" applyBorder="1" applyAlignment="1" applyProtection="1">
      <alignment horizontal="center" vertical="center" wrapText="1"/>
      <protection locked="0"/>
    </xf>
    <xf numFmtId="0" fontId="0" fillId="11" borderId="29" xfId="3" applyFont="1" applyFill="1" applyBorder="1" applyAlignment="1" applyProtection="1">
      <alignment horizontal="center" vertical="center" wrapText="1"/>
      <protection locked="0"/>
    </xf>
    <xf numFmtId="0" fontId="0" fillId="11" borderId="36" xfId="3" applyFont="1" applyFill="1" applyBorder="1" applyAlignment="1" applyProtection="1">
      <alignment horizontal="center" vertical="center" wrapText="1"/>
      <protection locked="0"/>
    </xf>
    <xf numFmtId="0" fontId="25" fillId="11" borderId="28" xfId="3" applyFont="1" applyFill="1" applyBorder="1" applyAlignment="1" applyProtection="1">
      <alignment horizontal="center" vertical="center" wrapText="1"/>
      <protection locked="0"/>
    </xf>
    <xf numFmtId="9" fontId="26" fillId="18" borderId="28" xfId="3" applyNumberFormat="1" applyFont="1" applyFill="1" applyBorder="1" applyAlignment="1" applyProtection="1">
      <alignment horizontal="center" vertical="center" wrapText="1"/>
      <protection locked="0"/>
    </xf>
    <xf numFmtId="0" fontId="26" fillId="17" borderId="28" xfId="3" applyFont="1" applyFill="1" applyBorder="1" applyAlignment="1" applyProtection="1">
      <alignment horizontal="center" vertical="center" wrapText="1"/>
      <protection locked="0"/>
    </xf>
    <xf numFmtId="9" fontId="26" fillId="18" borderId="34" xfId="3" applyNumberFormat="1" applyFont="1" applyFill="1" applyBorder="1" applyAlignment="1" applyProtection="1">
      <alignment horizontal="center" vertical="center" wrapText="1"/>
      <protection locked="0"/>
    </xf>
    <xf numFmtId="0" fontId="22" fillId="18" borderId="28" xfId="3" applyFont="1" applyFill="1" applyBorder="1" applyAlignment="1" applyProtection="1">
      <alignment horizontal="center" vertical="center" wrapText="1"/>
      <protection locked="0"/>
    </xf>
    <xf numFmtId="0" fontId="25" fillId="17" borderId="28" xfId="3" applyFont="1" applyFill="1" applyBorder="1" applyAlignment="1" applyProtection="1">
      <alignment horizontal="center" vertical="center" wrapText="1"/>
      <protection locked="0"/>
    </xf>
    <xf numFmtId="0" fontId="0" fillId="18" borderId="36" xfId="3" applyFont="1" applyFill="1" applyBorder="1" applyAlignment="1" applyProtection="1">
      <alignment horizontal="center" vertical="center" wrapText="1"/>
      <protection locked="0"/>
    </xf>
    <xf numFmtId="0" fontId="0" fillId="18" borderId="29" xfId="3" applyFont="1" applyFill="1" applyBorder="1" applyAlignment="1" applyProtection="1">
      <alignment horizontal="center" vertical="center" wrapText="1"/>
      <protection locked="0"/>
    </xf>
    <xf numFmtId="0" fontId="26" fillId="17" borderId="34" xfId="3" applyFont="1" applyFill="1" applyBorder="1" applyAlignment="1" applyProtection="1">
      <alignment horizontal="center" vertical="center" wrapText="1"/>
      <protection locked="0"/>
    </xf>
    <xf numFmtId="0" fontId="25" fillId="17" borderId="34" xfId="3" applyFont="1" applyFill="1" applyBorder="1" applyAlignment="1" applyProtection="1">
      <alignment horizontal="center" vertical="center" wrapText="1"/>
      <protection locked="0"/>
    </xf>
    <xf numFmtId="0" fontId="74" fillId="0" borderId="28" xfId="3" applyFont="1" applyBorder="1" applyAlignment="1" applyProtection="1">
      <alignment horizontal="left" vertical="center" wrapText="1"/>
      <protection locked="0"/>
    </xf>
    <xf numFmtId="0" fontId="26" fillId="11" borderId="28" xfId="3" applyFont="1" applyFill="1" applyBorder="1" applyAlignment="1" applyProtection="1">
      <alignment horizontal="left" vertical="center" wrapText="1"/>
      <protection locked="0"/>
    </xf>
    <xf numFmtId="0" fontId="22" fillId="23" borderId="34" xfId="3" applyFont="1" applyFill="1" applyBorder="1" applyAlignment="1" applyProtection="1">
      <alignment horizontal="left" vertical="center" wrapText="1"/>
      <protection locked="0"/>
    </xf>
    <xf numFmtId="0" fontId="28" fillId="19" borderId="28" xfId="3" applyFont="1" applyFill="1" applyBorder="1" applyAlignment="1" applyProtection="1">
      <alignment horizontal="left" vertical="center" wrapText="1"/>
      <protection locked="0"/>
    </xf>
    <xf numFmtId="0" fontId="30" fillId="19" borderId="28" xfId="3" applyFont="1" applyFill="1" applyBorder="1" applyAlignment="1" applyProtection="1">
      <alignment horizontal="left" vertical="center" wrapText="1"/>
      <protection locked="0"/>
    </xf>
    <xf numFmtId="0" fontId="34" fillId="19" borderId="28" xfId="3" applyFont="1" applyFill="1" applyBorder="1" applyAlignment="1" applyProtection="1">
      <alignment horizontal="left" vertical="center" wrapText="1"/>
      <protection locked="0"/>
    </xf>
    <xf numFmtId="0" fontId="36" fillId="19" borderId="28" xfId="3" applyFont="1" applyFill="1" applyBorder="1" applyAlignment="1" applyProtection="1">
      <alignment horizontal="left" vertical="center" wrapText="1"/>
      <protection locked="0"/>
    </xf>
    <xf numFmtId="0" fontId="36" fillId="19" borderId="28" xfId="3" applyFont="1" applyFill="1" applyBorder="1" applyAlignment="1" applyProtection="1">
      <alignment horizontal="left" vertical="center"/>
      <protection locked="0"/>
    </xf>
    <xf numFmtId="0" fontId="25" fillId="19" borderId="29" xfId="3" applyFont="1" applyFill="1" applyBorder="1" applyAlignment="1" applyProtection="1">
      <alignment horizontal="left" vertical="center" wrapText="1"/>
      <protection locked="0"/>
    </xf>
    <xf numFmtId="0" fontId="25" fillId="19" borderId="37" xfId="3" applyFont="1" applyFill="1" applyBorder="1" applyAlignment="1" applyProtection="1">
      <alignment horizontal="left" vertical="center" wrapText="1"/>
      <protection locked="0"/>
    </xf>
    <xf numFmtId="0" fontId="25" fillId="19" borderId="52" xfId="3" applyFont="1" applyFill="1" applyBorder="1" applyAlignment="1" applyProtection="1">
      <alignment horizontal="left" vertical="center" wrapText="1"/>
      <protection locked="0"/>
    </xf>
    <xf numFmtId="0" fontId="31" fillId="19" borderId="28" xfId="3" applyFont="1" applyFill="1" applyBorder="1" applyAlignment="1" applyProtection="1">
      <alignment horizontal="left" vertical="center" wrapText="1"/>
      <protection locked="0"/>
    </xf>
    <xf numFmtId="0" fontId="26" fillId="19" borderId="36" xfId="3" applyFont="1" applyFill="1" applyBorder="1" applyAlignment="1" applyProtection="1">
      <alignment horizontal="left" vertical="center" wrapText="1"/>
      <protection locked="0"/>
    </xf>
    <xf numFmtId="0" fontId="25" fillId="19" borderId="28" xfId="3" applyFont="1" applyFill="1" applyBorder="1" applyAlignment="1" applyProtection="1">
      <alignment vertical="center" wrapText="1"/>
      <protection locked="0"/>
    </xf>
    <xf numFmtId="0" fontId="11" fillId="19" borderId="28" xfId="3" applyFont="1" applyFill="1" applyBorder="1" applyAlignment="1" applyProtection="1">
      <alignment horizontal="left" vertical="center" wrapText="1"/>
      <protection locked="0"/>
    </xf>
    <xf numFmtId="0" fontId="25" fillId="19" borderId="35" xfId="3" applyFont="1" applyFill="1" applyBorder="1" applyAlignment="1" applyProtection="1">
      <alignment horizontal="left" vertical="center" wrapText="1"/>
      <protection locked="0"/>
    </xf>
    <xf numFmtId="0" fontId="63" fillId="19" borderId="28" xfId="3" applyFont="1" applyFill="1" applyBorder="1" applyAlignment="1" applyProtection="1">
      <alignment horizontal="left" vertical="center" wrapText="1"/>
      <protection locked="0"/>
    </xf>
    <xf numFmtId="0" fontId="2" fillId="0" borderId="7" xfId="0" applyFont="1" applyBorder="1" applyAlignment="1">
      <alignment horizontal="center"/>
    </xf>
    <xf numFmtId="0" fontId="3" fillId="0" borderId="7" xfId="0" applyFont="1" applyBorder="1"/>
    <xf numFmtId="0" fontId="3" fillId="0" borderId="8" xfId="0" applyFont="1" applyBorder="1"/>
    <xf numFmtId="0" fontId="2" fillId="2" borderId="9" xfId="0" applyFont="1" applyFill="1" applyBorder="1" applyAlignment="1">
      <alignment horizontal="center" vertical="center"/>
    </xf>
    <xf numFmtId="0" fontId="3" fillId="0" borderId="10" xfId="0" applyFont="1" applyBorder="1"/>
    <xf numFmtId="0" fontId="1" fillId="0" borderId="16" xfId="0" applyFont="1" applyBorder="1" applyAlignment="1">
      <alignment horizontal="left" vertical="top" wrapText="1"/>
    </xf>
    <xf numFmtId="0" fontId="3" fillId="0" borderId="17" xfId="0" applyFont="1" applyBorder="1"/>
    <xf numFmtId="0" fontId="3" fillId="0" borderId="22" xfId="0" applyFont="1" applyBorder="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xf>
    <xf numFmtId="0" fontId="0" fillId="0" borderId="0" xfId="0" applyFont="1" applyAlignment="1"/>
    <xf numFmtId="0" fontId="3" fillId="0" borderId="5" xfId="0" applyFont="1" applyBorder="1"/>
    <xf numFmtId="0" fontId="4" fillId="0" borderId="4" xfId="0" applyFont="1" applyBorder="1" applyAlignment="1">
      <alignment horizontal="center" vertical="center"/>
    </xf>
    <xf numFmtId="164" fontId="2" fillId="0" borderId="0" xfId="0" applyNumberFormat="1" applyFont="1" applyAlignment="1">
      <alignment horizontal="center" vertical="center"/>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7" fillId="2" borderId="31" xfId="0" applyFont="1" applyFill="1" applyBorder="1" applyAlignment="1">
      <alignment horizontal="center" vertical="center" wrapText="1"/>
    </xf>
    <xf numFmtId="0" fontId="3" fillId="0" borderId="32" xfId="0" applyFont="1" applyBorder="1"/>
    <xf numFmtId="0" fontId="3" fillId="0" borderId="33" xfId="0" applyFont="1" applyBorder="1"/>
    <xf numFmtId="0" fontId="20" fillId="0" borderId="46" xfId="3" applyFont="1" applyBorder="1" applyAlignment="1" applyProtection="1">
      <alignment horizontal="left" vertical="center" wrapText="1"/>
      <protection locked="0"/>
    </xf>
    <xf numFmtId="0" fontId="26" fillId="0" borderId="38" xfId="3" applyFont="1" applyBorder="1" applyAlignment="1" applyProtection="1">
      <alignment horizontal="left" vertical="center" wrapText="1"/>
      <protection locked="0"/>
    </xf>
    <xf numFmtId="0" fontId="26" fillId="0" borderId="48" xfId="3" applyFont="1" applyBorder="1" applyAlignment="1" applyProtection="1">
      <alignment horizontal="left" vertical="center" wrapText="1"/>
      <protection locked="0"/>
    </xf>
    <xf numFmtId="0" fontId="26" fillId="0" borderId="37" xfId="3" applyFont="1" applyBorder="1" applyAlignment="1" applyProtection="1">
      <alignment horizontal="left" vertical="center" wrapText="1"/>
      <protection locked="0"/>
    </xf>
    <xf numFmtId="0" fontId="26" fillId="0" borderId="34" xfId="3" applyFont="1" applyBorder="1" applyAlignment="1" applyProtection="1">
      <alignment horizontal="center" vertical="center" wrapText="1"/>
      <protection locked="0"/>
    </xf>
    <xf numFmtId="0" fontId="26" fillId="0" borderId="36" xfId="3" applyFont="1" applyBorder="1" applyAlignment="1" applyProtection="1">
      <alignment horizontal="center" vertical="center" wrapText="1"/>
      <protection locked="0"/>
    </xf>
    <xf numFmtId="0" fontId="26" fillId="0" borderId="29" xfId="3" applyFont="1" applyBorder="1" applyAlignment="1" applyProtection="1">
      <alignment horizontal="center" vertical="center" wrapText="1"/>
      <protection locked="0"/>
    </xf>
    <xf numFmtId="0" fontId="26" fillId="13" borderId="34" xfId="3" applyFont="1" applyFill="1" applyBorder="1" applyAlignment="1" applyProtection="1">
      <alignment horizontal="center" vertical="center" wrapText="1"/>
      <protection locked="0"/>
    </xf>
    <xf numFmtId="0" fontId="26" fillId="13" borderId="36" xfId="3" applyFont="1" applyFill="1" applyBorder="1" applyAlignment="1" applyProtection="1">
      <alignment horizontal="center" vertical="center" wrapText="1"/>
      <protection locked="0"/>
    </xf>
    <xf numFmtId="0" fontId="26" fillId="13" borderId="29" xfId="3" applyFont="1" applyFill="1" applyBorder="1" applyAlignment="1" applyProtection="1">
      <alignment horizontal="center" vertical="center" wrapText="1"/>
      <protection locked="0"/>
    </xf>
    <xf numFmtId="0" fontId="25" fillId="13" borderId="34" xfId="3" applyFont="1" applyFill="1" applyBorder="1" applyAlignment="1" applyProtection="1">
      <alignment horizontal="center" vertical="center" wrapText="1"/>
      <protection locked="0"/>
    </xf>
    <xf numFmtId="0" fontId="25" fillId="13" borderId="36" xfId="3" applyFont="1" applyFill="1" applyBorder="1" applyAlignment="1" applyProtection="1">
      <alignment horizontal="center" vertical="center" wrapText="1"/>
      <protection locked="0"/>
    </xf>
    <xf numFmtId="0" fontId="25" fillId="13" borderId="29" xfId="3" applyFont="1" applyFill="1" applyBorder="1" applyAlignment="1" applyProtection="1">
      <alignment horizontal="center" vertical="center" wrapText="1"/>
      <protection locked="0"/>
    </xf>
    <xf numFmtId="0" fontId="26" fillId="5" borderId="34" xfId="3" applyFont="1" applyFill="1" applyBorder="1" applyAlignment="1" applyProtection="1">
      <alignment horizontal="center" vertical="center" wrapText="1"/>
      <protection locked="0"/>
    </xf>
    <xf numFmtId="0" fontId="26" fillId="5" borderId="36" xfId="3" applyFont="1" applyFill="1" applyBorder="1" applyAlignment="1" applyProtection="1">
      <alignment horizontal="center" vertical="center" wrapText="1"/>
      <protection locked="0"/>
    </xf>
    <xf numFmtId="0" fontId="26" fillId="5" borderId="29" xfId="3" applyFont="1" applyFill="1" applyBorder="1" applyAlignment="1" applyProtection="1">
      <alignment horizontal="center" vertical="center" wrapText="1"/>
      <protection locked="0"/>
    </xf>
    <xf numFmtId="0" fontId="30" fillId="13" borderId="34" xfId="3" applyFont="1" applyFill="1" applyBorder="1" applyAlignment="1" applyProtection="1">
      <alignment horizontal="center" vertical="center" wrapText="1"/>
      <protection locked="0"/>
    </xf>
    <xf numFmtId="0" fontId="30" fillId="13" borderId="29" xfId="3" applyFont="1" applyFill="1" applyBorder="1" applyAlignment="1" applyProtection="1">
      <alignment horizontal="center" vertical="center" wrapText="1"/>
      <protection locked="0"/>
    </xf>
    <xf numFmtId="0" fontId="30" fillId="5" borderId="34" xfId="3" applyFont="1" applyFill="1" applyBorder="1" applyAlignment="1" applyProtection="1">
      <alignment horizontal="center" vertical="center" wrapText="1"/>
      <protection locked="0"/>
    </xf>
    <xf numFmtId="0" fontId="30" fillId="5" borderId="29" xfId="3" applyFont="1" applyFill="1" applyBorder="1" applyAlignment="1" applyProtection="1">
      <alignment horizontal="center" vertical="center" wrapText="1"/>
      <protection locked="0"/>
    </xf>
    <xf numFmtId="0" fontId="30" fillId="0" borderId="34" xfId="3" applyFont="1" applyBorder="1" applyAlignment="1" applyProtection="1">
      <alignment horizontal="center" vertical="center" wrapText="1"/>
      <protection locked="0"/>
    </xf>
    <xf numFmtId="0" fontId="30" fillId="0" borderId="29"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protection locked="0"/>
    </xf>
    <xf numFmtId="0" fontId="31" fillId="0" borderId="29" xfId="3" applyFont="1" applyBorder="1" applyAlignment="1" applyProtection="1">
      <alignment horizontal="center" vertical="center"/>
      <protection locked="0"/>
    </xf>
    <xf numFmtId="0" fontId="31" fillId="0" borderId="34" xfId="3" applyFont="1" applyBorder="1" applyAlignment="1" applyProtection="1">
      <alignment horizontal="center" vertical="center" wrapText="1"/>
      <protection locked="0"/>
    </xf>
    <xf numFmtId="0" fontId="31" fillId="0" borderId="29" xfId="3" applyFont="1" applyBorder="1" applyAlignment="1" applyProtection="1">
      <alignment horizontal="center" vertical="center" wrapText="1"/>
      <protection locked="0"/>
    </xf>
    <xf numFmtId="0" fontId="31" fillId="13" borderId="34" xfId="3" applyFont="1" applyFill="1" applyBorder="1" applyAlignment="1" applyProtection="1">
      <alignment horizontal="center" vertical="center" wrapText="1"/>
      <protection locked="0"/>
    </xf>
    <xf numFmtId="0" fontId="31" fillId="13" borderId="29" xfId="3" applyFont="1" applyFill="1" applyBorder="1" applyAlignment="1" applyProtection="1">
      <alignment horizontal="center" vertical="center" wrapText="1"/>
      <protection locked="0"/>
    </xf>
    <xf numFmtId="0" fontId="25" fillId="0" borderId="34" xfId="3" applyFont="1" applyBorder="1" applyAlignment="1" applyProtection="1">
      <alignment horizontal="center" vertical="center" wrapText="1"/>
      <protection locked="0"/>
    </xf>
    <xf numFmtId="0" fontId="25" fillId="0" borderId="29" xfId="3" applyFont="1" applyBorder="1" applyAlignment="1" applyProtection="1">
      <alignment horizontal="center" vertical="center" wrapText="1"/>
      <protection locked="0"/>
    </xf>
    <xf numFmtId="0" fontId="26" fillId="4" borderId="34" xfId="3" applyFont="1" applyFill="1" applyBorder="1" applyAlignment="1" applyProtection="1">
      <alignment horizontal="center" vertical="center" wrapText="1"/>
      <protection locked="0"/>
    </xf>
    <xf numFmtId="0" fontId="26" fillId="4" borderId="36" xfId="3" applyFont="1" applyFill="1" applyBorder="1" applyAlignment="1" applyProtection="1">
      <alignment horizontal="center" vertical="center" wrapText="1"/>
      <protection locked="0"/>
    </xf>
    <xf numFmtId="0" fontId="26" fillId="4" borderId="29" xfId="3" applyFont="1" applyFill="1" applyBorder="1" applyAlignment="1" applyProtection="1">
      <alignment horizontal="center" vertical="center" wrapText="1"/>
      <protection locked="0"/>
    </xf>
    <xf numFmtId="0" fontId="25" fillId="0" borderId="36" xfId="3" applyFont="1" applyBorder="1" applyAlignment="1" applyProtection="1">
      <alignment horizontal="center" vertical="center" wrapText="1"/>
      <protection locked="0"/>
    </xf>
    <xf numFmtId="0" fontId="25" fillId="15" borderId="34" xfId="3" applyFont="1" applyFill="1" applyBorder="1" applyAlignment="1" applyProtection="1">
      <alignment horizontal="center" vertical="center" wrapText="1"/>
      <protection locked="0"/>
    </xf>
    <xf numFmtId="0" fontId="25" fillId="15" borderId="36" xfId="3" applyFont="1" applyFill="1" applyBorder="1" applyAlignment="1" applyProtection="1">
      <alignment horizontal="center" vertical="center" wrapText="1"/>
      <protection locked="0"/>
    </xf>
    <xf numFmtId="0" fontId="25" fillId="15" borderId="29" xfId="3" applyFont="1" applyFill="1" applyBorder="1" applyAlignment="1" applyProtection="1">
      <alignment horizontal="center" vertical="center" wrapText="1"/>
      <protection locked="0"/>
    </xf>
    <xf numFmtId="0" fontId="36" fillId="0" borderId="34" xfId="3" applyFont="1" applyBorder="1" applyAlignment="1" applyProtection="1">
      <alignment horizontal="center" vertical="center"/>
      <protection locked="0"/>
    </xf>
    <xf numFmtId="0" fontId="36" fillId="0" borderId="29" xfId="3" applyFont="1" applyBorder="1" applyAlignment="1" applyProtection="1">
      <alignment horizontal="center" vertical="center"/>
      <protection locked="0"/>
    </xf>
    <xf numFmtId="0" fontId="36" fillId="4" borderId="34" xfId="3" applyFont="1" applyFill="1" applyBorder="1" applyAlignment="1" applyProtection="1">
      <alignment horizontal="center" vertical="center" wrapText="1"/>
      <protection locked="0"/>
    </xf>
    <xf numFmtId="0" fontId="36" fillId="4" borderId="29" xfId="3" applyFont="1" applyFill="1" applyBorder="1" applyAlignment="1" applyProtection="1">
      <alignment horizontal="center" vertical="center" wrapText="1"/>
      <protection locked="0"/>
    </xf>
    <xf numFmtId="0" fontId="36" fillId="13" borderId="34" xfId="3" applyFont="1" applyFill="1" applyBorder="1" applyAlignment="1" applyProtection="1">
      <alignment horizontal="center" vertical="center" wrapText="1"/>
      <protection locked="0"/>
    </xf>
    <xf numFmtId="0" fontId="36" fillId="13" borderId="29" xfId="3" applyFont="1" applyFill="1" applyBorder="1" applyAlignment="1" applyProtection="1">
      <alignment horizontal="center" vertical="center" wrapText="1"/>
      <protection locked="0"/>
    </xf>
    <xf numFmtId="0" fontId="30" fillId="0" borderId="34"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30" fillId="0" borderId="29" xfId="3" applyFont="1" applyBorder="1" applyAlignment="1" applyProtection="1">
      <alignment horizontal="center" vertical="center"/>
      <protection locked="0"/>
    </xf>
    <xf numFmtId="0" fontId="30" fillId="13" borderId="36" xfId="3" applyFont="1" applyFill="1" applyBorder="1" applyAlignment="1" applyProtection="1">
      <alignment horizontal="center" vertical="center" wrapText="1"/>
      <protection locked="0"/>
    </xf>
    <xf numFmtId="49" fontId="70" fillId="0" borderId="35" xfId="3" applyNumberFormat="1" applyFont="1" applyAlignment="1" applyProtection="1">
      <alignment horizontal="left" vertical="center" wrapText="1"/>
      <protection locked="0"/>
    </xf>
    <xf numFmtId="0" fontId="0" fillId="0" borderId="35" xfId="3" applyFont="1" applyAlignment="1" applyProtection="1">
      <alignment horizontal="left" vertical="center" wrapText="1"/>
      <protection locked="0"/>
    </xf>
    <xf numFmtId="0" fontId="71" fillId="0" borderId="38" xfId="3" applyFont="1" applyBorder="1" applyAlignment="1" applyProtection="1">
      <alignment horizontal="left" vertical="center" wrapText="1"/>
      <protection locked="0"/>
    </xf>
    <xf numFmtId="0" fontId="23" fillId="0" borderId="37" xfId="3" applyFont="1" applyBorder="1" applyAlignment="1" applyProtection="1">
      <alignment horizontal="left" vertical="center" wrapText="1"/>
      <protection locked="0"/>
    </xf>
    <xf numFmtId="49" fontId="70" fillId="0" borderId="38" xfId="3" applyNumberFormat="1" applyFont="1" applyBorder="1" applyAlignment="1" applyProtection="1">
      <alignment horizontal="left" vertical="center" wrapText="1"/>
      <protection locked="0"/>
    </xf>
    <xf numFmtId="0" fontId="34" fillId="13" borderId="38" xfId="3" applyFont="1" applyFill="1" applyBorder="1" applyAlignment="1" applyProtection="1">
      <alignment vertical="center" wrapText="1"/>
      <protection locked="0"/>
    </xf>
    <xf numFmtId="0" fontId="23" fillId="0" borderId="48" xfId="3" applyFont="1" applyBorder="1" applyProtection="1">
      <protection locked="0"/>
    </xf>
    <xf numFmtId="0" fontId="23" fillId="0" borderId="37" xfId="3" applyFont="1" applyBorder="1" applyProtection="1">
      <protection locked="0"/>
    </xf>
    <xf numFmtId="0" fontId="31" fillId="13" borderId="38" xfId="3" applyFont="1" applyFill="1" applyBorder="1" applyAlignment="1" applyProtection="1">
      <alignment horizontal="left" vertical="center" wrapText="1"/>
      <protection locked="0"/>
    </xf>
    <xf numFmtId="0" fontId="31" fillId="13" borderId="38" xfId="3" applyFont="1" applyFill="1" applyBorder="1" applyAlignment="1" applyProtection="1">
      <alignment vertical="center" wrapText="1"/>
      <protection locked="0"/>
    </xf>
    <xf numFmtId="0" fontId="25" fillId="13" borderId="41" xfId="3" applyFont="1" applyFill="1" applyBorder="1" applyAlignment="1" applyProtection="1">
      <alignment horizontal="left" vertical="center"/>
      <protection locked="0"/>
    </xf>
    <xf numFmtId="0" fontId="23" fillId="0" borderId="41" xfId="3" applyFont="1" applyBorder="1" applyProtection="1">
      <protection locked="0"/>
    </xf>
    <xf numFmtId="0" fontId="23" fillId="0" borderId="52" xfId="3" applyFont="1" applyBorder="1" applyProtection="1">
      <protection locked="0"/>
    </xf>
    <xf numFmtId="0" fontId="23" fillId="0" borderId="48" xfId="3" applyFont="1" applyBorder="1" applyAlignment="1" applyProtection="1">
      <alignment horizontal="left" vertical="center" wrapText="1"/>
      <protection locked="0"/>
    </xf>
    <xf numFmtId="0" fontId="19" fillId="0" borderId="38" xfId="3" applyFont="1" applyBorder="1" applyAlignment="1" applyProtection="1">
      <alignment horizontal="left" vertical="center" wrapText="1"/>
      <protection locked="0"/>
    </xf>
    <xf numFmtId="0" fontId="69" fillId="0" borderId="38" xfId="3" applyFont="1" applyBorder="1" applyAlignment="1" applyProtection="1">
      <alignment horizontal="left" vertical="center" wrapText="1"/>
      <protection locked="0"/>
    </xf>
    <xf numFmtId="0" fontId="26" fillId="17" borderId="34" xfId="3" applyFont="1" applyFill="1" applyBorder="1" applyAlignment="1" applyProtection="1">
      <alignment horizontal="center" vertical="center" wrapText="1"/>
      <protection locked="0"/>
    </xf>
    <xf numFmtId="0" fontId="26" fillId="17" borderId="29" xfId="3" applyFont="1" applyFill="1" applyBorder="1" applyAlignment="1" applyProtection="1">
      <alignment horizontal="center" vertical="center" wrapText="1"/>
      <protection locked="0"/>
    </xf>
    <xf numFmtId="0" fontId="26" fillId="17" borderId="36" xfId="3" applyFont="1" applyFill="1" applyBorder="1" applyAlignment="1" applyProtection="1">
      <alignment horizontal="center" vertical="center" wrapText="1"/>
      <protection locked="0"/>
    </xf>
    <xf numFmtId="0" fontId="22" fillId="5" borderId="39" xfId="3" applyFont="1" applyFill="1" applyBorder="1" applyAlignment="1" applyProtection="1">
      <alignment horizontal="left" vertical="center" wrapText="1"/>
      <protection locked="0"/>
    </xf>
    <xf numFmtId="0" fontId="23" fillId="0" borderId="46" xfId="3" applyFont="1" applyBorder="1" applyAlignment="1" applyProtection="1">
      <alignment horizontal="left" vertical="center" wrapText="1"/>
      <protection locked="0"/>
    </xf>
    <xf numFmtId="0" fontId="23" fillId="0" borderId="47" xfId="3" applyFont="1" applyBorder="1" applyAlignment="1" applyProtection="1">
      <alignment horizontal="left" vertical="center" wrapText="1"/>
      <protection locked="0"/>
    </xf>
    <xf numFmtId="0" fontId="23" fillId="0" borderId="49" xfId="3" applyFont="1" applyBorder="1" applyAlignment="1" applyProtection="1">
      <alignment horizontal="left" vertical="center" wrapText="1"/>
      <protection locked="0"/>
    </xf>
    <xf numFmtId="0" fontId="23" fillId="0" borderId="50" xfId="3" applyFont="1" applyBorder="1" applyAlignment="1" applyProtection="1">
      <alignment horizontal="left" vertical="center" wrapText="1"/>
      <protection locked="0"/>
    </xf>
    <xf numFmtId="0" fontId="23" fillId="0" borderId="51" xfId="3" applyFont="1" applyBorder="1" applyAlignment="1" applyProtection="1">
      <alignment horizontal="left" vertical="center" wrapText="1"/>
      <protection locked="0"/>
    </xf>
    <xf numFmtId="0" fontId="23" fillId="0" borderId="41" xfId="3" applyFont="1" applyBorder="1" applyAlignment="1" applyProtection="1">
      <alignment horizontal="left" vertical="center" wrapText="1"/>
      <protection locked="0"/>
    </xf>
    <xf numFmtId="0" fontId="23" fillId="0" borderId="52" xfId="3" applyFont="1" applyBorder="1" applyAlignment="1" applyProtection="1">
      <alignment horizontal="left" vertical="center" wrapText="1"/>
      <protection locked="0"/>
    </xf>
    <xf numFmtId="0" fontId="23" fillId="14" borderId="46" xfId="3" applyFont="1" applyFill="1" applyBorder="1" applyAlignment="1" applyProtection="1">
      <alignment horizontal="left" vertical="center" wrapText="1"/>
      <protection locked="0"/>
    </xf>
    <xf numFmtId="0" fontId="0" fillId="14" borderId="35" xfId="3" applyFont="1" applyFill="1" applyAlignment="1" applyProtection="1">
      <alignment horizontal="left" vertical="center" wrapText="1"/>
      <protection locked="0"/>
    </xf>
    <xf numFmtId="0" fontId="23" fillId="0" borderId="35" xfId="3" applyFont="1" applyBorder="1" applyAlignment="1" applyProtection="1">
      <alignment horizontal="left" vertical="center" wrapText="1"/>
      <protection locked="0"/>
    </xf>
    <xf numFmtId="0" fontId="23" fillId="14" borderId="41" xfId="3" applyFont="1" applyFill="1" applyBorder="1" applyAlignment="1" applyProtection="1">
      <alignment horizontal="left" vertical="center" wrapText="1"/>
      <protection locked="0"/>
    </xf>
    <xf numFmtId="0" fontId="24" fillId="5" borderId="38" xfId="3" applyFont="1" applyFill="1" applyBorder="1" applyAlignment="1" applyProtection="1">
      <alignment horizontal="left" vertical="center" wrapText="1"/>
      <protection locked="0"/>
    </xf>
    <xf numFmtId="0" fontId="22" fillId="12" borderId="38" xfId="3" applyFont="1" applyFill="1" applyBorder="1" applyAlignment="1" applyProtection="1">
      <alignment horizontal="left" vertical="center" wrapText="1"/>
      <protection locked="0"/>
    </xf>
    <xf numFmtId="0" fontId="23" fillId="14" borderId="48" xfId="3" applyFont="1" applyFill="1" applyBorder="1" applyAlignment="1" applyProtection="1">
      <alignment horizontal="left" vertical="center" wrapText="1"/>
      <protection locked="0"/>
    </xf>
    <xf numFmtId="0" fontId="26" fillId="19" borderId="34" xfId="3" applyFont="1" applyFill="1" applyBorder="1" applyAlignment="1" applyProtection="1">
      <alignment horizontal="justify" vertical="center" wrapText="1"/>
      <protection locked="0"/>
    </xf>
    <xf numFmtId="0" fontId="26" fillId="19" borderId="29" xfId="3" applyFont="1" applyFill="1" applyBorder="1" applyAlignment="1" applyProtection="1">
      <alignment horizontal="justify" vertical="center" wrapText="1"/>
      <protection locked="0"/>
    </xf>
    <xf numFmtId="0" fontId="26" fillId="19" borderId="36" xfId="3" applyFont="1" applyFill="1" applyBorder="1" applyAlignment="1" applyProtection="1">
      <alignment horizontal="justify" vertical="center" wrapText="1"/>
      <protection locked="0"/>
    </xf>
    <xf numFmtId="0" fontId="12" fillId="0" borderId="0" xfId="0" applyFont="1" applyAlignment="1">
      <alignment horizontal="center" vertical="center"/>
    </xf>
    <xf numFmtId="0" fontId="12" fillId="0" borderId="41" xfId="0" applyFont="1" applyBorder="1" applyAlignment="1">
      <alignment horizontal="center" vertical="center"/>
    </xf>
    <xf numFmtId="0" fontId="3" fillId="0" borderId="41" xfId="0" applyFont="1" applyBorder="1"/>
    <xf numFmtId="0" fontId="12" fillId="0" borderId="42" xfId="0" applyFont="1" applyBorder="1" applyAlignment="1">
      <alignment horizontal="center" vertical="center"/>
    </xf>
    <xf numFmtId="0" fontId="3" fillId="0" borderId="43" xfId="0" applyFont="1" applyBorder="1"/>
    <xf numFmtId="0" fontId="3" fillId="0" borderId="44" xfId="0" applyFont="1" applyBorder="1"/>
    <xf numFmtId="0" fontId="1" fillId="0" borderId="4" xfId="0" applyFont="1" applyBorder="1" applyAlignment="1">
      <alignment horizontal="center"/>
    </xf>
    <xf numFmtId="0" fontId="3" fillId="0" borderId="4" xfId="0" applyFont="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cellXfs>
  <cellStyles count="4">
    <cellStyle name="Normal" xfId="0" builtinId="0"/>
    <cellStyle name="Normal 2" xfId="1"/>
    <cellStyle name="Normal 3" xfId="2"/>
    <cellStyle name="Normal 4" xfId="3"/>
  </cellStyles>
  <dxfs count="811">
    <dxf>
      <fill>
        <patternFill patternType="solid">
          <fgColor rgb="FFFFFF99"/>
          <bgColor rgb="FFFFFF99"/>
        </patternFill>
      </fill>
    </dxf>
    <dxf>
      <fill>
        <patternFill patternType="solid">
          <fgColor rgb="FFFFCC00"/>
          <bgColor rgb="FFFFCC00"/>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none"/>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 D'!$G$3:$G$4</c:f>
              <c:strCache>
                <c:ptCount val="2"/>
                <c:pt idx="0">
                  <c:v>Cuenta de Referencia </c:v>
                </c:pt>
                <c:pt idx="1">
                  <c:v>68</c:v>
                </c:pt>
              </c:strCache>
            </c:strRef>
          </c:tx>
          <c:dPt>
            <c:idx val="0"/>
            <c:bubble3D val="0"/>
            <c:spPr>
              <a:solidFill>
                <a:schemeClr val="accent1"/>
              </a:solidFill>
            </c:spPr>
            <c:extLst>
              <c:ext xmlns:c16="http://schemas.microsoft.com/office/drawing/2014/chart" uri="{C3380CC4-5D6E-409C-BE32-E72D297353CC}">
                <c16:uniqueId val="{00000001-9A13-4E48-975F-797C32160D45}"/>
              </c:ext>
            </c:extLst>
          </c:dPt>
          <c:dPt>
            <c:idx val="1"/>
            <c:bubble3D val="0"/>
            <c:spPr>
              <a:solidFill>
                <a:schemeClr val="accent2"/>
              </a:solidFill>
            </c:spPr>
            <c:extLst>
              <c:ext xmlns:c16="http://schemas.microsoft.com/office/drawing/2014/chart" uri="{C3380CC4-5D6E-409C-BE32-E72D297353CC}">
                <c16:uniqueId val="{00000003-9A13-4E48-975F-797C32160D45}"/>
              </c:ext>
            </c:extLst>
          </c:dPt>
          <c:dPt>
            <c:idx val="2"/>
            <c:bubble3D val="0"/>
            <c:extLst>
              <c:ext xmlns:c16="http://schemas.microsoft.com/office/drawing/2014/chart" uri="{C3380CC4-5D6E-409C-BE32-E72D297353CC}">
                <c16:uniqueId val="{00000004-9A13-4E48-975F-797C32160D45}"/>
              </c:ext>
            </c:extLst>
          </c:dPt>
          <c:cat>
            <c:strRef>
              <c:f>'T D'!$F$5:$F$7</c:f>
              <c:strCache>
                <c:ptCount val="2"/>
                <c:pt idx="0">
                  <c:v>Finalizado </c:v>
                </c:pt>
                <c:pt idx="1">
                  <c:v>Total general</c:v>
                </c:pt>
              </c:strCache>
            </c:strRef>
          </c:cat>
          <c:val>
            <c:numRef>
              <c:f>'T D'!$G$5:$G$7</c:f>
              <c:numCache>
                <c:formatCode>General</c:formatCode>
                <c:ptCount val="3"/>
                <c:pt idx="0">
                  <c:v>13</c:v>
                </c:pt>
                <c:pt idx="1">
                  <c:v>81</c:v>
                </c:pt>
              </c:numCache>
            </c:numRef>
          </c:val>
          <c:extLst>
            <c:ext xmlns:c16="http://schemas.microsoft.com/office/drawing/2014/chart" uri="{C3380CC4-5D6E-409C-BE32-E72D297353CC}">
              <c16:uniqueId val="{00000005-9A13-4E48-975F-797C32160D45}"/>
            </c:ext>
          </c:extLst>
        </c:ser>
        <c:dLbls>
          <c:showLegendKey val="0"/>
          <c:showVal val="0"/>
          <c:showCatName val="0"/>
          <c:showSerName val="0"/>
          <c:showPercent val="0"/>
          <c:showBubbleSize val="0"/>
          <c:showLeaderLines val="1"/>
        </c:dLbls>
        <c:firstSliceAng val="0"/>
        <c:holeSize val="50"/>
      </c:doughnutChart>
    </c:plotArea>
    <c:legend>
      <c:legendPos val="r"/>
      <c:layout/>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452062146321235E-2"/>
          <c:y val="0.16826915983770868"/>
          <c:w val="0.95101454286624554"/>
          <c:h val="0.61880661863831909"/>
        </c:manualLayout>
      </c:layout>
      <c:barChart>
        <c:barDir val="col"/>
        <c:grouping val="stacked"/>
        <c:varyColors val="1"/>
        <c:ser>
          <c:idx val="0"/>
          <c:order val="0"/>
          <c:tx>
            <c:v>Total</c:v>
          </c:tx>
          <c:spPr>
            <a:solidFill>
              <a:srgbClr val="FFC000"/>
            </a:solidFill>
            <a:ln cmpd="sng">
              <a:solidFill>
                <a:srgbClr val="000000"/>
              </a:solidFill>
            </a:ln>
          </c:spPr>
          <c:invertIfNegative val="1"/>
          <c:dLbls>
            <c:spPr>
              <a:noFill/>
              <a:ln>
                <a:noFill/>
              </a:ln>
              <a:effectLst/>
            </c:spPr>
            <c:txPr>
              <a:bodyPr/>
              <a:lstStyle/>
              <a:p>
                <a:pPr lvl="0">
                  <a:defRPr sz="16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 D'!$I$5:$I$14</c:f>
              <c:strCache>
                <c:ptCount val="8"/>
                <c:pt idx="0">
                  <c:v>Corrupción</c:v>
                </c:pt>
                <c:pt idx="1">
                  <c:v>Financiero</c:v>
                </c:pt>
                <c:pt idx="2">
                  <c:v>Cumplimiento</c:v>
                </c:pt>
                <c:pt idx="3">
                  <c:v>Estratégico</c:v>
                </c:pt>
                <c:pt idx="4">
                  <c:v>Seguridad digital</c:v>
                </c:pt>
                <c:pt idx="5">
                  <c:v>Seguridad de la Información</c:v>
                </c:pt>
                <c:pt idx="6">
                  <c:v>Gestión</c:v>
                </c:pt>
                <c:pt idx="7">
                  <c:v>Total general</c:v>
                </c:pt>
              </c:strCache>
            </c:strRef>
          </c:cat>
          <c:val>
            <c:numRef>
              <c:f>'T D'!$J$5:$J$14</c:f>
              <c:numCache>
                <c:formatCode>General</c:formatCode>
                <c:ptCount val="10"/>
                <c:pt idx="0">
                  <c:v>6</c:v>
                </c:pt>
                <c:pt idx="1">
                  <c:v>3</c:v>
                </c:pt>
                <c:pt idx="2">
                  <c:v>2</c:v>
                </c:pt>
                <c:pt idx="3">
                  <c:v>2</c:v>
                </c:pt>
                <c:pt idx="4">
                  <c:v>2</c:v>
                </c:pt>
                <c:pt idx="5">
                  <c:v>1</c:v>
                </c:pt>
                <c:pt idx="6">
                  <c:v>1</c:v>
                </c:pt>
                <c:pt idx="7">
                  <c:v>24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FC-45E9-A267-AA5965A982C6}"/>
            </c:ext>
          </c:extLst>
        </c:ser>
        <c:dLbls>
          <c:showLegendKey val="0"/>
          <c:showVal val="0"/>
          <c:showCatName val="0"/>
          <c:showSerName val="0"/>
          <c:showPercent val="0"/>
          <c:showBubbleSize val="0"/>
        </c:dLbls>
        <c:gapWidth val="150"/>
        <c:overlap val="100"/>
        <c:axId val="66966896"/>
        <c:axId val="66967288"/>
      </c:barChart>
      <c:catAx>
        <c:axId val="6696689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800" b="0" i="0">
                <a:solidFill>
                  <a:srgbClr val="000000"/>
                </a:solidFill>
                <a:latin typeface="+mn-lt"/>
              </a:defRPr>
            </a:pPr>
            <a:endParaRPr lang="es-ES"/>
          </a:p>
        </c:txPr>
        <c:crossAx val="66967288"/>
        <c:crosses val="autoZero"/>
        <c:auto val="1"/>
        <c:lblAlgn val="ctr"/>
        <c:lblOffset val="100"/>
        <c:noMultiLvlLbl val="1"/>
      </c:catAx>
      <c:valAx>
        <c:axId val="669672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ES"/>
          </a:p>
        </c:txPr>
        <c:crossAx val="66966896"/>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34783748906386702"/>
          <c:y val="3.2620297462817159E-2"/>
          <c:w val="0.52376968503936994"/>
          <c:h val="0.8729494750656166"/>
        </c:manualLayout>
      </c:layout>
      <c:pieChart>
        <c:varyColors val="1"/>
        <c:ser>
          <c:idx val="0"/>
          <c:order val="0"/>
          <c:tx>
            <c:strRef>
              <c:f>'T D'!$T$3:$T$4</c:f>
              <c:strCache>
                <c:ptCount val="2"/>
                <c:pt idx="0">
                  <c:v>Cuenta de Referencia </c:v>
                </c:pt>
                <c:pt idx="1">
                  <c:v>2</c:v>
                </c:pt>
              </c:strCache>
            </c:strRef>
          </c:tx>
          <c:dPt>
            <c:idx val="0"/>
            <c:bubble3D val="0"/>
            <c:spPr>
              <a:solidFill>
                <a:schemeClr val="accent6"/>
              </a:solidFill>
            </c:spPr>
            <c:extLst>
              <c:ext xmlns:c16="http://schemas.microsoft.com/office/drawing/2014/chart" uri="{C3380CC4-5D6E-409C-BE32-E72D297353CC}">
                <c16:uniqueId val="{00000001-19ED-4C48-A11E-54608730F127}"/>
              </c:ext>
            </c:extLst>
          </c:dPt>
          <c:dPt>
            <c:idx val="1"/>
            <c:bubble3D val="0"/>
            <c:spPr>
              <a:solidFill>
                <a:schemeClr val="accent4"/>
              </a:solidFill>
            </c:spPr>
            <c:extLst>
              <c:ext xmlns:c16="http://schemas.microsoft.com/office/drawing/2014/chart" uri="{C3380CC4-5D6E-409C-BE32-E72D297353CC}">
                <c16:uniqueId val="{00000003-19ED-4C48-A11E-54608730F127}"/>
              </c:ext>
            </c:extLst>
          </c:dPt>
          <c:dPt>
            <c:idx val="2"/>
            <c:bubble3D val="0"/>
            <c:spPr>
              <a:solidFill>
                <a:schemeClr val="accent1"/>
              </a:solidFill>
            </c:spPr>
            <c:extLst>
              <c:ext xmlns:c16="http://schemas.microsoft.com/office/drawing/2014/chart" uri="{C3380CC4-5D6E-409C-BE32-E72D297353CC}">
                <c16:uniqueId val="{00000005-19ED-4C48-A11E-54608730F127}"/>
              </c:ext>
            </c:extLst>
          </c:dPt>
          <c:dPt>
            <c:idx val="3"/>
            <c:bubble3D val="0"/>
            <c:extLst>
              <c:ext xmlns:c16="http://schemas.microsoft.com/office/drawing/2014/chart" uri="{C3380CC4-5D6E-409C-BE32-E72D297353CC}">
                <c16:uniqueId val="{00000006-19ED-4C48-A11E-54608730F127}"/>
              </c:ext>
            </c:extLst>
          </c:dPt>
          <c:cat>
            <c:strRef>
              <c:f>'T D'!$S$5:$S$8</c:f>
              <c:strCache>
                <c:ptCount val="3"/>
                <c:pt idx="0">
                  <c:v>Detectivo</c:v>
                </c:pt>
                <c:pt idx="1">
                  <c:v>Preventivo</c:v>
                </c:pt>
                <c:pt idx="2">
                  <c:v>Total general</c:v>
                </c:pt>
              </c:strCache>
            </c:strRef>
          </c:cat>
          <c:val>
            <c:numRef>
              <c:f>'T D'!$T$5:$T$8</c:f>
              <c:numCache>
                <c:formatCode>General</c:formatCode>
                <c:ptCount val="4"/>
                <c:pt idx="0">
                  <c:v>3</c:v>
                </c:pt>
                <c:pt idx="1">
                  <c:v>63</c:v>
                </c:pt>
                <c:pt idx="2">
                  <c:v>68</c:v>
                </c:pt>
              </c:numCache>
            </c:numRef>
          </c:val>
          <c:extLst>
            <c:ext xmlns:c16="http://schemas.microsoft.com/office/drawing/2014/chart" uri="{C3380CC4-5D6E-409C-BE32-E72D297353CC}">
              <c16:uniqueId val="{00000007-19ED-4C48-A11E-54608730F127}"/>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6923082852944851E-2"/>
          <c:y val="4.5267504380125202E-2"/>
          <c:w val="0.94615383429411026"/>
          <c:h val="0.83319783325162289"/>
        </c:manualLayout>
      </c:layout>
      <c:barChart>
        <c:barDir val="col"/>
        <c:grouping val="clustered"/>
        <c:varyColors val="1"/>
        <c:ser>
          <c:idx val="0"/>
          <c:order val="0"/>
          <c:tx>
            <c:v>Muy Alta</c:v>
          </c:tx>
          <c:spPr>
            <a:solidFill>
              <a:srgbClr val="FF0000"/>
            </a:solidFill>
            <a:ln cmpd="sng">
              <a:solidFill>
                <a:srgbClr val="000000"/>
              </a:solidFill>
            </a:ln>
          </c:spPr>
          <c:invertIfNegative val="1"/>
          <c:dLbls>
            <c:spPr>
              <a:noFill/>
              <a:ln>
                <a:noFill/>
              </a:ln>
              <a:effectLst/>
            </c:spPr>
            <c:txPr>
              <a:bodyPr/>
              <a:lstStyle/>
              <a:p>
                <a:pPr lvl="0">
                  <a:defRPr sz="20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D'!$AC$21:$AD$21</c:f>
              <c:numCache>
                <c:formatCode>General</c:formatCode>
                <c:ptCount val="2"/>
                <c:pt idx="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30-4217-A218-FF69F28FF07E}"/>
            </c:ext>
          </c:extLst>
        </c:ser>
        <c:ser>
          <c:idx val="1"/>
          <c:order val="1"/>
          <c:tx>
            <c:v>Alta</c:v>
          </c:tx>
          <c:spPr>
            <a:solidFill>
              <a:srgbClr val="ED7D31"/>
            </a:solidFill>
            <a:ln cmpd="sng">
              <a:solidFill>
                <a:srgbClr val="000000"/>
              </a:solidFill>
            </a:ln>
          </c:spPr>
          <c:invertIfNegative val="1"/>
          <c:dLbls>
            <c:spPr>
              <a:noFill/>
              <a:ln>
                <a:noFill/>
              </a:ln>
              <a:effectLst/>
            </c:spPr>
            <c:txPr>
              <a:bodyPr/>
              <a:lstStyle/>
              <a:p>
                <a:pPr lvl="0">
                  <a:defRPr sz="24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D'!$AC$22:$AD$22</c:f>
              <c:numCache>
                <c:formatCode>General</c:formatCode>
                <c:ptCount val="2"/>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630-4217-A218-FF69F28FF07E}"/>
            </c:ext>
          </c:extLst>
        </c:ser>
        <c:ser>
          <c:idx val="2"/>
          <c:order val="2"/>
          <c:tx>
            <c:v>Media</c:v>
          </c:tx>
          <c:spPr>
            <a:solidFill>
              <a:srgbClr val="FFC000"/>
            </a:solidFill>
            <a:ln cmpd="sng">
              <a:solidFill>
                <a:srgbClr val="000000"/>
              </a:solidFill>
            </a:ln>
          </c:spPr>
          <c:invertIfNegative val="1"/>
          <c:dLbls>
            <c:spPr>
              <a:noFill/>
              <a:ln>
                <a:noFill/>
              </a:ln>
              <a:effectLst/>
            </c:spPr>
            <c:txPr>
              <a:bodyPr/>
              <a:lstStyle/>
              <a:p>
                <a:pPr lvl="0">
                  <a:defRPr sz="24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D'!$AC$23:$AD$23</c:f>
              <c:numCache>
                <c:formatCode>General</c:formatCode>
                <c:ptCount val="2"/>
                <c:pt idx="0">
                  <c:v>39</c:v>
                </c:pt>
                <c:pt idx="1">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630-4217-A218-FF69F28FF07E}"/>
            </c:ext>
          </c:extLst>
        </c:ser>
        <c:ser>
          <c:idx val="3"/>
          <c:order val="3"/>
          <c:tx>
            <c:v>Baja</c:v>
          </c:tx>
          <c:spPr>
            <a:solidFill>
              <a:srgbClr val="FFFF00"/>
            </a:solidFill>
            <a:ln cmpd="sng">
              <a:solidFill>
                <a:srgbClr val="000000"/>
              </a:solidFill>
            </a:ln>
          </c:spPr>
          <c:invertIfNegative val="1"/>
          <c:dLbls>
            <c:spPr>
              <a:noFill/>
              <a:ln>
                <a:noFill/>
              </a:ln>
              <a:effectLst/>
            </c:spPr>
            <c:txPr>
              <a:bodyPr/>
              <a:lstStyle/>
              <a:p>
                <a:pPr lvl="0">
                  <a:defRPr sz="24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D'!$AC$24:$AD$24</c:f>
              <c:numCache>
                <c:formatCode>General</c:formatCode>
                <c:ptCount val="2"/>
                <c:pt idx="0">
                  <c:v>15</c:v>
                </c:pt>
                <c:pt idx="1">
                  <c:v>48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630-4217-A218-FF69F28FF07E}"/>
            </c:ext>
          </c:extLst>
        </c:ser>
        <c:ser>
          <c:idx val="4"/>
          <c:order val="4"/>
          <c:tx>
            <c:v>Muy Baja</c:v>
          </c:tx>
          <c:spPr>
            <a:solidFill>
              <a:srgbClr val="92D050"/>
            </a:solidFill>
            <a:ln cmpd="sng">
              <a:solidFill>
                <a:srgbClr val="000000"/>
              </a:solidFill>
            </a:ln>
          </c:spPr>
          <c:invertIfNegative val="1"/>
          <c:dLbls>
            <c:spPr>
              <a:noFill/>
              <a:ln>
                <a:noFill/>
              </a:ln>
              <a:effectLst/>
            </c:spPr>
            <c:txPr>
              <a:bodyPr/>
              <a:lstStyle/>
              <a:p>
                <a:pPr lvl="0">
                  <a:defRPr sz="24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D'!$AC$25:$AD$25</c:f>
              <c:numCache>
                <c:formatCode>General</c:formatCode>
                <c:ptCount val="2"/>
                <c:pt idx="0">
                  <c:v>11</c:v>
                </c:pt>
                <c:pt idx="1">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630-4217-A218-FF69F28FF07E}"/>
            </c:ext>
          </c:extLst>
        </c:ser>
        <c:dLbls>
          <c:showLegendKey val="0"/>
          <c:showVal val="0"/>
          <c:showCatName val="0"/>
          <c:showSerName val="0"/>
          <c:showPercent val="0"/>
          <c:showBubbleSize val="0"/>
        </c:dLbls>
        <c:gapWidth val="150"/>
        <c:axId val="66968464"/>
        <c:axId val="66968856"/>
      </c:barChart>
      <c:catAx>
        <c:axId val="669684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600" b="1" i="0">
                <a:solidFill>
                  <a:srgbClr val="000000"/>
                </a:solidFill>
                <a:latin typeface="+mn-lt"/>
              </a:defRPr>
            </a:pPr>
            <a:endParaRPr lang="es-ES"/>
          </a:p>
        </c:txPr>
        <c:crossAx val="66968856"/>
        <c:crosses val="autoZero"/>
        <c:auto val="1"/>
        <c:lblAlgn val="ctr"/>
        <c:lblOffset val="100"/>
        <c:noMultiLvlLbl val="1"/>
      </c:catAx>
      <c:valAx>
        <c:axId val="66968856"/>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ES"/>
          </a:p>
        </c:txPr>
        <c:crossAx val="66968464"/>
        <c:crosses val="autoZero"/>
        <c:crossBetween val="between"/>
      </c:valAx>
    </c:plotArea>
    <c:legend>
      <c:legendPos val="b"/>
      <c:layout>
        <c:manualLayout>
          <c:xMode val="edge"/>
          <c:yMode val="edge"/>
          <c:x val="7.0035090586441404E-2"/>
          <c:y val="2.3313898873626542E-2"/>
        </c:manualLayout>
      </c:layout>
      <c:overlay val="0"/>
      <c:txPr>
        <a:bodyPr/>
        <a:lstStyle/>
        <a:p>
          <a:pPr lvl="0">
            <a:defRPr sz="16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0</xdr:rowOff>
    </xdr:from>
    <xdr:ext cx="0"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13525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295275</xdr:colOff>
      <xdr:row>3</xdr:row>
      <xdr:rowOff>114300</xdr:rowOff>
    </xdr:from>
    <xdr:ext cx="2524125" cy="8858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295275" y="114300"/>
          <a:ext cx="2524125" cy="8858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9525</xdr:colOff>
      <xdr:row>7</xdr:row>
      <xdr:rowOff>28575</xdr:rowOff>
    </xdr:from>
    <xdr:ext cx="2343150" cy="142875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647700</xdr:colOff>
      <xdr:row>15</xdr:row>
      <xdr:rowOff>114300</xdr:rowOff>
    </xdr:from>
    <xdr:ext cx="6334125" cy="2838450"/>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16</xdr:col>
      <xdr:colOff>180975</xdr:colOff>
      <xdr:row>9</xdr:row>
      <xdr:rowOff>142875</xdr:rowOff>
    </xdr:from>
    <xdr:ext cx="5248275" cy="3333750"/>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27</xdr:col>
      <xdr:colOff>628650</xdr:colOff>
      <xdr:row>27</xdr:row>
      <xdr:rowOff>66675</xdr:rowOff>
    </xdr:from>
    <xdr:ext cx="4705350" cy="2914650"/>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447675</xdr:colOff>
      <xdr:row>1</xdr:row>
      <xdr:rowOff>209550</xdr:rowOff>
    </xdr:from>
    <xdr:ext cx="2314575" cy="4010025"/>
    <xdr:sp macro="" textlink="">
      <xdr:nvSpPr>
        <xdr:cNvPr id="3" name="Shape 3">
          <a:extLst>
            <a:ext uri="{FF2B5EF4-FFF2-40B4-BE49-F238E27FC236}">
              <a16:creationId xmlns:a16="http://schemas.microsoft.com/office/drawing/2014/main" id="{00000000-0008-0000-0A00-000003000000}"/>
            </a:ext>
          </a:extLst>
        </xdr:cNvPr>
        <xdr:cNvSpPr/>
      </xdr:nvSpPr>
      <xdr:spPr>
        <a:xfrm>
          <a:off x="4207763" y="1794038"/>
          <a:ext cx="2276475" cy="39719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590550</xdr:colOff>
      <xdr:row>2</xdr:row>
      <xdr:rowOff>523875</xdr:rowOff>
    </xdr:from>
    <xdr:ext cx="2162175" cy="2514600"/>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69675" y="2527463"/>
          <a:ext cx="2152650" cy="2505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G:\Mi%20unidad\IDEAM\ACTIVIDADES\MIPG\SEGUIMIENTO%20MIPG\SEGUIMIENTO%20PAAC%202021\SEGUIMIENTO%20PAAC%20III%20CUATRIMESTRE\III%20SEGUIMIENTO%20PAAC%202021\00%20Matriz%20de%20Riesgo%20III%20Monitoreo%20202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Ricardo Cuadro" refreshedDate="44526.339955324074" refreshedVersion="6" recordCount="156">
  <cacheSource type="worksheet">
    <worksheetSource ref="A8:AN164" sheet="Matriz de Riesgo III Monitoreo" r:id="rId2"/>
  </cacheSource>
  <cacheFields count="40">
    <cacheField name="Referencia " numFmtId="0">
      <sharedItems containsString="0" containsBlank="1" containsNumber="1" containsInteger="1" minValue="1" maxValue="81" count="82">
        <n v="1"/>
        <n v="2"/>
        <n v="3"/>
        <m/>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sharedItems>
    </cacheField>
    <cacheField name="Tipo" numFmtId="0">
      <sharedItems containsBlank="1" count="10">
        <s v="Financiero"/>
        <s v="Operativo"/>
        <m/>
        <s v="Corrupción"/>
        <s v="Seguridad digital"/>
        <s v="Cumplimiento"/>
        <s v="Gestión"/>
        <s v="Estratégico"/>
        <s v="Administrativo"/>
        <s v="Seguridad de la Información"/>
      </sharedItems>
    </cacheField>
    <cacheField name="Proceso" numFmtId="0">
      <sharedItems containsBlank="1" count="23">
        <s v="Gestión de Almacén e Inventarios"/>
        <s v="Gestión Documental"/>
        <m/>
        <s v="Gestión del Desarrollo del Talento Humano"/>
        <s v="Gestión Financiera"/>
        <s v="Servicios _x000a_(Pronósticos y alertas )"/>
        <s v="Gestión Jurídica y Contractual"/>
        <s v="Evaluación y el Mejoramiento Continuo"/>
        <s v="Generación de Datos e Información Hidrometeorológica y Ambiental para la Toma de Decisiones _x000a_(Hidrología)"/>
        <s v="Generación de Datos e Información Hidrometeorológica y Ambiental para la Toma de Decisiones (Hidrología)"/>
        <s v="Gestión de Servicios Administrativos"/>
        <s v="Gestión a la Atención al Ciudadano"/>
        <s v="Gestión del Control Disciplinario Interno"/>
        <s v="Gestión de las Comunicaciones"/>
        <s v="Generación de Conocimiento e Investigación"/>
        <s v="SGI_x000a_SGC 17011"/>
        <s v="Gestión del SGI"/>
        <s v="Gestión de la Planeación"/>
        <s v="Servicios"/>
        <s v="Gestión de Tecnología de Información y Comunicaciones"/>
        <s v="Gestión de Cooperación y Asuntos Internacionales"/>
        <s v="Generación de Datos e Información Hidrometeorológica y Ambiental para la Toma de Decisiones"/>
        <s v="Generación de datos e información hidrometeorológica y ambiental para la toma de decisiones_x000a_(Operaciones Estadísticas)"/>
      </sharedItems>
    </cacheField>
    <cacheField name="Impacto" numFmtId="0">
      <sharedItems containsBlank="1"/>
    </cacheField>
    <cacheField name="Causa Inmediata" numFmtId="0">
      <sharedItems containsBlank="1"/>
    </cacheField>
    <cacheField name="Causa Raíz" numFmtId="0">
      <sharedItems containsBlank="1"/>
    </cacheField>
    <cacheField name="Descripción del Riesgo" numFmtId="0">
      <sharedItems containsBlank="1"/>
    </cacheField>
    <cacheField name="Clasificación del Riesgo" numFmtId="0">
      <sharedItems containsBlank="1"/>
    </cacheField>
    <cacheField name="Frecuencia con la cual se realiza la actividad" numFmtId="0">
      <sharedItems containsString="0" containsBlank="1" containsNumber="1" containsInteger="1" minValue="1" maxValue="12000"/>
    </cacheField>
    <cacheField name="Probabilidad Inherente" numFmtId="0">
      <sharedItems count="6">
        <s v="Baja"/>
        <s v="Muy Baja"/>
        <s v="Media"/>
        <s v="Muy Alta"/>
        <s v="Alta"/>
        <s v=""/>
      </sharedItems>
    </cacheField>
    <cacheField name="%" numFmtId="9">
      <sharedItems containsMixedTypes="1" containsNumber="1" minValue="3.5999999999999997E-2" maxValue="1"/>
    </cacheField>
    <cacheField name="Criterios de impacto" numFmtId="0">
      <sharedItems containsBlank="1"/>
    </cacheField>
    <cacheField name="Observación de criterio" numFmtId="0">
      <sharedItems containsBlank="1"/>
    </cacheField>
    <cacheField name="Impacto _x000a_Inherente" numFmtId="0">
      <sharedItems/>
    </cacheField>
    <cacheField name="%2" numFmtId="9">
      <sharedItems containsSemiMixedTypes="0" containsString="0" containsNumber="1" minValue="0" maxValue="0.8"/>
    </cacheField>
    <cacheField name="Zona de Riesgo Inherente" numFmtId="0">
      <sharedItems/>
    </cacheField>
    <cacheField name="No. Control" numFmtId="0">
      <sharedItems containsSemiMixedTypes="0" containsString="0" containsNumber="1" containsInteger="1" minValue="1" maxValue="5"/>
    </cacheField>
    <cacheField name="Descripción del Control" numFmtId="0">
      <sharedItems/>
    </cacheField>
    <cacheField name="Afectación" numFmtId="0">
      <sharedItems/>
    </cacheField>
    <cacheField name="Tipo2" numFmtId="0">
      <sharedItems containsBlank="1" count="4">
        <s v="Preventivo"/>
        <s v="Detectivo"/>
        <s v="Correctivo"/>
        <m/>
      </sharedItems>
    </cacheField>
    <cacheField name="Implementación" numFmtId="0">
      <sharedItems containsBlank="1"/>
    </cacheField>
    <cacheField name="Calificación" numFmtId="9">
      <sharedItems containsBlank="1"/>
    </cacheField>
    <cacheField name="Documentación" numFmtId="0">
      <sharedItems containsBlank="1"/>
    </cacheField>
    <cacheField name="Frecuencia" numFmtId="0">
      <sharedItems containsBlank="1"/>
    </cacheField>
    <cacheField name="Evidencia" numFmtId="0">
      <sharedItems containsBlank="1"/>
    </cacheField>
    <cacheField name="Probabilidad Residual" numFmtId="164">
      <sharedItems containsMixedTypes="1" containsNumber="1" minValue="3.5999999999999997E-2" maxValue="0.6"/>
    </cacheField>
    <cacheField name="Probabilidad Residual Final" numFmtId="0">
      <sharedItems count="4">
        <s v="Muy Baja"/>
        <s v="Baja"/>
        <s v="Media"/>
        <s v=""/>
      </sharedItems>
    </cacheField>
    <cacheField name="%3" numFmtId="9">
      <sharedItems containsBlank="1" containsMixedTypes="1" containsNumber="1" minValue="3.5999999999999997E-2" maxValue="0.6"/>
    </cacheField>
    <cacheField name="Impacto Residual Final" numFmtId="0">
      <sharedItems containsBlank="1"/>
    </cacheField>
    <cacheField name="%4" numFmtId="9">
      <sharedItems containsBlank="1" containsMixedTypes="1" containsNumber="1" minValue="0" maxValue="0.8"/>
    </cacheField>
    <cacheField name="Zona de Riesgo Final" numFmtId="0">
      <sharedItems containsBlank="1"/>
    </cacheField>
    <cacheField name="Tratamiento" numFmtId="0">
      <sharedItems containsBlank="1" count="4">
        <s v="Reducir (mitigar)"/>
        <s v="Evitar"/>
        <m/>
        <s v="Reducir (compartir)"/>
      </sharedItems>
    </cacheField>
    <cacheField name="Plan de Acción" numFmtId="0">
      <sharedItems containsBlank="1"/>
    </cacheField>
    <cacheField name="Responsable" numFmtId="0">
      <sharedItems containsBlank="1"/>
    </cacheField>
    <cacheField name="Fecha Implementación" numFmtId="0">
      <sharedItems containsDate="1" containsBlank="1" containsMixedTypes="1" minDate="1905-07-12T00:00:00" maxDate="2022-01-01T00:00:00"/>
    </cacheField>
    <cacheField name="Fecha Seguimiento" numFmtId="0">
      <sharedItems containsDate="1" containsBlank="1" containsMixedTypes="1" minDate="2021-02-28T00:00:00" maxDate="2021-12-31T00:00:00"/>
    </cacheField>
    <cacheField name="Monitoreo 1" numFmtId="0">
      <sharedItems containsBlank="1"/>
    </cacheField>
    <cacheField name="Monitoreo 2" numFmtId="0">
      <sharedItems containsBlank="1"/>
    </cacheField>
    <cacheField name="Monitoreo 3" numFmtId="0">
      <sharedItems containsBlank="1" count="92">
        <s v="na"/>
        <s v="Finalizado"/>
        <s v="&quot;El Grupo de Gestión Documental realiza de manera permanente capacitación y/o retroalimentación a los servidores del Instituto para la adecuada organziación d elos archivos a partir de las TRd de la entidad, así:_x000a_1. Informe capacitación para organizar arc"/>
        <s v="&quot;El Grupo de Gestión Documental continua realizando acciones para el seguimiento a la adecuada organziación de los archivos dando así aplicación a las TRD de la entidad. Para ello se aportan las siguientes evidencias:_x000a_3. Se envio a la Oficina de Informáti"/>
        <s v="&quot;El Grupo de Gestión Documental ha realizado las accines para la revisión de espacios, verificación de volumenes documentales, riesgos, necesidad de mobiliario, alternativas de espacio para archivo, necesidad de presupuesto, estas visitas han sido reporta"/>
        <s v="&quot;El Grupo de Gestión Documental viene trabajando todo el año 2021 en la elaboración del diagnóstico intgral de archvos y la consecuente formulación de los planes y programas que integran el sistema integrado de conservación, para este seguimiento se aport"/>
        <m/>
        <s v="&quot;Actualmente los funcionarios tienen acceso restringido a las historias laborales en medio físico, por lo cual se dispone de un link virtual donde se encuentran cargados los documentos que intrgan cada una de las historias laborales, acceso que se encuent"/>
        <s v="&quot;Se remite proyecto definitivo del  A-GH-P013 PROCEDIMIENTO DE NOMINA para firma de la Secretaría General._x000a__x000a_Se anexan las siguientes evidencias:_x000a__x000a_* Guía de procedimientos de nómina_x000a_* Proyecto final A-GH-P013 PROCEDIMIENTO DE NOMINA_x000a_*Correo de IDEAM - Enví"/>
        <s v="Se remite proyecto definitivo del  A-GH-P013 PROCEDIMIENTO DE NOMINA para firma de la Secretaría General._x000a__x000a_Se anexan las siguientes evidencias:_x000a__x000a_* Guía de procedimientos de nómina_x000a_* Proyecto final A-GH-P013 PROCEDIMIENTO DE NOMINA_x000a_*Correo de IDEAM - Envío"/>
        <s v="&quot;Se continua realizando el respectivo seguimiento mensual a los indicadores formulados en cada uno de los planes publicados. Este seguimiento incluye el balance de avances generados en cada uno de los planes institucionales a cargo del Grupo de Administra"/>
        <s v="&quot;Se continúa realizando seguimiento permanente a los avances en los procesos de contratación y de ejecución presupuestal de los montos asignados al Grupo de Administraciòin y Desarrollo del Talento Humano para la vigencia 2021, a su vez se realizò elk rep"/>
        <s v="&quot;Actualmente se continúa realizando el proceso de afiliación y generación de soportes de afiliación al Sistema de Seguridad Social y Riesgos Laborales de acuerdo a las vinculaciones y contratos propios del Ideam._x000a__x000a_Se realizan solicitudes mensuales de docu"/>
        <s v="Teniendo en cuenta observaciones realizadas y considerando que durante el periodo de julio a septiembre de la vigencia 2021 se tramitaron 1157 cuentas de cobro o factura de proveedores y contratistas, como evidencia se adjunta muestra de los check list de"/>
        <s v="Se adjunta como evidencia las conciliaciones del periodo julio a septiembre las cuales obran como respaldo del cotejo de informacion que efectua contabilidad y las areas generadoras de información."/>
        <s v="Se adjunta como evidencia el cronograma,  de acuerdo a las fechas establecidas por la CGN se anexa el pantallazo de  envio de la información mediante el CHIP  a la Contaduria General de la Nación del III trimestre  y la publicación de los estados financie"/>
        <s v="&quot;1- Se valida al final del día en SIIF Nación que las obligaciones asignadas a tesorería queden pagadas._x000a__x000a_2- Se genera el reporte mensual donde se evidencia los pagos oportunos.&quot;"/>
        <s v="1- Se compara en cada una de las obligaciones asignadas a tesorería, que la liquidación de impuestos concuerden con el anexo &quot;liquidacion de impuestos&quot; realizada por contabilidad; se devuelve por Orfeo al grupo de contabilidad las que presentarón diferenc"/>
        <s v="&quot;1. Se evidencia en el reporte mensual de Indicadores de Gestión, el cumplimiento al 100% de la presentación de Impuestos frente a las Declaraciones exigidas por la Ley, radicados de consulta correspondientes a los meses de agosto a octubre:_x000a_- 20212050005"/>
        <s v="&quot;1. Se reporta la totalidad de mesas de ayuda generadas para superar las fallas tecnologicas detectadas._x000a__x000a_2. Se reporta documento con los link de acceso a las capacitaciones y comites tecnicos adelantados por el personal misional de la OSPA.&quot;"/>
        <s v="En la actualidad se cuenta con un grupo de profesionales (funcionarios y contratistas) que mensualmente participan de la programación para cubrir todos los turnos para garantizar la continua y eficiente prestacion del servicio, y evitar contingencias en e"/>
        <s v="n.a."/>
        <s v="na.a."/>
        <s v="En el tercer cuatrimestre con el fin de verificar el plan de adqusión se entrega actas realizadas en la fecha:_x000a_18 agosto de 2021_x000a_28 septiembre 2021_x000a_06 octubre 2021"/>
        <s v="Se adjunta base de datos actualizada a 31 de octubre del seguimiento a los mismos._x000a_Se adjunta actas de reunión de seguimiento mensual en fechas:_x000a_ 12 Agosto de 2021_x000a_9 septiembre de 2021_x000a_23 septiembre _x000a_5 noviembre"/>
        <s v="Se presenta la caja menor con su arqueo correspondiente de agosto a octubre 2021"/>
        <s v="En el III cuatrimestre, el grupo de Servicio al Ciudadano realiza seguimiento permanente por medio del Formato Consolidado de Seguimiento y Control de PQRS M-AC F012, controlando los tiempos de respuesta; en este formato se tienen todos los datos para ver"/>
        <s v="Se remiten correos electrónicos como medio de alerta para que se realice la respuesta pertinente en el tiempo de ley estipulado._x000a_Se evidencian los correos electrónicos de aviso recordatorio emitidos por el Grupo de Servicio al Ciudadano a las dependencias"/>
        <s v="En el III cuatrimestre se realizaron los requerimientos por medio de memorando a las dependencias en las que se ha materializado el riesgo (respuestas por fuera del término de ley)._x000a_Se aporta como evidencia los memorandos dirigidos a las siguientes depend"/>
        <s v="Durante el III cuatrimestre de 2021 se han realizado cuatro (4) capacitaciónes sobre normatividad de PQRS realizadas en el mes de agosto y octubre a funcionarios y contratistas del Instituto._x000a_Como evidencia se aporta las listas de asistencia de las cuatro"/>
        <s v="&quot;Durante el III cuatrimestre de 2021 se han realizado cuatro (4) capacitaciónes sobre normatividad de PQRS realizadas en el mes de agosto y octubre a funcionarios y contratistas del Instituto._x000a_Como evidencia se aporta las listas de asistencia de las cuatr"/>
        <s v="Durante el III Cuatrimestre el Grupo de Servicio al Ciudadano participó en la Capacitación Política de Integridad y Conflicto de Interés el día 07-09-21 Departamento Administrativo de la Función Pública y el día 08-10-21 Capacitación Integridad-Valores de"/>
        <s v="Para el III cuatrimestre, se realiza copia de seguridad  en drive, de la información que reposa en el formulario de PQRS, para SEGUIMIENTO PARCIAL de las solicitudes  en el  siguiente enlace: https://cutt.ly/ETs6hNw _x000a_Al final de cada trimestre la informac"/>
        <s v="Se aplicaron los controles frente a este riesgo verificando la información contenida en el formato: A-CID-F005 Control y Seguimiento de expedientes, obteniendo como resultado la no materialización del riesgo en el periodo comprendido entre el 11 de agosto"/>
        <s v="Se aplicaron los controles frente a este riesgo verificando la información contenida en el formato: A-CID-F006 Seguimiento y Control a Oficios y/o Memorando, obteniendo como resultado la no materialización del riesgo en el periodo comprendido entre el 11 "/>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5 Control y Seguimiento de expedientes, obteniendo como resultado la no materialización del riesgo y la activacion del control en el periodo compr"/>
        <s v="Se aplicaron los controles frente a este riesgo verificando la información contenida en el formato: A-CID-F006 Seguimiento y Control a Oficios y/o Memorando, obteniendo como resultado la no materialización del riesgo y la activacion del control en el peri"/>
        <s v="Se aplicaron los controles frente a este riesgo verificando la información contenida en el formato: A-CID-F007 seguimiento a Autos Interlocutorios y/o de Sustanciación, obteniendo como resultado la no materialización del riesgo y la activacion del control"/>
        <s v="Se aplicaron los controles frente a este riesgo verificando la información contenida en el formato: A-CID-F007 seguimiento a Autos Interlocutorios y/o de Sustanciación,. Obteniendo como resultado la no materialización del riesgo en el periodo comprendido "/>
        <s v="&quot;Para la expedición de CDP se tienen filtros como: las dependencias solicitantes, envían las inclusiones de nuevos renglones o modificaciones en la plantilla de seguimientos, la oficina de Planeación realiza la verificación respectiva y posterior envio al"/>
        <s v="&quot;Para la expedición de los RP tanto de servicios públicos, contratos de prestación de servicios y comisiones en su totalidad se registran dentro de las 24 horas de recibida cada solictud, en el entendido de que la entidad debe ejecutar de manera eficiente"/>
        <s v="1 Para finalizar en el mes de agosto (registro que no quedó en el anterior informe) la Oficina Asesora de Planeación realizó conjuntamente con el Grupo de Cimunicaciones y Prensa mesa de trabajo Ley de transparencia - Verificación y avances con respecto a"/>
        <s v="1,A finales del mes de agosto (Registro que no quedó en el anterior informe)), el Grupo de Comunicaciones realizó un tercer seguimiento a los link de trasparcia de la página web para ver su estado de actualización, el cual fue em 26 de agosto fue remitido"/>
        <s v="1,En el mes de mayo, la Oficina Asesora de Planeación organizó una una mesa de trabajo, con el apoyo de una persona experta en Ley de Transparencia, para los líderes de cada  uno de los proecesos, en la cual se explicó su importancía y el por qué es impor"/>
        <s v="1. Ante la dificulta presentada a la profesional contratada enel mes de mayo por su mal estado de salud, a mediados del mes de agosto el Grupo de Comunicaciones contrató a una nueva  profesional con el objeto de: &quot;Prestación de servicios profesionales par"/>
        <s v="1.. Con el apoyo de la profesional en comunicación esterna yel liderazgo del Coordinador del Grupo de Comuicaciones se llevaron a cabo varis talleres de la segunda Temporada de Lluvias de manera virtual, donde se pudo tener participación ciudadana y dar r"/>
        <s v="Subdirección Ecosistemas:_x000a_Se anexa informe de auditoría de calidad  realizada al proceso &quot;Generación de conocimiento e investigación&quot; y plan de mejora aprobado por la OAP._x000a__x000a_Evidencias:_x000a_https://drive.google.com/drive/folders/1l-u48NmQotCcWLUVjT9o4iHbmvc8Re"/>
        <s v="Subdirección Ecosistemas:_x000a_1. Se socializaron y sometieron ante el Comité científico del Ideam, dos documentos técnicos generados en el proceso y fases iniciales de la formulación del Protocolo de Monitoreo del estado de los ecosistemas acuáticos del pais:"/>
        <s v="Subdirección Ecosistemas:_x000a_Se presenta proceso de aplicación de las reglas de validación en el Sistema Nacional de Información Forestal -SNIF._x000a__x000a_Evidencias:_x000a_https://drive.google.com/drive/folders/1pePu63Q1pR98dQfPYHSAr9jItcWvhic0"/>
        <s v="Subdirección de Ecosistemas_x000a_1. Se anexan soportes de capacitaciones virtuales sobre subsistemas, cursos virtuales mensuales a entes territoriales y Autoridades Ambientales en el uso del SIAC._x000a__x000a_2. Se anexan soportes de capacitaciones sobre operaciones esta"/>
        <s v="Subdirección Ecosistemas:_x000a_En el periodo de reporte no se presenta transferencia de conocimiento por rotación del personal. "/>
        <s v="Subdirección Ecosistemas:_x000a_Se presenta evidencia de socialización del documento PROCEDIMIENTO OOEE, RRAA, INDICADORES Y OTRAS ESTADÍSTICAS, y PROCEDIMIENTO IMPLEMENTACIÓN DE LA POLITICIA DE GESTIÓN DE INFORMACIÓN ESTADÍSTICA Y PUBLICACION DE INDICADORES Y "/>
        <s v="Subdirección Ecosistemas:_x000a_Se anexa acta de reunión (lista de asistencia) sostenida entre la subdirectora y coordinadores, en la cual se revisan los riesgos y controles de la SEIA, para tenerlos en cuenta en los 4 grups de trabajo. _x000a__x000a_Evidencia:_x000a_https://dri"/>
        <s v="Subdirección Meteorología: Cada usuario tiene asignado un rol especifico, se realizan las solicitudes a informatica de usuario y contraseña Kronos, el jefe de la Subdirección envía a mesa de servicio haciendo la solicitud."/>
        <s v="El seguimiento y control de las etapas que conforman el trámites de acreditación (formulario de solicitud, auto de inicio, cotización, programación, informe de visita, plan de acciones correctivas, entrega de evidencias, informe de cierre, resolución, rec"/>
        <s v="&quot;* Se presenta memorando  solicitando a la Oficina Asesora de Planeación la formalización y publicación del E-SGI-AC-P008 Procedimiento para la Toma de decisión de la acreditación, cuyo objetivo es &quot;&quot;Este procedimiento establece la metodología para la tom"/>
        <s v="La necesidad de cumplir con la programación mensual de PAC, lleva al grupo a programar con meses de anterioridad. Desde la declaratoria de la emergencia sanitaria en el año 2020 se implementó la evaluación remota para los trámites de acreditación y autori"/>
        <s v="&quot;Desde la contratación del grupo de colaboradores, se fijan las inhabilidades e incompatibilidades y durante todo el año se realiza actualización de la información para todos los momentos de los trámites de acreditación y autorización. Además, antes de ca"/>
        <s v="Se realizaron las actualizaciones pertinentes a las solicitudes allegadas por las dependencias de la entidad. Así mismo fueron actualizados y publicados en la página web. Las evidencias reposan en la carpeta destinada para tal fin. _x000a__x000a_Se anexan los links q"/>
        <s v="El documento se encuentra en la fase de actualización, se tiene archivos en borrador, pero la versión final se entregará para el mes de diciembre de 2021. Se anexa link repositorio donde se encuentras evidencias de avance:_x000a_https://drive.google.com/drive/f"/>
        <s v="El riesgo esta calificado como bajo, no obstante, se realizaron 6 talleres de fortalecimiento donde se tuvo en cuenta la formulación  de planes, indicadores de gestión, metas, objetivos y plan de acción . Las evidencias reposan en el siguiente link:_x000a_https"/>
        <s v="&quot;Se realizó la actualizacxiòn del procedimiento  apropiación presupuestal y formulación del plan de acción del año  y Procedimiento de formulación y seguimiento de programas, planes y proyectos,_x000a__x000a_http://sgi.ideam.gov.co/planeacion-institucional/-/document"/>
        <s v="1.        Realización de Ejercicios de Arquitectura Empresarial en todos los dominios de la política de Gobierno Digital. Para esta actividad el GAESI de la oficina de Informática culminó las siguientes tareas._x000a__x000a_1.1.        Reuniones con las empresas cons"/>
        <s v="rquitectura Empresarial en todos los dominios de la política de Gobierno Digital. Para esta actividad el GAESI de la oficina de Informática culminó las siguientes tareas._x000a__x000a_1.1.        Reuniones con las empresas consultoras expertas en servicios de Arquite"/>
        <s v="2. Implementar y Ejecutar un Plan de Recuperación de Desastres, acorde a contexto real de la infraestructura tecnológica del IDEAM: Actualmente el IDEAM tiene contratado en tercerización el servicio de DRP con IMPRETICS. Dicho servicio soporta la réplica "/>
        <s v="1. Realización de Ejercicios de Arquitectura Empresarial en todos los dominios de la política de Gobierno Digital. Para esta actividad el GAESI de la oficina de Informática culminó las siguientes tareas._x000a__x000a_1.1. Reuniones con las empresas consultoras expert"/>
        <s v="&quot;1. Estudio de necesidades sobre herramientas robustas para la detección y mitigación de vulnerabilidad en sistemas información, herramientas de correlacion de eventos de seguridad, software e Infraestructura de TI:_x000a_ _x000a_ Evidencias:_x000a_Durante el cuatrimestre "/>
        <s v="3.Crear e implementar la base de conocimientos_x000a__x000a_Evidencias:_x000a_Durante el cuatrimestre se alimento la base de conocimientos de proactivanet _x000a_3.1. Archivo en excel de base de conocimiento de proactivanet._x000a_3.2 Evidencia de casos en proactivanet _x000a_"/>
        <s v="4. Fortalecer alianzas estratégicas con organismos nacionales de seguridad informática y ciberseguridad_x000a__x000a_Evidencias:_x000a_Se emiten las alertas de CSIRT enviadas a comunicaciones, se adelantan labores para la instalacion del MISP sectorial para Medio ambiente_x000a_"/>
        <s v="2. Clasificación de la información - Creación de procedimientos_x000a__x000a_La creación de este procedimiento debe ser crado por el grupo de gestión documental del IDEAM bajo los lineamientos de la nueva política de seguridad digital del IDEAM, en lo previsto en la "/>
        <s v="3. Entrenamiento y sensibilización SGSI orientados a los servidores públicos:_x000a__x000a_Definición del plan de capacitación para la vigencia 2021 sobre el SGSI para los funcionarios del IDEAM. En cual se da alcance a las sensibilizaciones de seguridad a ejecutar e"/>
        <s v="."/>
        <s v="1. Políticas para el control del uso de medios de almacenamiento externos:_x000a_Evidencias:_x000a_1.1. Ver documento de política digital aprobada, en la Página 8 título POLITICA DE GESTIÓN DE ACTIVOS y Página 12 ALMACENAMIENTO Y RESPALDO._x000a_1.2. Se realiza estudio de "/>
        <s v="2. Control de transferencia de información digital institucional _x000a_Evidencias:_x000a_2.1. Ver documento Manual de políticas Página 36 CRIPTOGRAFÍA y Páginas 57 y 58 TRANSFERENCIA DE LA INFORMACIÓN ._x000a_2.2. Se realiza estudio de mercado, cotizaciones y plantilla de"/>
        <s v="3. Activar e implementar las funcionalidades de auditoria de los motores de bases de datos para el control transaccionalidad de la información almacenada en estos:_x000a__x000a_Evidencias: _x000a__x000a_3.1. Se anexa documento con la evidencia de la auditoria habilitada en las b"/>
        <s v="4. Implementación de herramientas DLP - Data Los Prevención_x000a_Durante la vigencia 2021 se han realizado estudios de mercado para la factibilidad de adquirir esta herrameinta por parte del IDEAM._x000a__x000a_Evidencias:_x000a_4.1 Presentacion de proveedores de herramientas d"/>
        <s v="5. Proceso de generación y restauración de Backups_x000a__x000a_Generación de pruebas de backups para los sistemas de informacion (para este caso copias de seguirdad de DHIME _x000a_Evidencias:_x000a__x000a_5.1. Evidencias de restauracion aportadas y correos de confirmacion"/>
        <s v="1. Actualización de las estrategias de continuidad de negocio establecidas en el Plan de Recuperación de Desastres:_x000a__x000a_Ver sección de acftividades ejecutadas y novedadaes en cada informe mensual del DRP, en las cuales se describe las estrategías y novedades"/>
        <s v="2. Ejecución de pruebas con escenarios de falla reales:_x000a__x000a_Ver informes de pruebas del CDA &quot;Informe_Prueba_Total_DRP_Octubre092021 - IDEAM_IMPRETICS_v1&quot; y &quot;Informe_Prueba_Total_DRP_Agosto212021 - IDEAM_IMPRETICS&quot;_x000a__x000a_Evidencias: _x000a__x000a_2.1. Informes de pruebas del "/>
        <s v="3. Actualización del BIA - Análisis de Impacto de Negocio:_x000a__x000a_La Oficina de Informática a través del GAESI actualizo el análisis de impacto de negocio - BIA para la vigencia 2021._x000a__x000a_Evidencias:_x000a__x000a_3.1. Insumos y documento BIA."/>
        <s v="Durante el presente periodo, se han tenido participación de alto nivel por parte del asesor de cooperación y asuntos internacionales en 4 reuniones de alto nivel. _x000a__x000a_Se encuentran las evidencias en el siguiente link: _x000a_https://drive.google.com/drive/folders"/>
        <s v="Se ha generado la debida actualización correspondiente a la matriz de &quot;Seguimiento de proyectos de cooperación y asuntos internacionales&quot;a la cual se le asigna el código E-RI-F007, frente a los avances que se han tenido en los proyectos de cooperación int"/>
        <s v="Se actualizó la matriz de de &quot;Instrumentos de cooperación internacional&quot;, a la cual se encuentra con el código E-RI-F009, en la cual se evidencia actualización de la firma de los intrumentros que se han firmado durante el año 2021._x000a__x000a_La matriz ha permitido"/>
        <s v="El pasado 8 de noviembre de 2021, fue remitida a la oficina de seguridad del Ideam via correo electronico, la actualización de los activos de información correspondiente a la vigencia de 2021. _x000a_Las evidencias de la matriz actualizada y del correo de remis"/>
        <s v="Subdirección Meteorología: Se ha continuado el seguimiento a la atención de las PQRS a través de la matriz semáforo, así como también se han realizado reuniones de seguimiento y optimización de la herramienta. Evidencia: https://docs.google.com/spreadshee"/>
        <s v="Subdirección Meteorología: Se realizan las capacitaciones propuestas, ORFEO y PQRS. Las evidencias, listas de asistencia y presentación se encuentran en el siguiente enlace: https://drive.google.com/drive/folders/17wjfB4l122Zh0EFUFZTMz6QS5n-qbY3k"/>
        <s v="Subdirección Meteorología: Se realizaron 2 contrataciones para atender las solicitudes de PQRS, contrato 077 y 076 del 2021 los cuales se encuentran vigentes hasta el mes de diciembre."/>
        <s v="Se llevó a comité para aprobación el anexo manual de contratistas del SIG, los requisitos a cumplir en temas de gestión ambiental para los servicios y productos entregados por terceros. Se sugiere identifcar  actualizar el control . Se anexa acta de Comit"/>
        <s v="Se llevó a comité de contratación para aprobación el anexo manual de contratistas del SIG, los requisitos a cumplir en temas de gestión ambiental para los servicios y productos entregados por terceros. Se sugiere identifcar  actualizar el control . Se ane"/>
        <s v="Se estan definiendo los controles para el riesgo cuyas evidencias se entregarán en el próximo cuatrimestre"/>
        <s v="&quot;Se efectuo actualización al Manual de politicas contables del IDEAM de lo cual se adjuntan las siguientes evidencias :_x000a_*Acta Nro. 12 del 27/08/21 Doceava sesión comité tecnico sostenibilidad contable aprobación actualización manual de politicas contables"/>
      </sharedItems>
    </cacheField>
    <cacheField name="Estado" numFmtId="0">
      <sharedItems containsBlank="1" count="3">
        <s v="En curso "/>
        <s v="Finalizado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x v="0"/>
    <x v="0"/>
    <x v="0"/>
    <s v="Económico"/>
    <s v="Inconsistencias en inventario por bienes siniestrados y reposiciones de la aseguradora."/>
    <s v="Incumplimiento en el A-SA-P003 PROCEDIMIENTO TRAMITE DE SINIESTROS"/>
    <s v="Posibilidad de incurrir en errores en los estados financieros por presentar bienes siniestrados o no presentar elementos que ya han sido repuestos por la aseguradora."/>
    <s v="ii)Ejecucion y Administracion de procesos"/>
    <n v="24"/>
    <x v="0"/>
    <n v="0.4"/>
    <s v="Entre 10 y 50 SMLMV"/>
    <s v="Entre 10 y 50 SMLMV"/>
    <s v="#REF!"/>
    <n v="0"/>
    <s v=""/>
    <n v="1"/>
    <s v="Un funcionario del grupo de Almacén, reporta la baja de los elementos siniestrados y se realiza el ingreso de los elementos nuevos a almacén en el periodo, esta actividad la realiza digitalmente en el aplicativo MAI y se pasa reporte al grupo de servicios"/>
    <s v="Probabilidad"/>
    <x v="0"/>
    <s v="Automático"/>
    <s v="50%"/>
    <s v="Documentado"/>
    <s v="Continua"/>
    <s v="Con Registro"/>
    <n v="0.2"/>
    <x v="0"/>
    <n v="0.2"/>
    <s v="Leve"/>
    <n v="0"/>
    <s v="Bajo"/>
    <x v="0"/>
    <s v="Reporte de elementos dados de baja por siniestros al Grupo de Servicios Administrativos y los Ingresos de los bienes llegados por reposición.."/>
    <s v="Coordinador Grupo de Manejo y Control de Almacén e Inventarios"/>
    <d v="2021-01-01T00:00:00"/>
    <s v="31-11-2021"/>
    <s v="Se verifica con Informe del aplicativo de Almacen los ingresos hasta el 31 de Marzo de 2021 donde se evidencia  que no se ha ingresado ninguna restitución de las aseguradoras a la fecha, se debe realizar monitoreo mensual de vienes ingresados y conciliar "/>
    <s v="De acuerdo con las observaciones generadas en el primer seguimiento a riesgos, en las cuales se establece que era necesario generar una coherencia entre la descripción del riesgo y el control, se realizan los cambios correspondientes y se soportan en el f"/>
    <x v="0"/>
    <x v="0"/>
  </r>
  <r>
    <x v="1"/>
    <x v="0"/>
    <x v="0"/>
    <s v="Económico y reputacional "/>
    <s v="Perdida de activos, falta de control de inventarios "/>
    <s v="Descuido y falta de control de los servidores"/>
    <s v="Pérdida de bienes de la entidad, al no realizar inventarios de manera periódica por parte del Coordinador de Almacen, generando detrimento patrimonial. "/>
    <s v="ii)Ejecucion y Administracion de procesos"/>
    <n v="1"/>
    <x v="1"/>
    <n v="0.2"/>
    <s v="El riesgo afecta la imagen de alguna área de la organización"/>
    <m/>
    <s v="#REF!"/>
    <n v="0"/>
    <s v=""/>
    <n v="1"/>
    <s v="Revisión  de los inventarios de manera mensual y aleatoria de los bienes por parte del funcionario responsable de la administración de los inventarios del instituto"/>
    <s v="Probabilidad"/>
    <x v="0"/>
    <s v="Automático"/>
    <s v="50%"/>
    <s v="Documentado"/>
    <s v="Continua"/>
    <s v="Con Registro"/>
    <n v="0.1"/>
    <x v="0"/>
    <n v="0.1"/>
    <s v="Leve"/>
    <n v="0"/>
    <s v="Bajo"/>
    <x v="0"/>
    <s v="Realización de Inventarios aleatorios a Funcionarios y/o dependencias de la entidad de manera presencial."/>
    <s v="Coordinador Grupo de Manejo y Control de Almacén e Inventarios"/>
    <d v="2021-01-01T00:00:00"/>
    <s v="31-11-2021"/>
    <s v="Se actualiza matriz de Riesgos del Grupo de Manejo y Control de Almacén e Inventarios, se establece que el riesgo 2. Con el proceso implementado desde 2020 el riesgo ya no requiere mas controles y se incluye el Riesgo que tiene que ver con tiempos de entr"/>
    <m/>
    <x v="1"/>
    <x v="1"/>
  </r>
  <r>
    <x v="2"/>
    <x v="1"/>
    <x v="1"/>
    <s v="Económico y reputacional "/>
    <s v="* Falta de conocimiento en la aplicación de las TRD_x000a_* Falta de motivación e interés personal de los servidores_x000a_* Falta de seguimiento en el cumplimiento de normatividad archivística relacionada con la aplicación de las TRD"/>
    <s v="Falta de motivación, interés y conocimiento por parte de los servidores del IDEAM"/>
    <s v="Inadecuada organización de los documentos de archivo del IDEAM, debido a falta de aplicación de las TRD en el sistema de gestión documental, por parte de los servidores de la entidad"/>
    <s v="vii)Usuarios, productos y practicas organizacionales"/>
    <n v="365"/>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 Desarrollar acciones que contribuyan a procesos de sensibilización y capacitación archivística en los servidores del IDEAM para lograr la adecuada aplicación de TRD"/>
    <s v="Probabilidad"/>
    <x v="0"/>
    <s v="Manual"/>
    <s v="40%"/>
    <s v="Documentado"/>
    <s v="Continua"/>
    <s v="Con Registro"/>
    <n v="0.36"/>
    <x v="1"/>
    <n v="0.36"/>
    <s v="Leve"/>
    <n v="0"/>
    <s v="Bajo"/>
    <x v="0"/>
    <s v="Desarrollar actividades como charlas, reuniones, conferencias entre otras, para la sensibilización y capacitación a los servidores del instituto, en temas que contribuyan a la aplicación de las TRD en el ideam"/>
    <s v="Coordinador Gestión Documental"/>
    <d v="2021-05-01T00:00:00"/>
    <d v="2021-08-13T00:00:00"/>
    <s v="Se hizo la identificación de los documentos del SGI proceso Gestión Documental, con el fin de conocer los que requieren actualizació. Se actualizó el D-GD-PC001 Protocolo para la organización de documentos hidrometeorológicos y ambiental. _x000a_Se encuentra en"/>
    <s v="En este periodo se realizaron 9 acciones de charlas y conferencias virtuales de capacitaciones en gestión documental, orfeo, manejo de correspondencia y archivos en tiemspos de pandemia y organización de archivos en atención a la TRD, motivando al equipo "/>
    <x v="2"/>
    <x v="0"/>
  </r>
  <r>
    <x v="3"/>
    <x v="2"/>
    <x v="2"/>
    <m/>
    <m/>
    <m/>
    <m/>
    <s v="vii)Usuarios, productos y practicas organizacionales"/>
    <n v="365"/>
    <x v="2"/>
    <n v="0.3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2"/>
    <s v="*Realizar visitas de seguimiento físicas y virtuales para verificar la organización de archivos de Acuerdo con la aplicación de la TRD  en los sistemas de gestión documental electrónico y físico del IDEAM"/>
    <s v="Probabilidad"/>
    <x v="1"/>
    <s v="Manual"/>
    <s v="30%"/>
    <s v="Documentado"/>
    <s v="Continua"/>
    <s v="Con Registro"/>
    <n v="0.252"/>
    <x v="1"/>
    <n v="0.252"/>
    <s v="Leve"/>
    <n v="0"/>
    <s v="Bajo"/>
    <x v="0"/>
    <s v="Hacer seguimiento a 10 dependencias al año, para acompañar en la organización de los archivos y motivar la aplicación de sus respectivas TRD"/>
    <s v="Coordinador Gestión Documental"/>
    <d v="2021-10-01T00:00:00"/>
    <d v="2022-02-01T00:00:00"/>
    <s v="Se actualizó y fue publicado del A-GD-PC Protocolo para la Organización de Documentos Hidrometeorológicos y ambientales. Se presentó para convalidación por parte de Secretaría General del A-GD-P011 Procedimiento para la Expedición, Notificación y Custodia"/>
    <s v="Este periodo se realizaron varias actividades, así:_x000a_Se realizaron 4 reunines de trabajo con el equipo evaluador de TRD del AGN para la convalidación de las nuevas TRD vigencia 2022._x000a_Se realizaron 4 visitas a los Archivos satélites Contratos, historias Lab"/>
    <x v="3"/>
    <x v="0"/>
  </r>
  <r>
    <x v="4"/>
    <x v="1"/>
    <x v="1"/>
    <s v="Económico y reputacional "/>
    <s v="* Falta de espacios, depósitos y mobiliario apropiado para conservación documental_x000a_* Falta del sistema integrado de conservación documental_x000a_* Falta de seguimiento y control a los procesos de conservación documental"/>
    <s v="El IDEAM no cuenta con condiciones físicas propias que permitan la consevacion "/>
    <s v="Posible pérdida económica y reputacional por deterioro de documentos por malas prácticas de Almacenamiento y conservación documental"/>
    <s v="vii)Usuarios, productos y practicas organizacionales"/>
    <n v="200"/>
    <x v="2"/>
    <n v="0.6"/>
    <s v="El riesgo afecta la imagen de la entidad con algunos usuarios de relevancia frente al logro de los objetivos"/>
    <s v="El riesgo afecta la imagen de la entidad con algunos usuarios de relevancia frente al logro de los objetivos"/>
    <s v="#REF!"/>
    <n v="0"/>
    <s v=""/>
    <n v="1"/>
    <s v="*Presentar a la Secretaría General las necesidades de espacio y mobiliario para la conservación documental"/>
    <s v="Probabilidad"/>
    <x v="0"/>
    <s v="Manual"/>
    <s v="40%"/>
    <s v="Documentado"/>
    <s v="Continua"/>
    <s v="Con Registro"/>
    <n v="0.36"/>
    <x v="1"/>
    <n v="0.36"/>
    <s v="Leve"/>
    <n v="0"/>
    <s v="Bajo"/>
    <x v="0"/>
    <s v="Entrega del Diagnóstico y necesidades de espacio, mobiliario, equipos e insumos para la adecuada conservación de los documentos"/>
    <s v="Coordinador Gestión Documental"/>
    <d v="2021-10-01T00:00:00"/>
    <d v="2021-08-13T00:00:00"/>
    <s v="4.1. Cada vez que fue necesario se solicito a la Oficina de Informática la solución al incidente presentado en ORFEO, a través de mesa de ayuda_x000a_4,2 Se realizó el 18 marzo del 2021 el acompañamiento a la alta dirección con el fin de apoyar y emitir las car"/>
    <s v="Se hizo diagnóstico de conservación documental, espacios y mobiliario en 6 áreas operativas: Neiva, Bogotá, Medellín, Barranquilla, Cali, Villavicencio._x000a_El 26 de mayo se presentó ante Secretaría General y la Dirección General, la actualización del plan de"/>
    <x v="4"/>
    <x v="0"/>
  </r>
  <r>
    <x v="3"/>
    <x v="2"/>
    <x v="2"/>
    <m/>
    <m/>
    <m/>
    <m/>
    <s v="vii)Usuarios, productos y practicas organizacionales"/>
    <n v="200"/>
    <x v="2"/>
    <n v="0.36"/>
    <s v="El riesgo afecta la imagen de la entidad con algunos usuarios de relevancia frente al logro de los objetivos"/>
    <m/>
    <s v="#REF!"/>
    <n v="0"/>
    <s v=""/>
    <n v="2"/>
    <s v="* Elaborar los planes y programas que conforman el sistema integrado de conservación"/>
    <s v="Probabilidad"/>
    <x v="0"/>
    <s v="Manual"/>
    <s v="40%"/>
    <s v="Documentado"/>
    <s v="Continua"/>
    <s v="Con Registro"/>
    <n v="0.216"/>
    <x v="1"/>
    <n v="0.216"/>
    <s v="Leve"/>
    <n v="0"/>
    <s v="Bajo"/>
    <x v="0"/>
    <s v="Elaborar e implementar los planes y programas del sistema integrado de conservación y hacer seguimiento a la implementación"/>
    <s v="Coordinador Gestión Documental"/>
    <d v="2021-10-01T00:00:00"/>
    <d v="2021-08-13T00:00:00"/>
    <s v="Elaborar e implementar los planes y programas del sistema integrado de conservación y hacer seguimiento a la implementación"/>
    <s v="En lo relacionado con el sistema integrado de conservación y la estructuración de sus respectivos planes y programas, se está levantando la información de campo mediante visitas técnicas practicadas por una Archivíta y una microbiologa con el fin de estru"/>
    <x v="5"/>
    <x v="0"/>
  </r>
  <r>
    <x v="5"/>
    <x v="1"/>
    <x v="1"/>
    <s v="Reputacional "/>
    <s v="_x000a_* Falta de mantenimiento a los sistemas_x000a_* Poco apoyo y compromisos por parte de Informática_x000a_* Sistemas sin ninguna seguridad informática"/>
    <s v="*No contar con las condiciones físicas de seguridad para la custodia de los documentos Institucionales._x000a_* Inadecuadas prácticas de almacenamiento_x000a_* Sistemas de infromación orfeo y koha sin licencia de uso libre no certificados"/>
    <s v="Pérdida de la información electronica y digital contenida en los sistemas de información de gestión documental y centro de documentación"/>
    <s v="ii)Ejecucion y Administracion de procesos"/>
    <n v="100"/>
    <x v="2"/>
    <n v="0.6"/>
    <s v="Entre 10 y 50 SMLMV"/>
    <s v="Entre 10 y 50 SMLMV"/>
    <s v="#REF!"/>
    <n v="0"/>
    <s v=""/>
    <n v="1"/>
    <s v="*Seguimiento al Sistema KOHA de prestamos documentales."/>
    <s v="Probabilidad"/>
    <x v="0"/>
    <s v="Manual"/>
    <s v="40%"/>
    <s v="Documentado"/>
    <s v="Continua"/>
    <s v="Con Registro"/>
    <n v="0.36"/>
    <x v="1"/>
    <n v="0.36"/>
    <s v="Leve"/>
    <n v="0"/>
    <s v="Bajo"/>
    <x v="0"/>
    <m/>
    <s v="Coordinador Gestión documental "/>
    <m/>
    <d v="2021-04-13T00:00:00"/>
    <s v="Se hace seguimiento permanente al funcionamiento del sistema Koka. _x000a_Se hizo capacitación a los servidores del IDEAM sobre el protocolo para el manejo de archivos en tiempos de pandemia. _x000a_Se hizo capacitación al personal de archivos sobre la organización d"/>
    <m/>
    <x v="6"/>
    <x v="1"/>
  </r>
  <r>
    <x v="3"/>
    <x v="2"/>
    <x v="2"/>
    <m/>
    <m/>
    <m/>
    <m/>
    <s v="ii)Ejecucion y Administracion de procesos"/>
    <n v="100"/>
    <x v="2"/>
    <n v="0.36"/>
    <s v="Entre 10 y 50 SMLMV"/>
    <m/>
    <s v="#REF!"/>
    <n v="0"/>
    <s v=""/>
    <n v="2"/>
    <s v="*Capacitaciones sobre el manejo de la documentación en los archivos"/>
    <s v="Probabilidad"/>
    <x v="0"/>
    <s v="Manual"/>
    <s v="40%"/>
    <s v="Documentado"/>
    <s v="Continua"/>
    <s v="Con Registro"/>
    <n v="0.216"/>
    <x v="1"/>
    <n v="0.216"/>
    <s v="Leve"/>
    <n v="0"/>
    <s v="Bajo"/>
    <x v="0"/>
    <m/>
    <m/>
    <m/>
    <m/>
    <m/>
    <m/>
    <x v="6"/>
    <x v="1"/>
  </r>
  <r>
    <x v="3"/>
    <x v="2"/>
    <x v="2"/>
    <m/>
    <m/>
    <m/>
    <m/>
    <s v="ii)Ejecucion y Administracion de procesos"/>
    <n v="100"/>
    <x v="2"/>
    <n v="0.25"/>
    <s v="Entre 10 y 50 SMLMV"/>
    <m/>
    <s v="#REF!"/>
    <n v="0"/>
    <s v=""/>
    <n v="3"/>
    <s v="*Revisión al estado de la documentación por parte de los funcionarios de archivo en términos de deterioro y de ubicación"/>
    <s v="Probabilidad"/>
    <x v="0"/>
    <s v="Manual"/>
    <s v="40%"/>
    <s v="Documentado"/>
    <s v="Continua"/>
    <s v="Con Registro"/>
    <n v="0.15"/>
    <x v="0"/>
    <n v="0.15"/>
    <s v="Leve"/>
    <n v="0"/>
    <s v="Bajo"/>
    <x v="0"/>
    <m/>
    <m/>
    <m/>
    <m/>
    <m/>
    <m/>
    <x v="6"/>
    <x v="1"/>
  </r>
  <r>
    <x v="6"/>
    <x v="3"/>
    <x v="1"/>
    <s v="Reputacional "/>
    <s v="*Desconocimiento o mala aplicación de la normatividad vigente._x000a_*Desconocimiento de los procesos, procedimientos y otros documentos del Sistema de Gestión Integrado."/>
    <s v="El riesgo de corrupción no es aplicable, ya que las  actividades que se desarrollan en la dependencia no dan como resultado la posibilidad de generación del riesgo, se remite justificación por medio de formato gestión del cambio "/>
    <s v="Inadecuado uso y manejo de los documentos públicos para beneficio personal o de un tercero."/>
    <s v="v)Fraude Interno"/>
    <n v="1"/>
    <x v="1"/>
    <n v="0.2"/>
    <m/>
    <s v=""/>
    <s v="#REF!"/>
    <n v="0"/>
    <s v=""/>
    <n v="1"/>
    <s v="El coordinador y su grupo de profesionales realiza una revisión y/o actualización de los documentos y herramientas de archivo anualmente y  se encarga de su socialización y seguimiento a su aplicación según el caso."/>
    <s v="Probabilidad"/>
    <x v="0"/>
    <s v="Manual"/>
    <s v="40%"/>
    <s v="Documentado"/>
    <s v="Continua"/>
    <s v="Con Registro"/>
    <n v="0.12"/>
    <x v="0"/>
    <n v="0.12"/>
    <s v="Leve"/>
    <n v="0"/>
    <s v="Bajo"/>
    <x v="0"/>
    <s v="Se hace reuniones con los servidores del Grupo de Gestión Documental para tratar temas relacionados con la gestión documental en general"/>
    <s v="Coordinador Gestión documental "/>
    <d v="1905-07-12T00:00:00"/>
    <d v="2021-04-13T00:00:00"/>
    <s v="Se remite formato de gestión del cambio, con respecto a la finalización del monitoreo y segiumiento al riesgo _x000a__x000a_Se hace reuniones con los servidores del Grupo de Gestión Documental para tratar temas relacionados con la gestión documental en general"/>
    <m/>
    <x v="6"/>
    <x v="1"/>
  </r>
  <r>
    <x v="7"/>
    <x v="3"/>
    <x v="3"/>
    <s v="Económico y reputacional "/>
    <s v="*Influencia de terceras personas para la vinculación del personal._x000a_*Intereses personales para favorecer un tercero"/>
    <s v="Motivación personal para acceder a la vinculación de personal."/>
    <s v="Direccionamiento de vinculación por parte de terceros incluyendo factores que favorezcan el nombramiento en provisionalidad a favor de un tercero solicitando o recibiendo dádivas."/>
    <s v="ii)Ejecucion y Administracion de procesos"/>
    <n v="1"/>
    <x v="1"/>
    <n v="0.2"/>
    <m/>
    <s v=""/>
    <s v="#REF!"/>
    <n v="0"/>
    <s v=""/>
    <n v="1"/>
    <s v="Nombramientos en Encargo: Estudio y análisis de la hoja de vida de los funcionarios vinculados mediante carrera administrativa en los procesos de encargos con el cumplimiento de los requisitos establecidos en el Manual de funciones y Competencias Laborale"/>
    <s v="Probabilidad"/>
    <x v="0"/>
    <s v="Manual"/>
    <s v="40%"/>
    <s v="Documentado"/>
    <s v="Continua"/>
    <s v="Con Registro"/>
    <n v="0.12"/>
    <x v="0"/>
    <n v="0.12"/>
    <s v="Leve"/>
    <n v="0"/>
    <s v="Bajo"/>
    <x v="1"/>
    <s v="Continuar realizando los procesos de vinvulación establecidos en el procedimiento en el SGI: Código: _x000a_A-GH-P001 -  VINCULACIÓN Y DESVINCULACIÓN DE PERSONAL"/>
    <s v="Coordinador de Talento Humano"/>
    <s v="31/08/2020_x000a_Versión 4"/>
    <d v="2021-04-08T00:00:00"/>
    <s v="Se lleva a cabo reunión con el equipo que ejecuta el proceso de nombramientos en provisionalidad para evaluar la pertinencia del seguimiento a este riesgo tras el bajo impacto del mismo sobre dicho proceso._x000a__x000a_Se remite formato de Gestión del Cambio a la Of"/>
    <m/>
    <x v="6"/>
    <x v="1"/>
  </r>
  <r>
    <x v="8"/>
    <x v="4"/>
    <x v="3"/>
    <s v="Económico y reputacional "/>
    <s v="Inadecuada manipulación de las historias laborales por parte de los usuarios."/>
    <s v="Falta de conocimiento o deficiencia en la aplicación en el procedimeinto para acceder a la historia laboral"/>
    <s v="Posibilidad de tener sanciones disciplinaria, penal y/o fiscales por pérdida de la información de un funcionario publico al acceder a una historia laboral "/>
    <s v="ii)Ejecucion y Administracion de procesos"/>
    <n v="6420"/>
    <x v="3"/>
    <n v="1"/>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Seguimiento al prestamos de expedientes, mediante el diligenciamiento del formato de préstamo, el tiempo de préstamo no supera 1 día y se entrega firmado _x000a__x000a_Proporcionar el link de acceso a las expedientes virtuales en primera instancia para controlar en m"/>
    <s v="Probabilidad"/>
    <x v="0"/>
    <s v="Manual"/>
    <s v="40%"/>
    <s v="Documentado"/>
    <s v="Continua"/>
    <s v="Con Registro"/>
    <n v="0.6"/>
    <x v="2"/>
    <n v="0.6"/>
    <s v="Leve"/>
    <n v="0"/>
    <s v="Moderado"/>
    <x v="0"/>
    <s v="Continuar realizando seguimiento al prestamos de expedientes, mediante el diligenciamiento del formato de préstamo, el tiempo de préstamo no supera 1 día y se entrega firmado _x000a__x000a_Proporcionar el link de acceso a las expedientes virtuales en primera instanci"/>
    <s v="Coordinador de Talento Humano"/>
    <d v="2015-10-01T00:00:00"/>
    <d v="2021-08-10T00:00:00"/>
    <s v="Teniendo en cuenta la situación actual del país y las declaratorias de cuarentena, actualmente los funcionarios no tienen acceso a las historias laborales en medio físico, por lo cual se dispone de un link virtual donde se encuentran cargados los expedien"/>
    <s v="Actualmente los funcionarios no tienen acceso a las historias laborales en medio físico, por lo cual se dispone de un link virtual donde se encuentran cargados los expedientes de cada una de las historias laborales; a su vez la mayoría de los documentos s"/>
    <x v="7"/>
    <x v="0"/>
  </r>
  <r>
    <x v="9"/>
    <x v="1"/>
    <x v="3"/>
    <s v="Económico y reputacional "/>
    <s v="* Error en la parametrización de los conceptos salariales y de descuentos para la liquidación de nómina (Desconocimiento de las normas y procedimientos)._x000a_ *Fallas en el sistema de personal y de nómina del Instituto."/>
    <s v="El cargue manual inicial de la información en el sistema"/>
    <s v="Digitación de datos erróneos respecto a  la información que debe contener y reposar en el sistema de personal y nómina para las correspondientes liquidaciones de la misma."/>
    <s v="vii)Usuarios, productos y practicas organizacionales"/>
    <n v="12"/>
    <x v="0"/>
    <n v="0.4"/>
    <s v="Entre 100 y 500 SMLMV"/>
    <s v="Entre 100 y 500 SMLMV"/>
    <s v="#REF!"/>
    <n v="0"/>
    <s v=""/>
    <n v="1"/>
    <s v="Registrar oportunamente las novedades que se presenten dentro del sistema de personal y de nómina._x000a_ Revisión de información generada luego del cargue de la información en el sistema de nómina, mediante la generación de prenóminas, lo cual esta incluido en"/>
    <s v="Probabilidad"/>
    <x v="0"/>
    <s v="Manual"/>
    <s v="40%"/>
    <s v="Documentado"/>
    <s v="Continua"/>
    <s v="Con Registro"/>
    <n v="0.24"/>
    <x v="1"/>
    <n v="0.24"/>
    <s v="Leve"/>
    <n v="0"/>
    <s v="Bajo"/>
    <x v="0"/>
    <s v="Continuar realizando los proceso de revisión y validación del cargue de información mediante la generación de prenóminas._x000a__x000a_"/>
    <s v="Coordinador de Talento Humano"/>
    <d v="2018-06-21T00:00:00"/>
    <d v="2021-08-13T00:00:00"/>
    <s v="Se proyecta el procedimiento de Nómina, el cual se encuentra en proceso de revisión y aprobación por parte de la Secretaría General, para ajustes y posterior Publicación."/>
    <s v="Se continua proceso de ajustes en el procedimiento de nómina con apoyo del Ciclo Financiero y de la asesoría de la Secretaría General._x000a__x000a_Actualmente se generan prenóminas (confidenciales) para realizar las revisiones necesarias frente al cargue de informac"/>
    <x v="8"/>
    <x v="0"/>
  </r>
  <r>
    <x v="3"/>
    <x v="2"/>
    <x v="2"/>
    <m/>
    <m/>
    <m/>
    <m/>
    <m/>
    <n v="12"/>
    <x v="0"/>
    <n v="0.24"/>
    <s v="Entre 100 y 500 SMLMV"/>
    <m/>
    <s v="#REF!"/>
    <n v="0"/>
    <s v=""/>
    <n v="2"/>
    <s v="Revisión de información generada luego del cargue de la información en el sistema de nómina, mediante la generación de prenóminas, lo cual esta incluido en el procedimiento (en proceso de aprobación)."/>
    <s v="Probabilidad"/>
    <x v="0"/>
    <s v="Manual"/>
    <s v="40%"/>
    <s v="Documentado"/>
    <s v="Continua"/>
    <s v="Con Registro"/>
    <n v="0.14399999999999999"/>
    <x v="0"/>
    <n v="0.14399999999999999"/>
    <s v="Leve"/>
    <n v="0"/>
    <s v="Bajo"/>
    <x v="0"/>
    <s v="Aprobación y cargue del procedimiento de nómina en el SGI."/>
    <m/>
    <m/>
    <m/>
    <m/>
    <s v="Se presenta proyecto de procedimiento de nómina el cual esta en proceso de revisión por parte de la coordinadora"/>
    <x v="9"/>
    <x v="0"/>
  </r>
  <r>
    <x v="10"/>
    <x v="1"/>
    <x v="3"/>
    <s v="Económico y reputacional "/>
    <s v="Promulgación de leyes y decretos que implementan las políticas de austeridad del gasto público, que afectan directamente el presupuesto asignada para el buen desarrollo de las actividades indicadas en los planes y programas del Instituto"/>
    <s v="Que se afecte y/o disminuya el presupuesto inicialmente asignado para la ejecución de los planes."/>
    <s v="No realizar la efectiva ejecución de las actividades planeadas dentro de los Planes y Programas de  Gestión del Desarrollo del Talento Humano del Instituto y que limitarían el avance y alcance de los indicadores propios de cada plan."/>
    <s v="ii)Ejecucion y Administracion de procesos"/>
    <n v="19"/>
    <x v="0"/>
    <n v="0.4"/>
    <s v="El riesgo afecta la imagen de la entidad con algunos usuarios de relevancia frente al logro de los objetivos"/>
    <s v="El riesgo afecta la imagen de la entidad con algunos usuarios de relevancia frente al logro de los objetivos"/>
    <s v="#REF!"/>
    <n v="0"/>
    <s v=""/>
    <n v="1"/>
    <s v="Seguimiento a la ejecución del Plan Estratégico del Talento Humano"/>
    <s v="Probabilidad"/>
    <x v="0"/>
    <s v="Manual"/>
    <s v="40%"/>
    <s v="Documentado"/>
    <s v="Continua"/>
    <s v="Con Registro"/>
    <n v="0.24"/>
    <x v="1"/>
    <n v="0.24"/>
    <s v="Leve"/>
    <n v="0"/>
    <s v="Bajo"/>
    <x v="0"/>
    <s v="Continuar con el seguimiento a la ejecución del Plan Estratégico del Talento Humano._x000a_Realizar procesos de autoevaluación y retroalimentación del avance de cada uno de los planes y su ejecución de manera periodíca."/>
    <s v="Coordinador de Talento Humano"/>
    <d v="2021-01-01T00:00:00"/>
    <n v="6684529"/>
    <s v="Actualmente se realiza seguimiento a los indicadores formulados en cada uno de los planes publicados, y dicho seguimiento de encuentra contenido en el Sietema de Gestión Documental Orfeo."/>
    <s v="Se continua realizando el respectivo seguimiento a los indicadores formulados en cada uno de los planes publicados de manera mensual. Este seguimiento se encuentra cargado en expediente del Sistema de Gestión Documental Orfeo mediante número: 202120204310"/>
    <x v="10"/>
    <x v="0"/>
  </r>
  <r>
    <x v="3"/>
    <x v="2"/>
    <x v="2"/>
    <m/>
    <m/>
    <m/>
    <m/>
    <s v="ii)Ejecucion y Administracion de procesos"/>
    <n v="19"/>
    <x v="0"/>
    <n v="0.24"/>
    <s v="El riesgo afecta la imagen de la entidad con algunos usuarios de relevancia frente al logro de los objetivos"/>
    <m/>
    <s v="#REF!"/>
    <n v="0"/>
    <s v=""/>
    <n v="2"/>
    <s v="Seguimiento mensual que se realiza actualmente a los procesos de contratación derivado de la ejecución de los planes."/>
    <s v="Probabilidad"/>
    <x v="0"/>
    <s v="Manual"/>
    <s v="40%"/>
    <s v="Documentado"/>
    <s v="Continua"/>
    <s v="Con Registro"/>
    <n v="0.14399999999999999"/>
    <x v="0"/>
    <n v="0.14399999999999999"/>
    <s v="Leve"/>
    <n v="0"/>
    <s v="Bajo"/>
    <x v="0"/>
    <s v="Continuar con el seguimiento mensual que se realiza actualmente a los procesos de contratación derivado de la ejecución de los planes._x000a_"/>
    <s v="Coordinador de Talento Humano"/>
    <d v="2021-01-01T00:00:00"/>
    <d v="2021-08-13T00:00:00"/>
    <s v="A su vez se realiza seguimiento a los procesos de contratación propios de los Planes de Talento Humano, los cuales también se encuentran incluidos en el Sistema de Gestión Documental Orfeo de manera mensual."/>
    <s v="Se continua realizando seguimiento a los procesos de contratación propios de los Planes de Talento Humano, los cuales también se encuentran incluidos en el Sistema de Gestión Documental Orfeo mediante número radicado: 20212020002993"/>
    <x v="11"/>
    <x v="0"/>
  </r>
  <r>
    <x v="3"/>
    <x v="2"/>
    <x v="2"/>
    <m/>
    <m/>
    <m/>
    <m/>
    <s v="ii)Ejecucion y Administracion de procesos"/>
    <n v="19"/>
    <x v="0"/>
    <n v="0.14000000000000001"/>
    <s v="El riesgo afecta la imagen de la entidad con algunos usuarios de relevancia frente al logro de los objetivos"/>
    <m/>
    <s v="#REF!"/>
    <n v="0"/>
    <s v=""/>
    <n v="3"/>
    <s v="Seguimiento mensual al avance de los indicadores inmersos en cada uno de los Planes de Talento Humano."/>
    <s v="Probabilidad"/>
    <x v="0"/>
    <s v="Manual"/>
    <s v="40%"/>
    <s v="Documentado"/>
    <s v="Continua"/>
    <s v="Con Registro"/>
    <n v="8.4000000000000005E-2"/>
    <x v="0"/>
    <n v="8.4000000000000005E-2"/>
    <s v="Leve"/>
    <n v="0"/>
    <s v="Bajo"/>
    <x v="0"/>
    <s v="Continuar con el seguimiento mensual al avance de los indicadores inmersos en cada uno de los Planes de Talento Humano._x000a_"/>
    <s v="Coordinador de Talento Humano"/>
    <d v="2021-01-01T00:00:00"/>
    <d v="2021-08-13T00:00:00"/>
    <s v="Actualmente se realiza seguimiento a los indicadores formulados en cada uno de los planes publicados, y dicho seguimiento de encuentra contenido en el Sietema de Gestión Documental Orfeo."/>
    <s v="Se continua realizando el respectivo seguimiento a los indicadores formulados en cada uno de los planes publicados de manera mensual. Este seguimiento se encuentra cargado en expediente del Sietema de Gestión Documental Orfeo mediante número: 202120204310"/>
    <x v="10"/>
    <x v="0"/>
  </r>
  <r>
    <x v="11"/>
    <x v="1"/>
    <x v="3"/>
    <s v="Económico y reputacional "/>
    <s v="*Presentación de documentación incompleta e indebido diligenciamiento del formato de afiliación. _x000a_ *Reporte inoportuno de la novedad de traslado."/>
    <s v="Reporte inoportuno de la novedad de vinculación._x000a_ _x000a_ Incumplimiento en la entrega de documentos propios para realizar las respectivas afiliaciones."/>
    <s v="Probabilidad que se geenre un Incumplimiento a la afiliación del Sistema General de Seguridad Social y Riesgos Profesionales por reporte inoportuno de la novedad de vinculación "/>
    <s v="vii)Usuarios, productos y practicas organizacionales"/>
    <n v="36"/>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Afiliación oportuna de los funcionarios al Sistema General de Seguridad Social y Riesgos Laborales teniendo en cuenta la normatividad legal vigente. "/>
    <s v="Probabilidad"/>
    <x v="0"/>
    <s v="Manual"/>
    <s v="40%"/>
    <s v="Documentado"/>
    <s v="Continua"/>
    <s v="Con Registro"/>
    <n v="0.36"/>
    <x v="1"/>
    <n v="0.36"/>
    <s v="Leve"/>
    <n v="0"/>
    <s v="Bajo"/>
    <x v="0"/>
    <s v="Continuar realizando los procesos de afiliación oportuna de los funcionarios al Sistema General de Seguridad Social y Riesgos Laborales teniendo en cuenta la normatividad legal vigente. "/>
    <s v="Coordinador de Talento Humano"/>
    <d v="2019-02-25T00:00:00"/>
    <d v="2021-08-10T00:00:00"/>
    <s v="Actualmente se realiza el cargue de información de soportes de afiliación al Sistema de Seguridad Social y Riesgos Laborales en carpeta compartida de Drive bajo confidencialidad."/>
    <s v="Actualmente se continúa realizando el proceso de afiliación y generación de soportes de afiliación al Sistema de Seguridad Social y Riesgos Laborales de acuerdo a las vinculaciones y contratos propios del Ideam."/>
    <x v="12"/>
    <x v="0"/>
  </r>
  <r>
    <x v="3"/>
    <x v="2"/>
    <x v="2"/>
    <m/>
    <m/>
    <m/>
    <m/>
    <s v="vii)Usuarios, productos y practicas organizacionales"/>
    <n v="36"/>
    <x v="2"/>
    <n v="0.36"/>
    <s v="El riesgo afecta la imagen de la entidad internamente, de conocimiento general nivel interno, de junta directiva y accionistas y/o de provedores"/>
    <m/>
    <s v="#REF!"/>
    <n v="0"/>
    <s v=""/>
    <n v="2"/>
    <s v="_x000a_Solicitudes directas y documentadas a los nuevos funcionarios mediante el envío del listado de los documentos inherentes para llevar a cabo los procesos de afiliación_x000a_"/>
    <s v="Probabilidad"/>
    <x v="0"/>
    <s v="Manual"/>
    <s v="40%"/>
    <s v="Documentado"/>
    <s v="Continua"/>
    <s v="Con Registro"/>
    <n v="0.216"/>
    <x v="1"/>
    <n v="0.216"/>
    <s v="Leve"/>
    <n v="0"/>
    <s v="Bajo"/>
    <x v="0"/>
    <s v="_x000a_Continuar realizando las solicitudes directas y documentadas a los nuevos funcionarios mediante el envío del listado de los documentos inherentes para llevar a cabo los procesos de afiliación_x000a_"/>
    <s v="Coordinador de Talento Humano"/>
    <d v="2019-02-25T00:00:00"/>
    <d v="2021-08-10T00:00:00"/>
    <m/>
    <s v="Se continúan realizando los procesos de afiliación al Sistema de Seguridad Social y Riesgos Laborales en el momento de la remisión de la documentación requerida para ello."/>
    <x v="12"/>
    <x v="0"/>
  </r>
  <r>
    <x v="3"/>
    <x v="2"/>
    <x v="2"/>
    <m/>
    <m/>
    <m/>
    <m/>
    <s v="vii)Usuarios, productos y practicas organizacionales"/>
    <n v="36"/>
    <x v="2"/>
    <n v="0.22"/>
    <s v="El riesgo afecta la imagen de la entidad internamente, de conocimiento general nivel interno, de junta directiva y accionistas y/o de provedores"/>
    <m/>
    <s v="#REF!"/>
    <n v="0"/>
    <s v=""/>
    <n v="3"/>
    <s v="Control de soportes de afiliación generados tras surtido el trámite de cada una de las afiliaciones."/>
    <s v="Probabilidad"/>
    <x v="0"/>
    <s v="Manual"/>
    <s v="40%"/>
    <s v="Documentado"/>
    <s v="Continua"/>
    <s v="Con Registro"/>
    <n v="0.13200000000000001"/>
    <x v="0"/>
    <n v="0.13200000000000001"/>
    <s v="Leve"/>
    <n v="0"/>
    <s v="Bajo"/>
    <x v="0"/>
    <s v="Continuar llevando el control de soportes de afiliación generados tras surtido el trámite de cada una de las afiliaciones."/>
    <s v="Coordinador de Talento Humano"/>
    <d v="2019-02-25T00:00:00"/>
    <d v="2021-08-10T00:00:00"/>
    <s v="A su vez se surten los procesos de recolección de documentación antes del acto de posesión mediante correo electrónico el cual contempla una lista de chequeo de los documentos necesarios y obligatorios a allegar antes de dicho nombramiento."/>
    <s v="Actualmente se continúa realizando el proceso de afiliación y generación de soportes de afiliación al Sistema de Seguridad Social a las vinculaciones propias del Ideam."/>
    <x v="12"/>
    <x v="0"/>
  </r>
  <r>
    <x v="12"/>
    <x v="0"/>
    <x v="4"/>
    <s v="Económico"/>
    <s v="Falta de aplicación de manera adecuada del procedimiento pago a proveedores y contratistas"/>
    <s v="_x000a__x000a_Incumplimiento por parte de los proveedores y contratistas a los requisitos previstos por el IDEAM en el procedimiento pago a proveedores y contratistas establecidos para  las cuentas de cobro."/>
    <s v="_x000a_Probabilidad de  afectacion al desempeño eficaz y eficiente de la gestion financiera en el registro de las obligaciones adquiridas con proveedores y contratistas por incumplimeinto por parte de estos a los requisitos previstos por el IDEAM en el procedim"/>
    <s v="ii)Ejecucion y Administracion de procesos"/>
    <n v="4000"/>
    <x v="4"/>
    <n v="0.8"/>
    <s v="Entre 10 y 50 SMLMV"/>
    <s v="Entre 10 y 50 SMLMV"/>
    <s v="#REF!"/>
    <n v="0"/>
    <s v=""/>
    <n v="1"/>
    <s v="El profesional y/o contratista verifica por medio del check list el cumplimiento de los requisitos legales establecidos para el tramite de las cuentas de proveedores y contratistas una vez radicada al grupo de contabilidad. En el caso de no cumplir con lo"/>
    <s v="Probabilidad"/>
    <x v="0"/>
    <s v="Manual"/>
    <s v="40%"/>
    <s v="Documentado"/>
    <s v="Continua"/>
    <s v="Con Registro"/>
    <n v="0.48"/>
    <x v="2"/>
    <n v="0.48"/>
    <s v="Leve"/>
    <n v="0"/>
    <s v="Moderado"/>
    <x v="0"/>
    <s v="Llevar indicador de verificación de requisitos trámites cuenta de cobro ."/>
    <s v="Secretaria de contabilidad"/>
    <s v="Permanente"/>
    <d v="2021-08-14T00:00:00"/>
    <s v="Revisión de contexto estratégico, actualización en la redacción de riesgos e inclusión de los riesgos en el mapa valorados bajo la nueva metodología del DAFP. _x000a_ _x000a_ Entre el periodo comprendido de diciembre de 2020 a marzo 2021. Se adjunta la relación de la"/>
    <s v="Se verifico el formato de check list y se determino que el mismo no requeria de ser actualizado; por lo cual se anexan evidencias de trazabilidad en la aplicación del control con respecto a la verificación que se realiza desde el grupo de contabilidad a l"/>
    <x v="13"/>
    <x v="0"/>
  </r>
  <r>
    <x v="3"/>
    <x v="2"/>
    <x v="2"/>
    <m/>
    <m/>
    <m/>
    <m/>
    <s v="ii)Ejecucion y Administracion de procesos"/>
    <n v="4000"/>
    <x v="4"/>
    <n v="0.48"/>
    <s v="Entre 10 y 50 SMLMV"/>
    <s v="Entre 10 y 50 SMLMV"/>
    <s v="#REF!"/>
    <n v="0"/>
    <s v=""/>
    <n v="2"/>
    <s v="El grupo  de contabilidad realiza periodicamente socialización y capacitaciones a contratistas y supervisores sobre el adecuado diligenciamiento de las cuentas de cobro y los documentos soportes que son requeridos para la oportuna aprobación de las mismas"/>
    <s v="Probabilidad"/>
    <x v="0"/>
    <s v="Manual"/>
    <s v="40%"/>
    <s v="Sin Documentar"/>
    <s v="Continua"/>
    <s v="Con Registro"/>
    <n v="0.28799999999999998"/>
    <x v="1"/>
    <n v="0.28799999999999998"/>
    <s v="Leve"/>
    <n v="0"/>
    <s v="Bajo"/>
    <x v="0"/>
    <m/>
    <s v="Secretaria de contabilidad"/>
    <s v="Permanente"/>
    <d v="2021-08-14T00:00:00"/>
    <m/>
    <m/>
    <x v="6"/>
    <x v="2"/>
  </r>
  <r>
    <x v="13"/>
    <x v="3"/>
    <x v="4"/>
    <s v="Económico y reputacional "/>
    <s v="Posibles comportamientos no éticos de los empleados"/>
    <s v="Falta de verificación de los soportes legales y y documentación establecida como requisito por el Ideam. Así como debilidad en la revisión y en la aprobación de las obligaciones por parte del coordinador."/>
    <s v=" Probabilidad de recibir beneficio economico por parte de un  tercero,  debido al tramite de obligaciones sin el cumplimiento de los requisitos definidos por el IDEAM en el procedimiento pago a proveedores y contratistas"/>
    <s v="v)Fraude Interno"/>
    <n v="1"/>
    <x v="1"/>
    <n v="0.2"/>
    <s v="Entre 10 y 50 SMLMV"/>
    <s v="Entre 10 y 50 SMLMV"/>
    <s v="#REF!"/>
    <n v="0"/>
    <s v=""/>
    <n v="1"/>
    <s v="El profesional y/o contratista verifica por medio del check list el cumplimiento de los requisitos legales establecidos para el tramite de las cuentas de proveedores y contratistas una vez radicada al grupo de contabiliad. En el caso de no cumplir con los"/>
    <s v="Probabilidad"/>
    <x v="0"/>
    <s v="Manual"/>
    <s v="40%"/>
    <s v="Documentado"/>
    <s v="Continua"/>
    <s v="Con Registro"/>
    <n v="0.12"/>
    <x v="0"/>
    <n v="0.12"/>
    <s v="Leve"/>
    <n v="0"/>
    <s v="Bajo"/>
    <x v="0"/>
    <s v="Llevar matriz novedades mes cuentas de cobro"/>
    <s v="Secretaria de contabilidad"/>
    <s v="Permanente"/>
    <d v="2021-08-14T00:00:00"/>
    <s v="Revisión de contexto estratégico, actualización en la redacción de riesgos e inclusión de los riesgos en el mapa valorados bajo la nueva metodología del DAFP. _x000a_ _x000a_ Entre el periodo comprendido de diciembre de 2020 a marzo 2021. Se adjunta la relación de la"/>
    <s v="Se verifico el formato de check list y se determino que el mismo no requeria de ser actualizado; asi mismo se solicito reunion con la Oficina de planeación con el fin de verificar y actualizar el mapa de riesgos por lo que mediante correo electronico se e"/>
    <x v="13"/>
    <x v="0"/>
  </r>
  <r>
    <x v="14"/>
    <x v="0"/>
    <x v="4"/>
    <s v="Económico y reputacional "/>
    <s v="Información financiera reportada por las areas generadoras de información diferente a la registrada en los estados financieros"/>
    <s v="Falta de conciliaciones entre el Grupo de Contabilidad y las áreas generadoras de información contable"/>
    <s v="Posibilidad de recibir requerimientos e investigaciones por parte de los entes de control por inexactitud en las cifras reveladas en los Estados Financieros del IDEAM."/>
    <s v="ii)Ejecucion y Administracion de procesos"/>
    <n v="84"/>
    <x v="2"/>
    <n v="0.6"/>
    <s v="El riesgo afecta la imagen de la entidad con algunos usuarios de relevancia frente al logro de los objetivos"/>
    <s v="El riesgo afecta la imagen de la entidad con algunos usuarios de relevancia frente al logro de los objetivos"/>
    <s v="#REF!"/>
    <n v="0"/>
    <s v=""/>
    <n v="1"/>
    <s v="El profesional y/o contratista mensualmente o trimestralmente, según corresponda, verifica información entregada por parte de las áreas generadoras de información contable vs los registros en el aplicativo SIIF Nación II, de acuerdo con las fechas estable"/>
    <s v="Probabilidad"/>
    <x v="0"/>
    <s v="Manual"/>
    <s v="40%"/>
    <s v="Documentado"/>
    <s v="Continua"/>
    <s v="Con Registro"/>
    <n v="0.36"/>
    <x v="1"/>
    <n v="0.36"/>
    <s v="Leve"/>
    <n v="0"/>
    <s v="Bajo"/>
    <x v="0"/>
    <s v="Elaborar las conciliaciones contables, para ser revisadas y aprobadas por contabilidad y el área generadora de información contable."/>
    <s v="Profesionales y/o contratistas del grupo de contabilidad"/>
    <s v="Permanente"/>
    <d v="2021-08-14T00:00:00"/>
    <s v="Revisión de contexto estratégico, actualización en la redacción de riesgos e inclusión de los riesgos en el mapa valorados bajo la nueva metodología del DAFP. _x000a_ _x000a_ Entre el periodo comprendido de diciembre 2020 a marzo 2021, I- Cuatrimestre de 2021 se repo"/>
    <s v="Como evidencias de cumplimiento en la aplicación de los controles establecidos para este riesgo se cargo en la ruta determinada mediante el memorando 20211010001903 las conciliaciones entre contabilidad y las diferentes areas generadoras de la información"/>
    <x v="14"/>
    <x v="0"/>
  </r>
  <r>
    <x v="15"/>
    <x v="5"/>
    <x v="4"/>
    <s v="Económico y reputacional "/>
    <s v="Desconocimiento de las fechas para la presentación de boletines y reportes de ley"/>
    <s v="Desconocimiento de las fechas para la presentación de boletines y reportes de ley"/>
    <s v="Posibilidad de recibir sanciones por parte del ente de control u otro ente regulador por la inoportunidad en la presentación de los boletines y reportes de ley a la Contaduria General de la Nación."/>
    <s v="ii)Ejecucion y Administracion de procesos"/>
    <n v="12"/>
    <x v="0"/>
    <n v="0.4"/>
    <s v="El riesgo afecta la imagen de la entidad con algunos usuarios de relevancia frente al logro de los objetivos"/>
    <s v="El riesgo afecta la imagen de la entidad con algunos usuarios de relevancia frente al logro de los objetivos"/>
    <s v="#REF!"/>
    <n v="0"/>
    <s v=""/>
    <n v="1"/>
    <s v="El profesional especializado al inicio de periodo contable verifica en la pagina del ente regulador las fechas e información a reportar y elabora el calendario contable para dar cumplimiento oportuno a las fechas establecidas y de manera mensual si es el "/>
    <s v="Probabilidad"/>
    <x v="0"/>
    <s v="Manual"/>
    <s v="40%"/>
    <s v="Documentado"/>
    <s v="Continua"/>
    <s v="Con Registro"/>
    <n v="0.24"/>
    <x v="1"/>
    <n v="0.24"/>
    <s v="Leve"/>
    <n v="0"/>
    <s v="Bajo"/>
    <x v="0"/>
    <s v="Elaborar el cronograma de los reportes a entregar a los entes de control y se indicara la fecha de validación del reporte ante el ente de control. Este cronograma puede presentar cambios de acuerdo a los cambio de la Contaduria, por lo cual puede presenta"/>
    <s v="Profesional especializado del grupo de contabilidad"/>
    <s v="Permanente"/>
    <d v="2021-08-14T00:00:00"/>
    <s v="Revisión de contexto estratégico, actualización en la redacción de riesgos e inclusión de los riesgos en el mapa valorados bajo la nueva metodología del DAFP. _x000a_ _x000a_ En el I- cuatrimestre de 2021 (dic 2020 a marzo 2021) se reporto: _x000a_ _x000a_ Este reporte se realiz"/>
    <s v="Como evidencias de cumplimiento en la aplicación de los controles establecidos para este riesgo se cargo en la ruta determinada mediante el memorando 20211010001903 el cronograma de informes contables, la evidencia de envio de la información a la Contadur"/>
    <x v="15"/>
    <x v="0"/>
  </r>
  <r>
    <x v="16"/>
    <x v="4"/>
    <x v="4"/>
    <s v="Económico y reputacional "/>
    <s v="Documentos y/o soportes contables generados por el grupo de contabilidad, accesibles a usuarios no autorizados que puedan modificar o eliminar información relevante de la contabilidad o que la soporte"/>
    <s v="*No elaboración de archivos de respaldo_x000a_ *Falta de limitación al ingreso y manipulación de la información generada"/>
    <s v="Posibilidad de reprocesos de actividades y aumento de carga operativa por perdida, eliminacion, modificacion u ocultamiento de la informacion de la entidad que reposa en Drive."/>
    <s v="iii)Fallas Tecnologicas"/>
    <n v="4000"/>
    <x v="4"/>
    <n v="0.8"/>
    <s v="El riesgo afecta la imagen de la entidad con algunos usuarios de relevancia frente al logro de los objetivos"/>
    <s v="El riesgo afecta la imagen de la entidad con algunos usuarios de relevancia frente al logro de los objetivos"/>
    <s v="#REF!"/>
    <n v="0"/>
    <s v=""/>
    <n v="1"/>
    <s v="En drive se tiene el espacio de almacenamiento que permite habilitar a usuarios para modificación y/o consulta, además se puede observar el ultimo usuario que modifico dicho documento."/>
    <s v="Probabilidad"/>
    <x v="0"/>
    <s v="Manual"/>
    <s v="40%"/>
    <s v="Documentado"/>
    <s v="Continua"/>
    <s v="Con Registro"/>
    <n v="0.48"/>
    <x v="2"/>
    <n v="0.48"/>
    <s v="Leve"/>
    <n v="0"/>
    <s v="Moderado"/>
    <x v="0"/>
    <s v="Realizar reunión para detereminar los lineamientos de la información que se sube por parte de contabilidad al DRIVE."/>
    <s v="Profesionales y/o contratistas del grupo de contabilidad"/>
    <s v="Permanente"/>
    <d v="2021-04-19T00:00:00"/>
    <s v="Revisión de contexto estratégico, actualización en la redacción de riesgos e inclusión de los riesgos en el mapa valorados bajo la nueva metodología del DAFP. _x000a_ _x000a_ Entre el periodo comprendido entre diciembre 2020 y marzo 2021, correspondiente al 1- cuatri"/>
    <m/>
    <x v="6"/>
    <x v="1"/>
  </r>
  <r>
    <x v="3"/>
    <x v="2"/>
    <x v="2"/>
    <m/>
    <m/>
    <m/>
    <m/>
    <s v="vii)Usuarios, productos y practicas organizacionales"/>
    <n v="4000"/>
    <x v="4"/>
    <n v="0.8"/>
    <s v="El riesgo afecta la imagen de la entidad con algunos usuarios de relevancia frente al logro de los objetivos"/>
    <m/>
    <s v="#REF!"/>
    <n v="0"/>
    <s v=""/>
    <n v="2"/>
    <s v="El cordinador del grupo de contabilidad reporta al administrador de SIIF Nación las novedades para modificación y accesos de usuarios al aplicativo SIIF Nación en el modulo contable."/>
    <s v="Probabilidad"/>
    <x v="0"/>
    <s v="Manual"/>
    <s v="40%"/>
    <s v="Sin Documentar"/>
    <s v="Continua"/>
    <s v="Con Registro"/>
    <n v="0.48"/>
    <x v="2"/>
    <n v="0.48"/>
    <s v="Leve"/>
    <n v="0"/>
    <s v="Moderado"/>
    <x v="0"/>
    <s v="Diligenciar los formularios de SIIF Nación II, para habilitar o cambiar funciones a los usuarios de la herramienta, si se presentan ingresos o cambios en los usuarios."/>
    <s v="Profesional especializado del grupo de contabilidad"/>
    <s v="Permanente"/>
    <d v="2021-04-19T00:00:00"/>
    <s v="Revisión de contexto estratégico, actualización en la redacción de riesgos e inclusión de los riesgos en el mapa valorados bajo la nueva metodología del DAFP. _x000a_ _x000a_ Entre el periodo comprendido entre diciembre 2020 y marzo 2021, correspondiente al 1- cuatri"/>
    <m/>
    <x v="6"/>
    <x v="1"/>
  </r>
  <r>
    <x v="17"/>
    <x v="0"/>
    <x v="4"/>
    <s v="Económico"/>
    <s v="Inoportunidad en los pagos"/>
    <s v="*Demora en el trámite de las obligaciones que son allegadas a la dependencia para pago_x000a_ _x000a_ *Calidad de la información y/o documentación"/>
    <s v="Probabilidad de sanciones disciplinarias, fiscales y penales por incumplimiento de los pagos o pago no oportuno obligaciones contraídas por el Instituto con terceros en los términos establecidos por parte del Instituto. "/>
    <s v="ii)Ejecucion y Administracion de procesos"/>
    <n v="12000"/>
    <x v="3"/>
    <n v="1"/>
    <s v="Afectación menor a 10 SMLMV"/>
    <s v="Afectación menor a 10 SMLMV"/>
    <s v="#REF!"/>
    <n v="0"/>
    <s v=""/>
    <n v="1"/>
    <s v="El funcionario y/o contratista del grupo de tesorería verifica que la información y documentación anexas en el radicado correspondan con el tipo de pago que se espera realizar a través los requisitos definidos en los procedimientos de pago."/>
    <s v="Probabilidad"/>
    <x v="0"/>
    <s v="Manual"/>
    <s v="40%"/>
    <s v="Documentado"/>
    <s v="Continua"/>
    <s v="Con Registro"/>
    <n v="0.6"/>
    <x v="2"/>
    <n v="0.6"/>
    <s v="Leve"/>
    <n v="0"/>
    <s v="Moderado"/>
    <x v="0"/>
    <s v="Seguimiento periódico (diario) a las obligaciones pendientes de pago."/>
    <s v="Coordinador Grupo de Tesorería"/>
    <d v="2021-01-02T00:00:00"/>
    <d v="2021-08-10T00:00:00"/>
    <s v="1- Se valida al final del día en SIIF Nación que las obligaciones asignadas a tesorería queden pagadas._x000a_ _x000a_ 2- Se genera el reporte mensual donde se evidencia los pagos oportunos."/>
    <s v="1- Se valida al final del día en SIIF Nación que las obligaciones asignadas a tesorería queden pagadas._x000a__x000a_2- Se genera el reporte mensual donde se evidencia los pagos oportunos."/>
    <x v="16"/>
    <x v="0"/>
  </r>
  <r>
    <x v="18"/>
    <x v="0"/>
    <x v="4"/>
    <s v="Económico"/>
    <s v="Errores en la presentación y pago de las declaraciones tributarias a nombre del Instituto"/>
    <s v="*Desconocimiento en la legislación tributaria actual para la revisión de la liquidaciones de impuestos a cargo del Instituto, por parte de los responsables de practicar las Retenciones _x000a_ _x000a_ *Error en la determinación del los impuestos a cargo del Instituto"/>
    <s v="* Probabilidad de sanciones disciplinarias, fiscales y penales por incumplimiento y/o inexactitudes en las declaraciones y pagos de impuestos._x000a_ _x000a_ * Probabilidad de pago no oportuno de las responsabilidades tributarias del Instituto con las administracione"/>
    <s v="ii)Ejecucion y Administracion de procesos"/>
    <n v="96"/>
    <x v="2"/>
    <n v="0.6"/>
    <s v="Afectación menor a 10 SMLMV"/>
    <s v="Afectación menor a 10 SMLMV"/>
    <s v="#REF!"/>
    <n v="0"/>
    <s v=""/>
    <n v="1"/>
    <s v="El funcionario y/o contratista del grupo de tesorería y las áreas operativas verifican que la información y documentación anexas en el radicado correspondan con el tipo de impuestos o contribución a declarar y pagar a través los requisitos definidos en lo"/>
    <s v="Probabilidad"/>
    <x v="0"/>
    <s v="Manual"/>
    <s v="40%"/>
    <s v="Documentado"/>
    <s v="Continua"/>
    <s v="Con Registro"/>
    <n v="0.36"/>
    <x v="1"/>
    <n v="0.36"/>
    <s v="Leve"/>
    <n v="0"/>
    <s v="Bajo"/>
    <x v="0"/>
    <s v="1- Se efectúa la revisión de la liquidación de los impuestos a las obligaciones allegadas al Grupo de Tesorería antes de realizar los pagos, de acuerdo a los cuadros adjuntos. _x000a_ _x000a_ 2- Se devuelven a contabilidad los Orfeos que presentan diferencias para su"/>
    <s v="Funcionarios y contratista Grupo de Tesorería"/>
    <d v="2021-01-02T00:00:00"/>
    <d v="2021-08-10T00:00:00"/>
    <s v="1- Se verifica en cada una de las obligaciones asignadas a tesorería, que la liquidación de impuestos sea la correcta; se devuelven por Orfeo a contabilidad las que presentaron diferencias y se deja nota en el histórico. _x000a_ _x000a_ 2- Se genera reporte mensual s"/>
    <s v="1- Se compara en cada una de las obligaciones asignadas a tesorería, que la liquidación de impuestos concuerden con el anexo &quot;liquidacion de impuestos&quot; realizada por contabilidad; se devuelve por Orfeo al grupo de contabilidad las que presentarón diferenc"/>
    <x v="17"/>
    <x v="0"/>
  </r>
  <r>
    <x v="19"/>
    <x v="0"/>
    <x v="4"/>
    <s v="Económico y reputacional "/>
    <s v="Errores en el desarrollo de actividades a cargo de la coordinación."/>
    <s v="*Profesional Especializado 2028-17 no capacitado para desarrollar las funciones del cargo; desconocimiento de la normativa vigente._x000a_ _x000a_ * Sobrecarga laboral para el coordinador, cansancio mental y físico que conlleva a la posible materialización de riesgos"/>
    <s v="* Probabilidad de sanciones disciplinarias, fiscales y penales por incumplimiento y/o inexactitudes o errores en pagos, presentación de impuestos y gestión de PAC."/>
    <s v="vii)Usuarios, productos y practicas organizacionales"/>
    <n v="325"/>
    <x v="2"/>
    <n v="0.6"/>
    <s v="Afectación menor a 10 SMLMV"/>
    <s v="Afectación menor a 10 SMLMV"/>
    <s v="#REF!"/>
    <n v="0"/>
    <s v=""/>
    <n v="1"/>
    <s v="Tramitar ante el Grupo de Administración y Desarrollo de Talento Humano la gestión para solucionar la debilidad que tiene la dependencia de tesorería con respecto a la formación y experiencia del Profesional Especializado 2028-17 en la materia."/>
    <s v="Probabilidad"/>
    <x v="0"/>
    <s v="Manual"/>
    <s v="40%"/>
    <s v="Documentado"/>
    <s v="Continua"/>
    <s v="Con Registro"/>
    <n v="0.36"/>
    <x v="1"/>
    <n v="0.36"/>
    <s v="Leve"/>
    <n v="0"/>
    <s v="Bajo"/>
    <x v="0"/>
    <s v="Solicitar intervención al Grupo de Administración y Desarrollo de Talento Humano para la solución de la situación."/>
    <s v="Coordinador Grupo de Tesorería"/>
    <d v="2021-01-02T00:00:00"/>
    <d v="2021-08-10T00:00:00"/>
    <s v="1- Se efectúa la revisión del manual de funciones con el Profesional Especializado 2028-17._x000a_ _x000a_ 2- Se solicita reubicación, por parte del Profesional Especializado 2028-17, a su cargo de planta con el fin de minimizar el riesgo."/>
    <s v="1. Se realizo la reubicación del Profesional Especializado 2028-17 a su cargo de Profesional Especializado 2028-15 de la Oficina de Planeación en aceptacion de la renuncia según Resolución N°0404 del 12 de mayo de 2021._x000a__x000a_2. Se realiza la provisión del emp"/>
    <x v="18"/>
    <x v="0"/>
  </r>
  <r>
    <x v="20"/>
    <x v="1"/>
    <x v="5"/>
    <s v="Reputacional "/>
    <s v="_x000a_* Indisponibilidad de recursos_x000a_* Situaciones de orden público _x000a_* Falla en el suministro o saturación de  las telecomunicaciones (internet, enlaces datos, planta telefónica y relacionados)."/>
    <s v="* Obsolescencia de los equipos de OSPA  (hardware y software)  generando fallas tecnologicas en el instituto_x000a__x000a_* Falta de personal idóneo para prestar el servicio de pronósticos y alertas."/>
    <s v="Probabilidad de pérdida de credibilidad de la entidad ante la comunidad, aumento en la incertidumbre en el análisis de la información y emisión de alertas oportuna para la toma de decisiones relacionadas con la gestión del riesgo, por fallas en el suminin"/>
    <s v="iii)Fallas Tecnologicas"/>
    <n v="365"/>
    <x v="2"/>
    <n v="0.6"/>
    <s v="El riesgo afecta la imagen de la entidad con algunos usuarios de relevancia frente al logro de los objetivos"/>
    <s v="El riesgo afecta la imagen de la entidad con algunos usuarios de relevancia frente al logro de los objetivos"/>
    <s v="#REF!"/>
    <n v="0"/>
    <s v=""/>
    <n v="1"/>
    <s v="Aplicación del procedimiento soporte técnico de informática por mesa de ayuda para solicitar el apoyo de manera inmediata de acuerdo a la magnitud de los daños"/>
    <s v="Probabilidad"/>
    <x v="1"/>
    <s v="Manual"/>
    <s v="30%"/>
    <s v="Sin Documentar"/>
    <s v="Continua"/>
    <s v="Con Registro"/>
    <n v="0.42"/>
    <x v="2"/>
    <n v="0.42"/>
    <s v="Leve"/>
    <n v="0"/>
    <s v="Moderado"/>
    <x v="0"/>
    <s v="Documentar y realizar seguimiento al cierre o respuesta de las mesas de ayuda enviadas a informatica. "/>
    <s v="Jefe OSPA"/>
    <s v="Permanente"/>
    <d v="2021-08-10T00:00:00"/>
    <s v="Se actualiza de acuerdo a la guia del DAPF la redacción del riesgo y se incluyen nuevos controles ya que el definido anteriormente no se encontraba relacionado con la causa raíz, por lo cual se generará la evidencia de este control en el proximo cuatrimes"/>
    <s v="Se actualiza el mapa de riesgos de la Ofcina del Servicio de Pronosticos y Alertas de acuerdo a la guia de administracion de riesgos del DAFP version 5_x000a_(Diciembre 2020), y con base en la mesa de trabajo virtual del dia 10 de agosto 2021. Anexo formato con"/>
    <x v="19"/>
    <x v="0"/>
  </r>
  <r>
    <x v="3"/>
    <x v="2"/>
    <x v="2"/>
    <m/>
    <m/>
    <m/>
    <m/>
    <s v="iii)Fallas Tecnologicas"/>
    <n v="365"/>
    <x v="2"/>
    <n v="0.36"/>
    <s v="El riesgo afecta la imagen de la entidad con algunos usuarios de relevancia frente al logro de los objetivos"/>
    <m/>
    <s v="#REF!"/>
    <n v="0.42"/>
    <s v=""/>
    <n v="2"/>
    <s v="Capacitaciones a los funcionarios y coordinadores que pertenecen a la OSPA sobre el funcionamiento de la misma, que incluya procedimientos para manejo de equipos, reporte en mesa de ayuda, inspecciones y monitoreo a equipos y sistemas que maneja la depend"/>
    <s v="Probabilidad"/>
    <x v="0"/>
    <s v="Manual"/>
    <s v="40%"/>
    <s v="Documentado"/>
    <s v="Aleatoria"/>
    <s v="Con Registro"/>
    <n v="0.216"/>
    <x v="1"/>
    <n v="0.216"/>
    <s v="Moderado"/>
    <n v="0.42"/>
    <s v="Moderado"/>
    <x v="0"/>
    <s v="Se realizara cada vez que ingrese un funcionario o contratista nuevo una inducción a las activudades o responsabilidades que tendrá y periodicamente se realizan socialización del adecuado funcionamiento de los equipos  y sistemas que maneja la dependencia"/>
    <s v="Jefe OSPA"/>
    <s v="Permanente"/>
    <d v="2021-08-10T00:00:00"/>
    <s v="Se han contratado  26 profesionales contratistas que hacen parte del equipo tecnico que realiza turnos de monitoreo de condicioes hidrometeorologicas y ambientales 24/7 _x000a__x000a_Solicitud de requerimientos e infraestructura tecnologica para la operación de OSPA "/>
    <m/>
    <x v="6"/>
    <x v="0"/>
  </r>
  <r>
    <x v="21"/>
    <x v="1"/>
    <x v="5"/>
    <s v="Reputacional "/>
    <s v="* Fallas técnicas y naturales en fuentes de información hidrometeorológicas (estaciones, radares y  satélites meteorológicos). _x000a_* Falta de personal idóneo para prestar el servicio de pronósticos y alertas_x000a_* Obsolescencia de los equipos (hardware y softwar"/>
    <s v="_x000a__x000a_* Falta de seguimiento y aplicación de los procedimientos y formatos definidos en SGI para la generación de boletines, alertas e informes técnicos_x000a__x000a_* Falta de personal idóneo para prestar el servicio de pronósticos y alertas."/>
    <s v="Probabilidad de pérdida de credibilidad de la entidad ante la comunidad, aumento en la incertidumbre en el análisis de la información y emisión de alertas tardías para la toma de decisiones relacionadas con la gestión del riesgo por falta de confiabilidad"/>
    <s v="ii)Ejecucion y Administracion de procesos"/>
    <n v="365"/>
    <x v="2"/>
    <n v="0.6"/>
    <s v="El riesgo afecta la imagen de la entidad con algunos usuarios de relevancia frente al logro de los objetivos"/>
    <s v="El riesgo afecta la imagen de la entidad con algunos usuarios de relevancia frente al logro de los objetivos"/>
    <s v="#REF!"/>
    <n v="0"/>
    <s v=""/>
    <n v="1"/>
    <s v="*Validación y seguimiento de los datos  hidrometeorológicos preliminares recibidos por estaciones, radares y satélites, se da automatico para GOES 16 y radares "/>
    <s v="Probabilidad"/>
    <x v="0"/>
    <s v="Automático"/>
    <s v="50%"/>
    <s v="Documentado"/>
    <s v="Continua"/>
    <s v="Con Registro"/>
    <n v="0.3"/>
    <x v="1"/>
    <n v="0.3"/>
    <s v="Leve"/>
    <n v="0"/>
    <s v="Bajo"/>
    <x v="0"/>
    <s v="Registro de informacion en el formato reporte registro de datos dia meteorologico"/>
    <s v="Jefe OSPA"/>
    <s v="Permanente "/>
    <d v="2021-08-10T00:00:00"/>
    <s v="Se actualiza de acuerdo a la guia del DAPF la redacción del riesgo y se incluyen nuevos controles ya que el definido anteriormente no se encontraba relacionado con la causa raíz, por lo cual se generará la evidencia de este control en el proximo cuatrimes"/>
    <s v="No se realiza por medio de un formato teniendo en cuenta que el satelite envia información cada 10 minutos que se convierten en 80 imágenes, por lo cual el proceso se realiza de manera automática se realiza por medio de los scrips.  Por medio de reunión s"/>
    <x v="20"/>
    <x v="0"/>
  </r>
  <r>
    <x v="3"/>
    <x v="2"/>
    <x v="2"/>
    <m/>
    <m/>
    <m/>
    <m/>
    <s v="ii)Ejecucion y Administracion de procesos"/>
    <n v="365"/>
    <x v="2"/>
    <n v="0.6"/>
    <s v="El riesgo afecta la imagen de la entidad con algunos usuarios de relevancia frente al logro de los objetivos"/>
    <m/>
    <s v="#REF!"/>
    <n v="0"/>
    <s v=""/>
    <n v="2"/>
    <s v="*Planillas de programación de turnos (grupos temáticos) "/>
    <s v="Probabilidad"/>
    <x v="0"/>
    <s v="Manual"/>
    <s v="40%"/>
    <s v="Documentado"/>
    <s v="Continua"/>
    <s v="Con Registro"/>
    <n v="0.36"/>
    <x v="1"/>
    <n v="0.36"/>
    <s v="Leve"/>
    <n v="0"/>
    <s v="Bajo"/>
    <x v="0"/>
    <m/>
    <m/>
    <m/>
    <d v="2021-08-10T00:00:00"/>
    <s v="En la actualidad se cuenta con un grupo de funcionarios y contratistas que mensualmente participan de una programación para cubrir todos los turnos y evitar contingencias en el desarrollo diario de las actividades. La programación se establece a inicio de"/>
    <s v="En la OSPA los funcionarios y contratistas mensualmente participan de una programación para cubrir todos los turnos y evitar contingencias en el desarrollo diario de las actividades. La programación se establece a inicio de mes y se socializa con el fin d"/>
    <x v="6"/>
    <x v="0"/>
  </r>
  <r>
    <x v="3"/>
    <x v="2"/>
    <x v="2"/>
    <m/>
    <m/>
    <m/>
    <m/>
    <s v="ii)Ejecucion y Administracion de procesos"/>
    <n v="365"/>
    <x v="2"/>
    <n v="0.6"/>
    <s v="El riesgo afecta la imagen de la entidad con algunos usuarios de relevancia frente al logro de los objetivos"/>
    <m/>
    <s v="#REF!"/>
    <n v="0"/>
    <s v=""/>
    <n v="3"/>
    <s v="*Realizar respaldos de información de manera periódica en caso de falla de equipo, software o red en un servicio CLOUD o físico no atado a la red de la oficina. "/>
    <s v="Probabilidad"/>
    <x v="0"/>
    <s v="Manual"/>
    <s v="40%"/>
    <s v="Documentado"/>
    <s v="Continua"/>
    <s v="Con Registro"/>
    <n v="0.36"/>
    <x v="1"/>
    <n v="0.36"/>
    <s v="Leve"/>
    <n v="0"/>
    <s v="Bajo"/>
    <x v="0"/>
    <m/>
    <m/>
    <m/>
    <m/>
    <m/>
    <m/>
    <x v="6"/>
    <x v="0"/>
  </r>
  <r>
    <x v="22"/>
    <x v="1"/>
    <x v="5"/>
    <s v="Reputacional "/>
    <s v="* Uso de las herramientas dispuestas en la oficina para lucro personal."/>
    <s v="* Actos malintencionados frente al manejo de la información que reposa en la oficina_x000a_* Entrega de información preliminar para fines privados_x000a_* Elaboración de pronósticos dirigidos"/>
    <s v="Manejo inapropiado de la información"/>
    <s v="v)Fraude Interno"/>
    <n v="1"/>
    <x v="1"/>
    <n v="0.2"/>
    <m/>
    <s v=""/>
    <s v="#REF!"/>
    <n v="0"/>
    <s v=""/>
    <n v="1"/>
    <s v="Contar con profesionales dedicados a la defensa judicial de la entidad."/>
    <s v="Probabilidad"/>
    <x v="0"/>
    <s v="Manual"/>
    <s v="40%"/>
    <s v="Documentado"/>
    <s v="Continua"/>
    <s v="Sin Registro"/>
    <n v="0.12"/>
    <x v="0"/>
    <n v="0.12"/>
    <s v="Leve"/>
    <n v="0"/>
    <s v="Bajo"/>
    <x v="2"/>
    <m/>
    <s v="Jefe OSPA"/>
    <m/>
    <m/>
    <m/>
    <m/>
    <x v="6"/>
    <x v="1"/>
  </r>
  <r>
    <x v="23"/>
    <x v="1"/>
    <x v="6"/>
    <s v="Económico y reputacional "/>
    <s v="* Desconocimiento de la normatividad contractual vigente por parte de los abogados de la OAJ._x000a_ * Deficiencias en la revisión de estudios previos._x000a_ * Incumplimiento de los requisitos y tiempos establecidos en el proceso de gestión jurídica y contractual."/>
    <s v="Falta de actualización de la normatividad vigente y de socialización de procedimientos."/>
    <s v="Posibilidad de configurar faltas penales, fiscales y disciplinarias por inadecuada aplicación de los principios contractuales en las diferentes etapas de la contratación del Instituto."/>
    <s v="ii)Ejecucion y Administracion de procesos"/>
    <n v="450"/>
    <x v="2"/>
    <n v="0.6"/>
    <s v="El riesgo afecta la imagen de alguna área de la organización"/>
    <s v="El riesgo afecta la imagen de alguna área de la organización"/>
    <s v="#REF!"/>
    <n v="0"/>
    <s v=""/>
    <n v="1"/>
    <s v="Los abogados de contratación estarán en actualización permanente de la normatividad contractual, compartiendo al interior del grupo, en especial al promulgarse nuevas normas. _x000a_ Socialización de actualizaciones a los manuales cuando se generen."/>
    <s v="Probabilidad"/>
    <x v="0"/>
    <s v="Manual"/>
    <s v="40%"/>
    <s v="Documentado"/>
    <s v="Aleatoria"/>
    <s v="Con Registro"/>
    <n v="0.36"/>
    <x v="1"/>
    <n v="0.36"/>
    <s v="Leve"/>
    <n v="0"/>
    <s v="Bajo"/>
    <x v="0"/>
    <s v="No aplica de acuerdo a la Guia de administración de riesgos "/>
    <s v="OAJ"/>
    <d v="2021-01-01T00:00:00"/>
    <d v="2021-04-19T00:00:00"/>
    <s v="Lista de asistencia-Socialización procedimiento interno de contratación a la OAJ"/>
    <s v="Como soportes de la capacitación permanente de los abogados se envían:  _x000a_1.Capacitación sobre contratación y supervisión_x000a_-Lista de asistencia_x000a_-Grabación zoom_x000a_2. Capacitación procedimiento para la contratación, modificaciones y liquidaciones o cierres y fo"/>
    <x v="0"/>
    <x v="0"/>
  </r>
  <r>
    <x v="24"/>
    <x v="1"/>
    <x v="6"/>
    <s v="Económico"/>
    <s v="* Falta de profesional encargado de la defensa judicial de la Entidadinformación incompleta._x000a_ *Demoras en la entrega de la información por parte del área que cuenta con la información, o entrega de información incompleta."/>
    <s v="Falta de generar alertas en actividades asignadas por no contar con profesional para defensa judicial."/>
    <s v="Probabilidad de incumplir los términos para dar respuesta a los requerimientos judiciales y extrajudiciales por no generar alertas de vencimiento."/>
    <s v="ii)Ejecucion y Administracion de procesos"/>
    <n v="50"/>
    <x v="2"/>
    <n v="0.6"/>
    <s v="Entre 50 y 100 SMLMV"/>
    <s v="Entre 50 y 100 SMLMV"/>
    <s v="#REF!"/>
    <n v="0"/>
    <s v=""/>
    <n v="1"/>
    <s v="_x000a_El profesional encargado de defensa judicial hace el registro en la base de procesos del IDEAM y ante la ANDJE y como control presenta los informes semestrales ante el Comité de Conciliación."/>
    <s v="Probabilidad"/>
    <x v="0"/>
    <s v="Manual"/>
    <s v="40%"/>
    <s v="Documentado"/>
    <s v="Continua"/>
    <s v="Con Registro"/>
    <n v="0.36"/>
    <x v="1"/>
    <n v="0.36"/>
    <s v="Leve"/>
    <n v="0"/>
    <s v="Bajo"/>
    <x v="0"/>
    <s v="Contar con profesionales dedicados a la defensa judicial de la entidad."/>
    <s v="OAJ"/>
    <d v="2021-01-01T00:00:00"/>
    <d v="2021-04-19T00:00:00"/>
    <s v="Contrato de profesional para la defensa judicial de la Entidad (Contrato 014 de 2021)"/>
    <s v="_x000a_Se aplica el control definido y se aportan las siguientes evidencias _x000a_1. Base de procesos judiciales IDEAM._x000a_2. Informe semestral de procesos judiciales, conciliaciones extrajudiciales, laudos arbitrales."/>
    <x v="0"/>
    <x v="0"/>
  </r>
  <r>
    <x v="25"/>
    <x v="3"/>
    <x v="6"/>
    <s v="Reputacional "/>
    <s v="* Intereses particulares_x000a_ * Favorecimiento de intereses a terceros"/>
    <s v="Comportamientos no éticos de los funcionarios y/o contratistas orientado a recibir un beneficio personal o a nombre de terceros"/>
    <s v="Probailidad de realizar los procesos contractuales por parte de funcionario o contratista direccionando los procesos contractuales en favorecimiento de un tercero a cambio de dádivas o beneficios personales"/>
    <s v="v)Fraude Interno"/>
    <n v="150"/>
    <x v="2"/>
    <n v="0.6"/>
    <s v="El riesgo afecta la imagen de la entidad a nivel nacional, con efecto publicitarios sostenible a nivel país"/>
    <s v="El riesgo afecta la imagen de la entidad a nivel nacional, con efecto publicitarios sostenible a nivel país"/>
    <s v="#REF!"/>
    <n v="0"/>
    <s v=""/>
    <n v="1"/>
    <s v="La OAJ realiza la verificación de documentos para la evaluación del Comité de Contratación, que dará aprobación o no a los procesos de selección presentados._x000a_ El control es la solicitud por correo electrónico a la dependencia que solicita la contratación,"/>
    <s v="Probabilidad"/>
    <x v="0"/>
    <s v="Manual"/>
    <s v="40%"/>
    <s v="Documentado"/>
    <s v="Continua"/>
    <s v="Con Registro"/>
    <n v="0.36"/>
    <x v="1"/>
    <n v="0.36"/>
    <s v="Leve"/>
    <n v="0"/>
    <s v="Bajo"/>
    <x v="0"/>
    <s v="Verificación de los procesos a contratar en el Comité de Contratación"/>
    <s v="OAJ"/>
    <d v="2021-01-01T00:00:00"/>
    <d v="2021-04-19T00:00:00"/>
    <s v="Actas de Comité de Contratación"/>
    <s v="1. Actas de Comité de Contratación, el manual de contratación define en la página 6 que el acta debera esta como mínimo suscrita por el secretario técnico del comite, por lo cual se anexan las actas con su firma "/>
    <x v="0"/>
    <x v="0"/>
  </r>
  <r>
    <x v="26"/>
    <x v="1"/>
    <x v="6"/>
    <s v="Económico"/>
    <s v="* Falta de recursos e información_x000a_ * Falta de diligencia del apoderado"/>
    <s v="Información incompleta o fuera de términos para ejercer la defensa de la Entidad"/>
    <s v="Posibilidad de obtener un fallo adverso por no contar con las pruebas suficientes para ejercer una defensa técnica y adecuada de la Entidad."/>
    <s v="ii)Ejecucion y Administracion de procesos"/>
    <n v="50"/>
    <x v="2"/>
    <n v="0.6"/>
    <s v="Entre 50 y 100 SMLMV"/>
    <s v="Entre 50 y 100 SMLMV"/>
    <s v="#REF!"/>
    <n v="0"/>
    <s v=""/>
    <n v="1"/>
    <s v="El abogado de defensa judicial presentará el estudio del caso ante el Comité de Conciliación como requisito previo a la defensa y como control presentará la ficha técnica diligenciada y elaborar  informes de ejecucion de los procesos presentarlos en el co"/>
    <s v="Probabilidad"/>
    <x v="0"/>
    <s v="Manual"/>
    <s v="40%"/>
    <s v="Documentado"/>
    <s v="Continua"/>
    <s v="Con Registro"/>
    <n v="0.36"/>
    <x v="1"/>
    <n v="0.36"/>
    <s v="Leve"/>
    <n v="0"/>
    <s v="Bajo"/>
    <x v="0"/>
    <s v="Generar la alarma cuando se presente la demora o falta de entrega de información técnica para el ejercicio de la defensa. "/>
    <s v="OAJ"/>
    <d v="2021-01-01T00:00:00"/>
    <d v="2021-04-19T00:00:00"/>
    <s v="Actas de Comité de Conciliación"/>
    <s v="1. Fichas técnicas de eKOGUI elaboradas previsamente del estudio del caso._x000a_2. Actas de Comité de Conciliación _x000a_3. Base de procesos judiciales_x000a_4. Capacitaciones del abogado de defensa judicial."/>
    <x v="0"/>
    <x v="0"/>
  </r>
  <r>
    <x v="27"/>
    <x v="3"/>
    <x v="7"/>
    <s v="Reputacional "/>
    <s v="Presiones indebidas_x000a_Abuso de Poder_x000a_falta de Conocimiento de la metodología"/>
    <s v="Priorización inadecuada de los procesos a evaluar por parte de la OCI, que conforman el Plan Anual de Auditorias"/>
    <s v="_x000a_Posibilidad de afectación reputacional por falta de conocimiento de la metodología, presiones indebidas y abuso de poder  para la priorización inadecuada de los procesos a evaluar por parte de la OCI que conforman el plan Anual de Auditorias. "/>
    <s v="vii)Usuarios, productos y practicas organizacionales"/>
    <n v="1"/>
    <x v="1"/>
    <n v="0.2"/>
    <m/>
    <s v=""/>
    <s v="Moderado"/>
    <n v="0.6"/>
    <s v="Moderado"/>
    <n v="1"/>
    <s v="El jefe de la Oficina de Control Interno prepara y elabora el plan de auditorias bajo la metodología de riesgos para presentarlo a aprobación del Comité Institucional del Control Interno."/>
    <s v="Probabilidad"/>
    <x v="0"/>
    <s v="Manual"/>
    <s v="40%"/>
    <s v="Documentado"/>
    <s v="Continua"/>
    <s v="Con Registro"/>
    <n v="0.12"/>
    <x v="0"/>
    <n v="0.12"/>
    <s v="Moderado"/>
    <n v="0.6"/>
    <s v="Moderado"/>
    <x v="0"/>
    <s v="Implementar en los CICCI, un acápite especial para informar las etapas de priorización de las auditorias que conforman el Plan anual de auditorias."/>
    <s v="Jefe Oficina de Control Interno"/>
    <d v="2021-01-01T00:00:00"/>
    <s v="30/04/2021_x000a_ 31/08/2021_x000a_ 31/12/2021"/>
    <s v="En el Comité de Control Interno, realizado el 14 de diciembre de 2020 (punto 4 del acta), se informa al Comité la priorización y criterios determinados por la OCI para la determinación de las auditorias que conforman el Plan de Auditorias Vigencia 2021. _x000a_"/>
    <m/>
    <x v="0"/>
    <x v="0"/>
  </r>
  <r>
    <x v="3"/>
    <x v="2"/>
    <x v="2"/>
    <m/>
    <m/>
    <m/>
    <m/>
    <s v="vii)Usuarios, productos y practicas organizacionales"/>
    <n v="1"/>
    <x v="1"/>
    <n v="0.12"/>
    <m/>
    <m/>
    <s v="Moderado"/>
    <n v="0.6"/>
    <s v="Moderado"/>
    <n v="2"/>
    <s v="El jefe de la Oficina de Control Interno presenta los criterios de priorización tenidos en cuenta al Comité Institucional de Control Interno,   para aprobación del Plan de auditorias, quedando evidencia en el acta respectiva"/>
    <s v="Probabilidad"/>
    <x v="0"/>
    <s v="Manual"/>
    <s v="40%"/>
    <s v="Documentado"/>
    <s v="Continua"/>
    <s v="Con Registro"/>
    <n v="7.1999999999999995E-2"/>
    <x v="0"/>
    <n v="7.1999999999999995E-2"/>
    <s v="Moderado"/>
    <n v="0.6"/>
    <s v="Moderado"/>
    <x v="0"/>
    <m/>
    <m/>
    <m/>
    <m/>
    <m/>
    <m/>
    <x v="0"/>
    <x v="0"/>
  </r>
  <r>
    <x v="28"/>
    <x v="6"/>
    <x v="7"/>
    <s v="Reputacional "/>
    <s v="Que las recomendaciones, hallazgos sean formulados de manera subjetiva."/>
    <s v="Falta de capacitación, formación y debido cuidado profesional del Auditor"/>
    <s v="Posibilidad de afectación reputacional por emisión informes con recomendaciones y/o hallazgos formulados de manera subjetiva, por falta de capacitación, formación y debido cuidado profesional del Auditor"/>
    <s v="vii)Usuarios, productos y practicas organizacionales"/>
    <n v="62"/>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El auditor remite de forma previa el Informe de Auditoria al Jefe de la Oficina de Control Interno para aprobación"/>
    <s v="Probabilidad"/>
    <x v="0"/>
    <s v="Manual"/>
    <s v="40%"/>
    <s v="Documentado"/>
    <s v="Continua"/>
    <s v="Con Registro"/>
    <n v="0.36"/>
    <x v="1"/>
    <n v="0.36"/>
    <s v="Leve"/>
    <n v="0"/>
    <s v="Bajo"/>
    <x v="0"/>
    <s v="Dar aplicación al Procedimiento de Auditoria Interna C-EM-P001 Actividad 10 Aprobación Informe de Auditoria"/>
    <s v="Jefe Oficina de Control Interno"/>
    <d v="2021-01-01T00:00:00"/>
    <s v="30/04/2021_x000a_ 31/08/2021_x000a_ 31/12/2021"/>
    <s v="Para dar cumplimiento al control, la Jefe de la Oficina remite vía correo electrónico las aprobaciones a los informes de auditoria y seguimientos a planes de mejoramiento."/>
    <m/>
    <x v="21"/>
    <x v="0"/>
  </r>
  <r>
    <x v="3"/>
    <x v="2"/>
    <x v="2"/>
    <m/>
    <m/>
    <m/>
    <m/>
    <s v="vii)Usuarios, productos y practicas organizacionales"/>
    <n v="62"/>
    <x v="2"/>
    <n v="0.36"/>
    <s v="El riesgo afecta la imagen de la entidad internamente, de conocimiento general nivel interno, de junta directiva y accionistas y/o de provedores"/>
    <m/>
    <s v="#REF!"/>
    <n v="0"/>
    <s v=""/>
    <n v="2"/>
    <s v="El Jefe de la Oficina de Control interno realiza capacitaciones sobre el Código de Ética del Auditor y conflicto de intereses mínimo cada 6 meses, al equipo de auditores de la Oficina de Control Interno"/>
    <s v="Probabilidad"/>
    <x v="0"/>
    <s v="Manual"/>
    <s v="40%"/>
    <s v="Documentado"/>
    <s v="Aleatoria"/>
    <s v="Con Registro"/>
    <n v="0.216"/>
    <x v="1"/>
    <n v="0.216"/>
    <s v="Leve"/>
    <n v="0"/>
    <s v="Bajo"/>
    <x v="0"/>
    <s v="Realización de Capacitaciones sobre el Código de Ética del Auditor y conflicto de intereses"/>
    <s v="Jefe Oficina de Control Interno"/>
    <d v="2021-01-31T00:00:00"/>
    <s v="31/08/2021_x000a_ 31/12/2021"/>
    <s v="Actividad programada para ejecutarse en curso del primer semestre 2021"/>
    <m/>
    <x v="6"/>
    <x v="0"/>
  </r>
  <r>
    <x v="3"/>
    <x v="2"/>
    <x v="2"/>
    <m/>
    <m/>
    <m/>
    <m/>
    <s v="vii)Usuarios, productos y practicas organizacionales"/>
    <n v="62"/>
    <x v="2"/>
    <n v="0.216"/>
    <s v="El riesgo afecta la imagen de la entidad internamente, de conocimiento general nivel interno, de junta directiva y accionistas y/o de provedores"/>
    <m/>
    <s v="#REF!"/>
    <n v="0"/>
    <s v=""/>
    <n v="3"/>
    <s v="El auditor previo a la ejecución de la planeación de la auditoria diligencia el formato REPORTE DE CONFLICTOS DE INTERÉS Y CONFIDENCIAL DE AUDITORIA INTERNA Código C-EM-F012 y lo adjunta a sus papeles de trabajo como evidencia de no poseer impedimentos qu"/>
    <s v="Probabilidad"/>
    <x v="0"/>
    <s v="Manual"/>
    <s v="40%"/>
    <s v="Documentado"/>
    <s v="Continua"/>
    <s v="Con Registro"/>
    <n v="0.12959999999999999"/>
    <x v="0"/>
    <n v="0.12959999999999999"/>
    <s v="Leve"/>
    <n v="0"/>
    <s v="Bajo"/>
    <x v="0"/>
    <s v="Para la realización de auditorías de Gestión, el líder y equipo auditor, deben diligenciar el C-EM-F012_x000a_ FORMATO REPORTE DE CONFLICTOS DE INTERÉS Y CONFIDENCIAL DE AUDITORIA INTERNA"/>
    <s v="Auditores OCI"/>
    <d v="2021-01-31T00:00:00"/>
    <s v="30/04/2021_x000a_ 31/08/2021_x000a_ 31/12/2021"/>
    <s v="En el transcurso de la presente vigencia, se han ejecutado las siguientes auditorias: Auditoria Interna al proceso de Generacion de Datos y al Proceso de Gestión de Almacén e Inventarios_x000a_ Se adjuntan los respectivos formatos de reporte de conflicto de int"/>
    <m/>
    <x v="6"/>
    <x v="0"/>
  </r>
  <r>
    <x v="29"/>
    <x v="6"/>
    <x v="7"/>
    <s v="Reputacional "/>
    <s v="Los hallazgos y recomendaciones sin la debida justificación jurídica, técnica y financiera para sustentar una toma de decisión"/>
    <s v="Falta personal idóneo para emitir las recomendaciones correspondientes"/>
    <s v="Posibilidad de afectación reputacional, por emitir  hallazgos y recomendaciones sin la debida justificación jurídica, técnica y  financiera para sustentar una toma de decisión, debido a falta de personal idóneo para emitir las recomendaciones correspondie"/>
    <s v="vii)Usuarios, productos y practicas organizacionales"/>
    <n v="62"/>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El Jefe de la Oficina de Control interno establece los requisitos mínimos de estudios y experiencia en los estudios previos para contratar auditores internos que realicen auditorias de gestión en cumplimiento del Plan Anual de Auditorias"/>
    <s v="Probabilidad"/>
    <x v="0"/>
    <s v="Manual"/>
    <s v="40%"/>
    <s v="Sin Documentar"/>
    <s v="Continua"/>
    <s v="Sin Registro"/>
    <n v="0.36"/>
    <x v="1"/>
    <n v="0.36"/>
    <s v="Leve"/>
    <n v="0"/>
    <s v="Bajo"/>
    <x v="0"/>
    <s v="Definir en los estudios previos de contratación la exigencia como requisito la Certificación de Auditor y experiencia relacionada con el cargo a desempeñar"/>
    <s v="Jefe Oficina de Control Interno"/>
    <d v="2021-01-31T00:00:00"/>
    <s v="30/04/2021_x000a_ 31/08/2021_x000a_ 31/12/2021"/>
    <s v="Para la presente vigencia, se contrataron los servicios del Abogado, Contador, Ingenieros Ambientales (Misionales)y la Ingeniera de sistemas; en los estudios previos se determinaron los requisitos mínimos de experiencia y estudios, necesarios para ejecuta"/>
    <m/>
    <x v="6"/>
    <x v="0"/>
  </r>
  <r>
    <x v="3"/>
    <x v="2"/>
    <x v="2"/>
    <m/>
    <m/>
    <m/>
    <m/>
    <s v="vii)Usuarios, productos y practicas organizacionales"/>
    <n v="62"/>
    <x v="2"/>
    <n v="0.36"/>
    <s v="El riesgo afecta la imagen de la entidad internamente, de conocimiento general nivel interno, de junta directiva y accionistas y/o de provedores"/>
    <m/>
    <s v="#REF!"/>
    <n v="0"/>
    <s v=""/>
    <n v="2"/>
    <s v="El Jefe de la Oficina de Control interno aprueba los hallazgos y recomendaciones formuladas por el Auditor como mejora continua contenidas en el Informe de auditoria"/>
    <s v="Probabilidad"/>
    <x v="1"/>
    <s v="Manual"/>
    <s v="30%"/>
    <s v="Documentado"/>
    <s v="Continua"/>
    <s v="Con Registro"/>
    <n v="0.252"/>
    <x v="1"/>
    <n v="0.252"/>
    <s v="Leve"/>
    <n v="0"/>
    <s v="Bajo"/>
    <x v="0"/>
    <s v="Dar aplicación al Procedimiento de Auditoria Interna C-EM-P001 Actividad 10 Aprobación Informe de Auditoria"/>
    <s v="Jefe Oficina de Control Interno"/>
    <d v="2021-01-31T00:00:00"/>
    <s v="30/04/2021_x000a_ 31/08/2021_x000a_ 31/12/2021"/>
    <s v="Para dar cumplimiento al control, la Jefe de la Oficina remite vía correo electrónico las aprobaciones a los informes de auditoria y seguimientos a planes de mejoramiento."/>
    <m/>
    <x v="6"/>
    <x v="0"/>
  </r>
  <r>
    <x v="3"/>
    <x v="2"/>
    <x v="2"/>
    <m/>
    <m/>
    <m/>
    <m/>
    <s v="vii)Usuarios, productos y practicas organizacionales"/>
    <n v="62"/>
    <x v="2"/>
    <n v="0.252"/>
    <s v="El riesgo afecta la imagen de la entidad internamente, de conocimiento general nivel interno, de junta directiva y accionistas y/o de provedores"/>
    <m/>
    <s v="#REF!"/>
    <n v="0"/>
    <s v=""/>
    <n v="3"/>
    <s v="El auditor Proyecta el objetivo, alcance y cronograma del Programa de Auditoria para aprobación del Jefe de la Oficina de Control interno"/>
    <s v="Probabilidad"/>
    <x v="0"/>
    <s v="Manual"/>
    <s v="40%"/>
    <s v="Documentado"/>
    <s v="Continua"/>
    <s v="Con Registro"/>
    <n v="0.1512"/>
    <x v="0"/>
    <n v="0.1512"/>
    <s v="Leve"/>
    <n v="0"/>
    <s v="Bajo"/>
    <x v="0"/>
    <s v="Dar aplicación al Procedimiento de Auditoria Interna C-EM-P001 Actividad 4 Aprobación Programa de Auditoria"/>
    <s v="Auditores OCI"/>
    <d v="2021-01-31T00:00:00"/>
    <s v="30/04/2021_x000a_ 31/08/2021_x000a_ 31/12/2021"/>
    <s v="En el transcurso de la presente vigencia, se han ejecutado las siguientes auditorias: Auditoria Interno al Proceso de Generacion de Datos y Auditoria Interna al Proceso de Gestión de Almacén e Inventarios._x000a_ Se adjuntan los respectivos programas de auditor"/>
    <m/>
    <x v="6"/>
    <x v="0"/>
  </r>
  <r>
    <x v="30"/>
    <x v="4"/>
    <x v="7"/>
    <s v="Reputacional "/>
    <s v="Pérdida de información necesaria para los procesos internos de la Oficina"/>
    <s v="Inadecuada Manipulación de información por parte de personal de la Oficina, bien sea contratistas o funcionarios."/>
    <s v="Posibilidad de afectación reputacional por Pérdida de información necesaria para los procesos internos de la Oficina  debido a inadecuada Manipulación de información por parte de personal de la Oficina, bien sea contratistas o funcionarios."/>
    <s v="vii)Usuarios, productos y practicas organizacionales"/>
    <n v="62"/>
    <x v="2"/>
    <n v="0.6"/>
    <s v="El riesgo afecta la imagen de la entidad con algunos usuarios de relevancia frente al logro de los objetivos"/>
    <s v="El riesgo afecta la imagen de la entidad con algunos usuarios de relevancia frente al logro de los objetivos"/>
    <s v="#REF!"/>
    <n v="0"/>
    <s v=""/>
    <n v="1"/>
    <s v="El Jefe de la Oficina de Control interno socializa y capacita a los auditores, sobre la Política de  manejo de la información del repositorio de la Oficina de Control interno "/>
    <s v="Probabilidad"/>
    <x v="0"/>
    <s v="Manual"/>
    <s v="40%"/>
    <s v="Sin Documentar"/>
    <s v="Continua"/>
    <s v="Sin Registro"/>
    <n v="0.36"/>
    <x v="1"/>
    <n v="0.36"/>
    <s v="Leve"/>
    <n v="0"/>
    <s v="Bajo"/>
    <x v="0"/>
    <s v="Realizar socialización al personal nuevo de la Oficina al momento del ingreso y retroalimentaciones periódicas cada 4 meses"/>
    <s v="Jefe Oficina de Control Interno"/>
    <d v="2021-01-01T00:00:00"/>
    <s v="30/04/2021_x000a_ 31/08/2021_x000a_ 31/12/2021"/>
    <s v="En la presente vigencia, se han efectuado dos (2) reuniones de inducción, el dia 27 de enero de 2021 de 8 a 10 am y el dia 7 de abril de 2021 de 8 a 9,30 am. En las citadas reuniones se abordan temas generales del Instituto, mapas de procesos, especialmen"/>
    <m/>
    <x v="6"/>
    <x v="0"/>
  </r>
  <r>
    <x v="31"/>
    <x v="1"/>
    <x v="8"/>
    <s v="Reputacional "/>
    <s v="*Estaciones fuera de servicio. _x000a_ *Personal técnico insuficiente para labores de campo."/>
    <s v="*Falla en los equipos._x000a_ * Falta de papelería técnica e insumos._x000a_ *Observador voluntario desmotivado."/>
    <s v="Probabilidad de incurrir en sanciones, pérdida de la imagen institucional por pérdida de continuidad de la información durante la toma de datos para estaciones hidrologicas convencionales y automáticas."/>
    <s v="i)Daños Activos Fisicos,"/>
    <n v="365"/>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Planeación operativa gestiona con  las áreas operativas  la cantidad de papelería técnica para las actividades de la operación de la red hidrológica "/>
    <s v="Probabilidad"/>
    <x v="0"/>
    <s v="Manual"/>
    <s v="40%"/>
    <s v="Documentado"/>
    <s v="Continua"/>
    <s v="Con Registro"/>
    <n v="0.36"/>
    <x v="1"/>
    <n v="0.36"/>
    <s v="Leve"/>
    <n v="0"/>
    <s v="Bajo"/>
    <x v="0"/>
    <s v="Definición de las necesidades por áreas operativas, seguimiento a la gestión de las mismas "/>
    <s v="Subdirector Hidrología"/>
    <d v="2021-12-15T00:00:00"/>
    <d v="2021-04-20T00:00:00"/>
    <s v="Se realizó registro y actualización de los campo (celdas) impacto, causa raiz, causa inmediata, descripción del hallazgo, Evaluación del riesgo - Valoración de los controles y Evaluación del riesgo - Nivel del riesgo residual para este riesgo de acuerdo a"/>
    <s v="Se adelantó inventario de necesidades de papelería técnica en las Áreas Operativas para las actividades de la operación de la red hidrológica. Control 1. Papelería técnica."/>
    <x v="21"/>
    <x v="0"/>
  </r>
  <r>
    <x v="3"/>
    <x v="2"/>
    <x v="2"/>
    <m/>
    <m/>
    <m/>
    <m/>
    <s v="ii)Ejecucion y Administracion de procesos"/>
    <n v="365"/>
    <x v="2"/>
    <n v="0.6"/>
    <s v="Entre 100 y 500 SMLMV"/>
    <m/>
    <s v="#REF!"/>
    <n v="0"/>
    <s v=""/>
    <n v="2"/>
    <s v="*El Grupo de Monitoreo Hidrologico de la Subdirección de hidrologia y las áreas operativas , realizan auditorias internas de la red, a traves de las listas y verificación de los equipos e instrumentos."/>
    <s v="Probabilidad"/>
    <x v="0"/>
    <s v="Manual"/>
    <s v="40%"/>
    <s v="Documentado"/>
    <s v="Continua"/>
    <s v="Con Registro"/>
    <n v="0.36"/>
    <x v="1"/>
    <n v="0.36"/>
    <s v="Leve"/>
    <n v="0"/>
    <s v="Bajo"/>
    <x v="0"/>
    <m/>
    <s v="Subdirector Hidrología"/>
    <d v="2021-12-15T00:00:00"/>
    <d v="2021-04-20T00:00:00"/>
    <s v="Se realizó registro y actualización de los campo (celdas) impacto, causa raiz, causa inmediata, descripción del hallazgo, Evaluación del riesgo - Valoración de los controles y Evaluación del riesgo - Nivel del riesgo residual para este riesgo de acuerdo a"/>
    <s v="Se adelantaron auditorías para revisar y verificar el emplazamiento, condiciones de infraestructura (limnímetros, limnígrafo, maxímetro, Caseta, sección de aforos, Tarabita, componentes de registrador automático) para su operación, al mismo tiempo que el "/>
    <x v="6"/>
    <x v="0"/>
  </r>
  <r>
    <x v="3"/>
    <x v="2"/>
    <x v="2"/>
    <m/>
    <m/>
    <m/>
    <m/>
    <s v="i)Daños Activos Fisicos,"/>
    <n v="365"/>
    <x v="2"/>
    <n v="0.6"/>
    <s v="Mayor a 500 SMLMV"/>
    <m/>
    <s v="#REF!"/>
    <n v="0"/>
    <s v=""/>
    <n v="3"/>
    <s v="El Grupo de redes reporta ante las autoridades competentes el hecho (pérdida del equipo) para realizar la reclamación a los seguros y de esta manera reubicar y establecer una nueva estación o instrumentos de medición."/>
    <s v="Impacto"/>
    <x v="2"/>
    <s v="Manual"/>
    <s v="25%"/>
    <s v="Documentado"/>
    <s v="Continua"/>
    <s v="Con Registro"/>
    <n v="0.6"/>
    <x v="2"/>
    <n v="0.6"/>
    <s v="Leve"/>
    <n v="0"/>
    <s v="Moderado"/>
    <x v="0"/>
    <m/>
    <s v="Subdirector Hidrología"/>
    <d v="2021-12-15T00:00:00"/>
    <d v="2021-04-20T00:00:00"/>
    <s v="Se presenta un caso en Villavicencio de siniestro de la estación Rionegro - (Guayabetal)."/>
    <s v="Se realiza reporte y gestión de siniestro de estaciones estaciones hidrologicas automáticas._x000a_Evidencia: Control 3. Siniestro_estaciones"/>
    <x v="6"/>
    <x v="0"/>
  </r>
  <r>
    <x v="32"/>
    <x v="1"/>
    <x v="9"/>
    <s v="Económico y reputacional "/>
    <s v="*Falta de monitoreo a la operación y mantenimiento de la red._x000a_ *Falta de personal para la captura, procesamiento y verificación de datos._x000a_ *Fallas en la captura, tratamiento, almacenamiento y difusión de la información hidrológica_x000a_ *Falta de personal para"/>
    <s v="Generación de datos e información hidrológica inexacta e inoportunos, tomados por los observadores voluntarios y por posibles fallas en los instrumentos de medición."/>
    <s v="Posibilidad de afectación económica y reputacional sobre la misionalidad de la entidad por una generación de datos e información hidrológica inexacta e inoportunos, tomados por los observadores voluntarios y por posibles fallas en los instrumentos de medi"/>
    <s v="iii)Fallas Tecnologicas"/>
    <n v="365"/>
    <x v="2"/>
    <n v="0.6"/>
    <s v="Entre 100 y 500 SMLMV"/>
    <s v="Entre 50 y 100 SMLMV"/>
    <s v="#REF!"/>
    <n v="0"/>
    <s v=""/>
    <n v="1"/>
    <s v="*El Grupo de Monitoreo Hidrologico de la Subdirección de hidrologia y las áreas operativas , realizan auditorias internas de la red, a traves de las listas y verificación de los equipos e instrumentos."/>
    <s v="Probabilidad"/>
    <x v="1"/>
    <s v="Manual"/>
    <s v="30%"/>
    <s v="Documentado"/>
    <s v="Continua"/>
    <s v="Con Registro"/>
    <n v="0.42"/>
    <x v="2"/>
    <n v="0.42"/>
    <s v="Leve"/>
    <n v="0"/>
    <s v="Moderado"/>
    <x v="0"/>
    <s v="Definir planes de acción con el fin de establecer las mejoras con respecto a los resultados de auditorias de la red, resultados de la validación de los datos.  "/>
    <s v="Subdirector Hidrología_x000a_ Coordinador Grupo Monitoreo Hidrologico"/>
    <d v="2021-12-15T00:00:00"/>
    <d v="2021-04-20T00:00:00"/>
    <s v="Actualización a la Matriz de riesgos, incluyendo la redacción del riesgo, análisis de la frecuencia e impacto, calificación de cada uno de los controles y aplicación de plan de acción._x000a_ _x000a_Se realizó programación de auditorías internas verificar y validar D"/>
    <s v="Se adelantaron auditorías para revisar y verificar el emplazamiento, condiciones de infraestructura (limnímetros, limnígrafo, maxímetro, Caseta, sección de aforos, Tarabita, componentes de registrador automático) para su operación, al mismo tiempo que el "/>
    <x v="22"/>
    <x v="0"/>
  </r>
  <r>
    <x v="3"/>
    <x v="2"/>
    <x v="2"/>
    <m/>
    <m/>
    <m/>
    <m/>
    <s v="iii)Fallas Tecnologicas"/>
    <n v="365"/>
    <x v="2"/>
    <n v="0.6"/>
    <s v="Entre 50 y 100 SMLMV"/>
    <m/>
    <s v="#REF!"/>
    <n v="0"/>
    <s v=""/>
    <n v="2"/>
    <s v="*El Grupo de Monitoreo Hidrologico realiza verificación y Validación de los datos a través de los sistemas de información del Instituto ."/>
    <s v="Probabilidad"/>
    <x v="0"/>
    <s v="Manual"/>
    <s v="40%"/>
    <s v="Documentado"/>
    <s v="Continua"/>
    <s v="Con Registro"/>
    <n v="0.36"/>
    <x v="1"/>
    <n v="0.36"/>
    <s v="Leve"/>
    <n v="0"/>
    <s v="Bajo"/>
    <x v="0"/>
    <m/>
    <s v="Subdirector Hidrología_x000a_ Coordinador Grupo Monitoreo Hidrologico"/>
    <d v="2021-12-15T00:00:00"/>
    <d v="2021-08-17T00:00:00"/>
    <s v="Se realizó registro y actualización de los campo (celdas) impacto, causa raiz, causa inmediata, descripción del hallazgo, Evaluación del riesgo - Valoración de los controles y Evaluación del riesgo - Nivel del riesgo residual para este riesgo de acuerdo a"/>
    <s v="Se adelantaron actividades  relacionadas a la validación de datos Hidrológicos del año 2020, evaluación y, análisis de los datos horarios de las estaciones hidrológicas activas de cada una de las Áreas Operativas. (Informes - meses (Abril, Mayo y Junio/20"/>
    <x v="6"/>
    <x v="0"/>
  </r>
  <r>
    <x v="3"/>
    <x v="2"/>
    <x v="2"/>
    <m/>
    <m/>
    <m/>
    <m/>
    <s v="iii)Fallas Tecnologicas"/>
    <n v="365"/>
    <x v="2"/>
    <n v="0.6"/>
    <s v="Entre 50 y 100 SMLMV"/>
    <m/>
    <s v="#REF!"/>
    <n v="0"/>
    <s v=""/>
    <n v="3"/>
    <s v="* El Grupo de monitoreo hidrologico de la Subdirección de hidrologia, planeación operativa y automatización realizan actividades de entrenamiento a los observadores voluntarios sobre la lectura de información hidrológica"/>
    <s v="Probabilidad"/>
    <x v="1"/>
    <s v="Manual"/>
    <s v="30%"/>
    <s v="Documentado"/>
    <s v="Continua"/>
    <s v="Con Registro"/>
    <n v="0.42"/>
    <x v="2"/>
    <n v="0.42"/>
    <s v="Leve"/>
    <n v="0"/>
    <s v="Moderado"/>
    <x v="0"/>
    <m/>
    <s v="Subdirector Hidrología_x000a_ Coordinadores de los Grupos: Monitoreo Hidrologico,_x000a_  Planeación Operativa y Automatización"/>
    <d v="2021-12-15T00:00:00"/>
    <d v="2021-08-17T00:00:00"/>
    <s v="Se realizó registro y actualización de los campo (celdas) impacto, causa raiz, causa inmediata, descripción del hallazgo, Evaluación del riesgo - Valoración de los controles y Evaluación del riesgo - Nivel del riesgo residual para este riesgo de acuerdo a"/>
    <s v="Durante las visitas de auditoría, se realizaron actividades de reinducción a los observadores voluntarios encargado en estaciones hidrológicas sobre la lectura de nivel en la estación a cargo. Evidencia: Control 2. Reinducción observadores"/>
    <x v="6"/>
    <x v="0"/>
  </r>
  <r>
    <x v="33"/>
    <x v="1"/>
    <x v="10"/>
    <s v="Económico"/>
    <s v="Fallas en la aplicación del lineamiento interno definido por el grupo "/>
    <s v="Falta de seguimiento a la adquisición de bienes y servicios para el funcionamiento de la Entidad"/>
    <s v="Probabilidad de fallas en la prestación del servicios que genera condiciones inadecuadas en el puesto de trabajo por falta de oportunidad en el suministro de bienes y servicios necesarios para el funcionamiento de la Entidad. "/>
    <s v="vii)Usuarios, productos y practicas organizacionales"/>
    <n v="365"/>
    <x v="2"/>
    <n v="0.6"/>
    <s v="Afectación menor a 10 SMLMV"/>
    <s v="Afectación menor a 10 SMLMV"/>
    <s v="#REF!"/>
    <n v="0"/>
    <s v=""/>
    <n v="1"/>
    <s v="Profesional del grupo de Servicios Administrativos verifica mensualmente la ejecución del plan de adquisiciones, en relación a los bienes y servicios necesarios para el funcionamiento del IDEAM, a través de reuniones grupales, las cuales  quedan contenida"/>
    <s v="Probabilidad"/>
    <x v="0"/>
    <s v="Manual"/>
    <s v="40%"/>
    <s v="Sin Documentar"/>
    <s v="Continua"/>
    <s v="Con Registro"/>
    <n v="0.36"/>
    <x v="1"/>
    <n v="0.36"/>
    <s v="Leve"/>
    <n v="0"/>
    <s v="Bajo"/>
    <x v="0"/>
    <s v="Se actualizan los controles definidos, realización mensual de seguimiento la adquisición de bienes de la entidad"/>
    <s v="Coordinador de Servicios Adminstrativos"/>
    <m/>
    <d v="2021-08-17T00:00:00"/>
    <s v="Se entregan actas realizadas en fechas:_x000a_ 02 de febrero de 2021_x000a_ 26 de marzo de 2021"/>
    <s v="En el segundo cuatrimestre con el fin de verificar el plan de adqusión se entrega actas realizadas en la fecha:_x000a_16 de abril de 2021_x000a_18 de mayo de 2021_x000a_17 de junio de 2021_x000a_13 de julio de 2021"/>
    <x v="23"/>
    <x v="0"/>
  </r>
  <r>
    <x v="34"/>
    <x v="7"/>
    <x v="10"/>
    <s v="Económico"/>
    <s v="Perdida de bienes por objeciones y/o prescripciones en el trámite de siniestros ante la aseguradora."/>
    <s v="*Incumplimiento al procedimiento A-AR-P0004-PROCEDIMIENTO TRÁMITE DE SINIESTROS"/>
    <s v="Probabilidad de investigaciones penales, administrativas y disciplinarias por la perdida de bienes por objeciones y/o prescripciones en el trámite de siniestros ante la aseguradora debido al incumplimento del procedimiento de tramite de siniestros."/>
    <s v="vii)Usuarios, productos y practicas organizacionales"/>
    <n v="365"/>
    <x v="2"/>
    <n v="0.6"/>
    <s v="Afectación menor a 10 SMLMV"/>
    <s v="Afectación menor a 10 SMLMV"/>
    <s v="#REF!"/>
    <n v="0"/>
    <s v=""/>
    <n v="1"/>
    <s v="Contratista del grupo de Servicios Administrativos verifica mediante base de datos y fisicamente la prescripcion de cada uno de los siniestros reportados."/>
    <s v="Probabilidad"/>
    <x v="0"/>
    <s v="Manual"/>
    <s v="40%"/>
    <s v="Documentado"/>
    <s v="Continua"/>
    <s v="Con Registro"/>
    <n v="0.36"/>
    <x v="1"/>
    <n v="0.36"/>
    <s v="Leve"/>
    <n v="0"/>
    <s v="Bajo"/>
    <x v="0"/>
    <s v="Reuniones bimensuales con la coordinación del grupo, para revisar todos los tramites adelantados por cada siniestro"/>
    <s v="Coordinador de Servicios Adminstrativos"/>
    <s v="fecha de ingreso"/>
    <d v="2021-08-17T00:00:00"/>
    <s v="Se adjunta base de datos actualizada a 31 de marzo del seguimiento a los mismos._x000a_ Se adjunta actas de reunión de seguimiento mensual en fechas:_x000a_ 25 de febrero de 2021_x000a_ 24 de marzo de 2021"/>
    <s v="Se adjunta base de datos actualizada a 31 de julio del seguimiento a los mismos._x000a_Se adjunta actas de reunión de seguimiento mensual en fechas:_x000a_ 09 de abril de 2021_x000a_ 11 de mayo de 2021_x000a_04 de junio de 2021_x000a_09 de julio de 2021"/>
    <x v="24"/>
    <x v="0"/>
  </r>
  <r>
    <x v="35"/>
    <x v="3"/>
    <x v="10"/>
    <m/>
    <s v="Carencia de controles en el proceso precontractual "/>
    <m/>
    <s v="Direccionamiento de Estudios Previos para favorecer a terceros"/>
    <m/>
    <n v="1"/>
    <x v="1"/>
    <n v="0.2"/>
    <m/>
    <s v=""/>
    <s v="#REF!"/>
    <n v="0"/>
    <s v=""/>
    <n v="1"/>
    <s v="Revisar los  estudios previos para la contratación del suministro de materiales, equipos, elementos o servicios que requiera la Entidad, direccionado en beneficio de un tercero  en particular."/>
    <s v=""/>
    <x v="3"/>
    <m/>
    <s v=""/>
    <m/>
    <m/>
    <m/>
    <s v=""/>
    <x v="3"/>
    <s v=""/>
    <s v=""/>
    <s v=""/>
    <s v=""/>
    <x v="2"/>
    <s v="Este riesgo de corrupción se cierra con el último seguimiento a diciembre de 2020 , en el 2021 no se va a realizar seguimiento al riesgo por que este va a ser realizado por la Oficina Asesora Juridica._x000a_"/>
    <m/>
    <m/>
    <m/>
    <m/>
    <m/>
    <x v="6"/>
    <x v="1"/>
  </r>
  <r>
    <x v="36"/>
    <x v="0"/>
    <x v="10"/>
    <s v="Económico"/>
    <s v="Manejo indebido de caja menor del IDEAM"/>
    <s v="Inconsistencias en los documentos soportes (facturas y recibos) para legalizar pagos por caja menor"/>
    <s v="Manejo de la caja menor del IDEAM por parte del cuentadante haciendo uso indebido de la misma en busca de un beneficio personal"/>
    <s v="v)Fraude Interno"/>
    <n v="365"/>
    <x v="2"/>
    <n v="0.6"/>
    <s v="Afectación menor a 10 SMLMV"/>
    <s v="Afectación menor a 10 SMLMV"/>
    <s v="#REF!"/>
    <n v="0"/>
    <s v=""/>
    <n v="1"/>
    <s v="Realizar arqueo de caja menor de manera trimestral por parte del coordinador del Grupo, quedando la evidencia radicada en el sistema de Gestion Documental."/>
    <s v="Probabilidad"/>
    <x v="0"/>
    <s v="Manual"/>
    <s v="40%"/>
    <s v="Documentado"/>
    <s v="Continua"/>
    <s v="Con Registro"/>
    <n v="0.36"/>
    <x v="1"/>
    <n v="0.36"/>
    <s v="Leve"/>
    <n v="0"/>
    <s v="Bajo"/>
    <x v="0"/>
    <s v="El retiro del dinero se realiza unicamente mediante cheque, el cual debe estar firmado por dos de las personas autorizadas en los bancos."/>
    <s v="Coordinador de Servicios Adminstrativos"/>
    <m/>
    <d v="2021-08-17T00:00:00"/>
    <s v="La caja menor del Instituto No. 121, de fecha 10 de febrero de 2021, se le ha realizo arqueo en fecha 24 de marzo de 2021."/>
    <s v="Se presenta la caja menor con su arqueo correspondiente de Abril a Julio 2021"/>
    <x v="25"/>
    <x v="0"/>
  </r>
  <r>
    <x v="37"/>
    <x v="5"/>
    <x v="11"/>
    <s v="Económico y reputacional "/>
    <s v="_x000a_Debilidades en los seguimientos por parte de las dependencias a las cuales se les asignan las PQRS_x000a_"/>
    <s v="Falta de alertas efectivas que permitan informar al proceso el tiempo restante de respuesta. "/>
    <s v="Afectación a la entidad y funcionarios responsables por tutelas o demandas administrativas  impuestas por los ciudadanos al no recibir respuesta de las PQRS en los tiempos establecidos por la norma. "/>
    <s v="vii)Usuarios, productos y practicas organizacionales"/>
    <n v="365"/>
    <x v="2"/>
    <n v="0.6"/>
    <s v="Entre 10 y 50 SMLMV"/>
    <s v="Entre 10 y 50 SMLMV"/>
    <s v="#REF!"/>
    <n v="0"/>
    <s v=""/>
    <n v="1"/>
    <s v="*Seguimiento mensual a las PQRS por medio de formato M-AC-F012, verificando el cargue en el sistema de gestión documental ORFEO de la evidencia de respuesta a las PQRS"/>
    <s v="Probabilidad"/>
    <x v="0"/>
    <s v="Manual"/>
    <s v="40%"/>
    <s v="Documentado"/>
    <s v="Continua"/>
    <s v="Con Registro"/>
    <n v="0.36"/>
    <x v="1"/>
    <n v="0.36"/>
    <s v="Leve"/>
    <n v="0"/>
    <s v="Bajo"/>
    <x v="0"/>
    <s v="N.A"/>
    <s v="Coordinador Servicio al Ciudadano"/>
    <d v="2021-04-19T00:00:00"/>
    <d v="2021-08-17T00:00:00"/>
    <s v="Actualización de la redacción del riesgo de acuerdo a los lineamientos de la guía de administración del riesgo del IDEAM. Actualizaión de la valoración de los controles. _x000a_ _x000a_ En el primer cuatrimestre El grupo de Servicio al Ciudadano realiza seguimiento p"/>
    <s v="En el II cuatrimestre cuatrimestre, el grupo de Servicio al Ciudadano realiza seguimiento permanente por medio del formato M-AC F012, controlando los tiempos de respuesta, en este formato se tienen todos los datos para verificar como y cuando se responde "/>
    <x v="26"/>
    <x v="0"/>
  </r>
  <r>
    <x v="3"/>
    <x v="2"/>
    <x v="2"/>
    <m/>
    <m/>
    <m/>
    <m/>
    <s v="vii)Usuarios, productos y practicas organizacionales"/>
    <n v="365"/>
    <x v="2"/>
    <n v="0.36"/>
    <s v="Entre 10 y 50 SMLMV"/>
    <s v="Entre 10 y 50 SMLMV"/>
    <s v="#REF!"/>
    <n v="0.3"/>
    <s v=""/>
    <n v="2"/>
    <s v="*Envio de comunicación escrita cuando se encuentre cerca la fecha de vencimiento de la PQRS y aún el funcionarios responsables no haya generado respuesta a la misma."/>
    <s v="Probabilidad"/>
    <x v="1"/>
    <s v="Manual"/>
    <s v="30%"/>
    <s v="Documentado"/>
    <s v="Continua"/>
    <s v="Con Registro"/>
    <n v="0.252"/>
    <x v="1"/>
    <n v="0.252"/>
    <s v="Menor"/>
    <n v="0.3"/>
    <s v="Moderado"/>
    <x v="0"/>
    <m/>
    <m/>
    <m/>
    <m/>
    <s v="se remiten correos electrónicos alertando a la persona para que realice la respuesta correspondiente en el tiempo de ley._x000a_ Se aporta como evidencia, correos electrónicos de aviso recordatorio emitidos por el grupo de Servicio al Ciudadano a diferentes dep"/>
    <s v="Se remiten correos electrónicos como medio de alerta para que realice la respuesta pertinente en el tiempo de ley estipulado._x000a_Se evidencian los correos electrónicos de aviso recordatorio emitidos por el Grupo de  Servicio al Ciudadano a las dependencias, "/>
    <x v="27"/>
    <x v="0"/>
  </r>
  <r>
    <x v="3"/>
    <x v="2"/>
    <x v="2"/>
    <m/>
    <m/>
    <m/>
    <m/>
    <s v="vii)Usuarios, productos y practicas organizacionales"/>
    <n v="365"/>
    <x v="2"/>
    <n v="0.252"/>
    <s v="Entre 10 y 50 SMLMV"/>
    <s v="Entre 10 y 50 SMLMV"/>
    <s v="#REF!"/>
    <n v="0"/>
    <s v=""/>
    <n v="3"/>
    <s v="* Realizar requerimientos de manera trimestral con las dependencias en las que se haya materializado el riesgo, para requerir justificación por la cual el proceso no responde en los tiempos indicados por la norma la PQRS asignada."/>
    <s v="Impacto"/>
    <x v="2"/>
    <s v="Manual"/>
    <s v="25%"/>
    <s v="Documentado"/>
    <s v="Continua"/>
    <s v="Con Registro"/>
    <n v="0.252"/>
    <x v="1"/>
    <n v="0.252"/>
    <s v="Leve"/>
    <n v="0"/>
    <s v="Bajo"/>
    <x v="0"/>
    <m/>
    <m/>
    <m/>
    <m/>
    <s v="Se requirieron por medio de memorando a las dependencias en las que se materializado el riesgo (respuestas por fuera del termino de ley), se aporta como evidencia los memorandos a las siguientes dependencias: 1) Oficina Asesora Jurídica, 2) Subdirección D"/>
    <s v="Se realizaron requerimientos por medio de memorando a las dependencias en las que se ha materializado el riesgo (respuestas por fuera del término de ley), se aporta como evidencia los memorandos a las siguientes dependencias: 1) Coordinación Grupo de Admi"/>
    <x v="28"/>
    <x v="0"/>
  </r>
  <r>
    <x v="3"/>
    <x v="2"/>
    <x v="2"/>
    <m/>
    <m/>
    <m/>
    <m/>
    <s v="vii)Usuarios, productos y practicas organizacionales"/>
    <n v="365"/>
    <x v="2"/>
    <n v="0.25"/>
    <s v="Entre 10 y 50 SMLMV"/>
    <s v="Entre 10 y 50 SMLMV"/>
    <s v="#REF!"/>
    <n v="0"/>
    <s v=""/>
    <n v="4"/>
    <s v="*Realizar talleres o capacitaciones y evaluación de estos ejercicios, sobre temas de normatividad asociada a PQRS"/>
    <s v="Probabilidad"/>
    <x v="0"/>
    <s v="Manual"/>
    <s v="40%"/>
    <s v="Documentado"/>
    <s v="Continua"/>
    <s v="Con Registro"/>
    <n v="0.15"/>
    <x v="0"/>
    <n v="0.15"/>
    <s v="Leve"/>
    <n v="0"/>
    <s v="Bajo"/>
    <x v="0"/>
    <m/>
    <m/>
    <m/>
    <m/>
    <s v="En el I cuatrimestre de 2021, se realizó una capacitación y se dictaran dos más en el mes de abril, sobre los temas de normatividad de PQRS, se aporta como evidencia, 1) lista de asistencia de capacitación a funcionarios del Grupo de Servicio al Ciudadano"/>
    <s v="Durante el II cuatrimestre de 2021 se realizaron seis (6) capacitaciónes sobre normatividad de PQRS de las cuales Tres(3) se realizaron en el mes de abril, una (1) en mayo, una (1)en junio y una (1) en el mes de julio. _x000a_Asi mismo se realizó una (1) capaci"/>
    <x v="29"/>
    <x v="0"/>
  </r>
  <r>
    <x v="38"/>
    <x v="7"/>
    <x v="11"/>
    <s v="Reputacional "/>
    <s v="Atención inadecuada o que no siga los protocolos de atención al ciudadano"/>
    <s v="Personal no capacitado en protocolos de atención al ciudadano"/>
    <s v="Posibilidad de quejas, reclamos, investigaciones disciplinarias y/o afectación a la credibilidad a la Entidad por atención inadecuada hacia el ciudadano por parte del funcionario o contratista del grupo de atención al ciudadano "/>
    <s v="vii)Usuarios, productos y practicas organizacionales"/>
    <n v="365"/>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Realizar talleres o capacitaciones y evaluación de estos ejercicios, sobre temas de Procedimiento de Atención al Ciudadano, Guía Atención al Ciudadano, protocolos de atención y asertividad."/>
    <s v="Probabilidad"/>
    <x v="0"/>
    <s v="Manual"/>
    <s v="40%"/>
    <s v="Documentado"/>
    <s v="Continua"/>
    <s v="Con Registro"/>
    <n v="0.36"/>
    <x v="1"/>
    <n v="0.36"/>
    <s v="Leve"/>
    <n v="0"/>
    <s v="Bajo"/>
    <x v="0"/>
    <s v="N.A"/>
    <s v="Coordinador Servicio al Ciudadano"/>
    <m/>
    <d v="2021-08-17T00:00:00"/>
    <s v="En el I cuatrimestre de 2021, se realizó una capacitación y se dictaran dos más en el mes de abril, sobre los temas de normatividad de PQRS, se aporta como evidencia, 1) lista de asistencia de capacitación a funcionarios del Grupo de Servicio al Ciudadano"/>
    <s v=" Durante el II cuatrimestre de 2021 se realizaron seis (6) capacitaciónes sobre normatividad de PQRS de las cuales Tres(3) se realizaron en el mes de abril, una (1) en mayo, una (1)en junio y una (1) en el mes de julio. _x000a_Asi mismo se realizó una (1) capac"/>
    <x v="30"/>
    <x v="0"/>
  </r>
  <r>
    <x v="39"/>
    <x v="3"/>
    <x v="11"/>
    <s v="Económico y reputacional "/>
    <s v="*Funcionarios predispuestos a la materialización de conductas de corrupción."/>
    <s v="Deficiencia en la aplicación de criterios para la selección de contratistas que hacen parte de servicio al ciudadano"/>
    <s v="Posibilidad que un funcionario o contratista de servicio al ciudadano tenga un trato preferencial con un ciudadano al recibir o solicitar cualquier dádiva a nombre propio o de terceros"/>
    <s v="v)Fraude Interno"/>
    <n v="1"/>
    <x v="1"/>
    <n v="0.2"/>
    <m/>
    <s v=""/>
    <s v="Moderado"/>
    <n v="0.6"/>
    <s v="Moderado"/>
    <n v="1"/>
    <s v="* Asistir a los talleres o capacitaciones sobre corrupción, codigo de integridad, organizadas por otras dependencias"/>
    <s v="Probabilidad"/>
    <x v="0"/>
    <s v="Manual"/>
    <s v="40%"/>
    <s v="Sin Documentar"/>
    <s v="Aleatoria"/>
    <s v="Con Registro"/>
    <n v="0.12"/>
    <x v="0"/>
    <n v="0.12"/>
    <s v="Moderado"/>
    <n v="0.6"/>
    <s v="Moderado"/>
    <x v="0"/>
    <s v="N.A"/>
    <s v="Coordinador Servicio al Ciudadano"/>
    <d v="2021-12-31T00:00:00"/>
    <d v="2021-08-17T00:00:00"/>
    <s v="En el I cuatrimestre de 2021 los funcionarios y contratistas del Grupo de Servicio al Ciudadano, no han asistido a capacitaciones sobre corrupción, código de integridad, organizadas por otras dependencias ya que en este periodo no se han dictado este tipo"/>
    <s v="En el II cuatrimestre el grupo de Servicio al Ciudadano  participa en Capacitación sobre Conflictos de Interés realizada el día 2 de junio de 2021, convocada por Desarrollo del talento humano. Se adjunta como evidencia la lista de asistencia y cronograma "/>
    <x v="31"/>
    <x v="0"/>
  </r>
  <r>
    <x v="40"/>
    <x v="4"/>
    <x v="11"/>
    <s v="Reputacional "/>
    <s v="El funcionario o contratista tiene falta de previsión, con respecto a los back up que debe realizar"/>
    <s v="Ausencia de back up de la información que ingresa a servicio al ciudadano"/>
    <s v="Probabilidad de procesos disciplinarios, demandas administrativas, tutelas y/o pérdida de la credibilidad hacia la Entidad por pérdida de la información que se registra en el formato consolidado seguimiento y control PQRS, al no guardar back up de este fo"/>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Realizar copia de seguridad mensual de la información que reposa en el formulario de PQRS"/>
    <s v="Probabilidad"/>
    <x v="0"/>
    <s v="Manual"/>
    <s v="40%"/>
    <s v="Sin Documentar"/>
    <s v="Continua"/>
    <s v="Con Registro"/>
    <n v="0.36"/>
    <x v="1"/>
    <n v="0.36"/>
    <s v="Leve"/>
    <n v="0"/>
    <s v="Bajo"/>
    <x v="0"/>
    <s v="N.A"/>
    <s v="Coordinador Servicio al Ciudadano"/>
    <m/>
    <d v="2021-08-17T00:00:00"/>
    <s v="Se realiza copia de seguridad en drive de la información que reposa en el formulario de PQRS, para seguimiento de las solicitudes que llegan al Grupo de Servicio al Ciudadano. _x000a_ _x000a_ Evidencia: enlace drive, https://drive.google.com/drive/u/1/folders/1T-rIVw"/>
    <s v="Se realiza copia de seguridad en drive de la información que reposa en el formulario de PQRS, para seguimiento de las solicitudes que llegan al Grupo de Servicio al Ciudadano. _x000a_Información en el enlace en drive:  https://drive.google.com/drive/u/1/folders"/>
    <x v="32"/>
    <x v="0"/>
  </r>
  <r>
    <x v="41"/>
    <x v="3"/>
    <x v="12"/>
    <s v="Económico y reputacional "/>
    <s v="Interes indebido en el expediente disciplinario de quien suscribe."/>
    <s v="Comportamiento contrario a los deberes que le son propios."/>
    <s v="Suscribir desde la Secretaria General como primera instancia disciplinaria, decisiones contrarias a los documentos que constituyen el acervo probatorio recaudado de cada expediente disciplinario a cambio de beneficios para favorecer a terceros."/>
    <s v="v)Fraude Interno"/>
    <n v="1"/>
    <x v="1"/>
    <n v="0.2"/>
    <m/>
    <s v=""/>
    <s v="Mayor"/>
    <n v="0.8"/>
    <s v="Alto"/>
    <n v="1"/>
    <s v="Formato A-CID-F005 Control y Seguimiento de expedientes: Este documento se encuentra en custodia de un funcionario del GCDI, y en él se detalla la información de cada uno de los procesos disciplinarios adelantados por la Secretaria General del IDEAM, en e"/>
    <s v="Probabilidad"/>
    <x v="0"/>
    <s v="Manual"/>
    <s v="40%"/>
    <s v="Documentado"/>
    <s v="Continua"/>
    <s v="Con Registro"/>
    <n v="0.12"/>
    <x v="0"/>
    <n v="0.12"/>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en el periodo comprendido entre  el 9  de abri"/>
    <x v="33"/>
    <x v="0"/>
  </r>
  <r>
    <x v="3"/>
    <x v="2"/>
    <x v="2"/>
    <m/>
    <m/>
    <m/>
    <m/>
    <s v="v)Fraude Interno"/>
    <n v="1"/>
    <x v="1"/>
    <n v="0.36"/>
    <m/>
    <m/>
    <s v="Mayor"/>
    <n v="0.8"/>
    <s v="Alto"/>
    <n v="2"/>
    <s v="Formato A-CID-F006 Seguimiento y Control a Oficios y/o Memorandos: En este formato se encuentra a disposición de los funcionarios del grupo y en él se detallan los documentos que se generan en la oficina, con la siguiente información: consecutivo, fecha d"/>
    <s v="Probabilidad"/>
    <x v="0"/>
    <s v="Manual"/>
    <s v="40%"/>
    <s v="Documentado"/>
    <s v="Continua"/>
    <s v="Con Registro"/>
    <n v="0.216"/>
    <x v="1"/>
    <n v="0.21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en el periodo comprendido entre  el 9"/>
    <x v="34"/>
    <x v="0"/>
  </r>
  <r>
    <x v="3"/>
    <x v="2"/>
    <x v="2"/>
    <m/>
    <m/>
    <m/>
    <m/>
    <s v="v)Fraude Interno"/>
    <n v="1"/>
    <x v="1"/>
    <n v="0.216"/>
    <m/>
    <m/>
    <s v="Mayor"/>
    <n v="0.8"/>
    <s v="Alto"/>
    <n v="3"/>
    <s v="Formato A-CID-F007 seguimiento a Autos Interlocutorios y/o de Sustanciación: Este documento se encuentra compartido a los miembros del GCDI, en él se relacionan todos los autos interlocutorios y de sustanciación que se proyectan en el GCDI y son firmados "/>
    <s v="Probabilidad"/>
    <x v="0"/>
    <s v="Manual"/>
    <s v="40%"/>
    <s v="Documentado"/>
    <s v="Continua"/>
    <s v="Con Registro"/>
    <n v="0.12959999999999999"/>
    <x v="0"/>
    <n v="0.12959999999999999"/>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en el periodo comprendid"/>
    <x v="35"/>
    <x v="0"/>
  </r>
  <r>
    <x v="42"/>
    <x v="3"/>
    <x v="12"/>
    <s v="Reputacional "/>
    <s v="Interes indebido en el expediente disciplinario de quien suscribe y/o quien instruye."/>
    <s v="Comportamiento contrario a los deberes que le son propios."/>
    <s v="No declararsen impedidos el Secretario General como primera Instancia Disciplinario y la Coordinadora del GCDI,  cuando exista el deber jurídico de hacerlo, con el ánimo de favorecer o perjudicar a los sujetos procesales. "/>
    <s v="v)Fraude Interno"/>
    <n v="100"/>
    <x v="2"/>
    <n v="0.6"/>
    <m/>
    <s v=""/>
    <s v="Mayor"/>
    <n v="0.8"/>
    <s v="Alto"/>
    <n v="1"/>
    <s v="*Formato A-CID-F005 Control y Seguimiento de expedientes: Este documento se encuentra en custodia de un funcionario del GCDI, y en él se detalla la información de cada uno de los procesos disciplinarios adelantados por la Secretaria General del IDEAM, en "/>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y la activacion del control en el periodo comp"/>
    <x v="36"/>
    <x v="0"/>
  </r>
  <r>
    <x v="3"/>
    <x v="2"/>
    <x v="2"/>
    <m/>
    <m/>
    <m/>
    <m/>
    <s v="v)Fraude Interno"/>
    <n v="100"/>
    <x v="2"/>
    <n v="0.6"/>
    <m/>
    <m/>
    <s v="Mayor"/>
    <n v="0.8"/>
    <s v="Alto"/>
    <n v="2"/>
    <s v="*Formato A-CID-F006 Seguimiento y Control a Oficios y/o Memorandos: En este formato se encuentra a disposición de los funcionarios del grupo y en él se detallan los documentos que se generan en la oficina, con la siguiente información: consecutivo, fecha "/>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y la activacion del control en el pe"/>
    <x v="37"/>
    <x v="0"/>
  </r>
  <r>
    <x v="3"/>
    <x v="2"/>
    <x v="2"/>
    <m/>
    <m/>
    <m/>
    <m/>
    <s v="v)Fraude Interno"/>
    <n v="100"/>
    <x v="2"/>
    <n v="0.6"/>
    <m/>
    <m/>
    <s v="Mayor"/>
    <n v="0.8"/>
    <s v="Alto"/>
    <n v="3"/>
    <s v="*Formato A-CID-F007 seguimiento a Autos Interlocutorios y/o de Sustanciación: Este documento se encuentra compartido a los miembros del GCDI, en él se relacionan todos los autos interlocutorios y de sustanciación que se proyectan en el GCDI y son firmados"/>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y la activacion del contr"/>
    <x v="38"/>
    <x v="0"/>
  </r>
  <r>
    <x v="43"/>
    <x v="1"/>
    <x v="12"/>
    <s v="Reputacional "/>
    <s v="*Reporte inoportuno de la noticia disciplinaria_x000a_ *Inadecuado seguimiento de los tiempos procesales y/o falta de conocimiento de la ley disciplinaria._x000a_ *Sobrecarga laboral._x000a_ *Falta de personal"/>
    <s v="Seguimiento inadecuado a las etapas del proceso disciplinario."/>
    <s v="Probabilidad de ineficiencia en el desarrollo del proceso e impunidad por Nulidades,Caducidad o Prescripción de la acción disciplinaria."/>
    <s v="ii)Ejecucion y Administracion de procesos"/>
    <n v="100"/>
    <x v="2"/>
    <n v="0.6"/>
    <s v="El riesgo afecta la imagen de alguna área de la organización"/>
    <s v="El riesgo afecta la imagen de alguna área de la organización"/>
    <s v="#REF!"/>
    <n v="0"/>
    <s v=""/>
    <n v="1"/>
    <s v="*Formato A-CID-F005 Control y Seguimiento de expedientes: Este documento se encuentra en custodia de un funcionario del GCDI, y en él se detalla la información de cada uno de los procesos disciplinarios adelantados por la Secretaria General del IDEAM, en "/>
    <s v="Probabilidad"/>
    <x v="0"/>
    <s v="Manual"/>
    <s v="40%"/>
    <s v="Documentado"/>
    <s v="Continua"/>
    <s v="Con Registro"/>
    <n v="0.36"/>
    <x v="1"/>
    <n v="0.36"/>
    <s v="Leve"/>
    <n v="0"/>
    <s v="Bajo"/>
    <x v="0"/>
    <s v="N.A"/>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en el periodo comprendido entre  el 9  de abri"/>
    <x v="33"/>
    <x v="0"/>
  </r>
  <r>
    <x v="3"/>
    <x v="2"/>
    <x v="2"/>
    <m/>
    <m/>
    <m/>
    <m/>
    <s v="ii)Ejecucion y Administracion de procesos"/>
    <n v="100"/>
    <x v="2"/>
    <n v="0.36"/>
    <s v="El riesgo afecta la imagen de alguna área de la organización"/>
    <m/>
    <s v="#REF!"/>
    <n v="0"/>
    <s v=""/>
    <n v="2"/>
    <s v="*Formato A-CID-F006 Seguimiento y Control a Oficios y/o Memorandos: En este formato se encuentra a disposición de los funcionarios del grupo y en el se detallan los documentos que se generan en la oficina, con la siguiente información: consecutivo, fecha "/>
    <s v="Probabilidad"/>
    <x v="0"/>
    <s v="Manual"/>
    <s v="40%"/>
    <s v="Documentado"/>
    <s v="Continua"/>
    <s v="Con Registro"/>
    <n v="0.216"/>
    <x v="1"/>
    <n v="0.216"/>
    <s v="Leve"/>
    <n v="0"/>
    <s v="Bajo"/>
    <x v="0"/>
    <s v="N.A"/>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en el periodo comprendido entre   el "/>
    <x v="34"/>
    <x v="0"/>
  </r>
  <r>
    <x v="3"/>
    <x v="2"/>
    <x v="2"/>
    <m/>
    <m/>
    <m/>
    <m/>
    <s v="ii)Ejecucion y Administracion de procesos"/>
    <n v="100"/>
    <x v="2"/>
    <n v="0.216"/>
    <s v="El riesgo afecta la imagen de alguna área de la organización"/>
    <m/>
    <s v="#REF!"/>
    <n v="0"/>
    <s v=""/>
    <n v="3"/>
    <s v="*Formato A-CID-F007 seguimiento a Autos Interlocutorios y/o de Sustanciación: Este documento se encuentra compartido a los miembros del GCDI, en él se relacionan todos los autos interlocutorios y de sustanciación que se proyectan en el GCDI y son firmados"/>
    <s v="Probabilidad"/>
    <x v="0"/>
    <s v="Manual"/>
    <s v="40%"/>
    <s v="Documentado"/>
    <s v="Continua"/>
    <s v="Con Registro"/>
    <n v="0.12959999999999999"/>
    <x v="0"/>
    <n v="0.12959999999999999"/>
    <s v="Leve"/>
    <n v="0"/>
    <s v="Bajo"/>
    <x v="0"/>
    <s v="N.A"/>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en el periodo comprendid"/>
    <x v="39"/>
    <x v="0"/>
  </r>
  <r>
    <x v="44"/>
    <x v="0"/>
    <x v="4"/>
    <s v="Reputacional "/>
    <s v="Al recibir los soportes de solicitud de CDP, este tenga un valor incorrecto o diferente al aprobado "/>
    <s v="Debilidad en la apropiación del conocimiento en los procesos de la gestión presupuestal, frente a la alineación de requerimientos como concordancia en rubro, objeto, valor, renglón etc., establecidos en la Plantilla de seguimiento contractual dispuesta pa"/>
    <s v="Probabilidad que se generen sanciones disciplinarias, fiscales y penales al expedir el Certificado Disponibilidad Presupuestal y/o Registros Presupuestales  por un valor o Rubro diferente al aprobado por debilidad en la apropiación del conocimiento de la "/>
    <s v="ii)Ejecucion y Administracion de procesos"/>
    <n v="325"/>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Un funcionario y/o contratista del grupo de presupuesto diferente al que expide el certificado o registro, revisa el valor de los rubros afectados, mediante la plantilla de seguimiento contractual. "/>
    <s v="Probabilidad"/>
    <x v="0"/>
    <s v="Manual"/>
    <s v="40%"/>
    <s v="Documentado"/>
    <s v="Continua"/>
    <s v="Con Registro"/>
    <n v="0.36"/>
    <x v="1"/>
    <n v="0.36"/>
    <s v="Leve"/>
    <n v="0"/>
    <s v="Bajo"/>
    <x v="0"/>
    <s v="&quot;1. Verificar en Orfeo en la pestaña de historicos el visto bueno de la oficina de Planeación._x000a_2. Validación en el formato para solicitud y modificación de CDP los campos: Número de radicado, No. de CDP, renglón, objeto del plan de Contratación, convenio,"/>
    <s v="Coordinador de Presupuesto"/>
    <m/>
    <d v="2021-08-17T00:00:00"/>
    <s v="Actualización de la redacción del riesgo  y del control conforme a lo establecido en la guia de Administración de riesgos del DAFP_x000a_ _x000a_Para la expedición de CDP se tienen filtros como: _x000a__x000a_Las dependencias solicitantes, envían las inclusiones de nuevos renglo"/>
    <s v="Para la expedición de CDP se tienen filtros como: las dependencias solicitantes, envían las inclusiones de nuevos renglones o modificaciones en la plantilla de seguimientos, la oficina de Planeación realiza la verificación respectiva y posterior envio al "/>
    <x v="40"/>
    <x v="0"/>
  </r>
  <r>
    <x v="45"/>
    <x v="0"/>
    <x v="4"/>
    <s v="Económico"/>
    <s v="Retardo en la entrega de soportes para la elaboración de los registros presupuestales (RP)"/>
    <s v="Retardo de entrega de los soportes para realizar los registros presupuestales "/>
    <s v="Posibilidad que se generen sanciones disciplinarias, fiscales o penales al no realizar a tiempo y de acuerdo al procedimiento el registro de un compromiso presupuestal, debido al retardo en la entrega de soportes de las áreas correspondientes para realiza"/>
    <s v="vii)Usuarios, productos y practicas organizacionales"/>
    <n v="325"/>
    <x v="2"/>
    <n v="0.6"/>
    <s v="El riesgo afecta la imagen de alguna área de la organización"/>
    <s v="El riesgo afecta la imagen de alguna área de la organización"/>
    <s v="#REF!"/>
    <n v="0"/>
    <s v=""/>
    <n v="1"/>
    <s v="El grupo de presupuesto mantiene comunicación directa y permanente con las dependencias y en especial con la Oficina Asesora Jurídica, sobre los tiempos adecuados de la recepción para expedir certificaciones"/>
    <s v="Probabilidad"/>
    <x v="0"/>
    <s v="Manual"/>
    <s v="40%"/>
    <s v="Documentado"/>
    <s v="Continua"/>
    <s v="Con Registro"/>
    <n v="0.36"/>
    <x v="1"/>
    <n v="0.36"/>
    <s v="Leve"/>
    <n v="0"/>
    <s v="Bajo"/>
    <x v="0"/>
    <s v="La comunicación entre las partes se genera mediante correo electrónico institucional para tema de ajuste y/o correciones y adicionalmente para información complementaria o aclaraciones es vía telefónica. Luego de esto la ofina asesora de Jurídica solicita"/>
    <s v="Coordinador de Presupuesto"/>
    <m/>
    <d v="2021-03-29T00:00:00"/>
    <s v="Actualización de la redacción del riesgo  y del control conforme a lo establecido en la guia de Administración de riesgos del DAFP _x000a__x000a_Para la expedición de los RP tanto de servicios públicos, contratos de prestación de servicios y comisiones en su totalida"/>
    <s v="Para la expedición de los RP tanto de servicios públicos, contratos de prestación de servicios y comisiones en su totalidad se registran dentro de las 24 horas de recibida cada solictud, en el entendido de que la entidad debe ejecutar de manera eficiente "/>
    <x v="41"/>
    <x v="0"/>
  </r>
  <r>
    <x v="46"/>
    <x v="3"/>
    <x v="4"/>
    <s v="Económico y reputacional "/>
    <s v="Presiones indebidas y  carencia de controles en el proceso presupuestal "/>
    <s v="Comportamientos no éticos de los funcionarios y/o contratistas orientado a recibir un beneficio personal o a nombre de terceros "/>
    <s v="Inclusión de gastos no autorizados por la dependencia ejecutora del gasto para beneficio personal o de un tercero"/>
    <s v="v)Fraude Interno"/>
    <n v="1"/>
    <x v="1"/>
    <n v="0.2"/>
    <m/>
    <s v=""/>
    <s v="#REF!"/>
    <n v="0"/>
    <s v=""/>
    <n v="1"/>
    <s v="Verificar la coherencia entre la solicitud y la herramienta de seguimiento contractual para la expedición del CDP"/>
    <s v="Probabilidad"/>
    <x v="0"/>
    <s v="Manual"/>
    <s v="40%"/>
    <s v="Documentado"/>
    <s v="Aleatoria"/>
    <s v="Con Registro"/>
    <n v="0.12"/>
    <x v="0"/>
    <n v="0.12"/>
    <s v="Leve"/>
    <n v="0"/>
    <s v="Bajo"/>
    <x v="0"/>
    <s v="En caso de materialización del riesgo se dara comunicación a los entes regulatorios de acuerdo al lineamiento anticorrupción socializado en la Entidad "/>
    <s v="Coordinador de Presupuesto"/>
    <m/>
    <d v="2021-03-29T00:00:00"/>
    <s v="Teniendo en cuenta el análisis de la probabilidad de materialización del riesgo y en cuanto los controles establecidos en la entidad para la Aprobación de gastos, se define que este riesgo puede ser eliminado de nuestro mapa debido a que se debe llevar a "/>
    <m/>
    <x v="6"/>
    <x v="1"/>
  </r>
  <r>
    <x v="47"/>
    <x v="7"/>
    <x v="13"/>
    <s v="Económico y reputacional "/>
    <s v="Falta de planeación estratégica  _x000a_Falta de mecanismos de control efectivos  para el manejo de la información_x000a_Omitir divulgar datos que son del interés general de la ciudadanía en los procesos de rendición de cuentas y demás escenarios de participación ciu"/>
    <s v="Falta de actualización de la información en tiempo real por parte de las dependencias para realizar publicación en página web"/>
    <s v="Probabilidad de afectación a la imagen, confianza y credibilidad Institucional y/o posibles acciones legales contra la entidad  por ocultar información fundamental para el conocimiento y la toma de decisiones frente a la ciudadanía, con especial énfasis e"/>
    <s v="ii)Ejecucion y Administracion de procesos"/>
    <n v="12"/>
    <x v="0"/>
    <n v="0.4"/>
    <s v="El riesgo afecta la imagen de la entidad con algunos usuarios de relevancia frente al logro de los objetivos"/>
    <s v="El riesgo afecta la imagen de la entidad con algunos usuarios de relevancia frente al logro de los objetivos"/>
    <s v="#REF!"/>
    <n v="0"/>
    <s v=""/>
    <n v="1"/>
    <s v="La oficina Asesora de Planeación realiza con las dependencias mesas de trabajo previo a la socialización de información relevante para el interés general"/>
    <s v="Probabilidad"/>
    <x v="0"/>
    <s v="Manual"/>
    <s v="40%"/>
    <s v="Documentado"/>
    <s v="Continua"/>
    <s v="Con Registro"/>
    <n v="0.24"/>
    <x v="1"/>
    <n v="0.24"/>
    <s v="Leve"/>
    <n v="0"/>
    <s v="Bajo"/>
    <x v="0"/>
    <s v="Realizar mesas de trabajo de manera bimensual con las dependencias que no hayan actualizado información en link de ley de transparencia de acuerdo a sus reponsabilidades"/>
    <s v="Jefe de Planeación"/>
    <m/>
    <d v="2021-04-12T00:00:00"/>
    <s v="Mesas de trabajo de planeación las cuales se programan para Mayo y de manera bimensual "/>
    <s v="1,En el mes de mayo, la Oficina Asesora de Planeación oranizó una una mesa de trabajo, con el apoyo de una persona experta en Ley de Transparencia, para los líderes de cada  uno de los proecesos, en la cual se explicó su importancía y el por qué es import"/>
    <x v="42"/>
    <x v="0"/>
  </r>
  <r>
    <x v="3"/>
    <x v="2"/>
    <x v="2"/>
    <m/>
    <m/>
    <m/>
    <m/>
    <s v="ii)Ejecucion y Administracion de procesos"/>
    <n v="12"/>
    <x v="0"/>
    <n v="0.4"/>
    <s v="El riesgo afecta la imagen de la entidad con algunos usuarios de relevancia frente al logro de los objetivos"/>
    <m/>
    <s v="#REF!"/>
    <n v="0"/>
    <s v=""/>
    <n v="2"/>
    <s v="La oficina de comunicaciones realiza seguimiento a los link de ley de transparencia y remitir un documento (correo electrónico) informando la actualización de dicha información."/>
    <s v="Impacto"/>
    <x v="2"/>
    <s v="Manual"/>
    <m/>
    <s v="Documentado"/>
    <s v="Continua"/>
    <s v="Con Registro"/>
    <n v="0.4"/>
    <x v="1"/>
    <n v="0.4"/>
    <s v="Leve"/>
    <n v="0"/>
    <s v="Bajo"/>
    <x v="0"/>
    <m/>
    <s v="Coordinador Grupo de Comunicaciones y Prensa"/>
    <m/>
    <d v="2021-02-28T00:00:00"/>
    <s v="Se realizó seguimiento en el mes de febrero a los Link Ley de Transparencia con el fin de verificar los contenidos, enviando a través de correo electronico al la OAP las respectivas novedades _x000a_ Evidencia: https://drive.google.com/drive/folders/1U49BLcEQ-5"/>
    <s v="1. El Grupo de Comunicaciones y Prensa, en el mes de mayo adelantó el segundo seguimiento a los link Ley de tranparencia de la Página web del Ideam, encontrando que no se ha actualzado en la mayoría de la información (ver matriz de seguimieto)_x000a_2. A través"/>
    <x v="43"/>
    <x v="0"/>
  </r>
  <r>
    <x v="48"/>
    <x v="3"/>
    <x v="13"/>
    <s v="Económico"/>
    <s v="&quot;*Desconocimiento de roles y responsabilidades frente a divulgación de la información noticiosa por parte de los funcionarios del Grupo de Comunicaciones de IDEAM_x000a_*Pronunciamientos confusos para usuarios y partes interesadas sobre el IDEAM_x000a_*Entrega incomp"/>
    <s v="Actos de corrupción para beneficio personal"/>
    <s v="Probabilidad de Publicación de información en página web de la Entidad, por parte de la dependencia designada, manipulando información de carácter institucional (científica, técnica, misional, presupuestal, administrativa y financiera), a favor de un terc"/>
    <s v="v)Fraude Interno"/>
    <n v="1"/>
    <x v="1"/>
    <n v="0.2"/>
    <m/>
    <s v=""/>
    <s v="Mayor"/>
    <n v="0.8"/>
    <s v="Alto"/>
    <n v="1"/>
    <s v="*Realizar mesas de trabajo previas a la socialización de información relevante para el interés general"/>
    <s v="Probabilidad"/>
    <x v="0"/>
    <s v="Manual"/>
    <s v="40%"/>
    <s v="Documentado"/>
    <s v="Continua"/>
    <s v="Con Registro"/>
    <n v="0.12"/>
    <x v="0"/>
    <n v="0.12"/>
    <s v="Mayor"/>
    <n v="0.8"/>
    <s v="Alto"/>
    <x v="0"/>
    <s v="Actualización del esquema de publicación conjuntamente entre la OAP y comunicaciones"/>
    <s v="Coordinador Grupo de Comunicaciones y Prensa"/>
    <m/>
    <d v="2021-04-12T00:00:00"/>
    <s v="Mesas de trabajo de planeación, la cuales se programarán de manera bimensual  a partir del mes de Mayo 2021"/>
    <s v="1,En el mes de mayo, la Oficina Asesora de Planeación organizó una una mesa de trabajo, con el apoyo de una persona experta en Ley de Transparencia, para los líderes de cada  uno de los proecesos, en la cual se explicó su importancía y el por qué es impor"/>
    <x v="44"/>
    <x v="0"/>
  </r>
  <r>
    <x v="3"/>
    <x v="2"/>
    <x v="2"/>
    <m/>
    <m/>
    <m/>
    <m/>
    <m/>
    <n v="1"/>
    <x v="1"/>
    <n v="0.24"/>
    <m/>
    <m/>
    <s v="Mayor"/>
    <n v="0.8"/>
    <s v="Alto"/>
    <n v="2"/>
    <s v="* Implementación de la Politica Editorial publicada en pagina web, gestión de las comunicaciones, revisión de textos que publica la entidad"/>
    <s v="Probabilidad"/>
    <x v="0"/>
    <s v="Manual"/>
    <s v="40%"/>
    <s v="Documentado"/>
    <s v="Continua"/>
    <s v="Con Registro"/>
    <n v="0.14399999999999999"/>
    <x v="0"/>
    <n v="0.14399999999999999"/>
    <s v="Mayor"/>
    <n v="0.8"/>
    <s v="Alto"/>
    <x v="0"/>
    <s v="Revisión de textos, corrección de estilos y seguimiento al cumpimiento de las normas editoriales y de identidad visual del sello editoria por parte de un responsable"/>
    <s v="Coordinador Grupo de Comunicaciones y Prensa"/>
    <m/>
    <d v="2021-04-12T00:00:00"/>
    <s v="Se actualiza el riesgo  los controles de tal manera que os controles establecidos son nuevos por lo cual la evidencia a este riesgo se presenta en la siguiente monitoreo . _x000a_Se publico la politica Editorial en el 2020, este año se iniciará con la implement"/>
    <s v="1. A partir del 27 de mayo, el Grupo de Comunicaciones contrató a una profesional con el objeto de: &quot;Prestación de servicios profesionales para la revisión de textos, corrección de estilo y seguimiento al cumplimiento de las normas editoriales y de identi"/>
    <x v="45"/>
    <x v="0"/>
  </r>
  <r>
    <x v="3"/>
    <x v="2"/>
    <x v="2"/>
    <m/>
    <m/>
    <m/>
    <m/>
    <m/>
    <n v="1"/>
    <x v="1"/>
    <n v="0.14000000000000001"/>
    <m/>
    <m/>
    <s v="Mayor"/>
    <n v="0.8"/>
    <s v="Alto"/>
    <n v="3"/>
    <s v="*Llevar a cabo una planeación estratégica de los insumos y contenidos que serán materia de divulgación, máxime cuando se trate de rendiciones de cuentas a la ciudadanía."/>
    <s v="Probabilidad"/>
    <x v="0"/>
    <s v="Manual"/>
    <s v="40%"/>
    <s v="Documentado"/>
    <s v="Continua"/>
    <s v="Con Registro"/>
    <n v="8.4000000000000005E-2"/>
    <x v="0"/>
    <n v="8.4000000000000005E-2"/>
    <s v="Mayor"/>
    <n v="0.8"/>
    <s v="Alto"/>
    <x v="0"/>
    <s v="Tomar las acciones que sean competencia de comunicaciones de acuerdo al MURC, en la puesta en marcha de rendición de cuentas"/>
    <s v="Coordinador Grupo de Comunicaciones y Prensa"/>
    <m/>
    <d v="2021-04-12T00:00:00"/>
    <s v="Se requiere contratar una persona que se encargue de realizar dicha actividad, por lo cual se gestionará en el 2021"/>
    <s v="1.El Grupode Comunicaciones en el mes de mayo contrató una profesional experta en comunicación externa, cuyo objeto es; ¨restar los servocios profesionales,  para el desarrollo de contenidos de carácter noticioso, periodístico e informativo, con una visió"/>
    <x v="46"/>
    <x v="0"/>
  </r>
  <r>
    <x v="49"/>
    <x v="7"/>
    <x v="13"/>
    <m/>
    <s v="Las áreas o dependencias que son responsables de subir y administrar sus propios contenidos (documentos, informes, boletines, reportes, estudios, entre otros), no lo hacen de manera periódica y con la sistematicidad que se requiere.  "/>
    <m/>
    <s v="Permanencia de información desactualizada en el sitio web del IDEAM. "/>
    <m/>
    <m/>
    <x v="5"/>
    <s v=""/>
    <m/>
    <s v=""/>
    <s v="#REF!"/>
    <n v="0"/>
    <s v=""/>
    <n v="1"/>
    <s v="*Monitorear, verificar y alertar acerca de la información desactualizada, de tal manera que se le notifique a la dependencia que corresponda para que actualice la información"/>
    <s v=""/>
    <x v="3"/>
    <m/>
    <s v=""/>
    <m/>
    <m/>
    <m/>
    <s v=""/>
    <x v="3"/>
    <s v=""/>
    <s v=""/>
    <s v=""/>
    <s v=""/>
    <x v="2"/>
    <s v="El riesgo 49 se fusiona con el 47, ya que las acciones, causa raiz se orienta al mismo riesgo de Ley de transparencia, por lo cual este riesgo se finaliza y la gestión se dará con sus evidencias en el riesgo número 47"/>
    <m/>
    <m/>
    <m/>
    <m/>
    <m/>
    <x v="6"/>
    <x v="1"/>
  </r>
  <r>
    <x v="50"/>
    <x v="1"/>
    <x v="14"/>
    <s v="Económico y reputacional "/>
    <s v="Imprecisión e inexactitud de la información presentada en los informes y documentos emitidos por el Instituto"/>
    <s v="*No acceso al desarrollo tecnológico que facilite las investigaciones._x000a_*Disponibilidad, oportunidad y calidad de los datos, una vez que depende de fuentes internas y externas._x000a_*Falta de controles y supervisión en la generación y difusión de productos fina"/>
    <s v="Probabilidad de afectación en la imagen y credibilidad de la Entidad, sanciones disciplinarias y/o toma de decisiones desacertadas, debido a la imprecisión e inexactitud de la información presentada en los informes y documentos emitidos por el Instituto."/>
    <s v="ii)Ejecucion y Administracion de procesos"/>
    <n v="300"/>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Auditorias internas por parte de la OCI / OAP (Informe de auditoría / Plan de mejora)."/>
    <s v="Probabilidad"/>
    <x v="1"/>
    <s v="Manual"/>
    <s v="30%"/>
    <s v="Documentado"/>
    <s v="Aleatoria"/>
    <s v="Con Registro"/>
    <n v="0.42"/>
    <x v="2"/>
    <n v="0.42"/>
    <s v="Leve"/>
    <n v="0"/>
    <s v="Moderado"/>
    <x v="0"/>
    <s v="Auditorias internas por parte de la OCI / OAP (Informe de auditoría / Plan de mejora)."/>
    <s v="Subdirector (a)"/>
    <d v="2021-01-01T00:00:00"/>
    <d v="2021-04-15T00:00:00"/>
    <s v="Actualizacion de los riesgos de acuerdo a la guia de administraion de riesgos del DAFP. Actualizacion en la redacción del riesgo, calificacion individual, análisis de la frecuencia e impacto, calificación de cada uno de los controles y aplicación de plan "/>
    <s v="Reporte Ecosistemas:_x000a_Se participó en la auditoría interna realizada por la Oficina Asesora de Planeación. (A la fecha se encuentra pendiente el informe de auditoría)._x000a_Se participó en auditoría de re-certificación ISO 9001:2014, realizada por parte de Bure"/>
    <x v="47"/>
    <x v="0"/>
  </r>
  <r>
    <x v="3"/>
    <x v="2"/>
    <x v="2"/>
    <m/>
    <m/>
    <m/>
    <m/>
    <s v="ii)Ejecucion y Administracion de procesos"/>
    <n v="300"/>
    <x v="2"/>
    <n v="0.36"/>
    <s v="El riesgo afecta la imagen de de la entidad con efecto publicitario sostenido a nivel de sector administrativo, nivel departamental o municipal"/>
    <m/>
    <s v="#REF!"/>
    <n v="0"/>
    <s v=""/>
    <n v="2"/>
    <s v="Los subdirectores realizan revisión previa del producto (informe o documento) a publicar. (Correos electrónicos, acta de reunión u otro medio de trazabilidad en revisión)."/>
    <s v="Probabilidad"/>
    <x v="0"/>
    <s v="Manual"/>
    <s v="40%"/>
    <s v="Documentado"/>
    <s v="Continua"/>
    <s v="Con Registro"/>
    <n v="0.216"/>
    <x v="1"/>
    <n v="0.216"/>
    <s v="Leve"/>
    <n v="0"/>
    <s v="Bajo"/>
    <x v="0"/>
    <s v="Revisión previa de los informes y/o documentos a publicar."/>
    <s v="Subdirector (a) / Coordinador de grupo y/o Líder temático"/>
    <d v="2021-01-01T00:00:00"/>
    <d v="2021-04-15T00:00:00"/>
    <s v="Para el caso del Inventario Forestal Nacional -IFN, se presenta como evidencia correos electrónicos que soportan la revisión de los formatos de campo generados por los operadores logísticos del IFN: IIAP- Región pacífico, IAvH (Región orinoquía y región C"/>
    <s v="Reporte Ecosisitemas:_x000a_1. Mapa nacional de coberturas: Se sometió a aprobación por parte del comite científico, el mapa nacional de coberturas de la tierra 2018 y el documento de memoria técnica y resultados del mapa de coberturas 2018._x000a_2. Manual de campo "/>
    <x v="48"/>
    <x v="0"/>
  </r>
  <r>
    <x v="3"/>
    <x v="2"/>
    <x v="2"/>
    <m/>
    <m/>
    <m/>
    <m/>
    <s v="ii)Ejecucion y Administracion de procesos"/>
    <n v="300"/>
    <x v="2"/>
    <n v="0.22"/>
    <s v="El riesgo afecta la imagen de de la entidad con efecto publicitario sostenido a nivel de sector administrativo, nivel departamental o municipal"/>
    <m/>
    <s v="#REF!"/>
    <n v="0"/>
    <s v=""/>
    <n v="3"/>
    <s v="Validación de datos e información a través de procesamiento estadístico,  por medio de reglas de validación y consistencia que se encuentra definidas en excel  (Medio de validación)."/>
    <s v="Probabilidad"/>
    <x v="0"/>
    <s v="Manual"/>
    <s v="40%"/>
    <s v="Documentado"/>
    <s v="Continua"/>
    <s v="Con Registro"/>
    <n v="0.13200000000000001"/>
    <x v="0"/>
    <n v="0.13200000000000001"/>
    <s v="Leve"/>
    <n v="0"/>
    <s v="Bajo"/>
    <x v="0"/>
    <s v="Validación de datos e información a través de procesamiento estadístico,  por medio de reglas de validación y consistencia."/>
    <s v="Profesional del área"/>
    <d v="2021-01-01T00:00:00"/>
    <d v="2021-04-15T00:00:00"/>
    <s v="En el marco del proyecto de actualización del mapa nacional de coberturas de la tierra periodo 2018, se determinó realizar una evaluación de la exactitud del mapa (EET) proceso de carácter estadístico por muestreo estratificado aleatorio que permite obten"/>
    <s v="Reporte Ecosistemas:_x000a_1. Operación Estadística Balance de Masa Glacciar: Según lo contemplado en el manual de reglas de validación (M-GCI-E-M028) los datos son &quot;objeto de verificación en oficina con base tanto en los registros de la campaña de campo inmedi"/>
    <x v="49"/>
    <x v="0"/>
  </r>
  <r>
    <x v="3"/>
    <x v="2"/>
    <x v="2"/>
    <m/>
    <m/>
    <m/>
    <m/>
    <s v="ii)Ejecucion y Administracion de procesos"/>
    <n v="300"/>
    <x v="2"/>
    <n v="0.13"/>
    <s v="El riesgo afecta la imagen de de la entidad con efecto publicitario sostenido a nivel de sector administrativo, nivel departamental o municipal"/>
    <m/>
    <s v="#REF!"/>
    <n v="0"/>
    <s v=""/>
    <n v="4"/>
    <s v="*Capacitaciones y gestión con los involucrados de  la generación del dato._x000a_*Capacitaciones dentro del equipo para divulgar en forma correcta la información. _x000a_*Programas de capacitación y entrenamiento a los técnicos y profesionales con mayor frecuencia._x000a_("/>
    <s v="Probabilidad"/>
    <x v="0"/>
    <s v="Manual"/>
    <s v="40%"/>
    <s v="Documentado"/>
    <s v="Continua"/>
    <s v="Con Registro"/>
    <n v="7.8E-2"/>
    <x v="0"/>
    <n v="7.8E-2"/>
    <s v="Leve"/>
    <n v="0"/>
    <s v="Bajo"/>
    <x v="0"/>
    <s v="*Capacitaciones y gestión con los involucrados de  la generación del dato._x000a_*Capacitaciones dentro del equipo para divulgar en forma correcta la información. _x000a_*Programas de capacitación y entrenamiento a los técnicos y profesionales con mayor frecuencia._x000a_("/>
    <s v="Profesional del área"/>
    <d v="2021-01-01T00:00:00"/>
    <d v="2021-04-15T00:00:00"/>
    <s v="Capacitaciones y gestión con los involucrados con la generación del dato:_x000a_Se presenta evidencias de las capacitaciones impartidas a los operadores logísticos IAvH-Caribe y SINCHI- Amazonas. Estas capacitaciones dirigidas al personal de las brigadas de cam"/>
    <s v="Reporte Ecosistemas:_x000a_Se anexan evidencias de capacitaciones realizadas en temáticas de Sistema Nacional de Información  Forestal (SNIF)  e Invenntario Forestal Nacional (IFN), impartidas a los involucrados en la generación del dato, autoridades ambientale"/>
    <x v="50"/>
    <x v="0"/>
  </r>
  <r>
    <x v="51"/>
    <x v="1"/>
    <x v="14"/>
    <s v="Reputacional "/>
    <s v="Pérdida de continuidad en la generación de información"/>
    <s v="* No se da cumplimiento del procedimiento de entrega de cargo, en relación a la transferencia de conocimiento y documentación._x000a_* Falta de capacitación al personal que ingresa a laborar en los grupos de trabajo de la Subdirección de Ecosistemas._x000a_* El perso"/>
    <s v="Probabilidad de afectación en la imagen, confianza en la entidad y limitación en el acceso de la información institucional, por pérdida de continuidad de la información, debido a factores de planeación, transferencia de conocimiento y/o condiciones que im"/>
    <s v="ii)Ejecucion y Administracion de procesos"/>
    <n v="4"/>
    <x v="0"/>
    <n v="0.4"/>
    <s v="El riesgo afecta la imagen de la entidad con algunos usuarios de relevancia frente al logro de los objetivos"/>
    <s v="El riesgo afecta la imagen de la entidad con algunos usuarios de relevancia frente al logro de los objetivos"/>
    <s v="#REF!"/>
    <n v="0"/>
    <s v=""/>
    <n v="1"/>
    <s v="Aplicación de procedimiento &quot;Vinculación y desvinculación de personal A-GH-P001&quot;. Transferencia de conocimientos cuando se presente rotación de personal. (Acta de reunión)._x000a_"/>
    <s v="Probabilidad"/>
    <x v="0"/>
    <s v="Manual"/>
    <s v="40%"/>
    <s v="Documentado"/>
    <s v="Aleatoria"/>
    <s v="Con Registro"/>
    <n v="0.24"/>
    <x v="1"/>
    <n v="0.24"/>
    <s v="Leve"/>
    <n v="0"/>
    <s v="Bajo"/>
    <x v="0"/>
    <s v="Transferir conocimiento, información y realizar los procesos de empalme cuando se presente rotación de personal."/>
    <s v="Coordinadores de Grupo"/>
    <d v="2021-05-18T00:00:00"/>
    <d v="2021-12-30T00:00:00"/>
    <m/>
    <s v="Reporte Ecosistemas:_x000a_Se presenta informe de entrega de cargo de la coordinación del grupo Suelos y Tierras, en el cual se describen las líneas de trabajo del grupo, los avances y contexto, con el fin de empalmar y transferir información a la nueva coordin"/>
    <x v="51"/>
    <x v="0"/>
  </r>
  <r>
    <x v="3"/>
    <x v="2"/>
    <x v="2"/>
    <m/>
    <m/>
    <m/>
    <m/>
    <s v="ii)Ejecucion y Administracion de procesos"/>
    <n v="4"/>
    <x v="0"/>
    <n v="0.24"/>
    <s v="El riesgo afecta la imagen de la entidad con algunos usuarios de relevancia frente al logro de los objetivos"/>
    <s v="El riesgo afecta la imagen de la entidad con algunos usuarios de relevancia frente al logro de los objetivos"/>
    <s v="#REF!"/>
    <n v="0"/>
    <s v=""/>
    <n v="2"/>
    <s v="Capacitación al personal que ingresa a los Grupos de Trabajo de la Subdirección de Ecosistemas y/o las que se requieran en marco del proceso de adaptación y aprendizaje. (Lista de asistencia)."/>
    <s v="Probabilidad"/>
    <x v="0"/>
    <s v="Manual"/>
    <s v="40%"/>
    <s v="Documentado"/>
    <s v="Continua"/>
    <s v="Con Registro"/>
    <n v="0.14399999999999999"/>
    <x v="0"/>
    <n v="0.14399999999999999"/>
    <s v="Leve"/>
    <n v="0"/>
    <s v="Bajo"/>
    <x v="0"/>
    <s v="Realizar capacitación al personal que ingresa a los Grupos de Trabajo de la Subdirección de Ecosistemas."/>
    <s v="Coordinadores de Grupo"/>
    <d v="2021-05-18T00:00:00"/>
    <d v="2021-12-30T00:00:00"/>
    <m/>
    <s v="Reporte Ecosistemas:_x000a_Se realizó capacitación a profesional  del área estadistica que ingresó al Grupo de Alta Montaña, sobre Balance de Masa Glaciar, en marco de la operación estadística correspondiente._x000a_Se realizaron capacitaciones sobre riesgos, Norma N"/>
    <x v="52"/>
    <x v="0"/>
  </r>
  <r>
    <x v="3"/>
    <x v="2"/>
    <x v="2"/>
    <m/>
    <m/>
    <m/>
    <m/>
    <s v="ii)Ejecucion y Administracion de procesos"/>
    <n v="4"/>
    <x v="0"/>
    <n v="0.125"/>
    <s v="El riesgo afecta la imagen de la entidad con algunos usuarios de relevancia frente al logro de los objetivos"/>
    <s v="El riesgo afecta la imagen de la entidad con algunos usuarios de relevancia frente al logro de los objetivos"/>
    <s v="#REF!"/>
    <n v="0"/>
    <s v=""/>
    <n v="3"/>
    <s v="Reuniones de seguimiento con la Subdirectora. (Acta de reunión)._x000a_"/>
    <s v="Probabilidad"/>
    <x v="0"/>
    <s v="Manual"/>
    <s v="40%"/>
    <s v="Documentado"/>
    <s v="Continua"/>
    <s v="Con Registro"/>
    <n v="7.4999999999999997E-2"/>
    <x v="0"/>
    <n v="7.4999999999999997E-2"/>
    <s v="Leve"/>
    <n v="0"/>
    <s v="Bajo"/>
    <x v="0"/>
    <s v="Revisar los controles a riesgos de la SEIA en reuniones con la subdirectora._x000a_"/>
    <s v="Subdirectora y Coordinadores de Grupo"/>
    <d v="2021-05-18T00:00:00"/>
    <d v="2021-12-30T00:00:00"/>
    <m/>
    <s v="Reporte Ecosistemas:_x000a_En reunión con la subdirectora y coordinadores, uno de los puntos tratados fue el mapa de riesgos a cargo de la subdirección, haciendo énfasis en los controles a ejecutar por cada uno de los grupos de trabajo. _x000a_Evidencia:_x000a_https://driv"/>
    <x v="53"/>
    <x v="0"/>
  </r>
  <r>
    <x v="52"/>
    <x v="1"/>
    <x v="14"/>
    <s v="Reputacional "/>
    <s v="*Fallas en la planificación de adquisición, suministro y mantenimiento de los instrumentos de medición. _x000a_ *Incumplimiento de las normas técnicas._x000a_ *Falta de monitoreo a la operación y mantenimiento de la red._x000a_ *Fallas en la captura, tratamiento, almacenam"/>
    <s v="Datos hidrometereológicos y ambientales inexactos e inoportunos"/>
    <s v="Posibilidad de generar de datos hidrometereológicos y ambientales inexactos e inoportunos _x000a_ _x000a_ "/>
    <m/>
    <n v="365"/>
    <x v="2"/>
    <n v="0.6"/>
    <m/>
    <s v=""/>
    <s v="#REF!"/>
    <n v="0"/>
    <s v=""/>
    <n v="1"/>
    <s v="*Auditorias internas._x000a_*Programas de capacitación y entrenamiento a los observadores voluntarios, técnico y profesionales con mayor frecuencia._x000a_*Verificación de los datos a través de los sistemas de información del Instituto._x000a_*Revisión periódica y en conco"/>
    <s v=""/>
    <x v="3"/>
    <m/>
    <s v=""/>
    <m/>
    <m/>
    <m/>
    <s v=""/>
    <x v="3"/>
    <s v=""/>
    <s v=""/>
    <s v=""/>
    <s v=""/>
    <x v="2"/>
    <s v="Al analizar el riesgo con el 32, se identifican que las causas y el riesgo en sí tratan de los mismo, por lo cual se toma la decision de fusionar el riesgo y monitorear el avance del riesgo 32, por lo cual este riesgo no continuará siendo monitoreado "/>
    <m/>
    <m/>
    <m/>
    <m/>
    <m/>
    <x v="6"/>
    <x v="1"/>
  </r>
  <r>
    <x v="53"/>
    <x v="1"/>
    <x v="14"/>
    <s v="Reputacional "/>
    <s v="*Falta de controles y supervisión en la generación y difusión de productos finales._x000a_ *Uso de información no oficial._x000a_ *Falta de controles y regulación en los accesos y autorizaciones de ingresos en la administración de información _x000a_ * Empleados en acceso "/>
    <s v="Actos de corrupción para beneficio personal"/>
    <s v="Probabilidad de Manipulación de la información Hidrometeorológica y Ambiental para beneficio particular."/>
    <s v="iii)Fallas Tecnologicas"/>
    <n v="365"/>
    <x v="2"/>
    <n v="0.6"/>
    <m/>
    <s v=""/>
    <s v="Mayor"/>
    <n v="0.8"/>
    <s v="Alto"/>
    <n v="1"/>
    <s v="Solicitud de configuración de usuarios y roles (capturador, consulta, revisor, validador y administrador). Se asignan permisos especificos por rol. En el sistema DHIME de datos se identifica el ingreso, modificación a datos inclusión de información y acci"/>
    <s v="Probabilidad"/>
    <x v="0"/>
    <s v="Manual"/>
    <s v="40%"/>
    <s v="Documentado"/>
    <s v="Continua"/>
    <s v="Con Registro"/>
    <n v="0.36"/>
    <x v="1"/>
    <n v="0.36"/>
    <s v="Mayor"/>
    <n v="0.8"/>
    <s v="Alto"/>
    <x v="0"/>
    <m/>
    <s v="Subdirector Hidrología"/>
    <d v="2021-12-15T00:00:00"/>
    <d v="2021-04-15T00:00:00"/>
    <s v="Se realizó registro y actualización de los campo (celdas) impacto, causa raiz, causa inmediata, descripción del hallazgo, Evaluación del riesgo - Valoración de los controles y Evaluación del riesgo - Nivel del riesgo residual para este riesgo de acuerdo a"/>
    <s v="Subdirección Meteorología: Cada usuario tiene asignado un rol especifico, se realizan las solicitudes a informatica de usuario y contraseña Kronos, el jefe de la Subdirección envía a mesa de servicio haciendo la solicitud."/>
    <x v="54"/>
    <x v="0"/>
  </r>
  <r>
    <x v="54"/>
    <x v="1"/>
    <x v="15"/>
    <s v="Reputacional "/>
    <s v="*Ausencia de sistemas de información efectivos que permitan medir los tiempos de proceso._x000a_*Reprocesos en las diferentes etapas._x000a_*Toma de decisiones de todo el proceso centralizado en una sola persona"/>
    <s v="Necesidad de financiación externa para la implementación de tecnologías adecuadas a la atención de los trámites"/>
    <s v="Probabilidad de detrimento de la imagen institucional por demoras en las respuestas o conceptos hacia el usuario, de los trámites de acreditación y autorización, debido a la falta de herramientas tecnológicas eficaces y eficientes"/>
    <s v="ii)Ejecucion y Administracion de procesos"/>
    <n v="365"/>
    <x v="2"/>
    <n v="0.6"/>
    <s v="El riesgo afecta la imagen de la entidad a nivel nacional, con efecto publicitarios sostenible a nivel país"/>
    <s v="El riesgo afecta la imagen de la entidad a nivel nacional, con efecto publicitarios sostenible a nivel país"/>
    <s v="#REF!"/>
    <n v="0"/>
    <s v=""/>
    <n v="1"/>
    <s v=" El grupo de acreditación genera o contrata un instrumento informatico donde se pueda realizar el seguimiento y control a las etapas del trámite, controlando la atención a tiempo   "/>
    <s v="Impacto"/>
    <x v="2"/>
    <s v="Manual"/>
    <s v="25%"/>
    <s v="Documentado"/>
    <s v="Continua"/>
    <s v="Con Registro"/>
    <n v="0.6"/>
    <x v="2"/>
    <n v="0.6"/>
    <s v="Leve"/>
    <n v="0"/>
    <s v="Moderado"/>
    <x v="0"/>
    <s v=".Implementación de un sistema de información. "/>
    <s v="Subdirección de Estudios Ambientales"/>
    <d v="2021-03-01T00:00:00"/>
    <d v="2021-04-15T00:00:00"/>
    <s v="Solicitud de asignación presupuestal por $500.000.000 para la primera etapa de la implementación del Sistema de información."/>
    <s v="Seguimiento y control a las etapas que conforman los trámites de acreditación y autorización (formulario de solicitud, auto de inicio, cotización, programación, informe de visita, plan de acciones correctivas, entrega de evidencias, informe de cierre, res"/>
    <x v="55"/>
    <x v="0"/>
  </r>
  <r>
    <x v="3"/>
    <x v="2"/>
    <x v="2"/>
    <m/>
    <m/>
    <m/>
    <m/>
    <s v="ii)Ejecucion y Administracion de procesos"/>
    <n v="365"/>
    <x v="2"/>
    <n v="0.6"/>
    <s v="El riesgo afecta la imagen de la entidad a nivel nacional, con efecto publicitarios sostenible a nivel país"/>
    <m/>
    <s v="#REF!"/>
    <n v="0.75"/>
    <s v=""/>
    <n v="2"/>
    <s v="Asignar la responsabilidad en el profesional universitario del grupo para realizar este seguimiento y fijar como objetivo de desempeño laboral soportado en el sistema e información _x000a_"/>
    <s v="Impacto"/>
    <x v="2"/>
    <s v="Manual"/>
    <s v="25%"/>
    <s v="Documentado"/>
    <s v="Continua"/>
    <s v="Con Registro"/>
    <n v="0.6"/>
    <x v="2"/>
    <n v="0.6"/>
    <s v="Moderado"/>
    <n v="0.5625"/>
    <s v="Moderado"/>
    <x v="0"/>
    <m/>
    <m/>
    <m/>
    <m/>
    <m/>
    <s v="Dado que el sistema de información actual (Hoja en excel P.E.P.Y.T.A) se diligencia de manera manual, es necesario asignar la responsabilidad del seguimiento en el profesional universitario del grupo, da manera que se garantice el diligenciamiento y la tr"/>
    <x v="6"/>
    <x v="2"/>
  </r>
  <r>
    <x v="55"/>
    <x v="3"/>
    <x v="15"/>
    <s v="Reputacional "/>
    <s v="*Deficiencias en la revisión preliminar del trámite._x000a_*Asignación de tareas jurídicas al equipo técnico._x000a_*Ausencia de políticas sobre las que se tomen decisiones sobre el trámite"/>
    <s v="Dificultad en la generación de espacios para unificar los criterios tanto internos como externos del grupo de acreditación"/>
    <s v="Probabilidad de generar detrimento de la imagen por respuestas en contravención con la normatividad vigente, o con el proceso o con los conceptos científicos, debido a la variabilidad de conceptos técnicos de la normatividad ambiental colombiana y a los d"/>
    <s v="vii)Usuarios, productos y practicas organizacionales"/>
    <n v="1"/>
    <x v="1"/>
    <n v="0.2"/>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_x000a_* Asignación de grupos de trabajo en temas específicos de cada etapa del trámite, con seguimiento periódico y socialización de resultados. Evidencia: Correo - Matriz de criterios de interpretación.pdf"/>
    <s v="Impacto"/>
    <x v="2"/>
    <s v="Manual"/>
    <s v="25%"/>
    <s v="Documentado"/>
    <s v="Continua"/>
    <s v="Con Registro"/>
    <n v="0.2"/>
    <x v="0"/>
    <n v="0.2"/>
    <s v="Leve"/>
    <n v="0"/>
    <s v="Bajo"/>
    <x v="0"/>
    <s v="Ampliar el Documento de criterios de ACREDITACIÓN/AUTORIZACIÓN de acuerdo con la NTC 17011, a puntos críticos del trámite como por ejemplo la solicitud de acreditación. "/>
    <s v="Coordinador Grupo Acreditación"/>
    <d v="2020-06-01T00:00:00"/>
    <d v="2021-04-15T00:00:00"/>
    <s v="Se consolidadan los documentos de criterios del grupo en estos archivos. Evidencia: MATRIZ CRITERIOS VISITA IN SITU VERIFICACIÓN ACCIONES CORRECTIVAS.xls; MATRIZ INTERPRETACION DE REQUISITOS NTC-ISO 17025-2017 V1.xls"/>
    <s v="* Asignación de grupos de trabajo en temas específicos de cada etapa del trámite, con seguimiento periódico y socialización de resultados. _x000a_* Realización de comités técnicos con diferentes expertos para evaluar las decisiones adoptadas y peticiones partic"/>
    <x v="56"/>
    <x v="0"/>
  </r>
  <r>
    <x v="56"/>
    <x v="1"/>
    <x v="15"/>
    <s v="Económico"/>
    <s v="*Retrasos en transporte hacia el laboratorio evaluado._x000a_*Incapacidad del evaluador._x000a_*Retrasos en pagos de viáticos al evaluador."/>
    <s v="Demora en el pago a los contratistas del grupo, que son los evaluadores"/>
    <s v="Probabilidad de la no realización de visita de evaluación por parte del evaluador, por no contar con el los medios para llegar al lugar asignado"/>
    <s v="vii)Usuarios, productos y practicas organizacionales"/>
    <n v="10"/>
    <x v="0"/>
    <n v="0.4"/>
    <s v="El riesgo afecta la imagen de la entidad con algunos usuarios de relevancia frente al logro de los objetivos"/>
    <s v="El riesgo afecta la imagen de la entidad con algunos usuarios de relevancia frente al logro de los objetivos"/>
    <s v="#REF!"/>
    <n v="0"/>
    <s v=""/>
    <n v="1"/>
    <s v="*Cotizaciones revisadas por parte de un evaluador líder para confirmar tiempos según los muestreos, o el desplazamiento. Evidencia: Revisión de cotización por un líder.jpg"/>
    <s v="Probabilidad"/>
    <x v="0"/>
    <s v="Manual"/>
    <s v="40%"/>
    <s v="Documentado"/>
    <s v="Aleatoria"/>
    <s v="Con Registro"/>
    <n v="0.24"/>
    <x v="1"/>
    <n v="0.24"/>
    <s v="Leve"/>
    <n v="0"/>
    <s v="Bajo"/>
    <x v="0"/>
    <s v="Seguir aplicando los controles de programación."/>
    <s v="Coordinador Grupo Acreditación"/>
    <d v="2020-06-01T00:00:00"/>
    <d v="2021-04-15T00:00:00"/>
    <s v="La necesidad de cumplir con las programación mensual de PAC, lleva al grupo a programar con meses de anterioridad. Desde la declaratoria de la emergencia sanitaria en el año 2020 se implementó la evaluación remota para los trámites de acreditación y autor"/>
    <s v="Cotizaciones revisadas por parte de un evaluador líder para confirmar tiempos según la duración de los muestreos o el desplazamiento. Esta revisión se realiza en casos particulares donde se incluyen variables que no han sido trabajadas con anterioridad po"/>
    <x v="57"/>
    <x v="0"/>
  </r>
  <r>
    <x v="3"/>
    <x v="2"/>
    <x v="2"/>
    <m/>
    <m/>
    <m/>
    <m/>
    <s v="vii)Usuarios, productos y practicas organizacionales"/>
    <n v="10"/>
    <x v="0"/>
    <n v="0.24"/>
    <s v="El riesgo afecta la imagen de la entidad con algunos usuarios de relevancia frente al logro de los objetivos"/>
    <m/>
    <s v="#REF!"/>
    <n v="0"/>
    <s v=""/>
    <n v="2"/>
    <s v="*Programación con dos meses de anticipación, programación a tiempo del PAC y de las comisiones. Evidencia: Correo de IDEAM - PROGRAMACIÓN AUDITORÍAS ABRIL V.1 2021-03-15.pdf"/>
    <s v="Probabilidad"/>
    <x v="0"/>
    <s v="Manual"/>
    <s v="40%"/>
    <s v="Documentado"/>
    <s v="Aleatoria"/>
    <s v="Con Registro"/>
    <n v="0.14399999999999999"/>
    <x v="0"/>
    <n v="0.14399999999999999"/>
    <s v="Leve"/>
    <n v="0"/>
    <s v="Bajo"/>
    <x v="0"/>
    <m/>
    <m/>
    <m/>
    <m/>
    <m/>
    <s v="Se realiza programación de auditorias con dos meses de anticipación, de manera que se confirme la disponibilidad de recursos por parte de los laboratorios  (personal, tiempo, reactivos, equipos) para recibir las visitas y evitar reprogramaciones (Evidenci"/>
    <x v="6"/>
    <x v="0"/>
  </r>
  <r>
    <x v="57"/>
    <x v="3"/>
    <x v="15"/>
    <s v="Reputacional "/>
    <s v="*Falta de estímulos profesionales y meritorios al interior del grupo de trabajo._x000a_*Problemas económicos financieros de los miembros del grupo de acreditación._x000a_*Deseo de éxito sobrepasando los límites profesionales y éticos. "/>
    <s v="No se han identificado o no se han manifestado los conflictos de interés previsibles"/>
    <s v="Probabilidad de generar acciones jurídicas contra el IDEAM por decisiones ajustadas a intereses particulares debido a posibles comportamientos no éticos a cambio de dádivas "/>
    <s v="v)Fraude Interno"/>
    <n v="1"/>
    <x v="1"/>
    <n v="0.2"/>
    <s v="El riesgo afecta la imagen de la entidad con algunos usuarios de relevancia frente al logro de los objetivos"/>
    <s v="El riesgo afecta la imagen de la entidad con algunos usuarios de relevancia frente al logro de los objetivos"/>
    <s v="#REF!"/>
    <n v="0"/>
    <s v=""/>
    <n v="1"/>
    <s v="*Registro activo de conflicto de intereses, más el registro de compromiso de confidencialidad, imparcialidad e independencia de todo el grupo. _x000a_*Confirmación de impedimentos previo a la visita in situ._x000a_Evidencia: MATRIZ DE Impedimentos Auditores 2021.xls;"/>
    <s v="Probabilidad"/>
    <x v="0"/>
    <s v="Manual"/>
    <s v="40%"/>
    <s v="Documentado"/>
    <s v="Continua"/>
    <s v="Con Registro"/>
    <n v="0.12"/>
    <x v="0"/>
    <n v="0.12"/>
    <s v="Leve"/>
    <n v="0"/>
    <s v="Bajo"/>
    <x v="0"/>
    <s v="Mantener registro de los auditores y asesores de los laboratorios, durante los 5 años previos a la solicitud de trámite."/>
    <s v="Coordinador Grupo Acreditación"/>
    <d v="2021-05-03T00:00:00"/>
    <d v="2021-04-15T00:00:00"/>
    <s v="La información presentada por los laboratorios en las solicitudes de acreditación, puede ser otra fuente externa de las relaciones profesionales de los evaluadores con los laboratorios. la información se encuentra dispersa en el ORFEO, por lo que se requi"/>
    <s v="*Registro activo de conflicto de intereses, más el registro de compromiso de confidencialidad, imparcialidad e independencia de todo el grupo. _x000a_*Confirmación de impedimentos previo a la visita in situ._x000a_*Formato E-SGI-AC-F015 CÓDIGO DE ÉTICA PARA AUDITORES"/>
    <x v="58"/>
    <x v="0"/>
  </r>
  <r>
    <x v="3"/>
    <x v="2"/>
    <x v="2"/>
    <m/>
    <m/>
    <m/>
    <m/>
    <s v="v)Fraude Interno"/>
    <n v="1"/>
    <x v="1"/>
    <n v="0.2"/>
    <s v="El riesgo afecta la imagen de la entidad con algunos usuarios de relevancia frente al logro de los objetivos"/>
    <m/>
    <s v="#REF!"/>
    <n v="0"/>
    <s v=""/>
    <n v="2"/>
    <s v="*Disminución en los potenciales conflictos de interés que se presenten luego de la toma de decisión de la acreditación o luego de la emisión del acto administrativo. Evidencia: Asignación a otro lider.jpg"/>
    <s v="Probabilidad"/>
    <x v="0"/>
    <s v="Manual"/>
    <s v="40%"/>
    <s v="Documentado"/>
    <s v="Continua"/>
    <s v="Con Registro"/>
    <n v="0.12"/>
    <x v="0"/>
    <n v="0.12"/>
    <s v="Leve"/>
    <n v="0"/>
    <s v="Bajo"/>
    <x v="0"/>
    <m/>
    <m/>
    <m/>
    <m/>
    <m/>
    <s v="*Disminución en los potenciales conflictos de interés que se presenten luego de la toma de decisión de la acreditación o luego de la emisión del acto administrativo._x000a_Evidencia:_x000a_Carpeta &quot;Asignación a otro líder&quot;"/>
    <x v="6"/>
    <x v="0"/>
  </r>
  <r>
    <x v="58"/>
    <x v="7"/>
    <x v="16"/>
    <s v="Reputacional "/>
    <s v="*Falta de seguimiento y control._x000a_*Falta de personal idóneo o capacitado._x000a_*Falta de compromiso de los Lideres de los procesos._x000a_*Falta de compromiso de los colaboradores con la sostenibilidad del SGI_x000a_*Desconocimiento  en los cambios de la normatividad respe"/>
    <s v="Falta de seguimiento y control a la actualización de la información documentada de la Entidad "/>
    <s v="Probabilidad de deterioro de imagen institucional por el  incumplimiento de los objetivos debido al inadecuado manejo y conservación de la información documentada en la Entidad "/>
    <s v="ii)Ejecucion y Administracion de procesos"/>
    <n v="365"/>
    <x v="2"/>
    <n v="0.6"/>
    <s v="El riesgo afecta la imagen de la entidad con algunos usuarios de relevancia frente al logro de los objetivos"/>
    <s v="El riesgo afecta la imagen de la entidad con algunos usuarios de relevancia frente al logro de los objetivos"/>
    <s v="#REF!"/>
    <n v="0"/>
    <s v=""/>
    <n v="1"/>
    <s v="Actualizar de manera permanente de acuerdo a la solicitud de los procesos, el listado maestro de documentos y realizar control a los documentos publicados "/>
    <s v="Probabilidad"/>
    <x v="0"/>
    <s v="Manual"/>
    <s v="40%"/>
    <s v="Documentado"/>
    <s v="Continua"/>
    <s v="Con Registro"/>
    <n v="0.36"/>
    <x v="1"/>
    <n v="0.36"/>
    <s v="Leve"/>
    <n v="0"/>
    <s v="Bajo"/>
    <x v="0"/>
    <s v="Actualización del E-SGI-P001 Procedimiento control documentos y registros V8, teniendo en cuenta que se ha identificado la necesidad de hacer aclaraciones generales para la eliminación, creación y actualización de documentos.  "/>
    <s v="Jefe Oficina Asesora de Planeación "/>
    <s v="Permanente"/>
    <d v="2021-04-19T00:00:00"/>
    <s v="Se realizaron las actualizaciones pertinentes a las solicitudes allegadas por las dependencias de la entidad. Así mismo fueron actualizados y publicados en la página web. Las evidencias reposan en la carpeta destinada para tal fin. "/>
    <s v="Se realizaron las actualizaciones pertinentes a las solicitudes allegadas por las dependencias de la entidad. Así mismo fueron actualizados y publicados en la página web. Las evidencias reposan en la carpeta destinada para tal fin. _x000a__x000a_Se anexan los links q"/>
    <x v="59"/>
    <x v="0"/>
  </r>
  <r>
    <x v="3"/>
    <x v="2"/>
    <x v="2"/>
    <m/>
    <m/>
    <m/>
    <m/>
    <s v="ii)Ejecucion y Administracion de procesos"/>
    <n v="365"/>
    <x v="2"/>
    <n v="0.36"/>
    <s v="El riesgo afecta la imagen de la entidad con algunos usuarios de relevancia frente al logro de los objetivos"/>
    <s v="El riesgo afecta la imagen de la entidad con algunos usuarios de relevancia frente al logro de los objetivos"/>
    <s v="#REF!"/>
    <n v="0"/>
    <s v=""/>
    <n v="2"/>
    <s v="Jornadas de socialización y sensibilización que fortalezcan la cultura institucional, en lo referente al manejo de la infromación documentada del SGI"/>
    <s v="Probabilidad"/>
    <x v="0"/>
    <s v="Manual"/>
    <s v="40%"/>
    <s v="Documentado"/>
    <s v="Continua"/>
    <s v="Con Registro"/>
    <n v="0.216"/>
    <x v="1"/>
    <n v="0.216"/>
    <s v="Leve"/>
    <n v="0"/>
    <s v="Bajo"/>
    <x v="0"/>
    <m/>
    <s v="Jefe Oficina Asesora de Planeación "/>
    <s v="Permanente"/>
    <d v="2021-04-19T00:00:00"/>
    <s v="Teniendo en cuenta que la contratación de la persona responsable del SGC se realizó en Marzo, las evidencias al control establecido se presentará en el monitoreo II"/>
    <s v="Se realizan jornadas de capacitación y sensibilización a funcionarios  y contratistas orientadas a de informar la estructura de los sistemas que hacen parte del SIG. Cada profesional de sistema de gestión explica los punto que se ejecutan y las acciones q"/>
    <x v="60"/>
    <x v="0"/>
  </r>
  <r>
    <x v="59"/>
    <x v="1"/>
    <x v="16"/>
    <m/>
    <s v="*Desconocimiento del SGI por parte de los usuarios del sistema_x000a_*Desaparición de la información."/>
    <m/>
    <s v="Manejo y conservación inadecuada de la información en la Entidad."/>
    <m/>
    <m/>
    <x v="5"/>
    <s v=""/>
    <m/>
    <s v=""/>
    <s v="#REF!"/>
    <n v="0"/>
    <s v=""/>
    <n v="1"/>
    <s v="Control de los documentos del SGI"/>
    <s v=""/>
    <x v="3"/>
    <m/>
    <s v=""/>
    <m/>
    <m/>
    <m/>
    <s v=""/>
    <x v="3"/>
    <s v=""/>
    <s v=""/>
    <s v=""/>
    <s v=""/>
    <x v="2"/>
    <s v="Se verifican los riesgos del SGI encontrando que el riesgo 58 y 59 tienen una relación estrecha en el sentido que su objeto es el mismo y los controles definidos para su mitigacion son los mismos, por lo cual se articulan dejando únicamente al riesgo 58, "/>
    <m/>
    <m/>
    <m/>
    <m/>
    <m/>
    <x v="6"/>
    <x v="1"/>
  </r>
  <r>
    <x v="60"/>
    <x v="1"/>
    <x v="16"/>
    <m/>
    <s v="Identificación y valoración incorrecta de los riesgos de los procesos."/>
    <m/>
    <s v="Materialización de los riesgos asociados a los procesos"/>
    <m/>
    <m/>
    <x v="5"/>
    <s v=""/>
    <m/>
    <s v=""/>
    <s v="#REF!"/>
    <n v="0"/>
    <s v=""/>
    <n v="1"/>
    <s v="Verificación y seguimiento a los riesgos asociados a los procesos"/>
    <s v=""/>
    <x v="3"/>
    <m/>
    <s v=""/>
    <m/>
    <m/>
    <m/>
    <s v=""/>
    <x v="3"/>
    <s v=""/>
    <s v=""/>
    <s v=""/>
    <s v=""/>
    <x v="2"/>
    <s v="Se establece que este riesgo no es propio de incluir  ya que no es posible que un riesgo sea la materializacion de un riesgo, es redundante por lo cual no se llevará monitoreo al mismo "/>
    <m/>
    <m/>
    <m/>
    <m/>
    <m/>
    <x v="6"/>
    <x v="1"/>
  </r>
  <r>
    <x v="61"/>
    <x v="7"/>
    <x v="17"/>
    <s v="Económico y reputacional "/>
    <s v="*Desconocimiento de las políticas gubernamentales y del sector_x000a_*Inadecuado planteamiento de las actividades propuestas para los planes_x000a_*Desconocimiento de las herramientas de planeación_x000a_* Disminución de los recursos por políticas gubernamentales"/>
    <s v="Desconocimimiento por parte de los líderes de proceso en los componentes relacionados con los compromisos Nacionales e Internacionales que suscribe el Instituto.  _x000a_Desconocimiento por parte de las dependencias de los compromisos y normativa aplicable a la"/>
    <s v="Probabilidad  de incumplimiento total o parcial de las metas y objetivos,  al no identificar por parte de las dependencias responsables el contexto estrategico y/o no estar alineados en términos de recursos y objetivos con la alta dirección durante la for"/>
    <s v="ii)Ejecucion y Administracion de procesos"/>
    <n v="12"/>
    <x v="0"/>
    <n v="0.4"/>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Realizar mesas de trabajo y talleres orientados a formular indicadores, metas, objetivos y plan de acción trabajo con los líderes de proceso, por parte de la oficina Asesora de Planeación    "/>
    <s v="Probabilidad"/>
    <x v="0"/>
    <s v="Manual"/>
    <s v="40%"/>
    <s v="Documentado"/>
    <s v="Continua"/>
    <s v="Con Registro"/>
    <n v="0.24"/>
    <x v="1"/>
    <n v="0.24"/>
    <s v="Leve"/>
    <n v="0"/>
    <s v="Bajo"/>
    <x v="0"/>
    <s v="Se proyectan 3 talleres en el año para la formulación  de planes, indicadores, metas, objetivos y plan de acción  "/>
    <s v="Jefe Oficina Asesora de Planeación "/>
    <d v="2021-12-31T00:00:00"/>
    <d v="2021-08-16T00:00:00"/>
    <s v="Se actualiza  el control de acuerdo a la guía de gestión de riesgos la redacción de del riesgo y sus controles, se identifican necesidades adicionales de control incluyendo el definido en la columna S. La realización de estos talleres se dará en el segund"/>
    <s v="Se tienen programados tres talleres relacionados con el fortalecimiento de indicadores, de los cuales se han desarrollado 2: 10 de junio de 2021 y 20 de agosto de 2021. Se encuentra pendiente el tercer taller a desarrollarse el 09 de septiembre:_x000a__x000a_De igual"/>
    <x v="61"/>
    <x v="0"/>
  </r>
  <r>
    <x v="3"/>
    <x v="2"/>
    <x v="2"/>
    <m/>
    <m/>
    <m/>
    <m/>
    <s v="ii)Ejecucion y Administracion de procesos"/>
    <n v="12"/>
    <x v="0"/>
    <n v="0.24"/>
    <s v="El riesgo afecta la imagen de la entidad internamente, de conocimiento general nivel interno, de junta directiva y accionistas y/o de provedores"/>
    <m/>
    <s v="#REF!"/>
    <n v="0"/>
    <s v=""/>
    <n v="2"/>
    <s v="* Realizar seguimiento estricto a la ejecución de los planes de acción, planes de MIPG, plan anticorrupción de acuerdo a la periodicidad de cada uno "/>
    <s v="Probabilidad"/>
    <x v="0"/>
    <s v="Manual"/>
    <s v="40%"/>
    <s v="Documentado"/>
    <s v="Continua"/>
    <s v="Con Registro"/>
    <n v="0.14399999999999999"/>
    <x v="0"/>
    <n v="0.14399999999999999"/>
    <s v="Leve"/>
    <n v="0"/>
    <s v="Bajo"/>
    <x v="0"/>
    <s v="No aplica al ser el riesgo residual Bajo, de acuerdo politica de Gestión de riesgos "/>
    <s v="Jefe Oficina Asesora de Planeación "/>
    <d v="2021-12-31T00:00:00"/>
    <d v="2021-08-16T00:00:00"/>
    <s v="Seguimiento trimestral del plan de acción, monitoreo cuatrimestral al plan anticorrupción y monitoreo trimestral a los demás planes de MIPG. _x000a__x000a_Evidencia: _x000a_Memorandos solicitando el avance de plan de acción a las diferentes dependencias _x000a_https://drive.goog"/>
    <s v="Se presenta memorandos solicitando información para realizar el informe MIPG del primer semestre, al igual que las reuniones realizadas para resolver dudas y completar el informe. Se presenta informe MIPG primer semestre, el cual se preentará al comité in"/>
    <x v="6"/>
    <x v="0"/>
  </r>
  <r>
    <x v="3"/>
    <x v="2"/>
    <x v="2"/>
    <m/>
    <m/>
    <m/>
    <m/>
    <s v="ii)Ejecucion y Administracion de procesos"/>
    <n v="12"/>
    <x v="0"/>
    <n v="0.14399999999999999"/>
    <s v="El riesgo afecta la imagen de la entidad internamente, de conocimiento general nivel interno, de junta directiva y accionistas y/o de provedores"/>
    <m/>
    <s v="#REF!"/>
    <n v="0"/>
    <s v=""/>
    <n v="3"/>
    <s v="* Revisión, actualización y socialización del procedimiento de Plan de acción"/>
    <s v="Probabilidad"/>
    <x v="0"/>
    <s v="Manual"/>
    <s v="40%"/>
    <s v="Documentado"/>
    <s v="Continua"/>
    <s v="Con Registro"/>
    <n v="8.6399999999999991E-2"/>
    <x v="0"/>
    <n v="8.6399999999999991E-2"/>
    <s v="Leve"/>
    <n v="0"/>
    <s v="Bajo"/>
    <x v="0"/>
    <s v="No aplica al ser el riesgo residual Bajo, de acuerdo politica de Gestión de riesgos "/>
    <s v="Jefe Oficina Asesora de Planeación "/>
    <d v="2021-12-31T00:00:00"/>
    <d v="2021-08-16T00:00:00"/>
    <s v="Se actualiza  el control de acuerdo a la guía de gestión de riesgos la redacción de del riesgo y sus controles, se identifican necesidades adicionales de control incluyendo el definido en la columna S. La actualización y socialización del procedimiento se"/>
    <s v="Se realizaron mesas de trabajo con el objetivo de revisar los procedimientos y ajustar los controles y demás contenido. Se realizaron mesas orientadas a informar la actualización del procedimiento de Plan de Acción, se anexa presentación general y listas "/>
    <x v="6"/>
    <x v="0"/>
  </r>
  <r>
    <x v="62"/>
    <x v="1"/>
    <x v="17"/>
    <m/>
    <s v="*Falta de revisión de las actividades propuestas_x000a_*Falta de conocimiento de la estrategia"/>
    <m/>
    <s v="Planes operativos o de acción poco coherentes con los objetivos estratégicos del IDEAM"/>
    <m/>
    <m/>
    <x v="5"/>
    <s v=""/>
    <m/>
    <s v=""/>
    <s v="#REF!"/>
    <n v="0"/>
    <s v=""/>
    <n v="1"/>
    <s v="*Revisión a las actividades propuestas por las áreas en  la fase de formulación"/>
    <s v=""/>
    <x v="3"/>
    <m/>
    <s v=""/>
    <m/>
    <m/>
    <m/>
    <s v=""/>
    <x v="3"/>
    <s v=""/>
    <s v=""/>
    <s v=""/>
    <s v=""/>
    <x v="2"/>
    <s v="Se verifican los riesgos de la Oficina Asesora de planeación econtrando que el riesgo 61 y 62 tienen una relación estrecha en el sentido que su objeto es el mismo y los controles definidos para su mitigacion son los mismos, por lo cual se articulan dejand"/>
    <m/>
    <m/>
    <m/>
    <m/>
    <m/>
    <x v="6"/>
    <x v="1"/>
  </r>
  <r>
    <x v="3"/>
    <x v="2"/>
    <x v="2"/>
    <m/>
    <m/>
    <m/>
    <m/>
    <m/>
    <m/>
    <x v="5"/>
    <s v=""/>
    <m/>
    <m/>
    <s v="#REF!"/>
    <n v="0"/>
    <s v=""/>
    <n v="2"/>
    <s v="*Realizar Talleres metodológicos para explicar la estrategia"/>
    <s v=""/>
    <x v="3"/>
    <m/>
    <m/>
    <m/>
    <m/>
    <m/>
    <s v=""/>
    <x v="3"/>
    <m/>
    <m/>
    <m/>
    <m/>
    <x v="2"/>
    <m/>
    <m/>
    <m/>
    <m/>
    <m/>
    <m/>
    <x v="6"/>
    <x v="2"/>
  </r>
  <r>
    <x v="63"/>
    <x v="3"/>
    <x v="17"/>
    <s v="Económico y reputacional "/>
    <s v="Tráfico de influencias"/>
    <s v="Clientelismo_x000a_Falta de conocimiento y aplicación de los procedimientos de apropiación presupuestal y formulación del plan de acción del año  y procedimiento de formulación y seguimiento de programas, planes y proyectos _x000a_Permitir contratación en casos de co"/>
    <s v="Probabilidad que se genere una influencia en la  toma de decisiones de la dirección en la asignación de recursos a determinados proyectos con el fin de recibir algún beneficio personal o beneficiar a terceros "/>
    <s v="v)Fraude Interno"/>
    <n v="2"/>
    <x v="1"/>
    <n v="0.2"/>
    <m/>
    <s v=""/>
    <s v="Mayor"/>
    <n v="0.8"/>
    <s v="Alto"/>
    <n v="1"/>
    <s v="Actualización de los procedimientos: Apropiación presupuestal y formulación del plan de acción del año  y Procedimiento de formulación y seguimiento de programas, planes y proyectos, incluyendo especificamente la revisión de las solicitudes CDP con las ac"/>
    <s v="Probabilidad"/>
    <x v="0"/>
    <s v="Manual"/>
    <s v="40%"/>
    <s v="Documentado"/>
    <s v="Continua"/>
    <s v="Con Registro"/>
    <n v="0.12"/>
    <x v="0"/>
    <n v="0.12"/>
    <s v="Mayor"/>
    <n v="0.8"/>
    <s v="Alto"/>
    <x v="0"/>
    <s v="Implementar los controles nuevos definidos para el riesgo de corrupción en el siguiente cuatrimestre, evidenciando avances de los mismos"/>
    <s v="Jefe Oficina Asesora de Planeación "/>
    <s v="Permanente"/>
    <d v="2021-08-18T00:00:00"/>
    <s v="Se actualiza  el control de acuerdo a la guía de gestión de riesgos la redacción de del riesgo y sus controles, se identifican necesidades adicionales de control incluyendo el definido en la columna S. La actualización y socialización del  se realizará en"/>
    <s v="Se realizaron mesas de trabajo con el objetivo de revisar los procedimientos y ajustar los controles y demás contenido._x000a__x000a_EVIDENCIA:_x000a_https://drive.google.com/drive/folders/1Cg4ZFtmA4mOTZHVn9RDxn6ugQUtjTp-N?usp=sharing"/>
    <x v="62"/>
    <x v="0"/>
  </r>
  <r>
    <x v="3"/>
    <x v="2"/>
    <x v="2"/>
    <m/>
    <m/>
    <m/>
    <m/>
    <s v="v)Fraude Interno"/>
    <n v="2"/>
    <x v="1"/>
    <n v="0.2"/>
    <m/>
    <m/>
    <s v="Mayor"/>
    <n v="0.8"/>
    <s v="Alto"/>
    <n v="2"/>
    <s v="Monitoreo del plan anticorrupción en su componente iniciativas adicionales orientadas a los avances en la implementación del código de integridad y la estrategia de conflictos de interés "/>
    <s v="Probabilidad"/>
    <x v="0"/>
    <s v="Manual"/>
    <s v="40%"/>
    <s v="Documentado"/>
    <s v="Continua"/>
    <s v="Con Registro"/>
    <n v="0.12"/>
    <x v="0"/>
    <n v="0.12"/>
    <s v="Mayor"/>
    <n v="0.8"/>
    <s v="Alto"/>
    <x v="0"/>
    <m/>
    <m/>
    <s v="Permanente"/>
    <d v="2021-08-18T00:00:00"/>
    <s v="Plan Anticorrupción componente Iniciativas adicionales"/>
    <s v="Se realiza monitoreo al Plan anticorrupción en el cual se establece las acciones para el componente iniciativas adicionales por parte de los procesos responsables (Talento Humano, Juridica, comunicaciones, Planeación, se realiza el monitoreo y se dejan la"/>
    <x v="6"/>
    <x v="0"/>
  </r>
  <r>
    <x v="64"/>
    <x v="1"/>
    <x v="18"/>
    <s v="Reputacional "/>
    <s v="Tiempo de rezago de información en la verificación y validación de los datos generados para la toma de decisiones."/>
    <s v="El personal de planta no cuenta con las competencias técnicas para la validación y verificación de los datos generados, la realiza personal de contratato de prestación de servicios. "/>
    <s v="Probabilidad que los resultados generados por el laboratorio no sean verificados y validados opotunamente."/>
    <s v="ii)Ejecucion y Administracion de procesos"/>
    <n v="320"/>
    <x v="2"/>
    <n v="0.6"/>
    <s v="El riesgo afecta la imagen de la entidad con algunos usuarios de relevancia frente al logro de los objetivos"/>
    <s v="El riesgo afecta la imagen de la entidad con algunos usuarios de relevancia frente al logro de los objetivos"/>
    <s v="#REF!"/>
    <n v="0"/>
    <s v=""/>
    <n v="1"/>
    <s v="El líder fisicoquímico y el líder técnico validan, verifican la información y firman los registros de datos primarios."/>
    <s v="Probabilidad"/>
    <x v="0"/>
    <s v="Manual"/>
    <s v="40%"/>
    <s v="Documentado"/>
    <s v="Continua"/>
    <s v="Con Registro"/>
    <n v="0.36"/>
    <x v="1"/>
    <n v="0.36"/>
    <s v="Leve"/>
    <n v="0"/>
    <s v="Bajo"/>
    <x v="0"/>
    <m/>
    <s v="Coordinador de Laboratorio "/>
    <s v="Permanente"/>
    <d v="2021-08-18T00:00:00"/>
    <s v="Registros de Laboratorio "/>
    <m/>
    <x v="21"/>
    <x v="0"/>
  </r>
  <r>
    <x v="65"/>
    <x v="3"/>
    <x v="18"/>
    <s v="Reputacional "/>
    <s v="Deficiencias en la información suministrada a las partes interesadas"/>
    <s v="El personal desconoce de los canales autorizados para suministrar información a las partes interesadas."/>
    <s v="Probabilidad de Suministro de información de calidad de agua de las muestras provenientes de la Red Básica de Monitoreo del instituto  para beneficio particular."/>
    <s v="vii)Usuarios, productos y practicas organizacionales"/>
    <n v="320"/>
    <x v="2"/>
    <n v="0.6"/>
    <s v="El riesgo afecta la imagen de la entidad con algunos usuarios de relevancia frente al logro de los objetivos"/>
    <s v="El riesgo afecta la imagen de la entidad con algunos usuarios de relevancia frente al logro de los objetivos"/>
    <s v="#REF!"/>
    <n v="0"/>
    <s v=""/>
    <n v="1"/>
    <s v="El funcionario autorizado revisa las solicitudes de las partes intresadas, verifica que se  realicen por medio de los canales aurorizados y da respuesta a las mismas."/>
    <s v="Probabilidad"/>
    <x v="0"/>
    <s v="Manual"/>
    <s v="40%"/>
    <s v="Documentado"/>
    <s v="Continua"/>
    <s v="Con Registro"/>
    <n v="0.36"/>
    <x v="1"/>
    <n v="0.36"/>
    <s v="Leve"/>
    <n v="0"/>
    <s v="Bajo"/>
    <x v="0"/>
    <m/>
    <s v="Coordinador de Laboratorio "/>
    <s v="Permanente"/>
    <d v="2021-08-18T00:00:00"/>
    <s v="Registros de Orfeo y canales de atención al ciudadano"/>
    <m/>
    <x v="21"/>
    <x v="0"/>
  </r>
  <r>
    <x v="66"/>
    <x v="8"/>
    <x v="19"/>
    <s v="Económico y reputacional "/>
    <s v="Desalineación entre las estrategias del negocio de la entidad con las de TI_x000a_incumplimientos de las metas, estrategias, objetivos institucionales "/>
    <s v="Planificación estrategica que no se cumple de acuerdo a los objetivos institucionales "/>
    <s v="Probabilidad de Afectación a la Imagen Institucional por  Incumplimiento de las estrategias y objetivos institucionales relacionados con tecnologías de la información  incumplimientos de las metas, estrategias y desalineación entre las estrategias del neg"/>
    <s v="ii)Ejecucion y Administracion de procesos"/>
    <n v="4"/>
    <x v="0"/>
    <n v="0.4"/>
    <s v="El riesgo afecta la imagen de la entidad con algunos usuarios de relevancia frente al logro de los objetivos"/>
    <s v="El riesgo afecta la imagen de la entidad con algunos usuarios de relevancia frente al logro de los objetivos"/>
    <s v="#REF!"/>
    <n v="0"/>
    <s v=""/>
    <n v="1"/>
    <s v="Realización de Ejercicios de Arquitectura Empresarial en todos los dominios de la política de Gobierno Digital"/>
    <s v="Probabilidad"/>
    <x v="0"/>
    <s v="Manual"/>
    <s v="40%"/>
    <s v="Documentado"/>
    <s v="Aleatoria"/>
    <s v="Con Registro"/>
    <n v="0.24"/>
    <x v="1"/>
    <n v="0.24"/>
    <s v="Leve"/>
    <n v="0"/>
    <s v="Bajo"/>
    <x v="0"/>
    <s v="Medición de control, seguimiento periódico "/>
    <s v="Grupo Arquitectura empresarial y seguridad de la información GAESI"/>
    <m/>
    <d v="2021-08-18T00:00:00"/>
    <s v="1. Realización de Ejercicios de Arquitectura Empresarial en todos los dominios de la política de Gobierno Digital_x000a_ _x000a_ A la fecha se adelantan estudios de mercado y alternativas para concretar la contratación de consultorías para la realización de ejercicos"/>
    <s v="1. Realización de Ejercicios de Arquitectura Empresarial en todos los dominios de la política de Gobierno Digital_x000a_  _x000a_  A la fecha se han culminado las reuniones con las empresas consultoras expertas en servicios de Arquitectura Empresarial, las cuales han"/>
    <x v="63"/>
    <x v="0"/>
  </r>
  <r>
    <x v="3"/>
    <x v="2"/>
    <x v="2"/>
    <m/>
    <m/>
    <m/>
    <m/>
    <s v="ii)Ejecucion y Administracion de procesos"/>
    <n v="4"/>
    <x v="0"/>
    <n v="0.4"/>
    <s v="El riesgo afecta la imagen de la entidad con algunos usuarios de relevancia frente al logro de los objetivos"/>
    <m/>
    <s v="#REF!"/>
    <n v="0"/>
    <s v=""/>
    <n v="2"/>
    <s v="Aplicación e implementación de buenas practicas basadas en estándares internacionales - EJ. ITIL"/>
    <s v="Probabilidad"/>
    <x v="0"/>
    <s v="Manual"/>
    <s v="40%"/>
    <s v="Documentado"/>
    <s v="Aleatoria"/>
    <s v="Con Registro"/>
    <n v="0.24"/>
    <x v="1"/>
    <n v="0.24"/>
    <s v="Leve"/>
    <n v="0"/>
    <s v="Bajo"/>
    <x v="0"/>
    <m/>
    <s v="Jefe Oficina Informática"/>
    <m/>
    <d v="2021-08-18T00:00:00"/>
    <s v="2. Aplicación e implementación de buenas practicas basadas en estándares internacionales - EJ. ITIL_x000a_ _x000a_ Mediante la tercerización IMPRETICS se han programado sesiones de capacitación de conceptosa básicos de ITIL a los funcionarios de la Oficina de Informá"/>
    <s v="2. Aplicación e implementación de buenas practicas basadas en estándares internacionales - ITIL_x000a_  _x000a_ Mediante la tercerización IMPRETICS se han implementado las siguientes:_x000a_ _x000a_ 2.1. Soporte y operación de los servicos de TI, para lo cual se hace uso de una "/>
    <x v="6"/>
    <x v="0"/>
  </r>
  <r>
    <x v="3"/>
    <x v="2"/>
    <x v="2"/>
    <m/>
    <m/>
    <m/>
    <m/>
    <s v="ii)Ejecucion y Administracion de procesos"/>
    <n v="4"/>
    <x v="0"/>
    <n v="0.4"/>
    <s v="El riesgo afecta la imagen de la entidad con algunos usuarios de relevancia frente al logro de los objetivos"/>
    <m/>
    <s v="#REF!"/>
    <n v="0"/>
    <s v=""/>
    <n v="3"/>
    <s v="Establecer de forma adecuada el Plan Estratégico de Tecnología de Información - PETI, que contemple las necesidades de la Entidad, apalancando las estrategias de la Entidad"/>
    <s v="Probabilidad"/>
    <x v="0"/>
    <s v="Manual"/>
    <s v="40%"/>
    <s v="Documentado"/>
    <s v="Continua"/>
    <s v="Con Registro"/>
    <n v="0.24"/>
    <x v="1"/>
    <n v="0.24"/>
    <s v="Leve"/>
    <n v="0"/>
    <s v="Bajo"/>
    <x v="0"/>
    <m/>
    <m/>
    <m/>
    <d v="2021-08-18T00:00:00"/>
    <s v="3. Establecer de forma adecuada el Plan Estratégico de Tecnología de Información - PETI_x000a_ _x000a_ Evidencias:_x000a_ _x000a_ 3.1. Ver imagen de documento PETI publicado en la web institucional del IDEAM. Se relacionba URL de acceso al documento en la evidencia."/>
    <s v="3. Establecer de forma adecuada el Plan Estratégico de Tecnología de Información - PETI_x000a_  _x000a_  Evidencias:_x000a_  _x000a_  3.1. Ver imagen de documento PETI publicado en la web institucional del IDEAM. Se relacionba URL de acceso al documento en la evidencia._x000a_ _x000a_  Evid"/>
    <x v="6"/>
    <x v="0"/>
  </r>
  <r>
    <x v="67"/>
    <x v="8"/>
    <x v="19"/>
    <s v="Económico y reputacional "/>
    <s v="Inadecuada implementación de la estrategia de TI con la estrategia institucional_x000a_ Falta de estandarización de procesos y Procedimientos _x000a_ Carencia de capacidades y recursos para la gestión de TI"/>
    <s v="Fallas en la planeacion estrategica de TI"/>
    <s v="Probabilidad que existan fallas en la planeacion estratégico debido a la Inadecuada gestión en el cumplimiento de los niveles de servicio, acordados con el negocio para la correcta operación de los procesos críticos institucionales "/>
    <s v="ii)Ejecucion y Administracion de procesos"/>
    <n v="2"/>
    <x v="1"/>
    <n v="0.2"/>
    <s v="El riesgo afecta la imagen de la entidad con algunos usuarios de relevancia frente al logro de los objetivos"/>
    <s v="El riesgo afecta la imagen de la entidad con algunos usuarios de relevancia frente al logro de los objetivos"/>
    <s v="#REF!"/>
    <n v="0"/>
    <s v=""/>
    <n v="1"/>
    <s v="Lograr un nivel de madurez en la implementación de buenas practicas internacionales de TI - ITIL"/>
    <s v="Probabilidad"/>
    <x v="0"/>
    <s v="Manual"/>
    <s v="40%"/>
    <s v="Sin Documentar"/>
    <s v="Aleatoria"/>
    <s v="Con Registro"/>
    <n v="0.12"/>
    <x v="0"/>
    <n v="0.12"/>
    <s v="Leve"/>
    <n v="0"/>
    <s v="Bajo"/>
    <x v="0"/>
    <s v="sesiones de capacitación de conceptosa básicos de ITIL a los funcionarios de la Oficina de Informática, para el conocimiento y aplicación de esta buena práctica de ingeniería en los proceo de gestión de esta dependencia"/>
    <s v="Jefe Oficina Informática"/>
    <m/>
    <d v="2021-08-18T00:00:00"/>
    <s v="2. Aplicación e implementación de buenas practicas basadas en estándares internacionales - EJ. ITIL_x000a_ _x000a_ Mediante la tercerización IMPRETICS se han programado sesiones de capacitación de conceptosa básicos de ITIL a los funcionarios de la Oficina de Informá"/>
    <s v="1, A la fecha se han culminado las reuniones con las empresas consultoras expertas en servicios de Arquitectura Empresarial, quienes colaboraron al GAESI con:_x000a_ 1.1. Determinación del alcance, estrategia, objetivos y actividades que se deben definir en la "/>
    <x v="63"/>
    <x v="0"/>
  </r>
  <r>
    <x v="3"/>
    <x v="2"/>
    <x v="2"/>
    <m/>
    <m/>
    <m/>
    <m/>
    <s v="ii)Ejecucion y Administracion de procesos"/>
    <n v="2"/>
    <x v="1"/>
    <n v="0.12"/>
    <s v="El riesgo afecta la imagen de la entidad con algunos usuarios de relevancia frente al logro de los objetivos"/>
    <m/>
    <s v="#REF!"/>
    <n v="0"/>
    <s v=""/>
    <n v="2"/>
    <s v="Desarrollo de Ejercicios de Arquitectura Empresarial"/>
    <s v="Probabilidad"/>
    <x v="0"/>
    <s v="Manual"/>
    <s v="40%"/>
    <s v="Sin Documentar"/>
    <s v="Aleatoria"/>
    <s v="Con Registro"/>
    <n v="7.1999999999999995E-2"/>
    <x v="0"/>
    <n v="7.1999999999999995E-2"/>
    <s v="Leve"/>
    <n v="0"/>
    <s v="Bajo"/>
    <x v="0"/>
    <s v="estudios de mercado y alternativas para concretar la contratación de consultorías para la realización de ejercicos de arquitectura"/>
    <s v="Grupo Arquitectura empresarial y seguridad de la información GAESI / Jefe Oficina Informática"/>
    <m/>
    <d v="2021-08-18T00:00:00"/>
    <s v="1. Realización de Ejercicios de Arquitectura Empresarial en todos los dominios de la política de Gobierno Digital_x000a_ _x000a_ A la fecha se adelantan estudios de mercado y alternativas para concretar la contratación de consultorías para la realización de ejercicos"/>
    <s v="La tercerización IMPRETICS impartió las capacitaciones en conceptos básicos de ITIL a los funcionarios de la Oficina de Informática, para la aplicación de esta buena práctica de ingeniería en los procesos de gestión de esta dependencia. _x000a_ _x000a_ Evidencias: Ev"/>
    <x v="6"/>
    <x v="0"/>
  </r>
  <r>
    <x v="68"/>
    <x v="9"/>
    <x v="19"/>
    <s v="Económico y reputacional "/>
    <s v="Obsolescencia Tecnológica_x000a_ Carencia de Recursos Económicos_x000a_ Carencia de Mantenimientos preventivos y correctivos_x000a_ Errores en la actualización de componentes"/>
    <s v="Vencimiento de soporte de garantía para el mantenimiento de equipos por no contar con presupuesto para ampliar las mismas"/>
    <s v="Posibles fallas en la plataforma de TI por degradación y afectación en los  servicios esenciales de la entidad soportados en la operación de TI."/>
    <s v="iii)Fallas Tecnologicas"/>
    <n v="120"/>
    <x v="2"/>
    <n v="0.6"/>
    <s v="El riesgo afecta la imagen de la entidad con algunos usuarios de relevancia frente al logro de los objetivos"/>
    <s v="El riesgo afecta la imagen de la entidad con algunos usuarios de relevancia frente al logro de los objetivos"/>
    <s v="#REF!"/>
    <n v="0"/>
    <s v=""/>
    <n v="1"/>
    <s v="Crear e Implementar el Plan de Mantenimiento de Servicios Tecnológicos, y su cronograma relacionado"/>
    <s v="Probabilidad"/>
    <x v="0"/>
    <s v="Manual"/>
    <s v="40%"/>
    <s v="Documentado"/>
    <s v="Continua"/>
    <s v="Con Registro"/>
    <n v="0.36"/>
    <x v="1"/>
    <n v="0.36"/>
    <s v="Leve"/>
    <n v="0"/>
    <s v="Bajo"/>
    <x v="0"/>
    <s v="1. Actualización de plan de mantenimiento de servicios tecnológicos. _x000a_ 2. Remisión al comité de dirección el cuadro de proceso desfinanciados de la oficina de informática_x000a_ 3. Construcción del plan de renovación (4 meses) _x000a_ 4. Inventario de equipos a los c"/>
    <s v="Jefe Oficina Informática"/>
    <m/>
    <d v="2021-08-18T00:00:00"/>
    <s v="1. Crear e Implementar el Plan de Mantenimiento de Servicios Tecnológicos, y su cronograma relacionado _x000a_ _x000a_ Evidencias:_x000a_ _x000a_ 1.1. Plan de Mantenimiento de Servicios Tecnológicos vigencia 2021."/>
    <m/>
    <x v="64"/>
    <x v="0"/>
  </r>
  <r>
    <x v="3"/>
    <x v="2"/>
    <x v="2"/>
    <m/>
    <m/>
    <m/>
    <m/>
    <s v="iii)Fallas Tecnologicas"/>
    <n v="120"/>
    <x v="2"/>
    <n v="0.36"/>
    <s v="El riesgo afecta la imagen de la entidad con algunos usuarios de relevancia frente al logro de los objetivos"/>
    <m/>
    <s v="#REF!"/>
    <n v="0"/>
    <s v=""/>
    <n v="2"/>
    <s v="Implementar y Ejecutar un Plan de Recuperación de Desastres, acorde a contexto real de la infraestructura tecnológica del IDEAM"/>
    <s v="Impacto"/>
    <x v="2"/>
    <s v="Manual"/>
    <s v="25%"/>
    <s v="Documentado"/>
    <s v="Continua"/>
    <s v="Con Registro"/>
    <n v="0.36"/>
    <x v="1"/>
    <n v="0.36"/>
    <s v="Leve"/>
    <n v="0"/>
    <s v="Bajo"/>
    <x v="0"/>
    <m/>
    <m/>
    <m/>
    <d v="2021-08-18T00:00:00"/>
    <s v="2. Implementar y Ejecutar un Plan de Recuperación de Desastres, acorde a contexto real de la infraestructura tecnológica del IDEAM: Actualmente el IDEAM tiene contratado en tercerización el servicio de DRP con IMPRETICS. Dicho servicio soporta la réplica "/>
    <s v="2. Implementar y Ejecutar un Plan de Recuperación de Desastres, acorde a contexto real de la infraestructura tecnológica del IDEAM: Actualmente el IDEAM tiene contratado en tercerización el servicio de DRP con IMPRETICS. Dicho servicio soporta la réplica "/>
    <x v="65"/>
    <x v="0"/>
  </r>
  <r>
    <x v="3"/>
    <x v="2"/>
    <x v="2"/>
    <m/>
    <m/>
    <m/>
    <m/>
    <s v="iii)Fallas Tecnologicas"/>
    <n v="120"/>
    <x v="2"/>
    <n v="0.25"/>
    <s v="El riesgo afecta la imagen de la entidad con algunos usuarios de relevancia frente al logro de los objetivos"/>
    <m/>
    <s v="#REF!"/>
    <n v="0.45"/>
    <s v=""/>
    <n v="3"/>
    <s v="Desarrollo de Ejercicios de Arquitectura Empresarial"/>
    <s v="Probabilidad"/>
    <x v="0"/>
    <s v="Manual"/>
    <s v="40%"/>
    <s v="Documentado"/>
    <s v="Continua"/>
    <s v="Con Registro"/>
    <n v="0.15"/>
    <x v="0"/>
    <n v="0.15"/>
    <s v="Moderado"/>
    <n v="0.45"/>
    <s v="Moderado"/>
    <x v="0"/>
    <m/>
    <m/>
    <m/>
    <d v="2021-08-18T00:00:00"/>
    <s v="3. Desarrollo de Ejercicios de Arquitectura Empresarial: A la fecha se adelantan estudios de mercado y alternativas para concretar la contratación de consultorías para la realización de ejercicos de arquitectura. Además se ha gestionado el apoyo con la te"/>
    <m/>
    <x v="66"/>
    <x v="0"/>
  </r>
  <r>
    <x v="69"/>
    <x v="9"/>
    <x v="19"/>
    <s v="Económico y reputacional "/>
    <s v="Exposición de vulnerabilidades_x000a_ Acciones Hostiles_x000a_ Ataques cibernéticos_x000a_ Carencia de recursos económicos para gestionar controles de seguridad"/>
    <s v="Debilidades en los controles de seguridad y continuidad de sevicios en los portales web"/>
    <s v="Probabilidad de Afectación en la reputación de la entidad por falta de disponibilidad de los servicios web  de la entidad."/>
    <s v="iii)Fallas Tecnologicas"/>
    <n v="120"/>
    <x v="2"/>
    <n v="0.6"/>
    <s v="El riesgo afecta la imagen de la entidad a nivel nacional, con efecto publicitarios sostenible a nivel país"/>
    <s v="El riesgo afecta la imagen de la entidad a nivel nacional, con efecto publicitarios sostenible a nivel país"/>
    <s v="#REF!"/>
    <n v="0"/>
    <s v=""/>
    <n v="1"/>
    <s v="Estudio de necesidades sobre herramientas robustas para la detección y mitigación de vulnerabilidad en sistemas información, software e Infraestructura de TI"/>
    <s v="Probabilidad"/>
    <x v="0"/>
    <s v="Manual"/>
    <s v="40%"/>
    <s v="Documentado"/>
    <s v="Aleatoria"/>
    <s v="Con Registro"/>
    <n v="0.36"/>
    <x v="1"/>
    <n v="0.36"/>
    <s v="Leve"/>
    <n v="0"/>
    <s v="Bajo"/>
    <x v="0"/>
    <s v="Realizar estudio de mercado y pruebas de concepto de herramientas que permitan realizar analisis de vulnerabilidades y remediacion de las mismas"/>
    <s v="Grupo Arquitectura empresarial y seguridad de la información GAESI / Jefe Oficina Informática"/>
    <m/>
    <d v="2021-08-18T00:00:00"/>
    <s v="1. Estudio de necesidades sobre herramientas robustas para la detección y mitigación de vulnerabilidad en sistemas información, software e Infraestructura de TI:_x000a_ _x000a_ Evidencias:_x000a_ _x000a_ 1.1. Reuniones con consultores para estudio de mercado para adquirir herram"/>
    <s v="1. Estudio de necesidades sobre herramientas robustas para la detección y mitigación de vulnerabilidad en sistemas información, software e Infraestructura de TI:_x000a_  _x000a_  Evidencias:_x000a_  _x000a_  1.1. Reuniones con consultores para estudio de mercado para adquirir he"/>
    <x v="67"/>
    <x v="0"/>
  </r>
  <r>
    <x v="3"/>
    <x v="2"/>
    <x v="2"/>
    <m/>
    <m/>
    <m/>
    <m/>
    <s v="iii)Fallas Tecnologicas"/>
    <n v="120"/>
    <x v="2"/>
    <n v="0.36"/>
    <s v="El riesgo afecta la imagen de la entidad a nivel nacional, con efecto publicitarios sostenible a nivel país"/>
    <m/>
    <s v="#REF!"/>
    <n v="0"/>
    <s v=""/>
    <n v="2"/>
    <s v="Adquisición de certificados de seguridad para los portales web TLS"/>
    <s v="Probabilidad"/>
    <x v="1"/>
    <s v="Manual"/>
    <s v="30%"/>
    <s v="Documentado"/>
    <s v="Continua"/>
    <s v="Con Registro"/>
    <n v="0.252"/>
    <x v="1"/>
    <n v="0.252"/>
    <s v="Leve"/>
    <n v="0"/>
    <s v="Bajo"/>
    <x v="0"/>
    <s v="Adquirir certificados digitales para el 100% de los sitios web del IDEAM"/>
    <s v="Jefe Oficina Informatica / Coordinador Infraestructura y Comunicaciones"/>
    <m/>
    <d v="2021-08-18T00:00:00"/>
    <s v="2. Adquisición de certificados de seguridad para los portales web TLS _x000a_ _x000a_ Evidencias:_x000a_ _x000a_ 2.1. Contrato de adquisición de certificados TLS para diferentes portales del Ideam."/>
    <m/>
    <x v="6"/>
    <x v="0"/>
  </r>
  <r>
    <x v="3"/>
    <x v="2"/>
    <x v="2"/>
    <m/>
    <m/>
    <m/>
    <m/>
    <s v="iii)Fallas Tecnologicas"/>
    <n v="120"/>
    <x v="2"/>
    <n v="0.252"/>
    <s v="El riesgo afecta la imagen de la entidad a nivel nacional, con efecto publicitarios sostenible a nivel país"/>
    <m/>
    <s v="#REF!"/>
    <n v="0"/>
    <s v=""/>
    <n v="3"/>
    <s v="Crear e implementar la base de conocimientos"/>
    <s v="Probabilidad"/>
    <x v="0"/>
    <s v="Manual"/>
    <s v="40%"/>
    <s v="Documentado"/>
    <s v="Aleatoria"/>
    <s v="Con Registro"/>
    <n v="0.1512"/>
    <x v="0"/>
    <n v="0.1512"/>
    <s v="Leve"/>
    <n v="0"/>
    <s v="Bajo"/>
    <x v="0"/>
    <s v="Crear y alimentar la base de conocimientos por parte de los especialistas y mesa de servicios"/>
    <s v="Jefe Oficina Informatica"/>
    <m/>
    <d v="2021-08-18T00:00:00"/>
    <s v="3.Crear e implementar la base de conocimientos_x000a_ _x000a_ Evidencias:_x000a_ _x000a_ 3.1. Archivo en excel de base de conocimiento de proactivanet."/>
    <s v="3.Crear e implementar la base de conocimientos_x000a_ _x000a_ Evidencias:_x000a_ _x000a_ 3.1. Archivo en excel de base de conocimiento de proactivanet."/>
    <x v="68"/>
    <x v="0"/>
  </r>
  <r>
    <x v="3"/>
    <x v="2"/>
    <x v="2"/>
    <m/>
    <m/>
    <m/>
    <m/>
    <s v="iii)Fallas Tecnologicas"/>
    <n v="120"/>
    <x v="2"/>
    <n v="0.151"/>
    <s v="El riesgo afecta la imagen de la entidad a nivel nacional, con efecto publicitarios sostenible a nivel país"/>
    <m/>
    <s v="#REF!"/>
    <n v="0"/>
    <s v=""/>
    <n v="4"/>
    <s v="Fortalecer alianzas estratégicas con organismos nacionales de seguridad informática y ciberseguridad"/>
    <s v="Impacto"/>
    <x v="2"/>
    <s v="Manual"/>
    <s v="25%"/>
    <s v="Documentado"/>
    <s v="Continua"/>
    <s v="Con Registro"/>
    <n v="0.151"/>
    <x v="0"/>
    <n v="0.151"/>
    <s v="Leve"/>
    <n v="0"/>
    <s v="Bajo"/>
    <x v="0"/>
    <s v="Realizar alianzas estrategicas con el sector, CSIRT Nacionales y Regionales, Policia y entes que permitan la colaboracion en areas de ciberseguridad"/>
    <s v="Grupo Arquitectura empresarial y seguridad de la información GAESI / Jefe Oficina Informática"/>
    <m/>
    <d v="2021-08-18T00:00:00"/>
    <s v="4. Fortalecer alianzas estratégicas con organismos nacionales de seguridad informática y ciberseguridad_x000a_ _x000a_ Evidencias:_x000a_ _x000a_ 4.1. asisatencia al EVENTO LXVII Reunión de infraestructura crítica para implementar MISP.Organizado por CSIRT Colombia."/>
    <s v="4. Fortalecer alianzas estratégicas con organismos nacionales de seguridad informática y ciberseguridad_x000a_  _x000a_  Evidencias:_x000a_  _x000a_ 4.1. Reunion CCOCI sector ambiente_x000a_ 4.2. Boletines CSIRT Gobierno"/>
    <x v="69"/>
    <x v="0"/>
  </r>
  <r>
    <x v="70"/>
    <x v="9"/>
    <x v="19"/>
    <s v="Económico y reputacional "/>
    <s v="Falta de espacios para la gestión de archivo._x000a_ Inadecuada custodia y preservación de la información Física_x000a_ debilidad en los controles de acceso a la información _x000a_ Falta en la claridad de lineamientos para el control del proceso_x000a_ Descuido por parte los co"/>
    <s v="Inadecuada custodia y preservación de la información Física"/>
    <s v="Probbabilidad de que se genere Daño y/o pérdida de información física de la entidad"/>
    <s v="i)Daños Activos Fisicos,"/>
    <n v="52"/>
    <x v="2"/>
    <n v="0.6"/>
    <s v="El riesgo afecta la imagen de la entidad con algunos usuarios de relevancia frente al logro de los objetivos"/>
    <s v="El riesgo afecta la imagen de la entidad con algunos usuarios de relevancia frente al logro de los objetivos"/>
    <s v="#REF!"/>
    <n v="0"/>
    <s v=""/>
    <n v="1"/>
    <s v="Controles de acceso físico - nuevos alcances a las políticas de seguridad"/>
    <s v="Probabilidad"/>
    <x v="0"/>
    <s v="Manual"/>
    <s v="40%"/>
    <s v="Documentado"/>
    <s v="Continua"/>
    <s v="Con Registro"/>
    <n v="0.36"/>
    <x v="1"/>
    <n v="0.36"/>
    <s v="Leve"/>
    <n v="0"/>
    <s v="Bajo"/>
    <x v="0"/>
    <s v="Implementacion de controles de acceso fisicos, mantenimiento seguridad fisica e implementacion de bitacoras digitales"/>
    <s v="Grupo Tecnologia y Comunicaciones / Jefe Ofician Informatica"/>
    <m/>
    <d v="2021-08-18T00:00:00"/>
    <s v="1. Controles de acceso físico - nuevos alcances a las políticas de seguridad:_x000a_ _x000a_ Evidencias:_x000a_ _x000a_ 1.1. Imágen de la realización comité de gestión y desempeño institucional donde se aprueba la nueva política de seguridad digital del IDEAM."/>
    <s v="1. Controles de acceso físico - nuevos alcances a las políticas de seguridad:_x000a_  _x000a_  Evidencias:_x000a_  _x000a_  1.1. Acta de la realización comité de gestión y desempeño institucional donde se aprueba la nueva política de seguridad digital del IDEAM._x000a_ _x000a_ 1.2 Manual de"/>
    <x v="6"/>
    <x v="0"/>
  </r>
  <r>
    <x v="3"/>
    <x v="2"/>
    <x v="2"/>
    <m/>
    <m/>
    <m/>
    <m/>
    <s v="ii)Ejecucion y Administracion de procesos"/>
    <n v="52"/>
    <x v="2"/>
    <n v="0.6"/>
    <s v="El riesgo afecta la imagen de la entidad con algunos usuarios de relevancia frente al logro de los objetivos"/>
    <m/>
    <s v="#REF!"/>
    <n v="0"/>
    <s v=""/>
    <n v="2"/>
    <s v="Clasificación de la información - Creación de procedimientos"/>
    <s v="Probabilidad"/>
    <x v="0"/>
    <s v="Manual"/>
    <s v="40%"/>
    <s v="Documentado"/>
    <s v="Continua"/>
    <s v="Con Registro"/>
    <n v="0.36"/>
    <x v="1"/>
    <n v="0.36"/>
    <s v="Leve"/>
    <n v="0"/>
    <s v="Bajo"/>
    <x v="0"/>
    <s v="Creacion e implementacion de procedimientos respectoa custodia de informacion y activos fisicos"/>
    <s v="Grupo Tecnologia y Comunicaciones / Jefe Oficina Informatica"/>
    <m/>
    <d v="2021-08-18T00:00:00"/>
    <s v="2. Clasificación de la información - Creación de procedimientos_x000a_ _x000a_ La creación de este procedimiento debe ser crado por el grupo de gestión documental del IDEAM bajo los lineamientos de la nueva política de seguridad digital del IDEAM, en lo previsto en l"/>
    <s v="2. Clasificación de la información - Creación de procedimientos_x000a_  _x000a_  La creación de este procedimiento debe ser crado por el grupo de gestión documental del IDEAM bajo los lineamientos de la nueva política de seguridad digital del IDEAM, en lo previsto en"/>
    <x v="70"/>
    <x v="0"/>
  </r>
  <r>
    <x v="3"/>
    <x v="2"/>
    <x v="2"/>
    <m/>
    <m/>
    <m/>
    <m/>
    <s v="ii)Ejecucion y Administracion de procesos"/>
    <n v="52"/>
    <x v="2"/>
    <n v="0.6"/>
    <s v="El riesgo afecta la imagen de la entidad con algunos usuarios de relevancia frente al logro de los objetivos"/>
    <m/>
    <s v="#REF!"/>
    <n v="0"/>
    <s v=""/>
    <n v="3"/>
    <s v="Entrenamiento y sensibilización SGSI orientados a los servidores públicos"/>
    <s v="Probabilidad"/>
    <x v="0"/>
    <s v="Manual"/>
    <s v="40%"/>
    <s v="Documentado"/>
    <s v="Continua"/>
    <s v="Con Registro"/>
    <n v="0.36"/>
    <x v="1"/>
    <n v="0.36"/>
    <s v="Leve"/>
    <n v="0"/>
    <s v="Bajo"/>
    <x v="0"/>
    <s v="Plan de entrenamiento a funcionarios y contratistas, campañas de informacion sobre el SGSI"/>
    <s v="Grupo Arquitectura empresarial y seguridad de la información GAESI / Jefe Oficina Informática"/>
    <m/>
    <d v="2021-08-18T00:00:00"/>
    <s v="3. Entrenamiento y sensibilización SGSI orientados a los servidores públicos:_x000a_ _x000a_ Definición del plan de capacitación para la vigencia 2021 sobre el SGSI para los funcionarios del IDEAM. En cual se implementará y ejecutará en los posteriores cuatrimestres."/>
    <s v="3. Entrenamiento y sensibilización SGSI orientados a los servidores públicos:_x000a_  _x000a_  Definición del plan de capacitación para la vigencia 2021 sobre el SGSI para los funcionarios del IDEAM. En cual se implementará y ejecutará en los posteriores cuatrimestre"/>
    <x v="71"/>
    <x v="0"/>
  </r>
  <r>
    <x v="3"/>
    <x v="2"/>
    <x v="2"/>
    <m/>
    <m/>
    <m/>
    <m/>
    <s v="ii)Ejecucion y Administracion de procesos"/>
    <n v="52"/>
    <x v="2"/>
    <n v="0.6"/>
    <s v="El riesgo afecta la imagen de la entidad con algunos usuarios de relevancia frente al logro de los objetivos"/>
    <m/>
    <s v="#REF!"/>
    <n v="0"/>
    <s v=""/>
    <n v="4"/>
    <s v="Plan de Conservación y Preservación"/>
    <s v="Probabilidad"/>
    <x v="0"/>
    <s v="Manual"/>
    <s v="40%"/>
    <s v="Sin Documentar"/>
    <s v="Continua"/>
    <s v="Sin Registro"/>
    <n v="0.36"/>
    <x v="1"/>
    <n v="0.36"/>
    <s v="Leve"/>
    <n v="0"/>
    <s v="Bajo"/>
    <x v="0"/>
    <s v="Creacion e implementacion Plan de Conservación y Preservación"/>
    <s v="Grupo Arquitectura empresarial y seguridad de la información GAESI / Jefe Oficina Informática"/>
    <m/>
    <d v="2021-08-18T00:00:00"/>
    <s v="4. Plan de Conservación y Preservación:_x000a_ _x000a_ En los posteriores cuatrimestres se retomará reuniones con el Coordinador del Grupo de Gestión Documental y Centro de Documentación, Correspondencia y Archivo del IDEAM para validar la construcción de dichos plan"/>
    <s v="En el tercer cuatrimestre se retomará la reunión con el Coordinador del Grupo de Gestión Documental y Centro de Documentación, Correspondencia y Archivo del IDEAM para validar la construcción de dichos planes."/>
    <x v="72"/>
    <x v="0"/>
  </r>
  <r>
    <x v="71"/>
    <x v="9"/>
    <x v="19"/>
    <s v="Económico y reputacional "/>
    <s v="Proliferación de malware_x000a_ Fallas en la plataforma de TI_x000a_ Ataques de ransomware _x000a_ Ataques de Phising_x000a_ Descuido por parte de los colaboradores _x000a_ Personal mal intencionado_x000a_ Sabotajes internos y externos"/>
    <s v="Inadecuada custodia y preservación de la información Digital"/>
    <s v="Probabilidad de tener Daño, Fuga y/o pérdida de información digital"/>
    <s v="iii)Fallas Tecnologicas"/>
    <n v="12"/>
    <x v="0"/>
    <n v="0.4"/>
    <s v="El riesgo afecta la imagen de la entidad a nivel nacional, con efecto publicitarios sostenible a nivel país"/>
    <s v="El riesgo afecta la imagen de la entidad a nivel nacional, con efecto publicitarios sostenible a nivel país"/>
    <s v="#REF!"/>
    <n v="0"/>
    <s v=""/>
    <n v="1"/>
    <s v="Políticas para el control del uso de medios de almacenamiento externos"/>
    <s v="Probabilidad"/>
    <x v="0"/>
    <s v="Automático"/>
    <s v="50%"/>
    <s v="Documentado"/>
    <s v="Continua"/>
    <s v="Con Registro"/>
    <n v="0.2"/>
    <x v="0"/>
    <n v="0.2"/>
    <s v="Leve"/>
    <n v="0"/>
    <s v="Bajo"/>
    <x v="0"/>
    <s v="Aplicar la politica de SGSI y el manual de politicas y generar politica sobre medios de almacenamiento externo"/>
    <s v="Grupo de Tecnologia y Comunicaciones / Grupo Arquitectura empresarial y seguridad de la información GAESI / Jefe Oficina Informática"/>
    <m/>
    <d v="2021-08-18T00:00:00"/>
    <s v="1. Políticas para el control del uso de medios de almacenamiento externos:_x000a_ _x000a_ Evidencias:_x000a_ _x000a_ 1.1. Ver documento de política digital aprobada, en la Página 8 título POLITICA DE GESTIÓN DE ACTIVOS y Página 12 ALMACENAMIENTO Y RESPALDO."/>
    <s v="1. Políticas para el control del uso de medios de almacenamiento externos:_x000a_  _x000a_  Evidencias:_x000a_  _x000a_  1.1. Ver documento de política digital aprobada, en la Página 8 título POLITICA DE GESTIÓN DE ACTIVOS y Página 12 ALMACENAMIENTO Y RESPALDO."/>
    <x v="73"/>
    <x v="0"/>
  </r>
  <r>
    <x v="3"/>
    <x v="2"/>
    <x v="2"/>
    <m/>
    <m/>
    <m/>
    <m/>
    <s v="iii)Fallas Tecnologicas"/>
    <n v="12"/>
    <x v="0"/>
    <n v="0.2"/>
    <s v="El riesgo afecta la imagen de la entidad a nivel nacional, con efecto publicitarios sostenible a nivel país"/>
    <m/>
    <s v="#REF!"/>
    <n v="0"/>
    <s v=""/>
    <n v="2"/>
    <s v="Control de transferencia de información digital institucional"/>
    <s v="Probabilidad"/>
    <x v="0"/>
    <s v="Automático"/>
    <s v="50%"/>
    <s v="Documentado"/>
    <s v="Continua"/>
    <s v="Con Registro"/>
    <n v="0.1"/>
    <x v="0"/>
    <n v="0.1"/>
    <s v="Leve"/>
    <n v="0"/>
    <s v="Bajo"/>
    <x v="0"/>
    <s v="Aplicar controles sobre el transito de informacion en la nube e informacion en las instalaciones del IDEAM, realizar auditorias al area Comunicaciones"/>
    <s v="Grupo de Tecnologia y Comunicaciones / Grupo Arquitectura empresarial y seguridad de la información GAESI / Jefe Oficina Informática"/>
    <m/>
    <d v="2021-08-18T00:00:00"/>
    <s v="2. Control de transferencia de información digital institucional _x000a_ _x000a_ Evidencias:_x000a_ _x000a_ 2.1. Ver documento Manual de políticas Página 36 CRIPTOGRAFÍA y Páginas 57 y 58 TRANSFERENCIA DE LA INFORMACIÓN ."/>
    <s v="2. Control de transferencia de información digital institucional _x000a_  _x000a_  Evidencias:_x000a_  _x000a_  2.1. Ver documento Manual de políticas Página 36 CRIPTOGRAFÍA y Páginas 57 y 58 TRANSFERENCIA DE LA INFORMACIÓN ."/>
    <x v="74"/>
    <x v="0"/>
  </r>
  <r>
    <x v="3"/>
    <x v="2"/>
    <x v="2"/>
    <m/>
    <m/>
    <m/>
    <m/>
    <s v="iii)Fallas Tecnologicas"/>
    <n v="12"/>
    <x v="0"/>
    <n v="0.1"/>
    <s v="El riesgo afecta la imagen de la entidad a nivel nacional, con efecto publicitarios sostenible a nivel país"/>
    <m/>
    <s v="#REF!"/>
    <n v="0"/>
    <s v=""/>
    <n v="3"/>
    <s v="Activar e implementar las funcionalidades de auditoria de los motores de bases de datos para el control transaccionalidad de la información almacenada en estos"/>
    <s v="Probabilidad"/>
    <x v="1"/>
    <s v="Automático"/>
    <s v="40%"/>
    <s v="Documentado"/>
    <s v="Continua"/>
    <s v="Con Registro"/>
    <n v="0.06"/>
    <x v="0"/>
    <n v="0.06"/>
    <s v="Leve"/>
    <n v="0"/>
    <s v="Bajo"/>
    <x v="0"/>
    <s v="Activar e implementar las funcionalidades de auditoria de los motores de bases de datos para el control transaccionalidad de la información"/>
    <s v="Grupo de Tecnologia y Comunicaciones / Grupo Arquitectura empresarial y seguridad de la información GAESI / Jefe Oficina Informática"/>
    <m/>
    <d v="2021-08-18T00:00:00"/>
    <s v="3. Activar e implementar las funcionalidades de auditoria de los motores de bases de datos para el control transaccionalidad de la información almacenada en estos:_x000a_ _x000a_ Realización de reunión de auditoría el 78 de junio de 2021 a partir de las 8:00 am a 10."/>
    <s v="3. Activar e implementar las funcionalidades de auditoria de los motores de bases de datos para el control transaccionalidad de la información almacenada en estos:_x000a_  _x000a_  Realización de reunión de auditoría el 7 de junio de 2021 a partir de las 8:00 am a 10"/>
    <x v="75"/>
    <x v="0"/>
  </r>
  <r>
    <x v="3"/>
    <x v="2"/>
    <x v="2"/>
    <m/>
    <m/>
    <m/>
    <m/>
    <s v="iii)Fallas Tecnologicas"/>
    <n v="12"/>
    <x v="0"/>
    <n v="0.06"/>
    <s v="El riesgo afecta la imagen de la entidad a nivel nacional, con efecto publicitarios sostenible a nivel país"/>
    <m/>
    <s v="#REF!"/>
    <n v="0"/>
    <s v=""/>
    <n v="4"/>
    <s v="Implementación de herramientas DLP - Data Los Prevención"/>
    <s v="Probabilidad"/>
    <x v="1"/>
    <s v="Automático"/>
    <s v="40%"/>
    <s v="Sin Documentar"/>
    <s v="Continua"/>
    <s v="Con Registro"/>
    <n v="3.5999999999999997E-2"/>
    <x v="0"/>
    <n v="3.5999999999999997E-2"/>
    <s v="Leve"/>
    <n v="0"/>
    <s v="Bajo"/>
    <x v="0"/>
    <s v="Analisis de mercado pruebas de concepto eimplementacion de la herramienta de DLP"/>
    <s v="Grupo Arquitectura empresarial y seguridad de la información GAESI / Jefe Oficina Informática"/>
    <m/>
    <d v="2021-08-18T00:00:00"/>
    <s v="4. Implementación de herramientas DLP - Data Los Prevención_x000a_ _x000a_ En los posteriores cuatrimestres de la vigencia 2021 se realizará estudios de mercado para la factibilidad de adquirir esta herrameinta por parte del IDEAM._x000a_ _x000a_ Evidencias:_x000a_ _x000a_ Ninguna - N/A"/>
    <s v="4. Implementación de herramientas DLP - Data Los Prevención_x000a_  _x000a_  Durante la vigencia 2021 se han realizado estudios de mercado para la factibilidad de adquirir esta herrameinta por parte del IDEAM._x000a_  _x000a_  Evidencias:_x000a_  _x000a_ 4.1 Presentacion de proveedores de h"/>
    <x v="76"/>
    <x v="0"/>
  </r>
  <r>
    <x v="3"/>
    <x v="2"/>
    <x v="2"/>
    <m/>
    <m/>
    <m/>
    <m/>
    <s v="iii)Fallas Tecnologicas"/>
    <n v="12"/>
    <x v="0"/>
    <n v="3.5999999999999997E-2"/>
    <s v="El riesgo afecta la imagen de la entidad a nivel nacional, con efecto publicitarios sostenible a nivel país"/>
    <m/>
    <s v="#REF!"/>
    <n v="0"/>
    <s v=""/>
    <n v="5"/>
    <s v="Proceso de generación y restauración de Backups"/>
    <s v="Impacto"/>
    <x v="2"/>
    <s v="Manual"/>
    <s v="25%"/>
    <s v="Documentado"/>
    <s v="Continua"/>
    <s v="Con Registro"/>
    <n v="3.5999999999999997E-2"/>
    <x v="0"/>
    <n v="3.5999999999999997E-2"/>
    <s v="Leve"/>
    <n v="0"/>
    <s v="Bajo"/>
    <x v="0"/>
    <s v="Actualizacion proceso de resplado y resturacion copias de seguridad, pruebas de restauracion y auditorias al proceso"/>
    <s v="Grupo de Tecnologia y Comunicaciones / Grupo Arquitectura empresarial y seguridad de la información GAESI / Jefe Oficina Informática"/>
    <m/>
    <d v="2021-08-18T00:00:00"/>
    <s v="5. Proceso de generación y restauración de Backups_x000a_ _x000a_ Generación del plan de mejoramiento para backups y levantamiento del riesgo paraherramientas y procesos de backup._x000a_ _x000a_ Evidencias:_x000a_ _x000a_ 5.1. Ver documento denominado C-EM-F005 FORMULACION PLAN DE MEJORAMI"/>
    <s v="5. Proceso de generación y restauración de Backups_x000a_  _x000a_  Generación del plan de mejoramiento para backups y levantamiento del riesgo para herramientas y procesos de backup._x000a_  _x000a_  Evidencias:_x000a_  _x000a_  5.1. Ver documento denominado C-EM-F005 FORMULACION PLAN DE M"/>
    <x v="77"/>
    <x v="0"/>
  </r>
  <r>
    <x v="72"/>
    <x v="9"/>
    <x v="19"/>
    <s v="Económico y reputacional "/>
    <s v="Indisponibilidad de las instalaciones _x000a_ Colisión aérea_x000a_ Incendio_x000a_ Asonadas_x000a_ Vandalismo_x000a_ Ataques cibernéticos_x000a_ daños en la infraestructura de TI"/>
    <s v="Afectacion sobre la Infraestructura Tecnologica del IDEAM"/>
    <s v="Probabilidad de tener una Falla total o parcial en la operación de los servicios institucionales críticos."/>
    <s v="iii)Fallas Tecnologicas"/>
    <n v="2"/>
    <x v="1"/>
    <n v="0.2"/>
    <s v="El riesgo afecta la imagen de la entidad a nivel nacional, con efecto publicitarios sostenible a nivel país"/>
    <s v="El riesgo afecta la imagen de la entidad a nivel nacional, con efecto publicitarios sostenible a nivel país"/>
    <s v="#REF!"/>
    <n v="0"/>
    <s v=""/>
    <n v="1"/>
    <s v="Actualización de las estrategias de continuidad de negocio establecidas en el Plan de Recuperación de Desastres"/>
    <s v="Probabilidad"/>
    <x v="0"/>
    <s v="Manual"/>
    <s v="40%"/>
    <s v="Documentado"/>
    <s v="Continua"/>
    <s v="Con Registro"/>
    <n v="0.12"/>
    <x v="0"/>
    <n v="0.12"/>
    <s v="Leve"/>
    <n v="0"/>
    <s v="Bajo"/>
    <x v="0"/>
    <s v="Actualización de las estrategias de continuidad de negocio establecidas en el Plan de Recuperación de Desastres"/>
    <s v="Grupo Arquitectura empresarial y seguridad de la información GAESI / Jefe Oficina Informática"/>
    <m/>
    <d v="2021-08-18T00:00:00"/>
    <s v="1. Actualización de las estrategias de continuidad de negocio establecidas en el Plan de Recuperación de Desastres:_x000a_ _x000a_ Ver sección de acftividades ejecutadas y novedadaes en cada informe mensual del DRP, en las cuales se describe las estrategías y novedad"/>
    <s v="1. Actualización de las estrategias de continuidad de negocio establecidas en el Plan de Recuperación de Desastres:_x000a_  _x000a_  Ver sección de acftividades ejecutadas y novedadaes en cada informe mensual del DRP, en las cuales se describe las estrategías y noved"/>
    <x v="78"/>
    <x v="0"/>
  </r>
  <r>
    <x v="3"/>
    <x v="2"/>
    <x v="2"/>
    <m/>
    <m/>
    <m/>
    <m/>
    <s v="iii)Fallas Tecnologicas"/>
    <n v="2"/>
    <x v="1"/>
    <n v="0.2"/>
    <s v="El riesgo afecta la imagen de la entidad a nivel nacional, con efecto publicitarios sostenible a nivel país"/>
    <m/>
    <s v="#REF!"/>
    <n v="0"/>
    <s v=""/>
    <n v="2"/>
    <s v="Ejecución de pruebas con escenarios de falla reales"/>
    <s v="Probabilidad"/>
    <x v="0"/>
    <s v="Manual"/>
    <s v="40%"/>
    <s v="Documentado"/>
    <s v="Continua"/>
    <s v="Con Registro"/>
    <n v="0.12"/>
    <x v="0"/>
    <n v="0.12"/>
    <s v="Leve"/>
    <n v="0"/>
    <s v="Bajo"/>
    <x v="0"/>
    <s v="Ejecución de pruebas con escenarios de falla reales"/>
    <s v="Grupo Arquitectura empresarial y seguridad de la información GAESI / Jefe Oficina Informática / Proveedor DRP"/>
    <m/>
    <d v="2021-08-18T00:00:00"/>
    <s v="2. Ejecución de pruebas con escenarios de falla reales:_x000a_ _x000a_ Ver informes de pruebas del DHIME y del servicio Orfeo._x000a_ _x000a_ Evidencias: _x000a_ _x000a_ 2.1. Iformes de pruebas del DHIME y y del servicio Orfeo."/>
    <s v="2. Ejecución de pruebas con escenarios de falla reales:_x000a_  _x000a_  Ver informes de pruebas del DHIME y del servicio Orfeo._x000a_  _x000a_  Evidencias: _x000a_  _x000a_  2.1. Iformes de pruebas del DHIME y y del servicio Orfeo."/>
    <x v="79"/>
    <x v="0"/>
  </r>
  <r>
    <x v="3"/>
    <x v="2"/>
    <x v="2"/>
    <m/>
    <m/>
    <m/>
    <m/>
    <s v="iii)Fallas Tecnologicas"/>
    <n v="2"/>
    <x v="1"/>
    <n v="0.2"/>
    <s v="El riesgo afecta la imagen de la entidad a nivel nacional, con efecto publicitarios sostenible a nivel país"/>
    <m/>
    <s v="#REF!"/>
    <n v="0"/>
    <s v=""/>
    <n v="3"/>
    <s v="Actualización del BIA - Análisis de Impacto de Negocio"/>
    <s v="Probabilidad"/>
    <x v="0"/>
    <s v="Manual"/>
    <s v="40%"/>
    <s v="Sin Documentar"/>
    <s v="Continua"/>
    <s v="Con Registro"/>
    <n v="0.12"/>
    <x v="0"/>
    <n v="0.12"/>
    <s v="Leve"/>
    <n v="0"/>
    <s v="Bajo"/>
    <x v="0"/>
    <s v="Actualización del BIA - Análisis de Impacto de Negocio"/>
    <s v="Grupo Arquitectura empresarial y seguridad de la información GAESI / Jefe Oficina Informática"/>
    <m/>
    <d v="2021-08-18T00:00:00"/>
    <s v="3. Actualización del BIA - Análisis de Impacto de Negocio:_x000a_ _x000a_  Actualmente la Oficina de Informática a través del GAESI adelanta el análisis de impacto de negocio - BIA para la vigencia 2021._x000a_ _x000a_ Evidencias:_x000a_ _x000a_ 3.1. Reuniones para la construcción del BIA c"/>
    <s v="3. Actualización del BIA - Análisis de Impacto de Negocio:_x000a_  _x000a_  Actualmente la Oficina de Informática a través del GAESI adelanta el análisis de impacto de negocio - BIA para la vigencia 2021._x000a_  _x000a_  Evidencias:_x000a_  _x000a_  3.1. Reuniones para la construcción del "/>
    <x v="80"/>
    <x v="0"/>
  </r>
  <r>
    <x v="73"/>
    <x v="7"/>
    <x v="20"/>
    <s v="Reputacional "/>
    <s v="*Desconocimiento de los documentos base asociados a las actividades y mecanismos acordados._x000a_*Cambio de personal encargado del seguimiento y la gestión de las actividades y mecanismos acordados._x000a_*Personal insuficiente de acuerdo con las cargas laborales pa"/>
    <s v="Inadeacuada actualización de la información relacionada con las actividades a cargo del personal en un servidor compartido para el seguimiento de la información."/>
    <s v="Posible incumplimiento de acuerdos suscritos por medio de instrumentos de cooperación internacional debido a la falta de seguimiento que evidencie las gestiones adelantadas para promover la misión del Instituto con alcance internacional."/>
    <s v="ii)Ejecucion y Administracion de procesos"/>
    <n v="6"/>
    <x v="0"/>
    <n v="0.4"/>
    <s v="El riesgo afecta la imagen de la entidad con algunos usuarios de relevancia frente al logro de los objetivos"/>
    <s v="El riesgo afecta la imagen de la entidad con algunos usuarios de relevancia frente al logro de los objetivos"/>
    <s v="#REF!"/>
    <n v="0"/>
    <s v=""/>
    <n v="1"/>
    <s v="*El asesor de Cooperación y Asuntos Internacionales participa en comités directivos y/o técnicos, y reuniones de alto nivel, dejando evidencia en actas de reunión. "/>
    <s v="Probabilidad"/>
    <x v="0"/>
    <s v="Manual"/>
    <s v="40%"/>
    <s v="Documentado"/>
    <s v="Continua"/>
    <s v="Con Registro"/>
    <n v="0.24"/>
    <x v="1"/>
    <n v="0.24"/>
    <s v="Leve"/>
    <n v="0"/>
    <s v="Bajo"/>
    <x v="0"/>
    <s v="Realiza de manera semestral, las reuniones que se establecen en el control."/>
    <s v="Asesor de cooperación y asuntos internacionales"/>
    <s v="Semestral"/>
    <d v="2021-08-18T00:00:00"/>
    <s v="Se incluye el presente como un nuevo riesgo, en el cual se actualiza el control, y su plan de acción, y se comparten las evidencias en la carpeta compartida dispuesta para el equipo de Cooperación y Asuntos Internacionales en la cual se evidencia la parti"/>
    <s v="Se ha tenido participación en reuniones técnicas y de alto nivel con el fin de realizar seguimiento y contar con la debida articulación para el cumplimiento de los compromisos en los cuales el ideam cuente con un papel relevante en los proyectos y acuerdo"/>
    <x v="81"/>
    <x v="0"/>
  </r>
  <r>
    <x v="3"/>
    <x v="2"/>
    <x v="2"/>
    <m/>
    <m/>
    <m/>
    <m/>
    <s v="ii)Ejecucion y Administracion de procesos"/>
    <n v="6"/>
    <x v="0"/>
    <n v="0.4"/>
    <s v="El riesgo afecta la imagen de la entidad con algunos usuarios de relevancia frente al logro de los objetivos"/>
    <m/>
    <s v="#REF!"/>
    <n v="0"/>
    <s v=""/>
    <n v="2"/>
    <s v="*El asesor de Cooperación y Asuntos Internacionales realiza seguimiento a la base de información de proyectos por medio del formato de &quot;seguimiento de proyectos de cooperación y asuntos internacionales&quot;."/>
    <s v="Probabilidad"/>
    <x v="0"/>
    <s v="Manual"/>
    <s v="40%"/>
    <s v="Documentado"/>
    <s v="Continua"/>
    <s v="Con Registro"/>
    <n v="0.24"/>
    <x v="1"/>
    <n v="0.24"/>
    <s v="Leve"/>
    <n v="0"/>
    <s v="Bajo"/>
    <x v="0"/>
    <s v="Realiza de manera semestral, la actualización de información de la matriz formato de seguimiento de proyectos de cooperación y asuntos internacionales.  "/>
    <s v="Asesor de cooperación y asuntos internacionales"/>
    <s v="Semestral"/>
    <d v="2021-08-20T00:00:00"/>
    <s v="Se incluye el presente como un nuevo riesgo, en cual se realiza una mejora al control del seguimiento de proyectos de cooperación y asuntos internacionales, actualizando la información que se consolida, y el seguimiento requerido por parte del equipo de C"/>
    <s v="Se diseña y envía para codificación bajo el SGI la nueva versión de la matriz de &quot;Seguimiento de proyectos de cooperación y asuntos internacionales&quot;, a la cual se le asigna el código E-RI-F007._x000a__x000a_Se realiza la actualización de la información relacionada co"/>
    <x v="82"/>
    <x v="0"/>
  </r>
  <r>
    <x v="74"/>
    <x v="3"/>
    <x v="20"/>
    <s v="Reputacional "/>
    <s v="*Mala imagen del Instituto._x000a_*Pérdida de la memoria Institucional._x000a_*Influencia de terceras personas para la vinculación del personal._x000a_*Intereses personales para favorecer un tercero._x000a_*Reprocesos de actividades y desgaste administrativo."/>
    <s v="Influencia de servidores públicos para favorecer a terceros con recursos de cooperación internacional ofrecidos al Ideam."/>
    <s v="Probabilidad de que en el ofrecimiento de nuevas propuestas a convocatorias de financiación internacional se manipule el interés de cooperación de un actor internacional para beneficiar a un tercero."/>
    <s v="ii)Ejecucion y Administracion de procesos"/>
    <n v="2"/>
    <x v="1"/>
    <n v="0.2"/>
    <m/>
    <s v=""/>
    <s v="Mayor"/>
    <n v="0.8"/>
    <s v="Alto"/>
    <n v="1"/>
    <s v="*El asesor de Cooperación y Asuntos Internacionales realiza seguimiento a la base de información de instrumentos de cooperación internacional por medio del formato de &quot;Instrumentos de cooperación internacional&quot;"/>
    <s v="Probabilidad"/>
    <x v="0"/>
    <s v="Manual"/>
    <s v="40%"/>
    <s v="Documentado"/>
    <s v="Continua"/>
    <s v="Con Registro"/>
    <n v="0.12"/>
    <x v="0"/>
    <n v="0.12"/>
    <s v="Mayor"/>
    <n v="0.8"/>
    <s v="Alto"/>
    <x v="0"/>
    <s v="Realiza de manera semestral, la actualización de información del formato de instrumentos de cooperación internacional."/>
    <s v="Asesor de cooperación y asuntos internacionales"/>
    <s v="Semestral "/>
    <d v="2021-08-20T00:00:00"/>
    <s v="Con el fin de mitigar el presente riesgo de &quot;Inadecuado registro de la información y documentación asociada a los intrumentos de cooperación suscritos por la entidad&quot;, se ha diseñado un nuevo formato que permite hacer seguimiento a los instrumentos de coo"/>
    <s v="Se diseña y envía para codificación bajo el SGI la nueva versión de la matriz de &quot;Instrumentos de cooperación internacional&quot;, a la cual se le asigna el código E-RI-F009._x000a__x000a_Se realiza la actualización de los instrumentos suscritos durante el año 2021, siend"/>
    <x v="83"/>
    <x v="0"/>
  </r>
  <r>
    <x v="3"/>
    <x v="2"/>
    <x v="2"/>
    <m/>
    <m/>
    <m/>
    <m/>
    <s v="ii)Ejecucion y Administracion de procesos"/>
    <n v="2"/>
    <x v="1"/>
    <n v="0.12"/>
    <m/>
    <m/>
    <s v="Mayor"/>
    <n v="0.8"/>
    <s v="Alto"/>
    <n v="2"/>
    <s v="*El asesor de Cooperación y Asuntos Internacionales realiza seguimiento a la base de información de proyectos por medio del formato de &quot;seguimiento de proyectos de cooperación y asuntos internacionales&quot;."/>
    <s v="Probabilidad"/>
    <x v="0"/>
    <s v="Manual"/>
    <s v="40%"/>
    <s v="Documentado"/>
    <s v="Continua"/>
    <s v="Con Registro"/>
    <n v="7.1999999999999995E-2"/>
    <x v="0"/>
    <n v="7.1999999999999995E-2"/>
    <s v="Mayor"/>
    <n v="0.8"/>
    <s v="Alto"/>
    <x v="0"/>
    <s v="Realiza de manera semestral, la actualización de información de la matriz formato de seguimiento de proyectos de cooperación y asuntos internacionales.  "/>
    <s v="Asesor de cooperación y asuntos internacionales"/>
    <s v="Semestral "/>
    <d v="2021-08-20T00:00:00"/>
    <s v="Se incluye el presente riesgo, en cual se realiza una mejora al control, actualizando la información que se consolida, y el seguimiento requerido por parte del equipo de Cooperación y Asuntos Internacionales. Esta actualización va en línea con los esfuerz"/>
    <s v="Se diseña y envía para codificación bajo el SGI la nueva versión de la matriz de &quot;Seguimiento de proyectos de cooperación y asuntos internacionales&quot;, a la cual se le asigna el código E-RI-F007._x000a__x000a_Se realiza la actualización de la información relacionada co"/>
    <x v="82"/>
    <x v="0"/>
  </r>
  <r>
    <x v="75"/>
    <x v="4"/>
    <x v="20"/>
    <s v="Reputacional "/>
    <s v="* Insuficentes herramientras digitales en caso de daño en los servidores de acceso compartido del Ideam._x000a_*Desconocimiento de uso y herramientas de google y/u Orfeo. _x000a_*Manipuación de documentos sin autorización previa del asesor de cooperación y asuntos in"/>
    <s v="Inadecuado registro de la información y documentación asociada a los intrumentos de cooperación suscritos por la entidad. "/>
    <s v="Posible pérdida de información y/o documentos que evidencien las gestiones adelantadas para la suscripción de instrumentos de cooperación con el fin de impulsar la misión del Ideam a nivel internacional."/>
    <s v="ii)Ejecucion y Administracion de procesos"/>
    <n v="6"/>
    <x v="0"/>
    <n v="0.4"/>
    <s v="El riesgo afecta la imagen de alguna área de la organización"/>
    <s v="El riesgo afecta la imagen de alguna área de la organización"/>
    <s v="#REF!"/>
    <n v="0"/>
    <s v=""/>
    <n v="1"/>
    <s v="*El asesor de Cooperación y Asuntos Internacionales realiza seguimiento a la base de información de instrumentos de cooperación internacional por medio del formato de  &quot;Instrumentos de cooperación internacional&quot;  "/>
    <s v="Probabilidad"/>
    <x v="0"/>
    <s v="Manual"/>
    <s v="40%"/>
    <s v="Documentado"/>
    <s v="Continua"/>
    <s v="Con Registro"/>
    <n v="0.24"/>
    <x v="1"/>
    <n v="0.24"/>
    <s v="Leve"/>
    <n v="0"/>
    <s v="Bajo"/>
    <x v="0"/>
    <s v="Realiza de manera semestral, la actualización de información del formato de instrumentos de cooperación internacional."/>
    <s v="Asesor de cooperación y asuntos internacionales"/>
    <s v="Semestral "/>
    <d v="2021-08-20T00:00:00"/>
    <s v="Con el fin de mitigar el presente riesgo de &quot;Inadecuado registro de la información y documentación asociada a los intrumentos de cooperación suscritos por la entidad&quot;, se ha diseñado un nuevo formato que permite hacer seguimiento a los instrumentos de coo"/>
    <s v="&quot;Se diseña y envía para codificación bajo el SGI la nueva versión de la matriz de &quot;&quot;Instrumentos de cooperación internacional&quot;&quot;, a la cual se le asigna el código E-RI-F009._x000a__x000a_Se realiza la actualización de los instrumentos suscritos durante el año 2021, si"/>
    <x v="83"/>
    <x v="0"/>
  </r>
  <r>
    <x v="3"/>
    <x v="2"/>
    <x v="2"/>
    <m/>
    <m/>
    <m/>
    <m/>
    <m/>
    <n v="6"/>
    <x v="0"/>
    <n v="0.24"/>
    <s v="El riesgo afecta la imagen de alguna área de la organización"/>
    <m/>
    <s v="#REF!"/>
    <n v="0"/>
    <s v=""/>
    <n v="2"/>
    <s v="El asesor de Cooperación y Asuntos Internacionales realiza la actualización de los activos de información y los remite a la Oficina de Informática."/>
    <s v="Probabilidad"/>
    <x v="0"/>
    <s v="Manual"/>
    <s v="40%"/>
    <s v="Documentado"/>
    <s v="Continua"/>
    <s v="Con Registro"/>
    <n v="0.14399999999999999"/>
    <x v="0"/>
    <n v="0.14399999999999999"/>
    <s v="Leve"/>
    <n v="0"/>
    <s v="Bajo"/>
    <x v="0"/>
    <s v="Realizar la actualización de los activos de información de manera anual y remitirlos a la oficina de informática."/>
    <s v="Asesor de cooperación y asuntos internacionales"/>
    <s v="Anual"/>
    <d v="2021-08-20T00:00:00"/>
    <s v="El 24 de marzo de 2021 se remitió por medio de correo electrónico al profesional especializado de la Oficina de Informática, Eduardo Emilio Ramírez, la actualización de los activos de información de acuerdo con la solicitud realizada._x000a_Las evidencias de la"/>
    <s v="El 24 de marzo de 2021 se remitió por medio de correo electrónico al profesional especializado de la Oficina de Informática, Eduardo Emilio Ramírez, la actualización de los activos de información de acuerdo con la solicitud realizada._x000a_Las evidencias de la"/>
    <x v="84"/>
    <x v="0"/>
  </r>
  <r>
    <x v="76"/>
    <x v="5"/>
    <x v="14"/>
    <s v="Reputacional "/>
    <s v="Incumplimiento frente a los tiempos de respuesta de las PQRS"/>
    <s v="* Debilidad en los controles y seguimiento de PQRs, por parte de las subdirecciones._x000a_* Asignación de trámite de atención a PRQs en tiempos próximos a su vencimiento."/>
    <s v="Probabilidad de pérdida de credibilidad del instituto, inicio de acciones disciplinarias por parte de los entes de control y posibles tutelas, además de hallazgos por parte de control interno debido al incumplimiento de los tiempos de respuesta de las PQR"/>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Seguimiento quincenal a las PQRS por medio de formato predeterminado, verificando evidencia de respuesta a las PQRs en cada subdirección, llamado matriz semáforo  e informe mensual sobre el estado del seguimiento . _x000a_Evidencia: Matriz Semáforo de seguimien"/>
    <s v="Probabilidad"/>
    <x v="0"/>
    <s v="Manual"/>
    <s v="40%"/>
    <s v="Sin Documentar"/>
    <s v="Continua"/>
    <s v="Con Registro"/>
    <n v="0.36"/>
    <x v="1"/>
    <n v="0.36"/>
    <s v="Leve"/>
    <n v="0"/>
    <s v="Bajo"/>
    <x v="0"/>
    <s v="Realizar el seguimiento correspondiente a la Matriz Semáforo PQRS de la Subdirección y capacitar al personal en el manejo de Orfeo para dar respuesta y gestión  a las mismas."/>
    <s v="Profesional del área_x000a_Subdirección de Estudios Ambientales "/>
    <s v="1/1/2021_x000a_Semanal_x000a__x000a_"/>
    <d v="2021-08-20T00:00:00"/>
    <s v="Se reporta seguimiento quincenal de las PQRS (matriz excel) e informes remitidos a la Subdirectora (correo electrónico)._x000a__x000a_Link: Carpeta Riesgo 76 / Subdirección ECOSISTEMAS / Seguimiento quincenal PQRS (https://drive.google.com/drive/u/0/folders/1PJM5jo54"/>
    <s v="&quot;Hidrología: Se realizó seguimiento a las PQRS asignadas a la Subdirección con el uso de la Matriz semaforo. Evidencia:_x000a_ Matriz semaforo para los meses de abril, mayo, Junio y Juilo/2021 e informe mensual seguimiento de las PQRS pendientes y atendidas par"/>
    <x v="85"/>
    <x v="0"/>
  </r>
  <r>
    <x v="3"/>
    <x v="2"/>
    <x v="2"/>
    <m/>
    <m/>
    <m/>
    <m/>
    <s v="vii)Usuarios, productos y practicas organizacionales"/>
    <n v="365"/>
    <x v="2"/>
    <n v="0.36"/>
    <s v="El riesgo afecta la imagen de la entidad con algunos usuarios de relevancia frente al logro de los objetivos"/>
    <m/>
    <s v="#REF!"/>
    <n v="0"/>
    <s v=""/>
    <n v="2"/>
    <s v="Realizar un (1) taller o capacitación a responsables de los trámites de PQRs en el proceso de GCI. Evidencia: La capacitación se encuentra en proceso de preparación, teniendo en cuenta que la totalidad del personal contratado en la Subdirección, inicio la"/>
    <s v="Probabilidad"/>
    <x v="0"/>
    <s v="Manual"/>
    <s v="40%"/>
    <s v="Documentado"/>
    <s v="Continua"/>
    <s v="Con Registro"/>
    <n v="0.216"/>
    <x v="1"/>
    <n v="0.216"/>
    <s v="Leve"/>
    <n v="0"/>
    <s v="Bajo"/>
    <x v="0"/>
    <s v="Realizar capacitación a los responsables de los trámites de PQRS"/>
    <s v="Profesional del área"/>
    <d v="2021-01-01T00:00:00"/>
    <d v="2021-08-20T00:00:00"/>
    <s v="La evidencia se presentará en el siguiente Cuatrimestre."/>
    <s v="Subdirección Meteorología: Como parte de las acciones del Plan de Mejoramiento de la auditoria N° INPQRS-2021- 24 se realizará capacitación por parte del gruo de Atención al ciudadano a los Coordinadores en temas relacionados con los tiempos de respuesta,"/>
    <x v="86"/>
    <x v="0"/>
  </r>
  <r>
    <x v="3"/>
    <x v="2"/>
    <x v="2"/>
    <m/>
    <m/>
    <m/>
    <m/>
    <s v="vii)Usuarios, productos y practicas organizacionales"/>
    <n v="365"/>
    <x v="2"/>
    <n v="0.216"/>
    <s v="El riesgo afecta la imagen de la entidad con algunos usuarios de relevancia frente al logro de los objetivos"/>
    <m/>
    <s v="#REF!"/>
    <n v="0"/>
    <s v=""/>
    <n v="3"/>
    <s v="Gestionar recursos para la contratación de  personal de apoyo para la atención de PQRs"/>
    <s v="Probabilidad"/>
    <x v="0"/>
    <s v="Manual"/>
    <s v="40%"/>
    <s v="Documentado"/>
    <s v="Aleatoria"/>
    <s v="Con Registro"/>
    <n v="0.12959999999999999"/>
    <x v="0"/>
    <n v="0.12959999999999999"/>
    <s v="Leve"/>
    <n v="0"/>
    <s v="Bajo"/>
    <x v="0"/>
    <s v="Verificar los documentos para solicitud de contratación "/>
    <s v="Subdirección de Estudios Ambientales"/>
    <d v="2021-01-01T00:00:00"/>
    <d v="2021-08-20T00:00:00"/>
    <s v="La evidencia se presentará en el siguiente Cuatrimestre."/>
    <s v="1. Se solicitó a la Oficina Asesora Jurídica del instituto la elaboración de minuta para el contrato de Prestación de Servicio Profesional del personal de apoyo a la Subdirección en atención a PQRs. Evidencia: Archivo comprimido - Un (1) memorando, un (1)"/>
    <x v="87"/>
    <x v="0"/>
  </r>
  <r>
    <x v="77"/>
    <x v="5"/>
    <x v="21"/>
    <s v="Reputacional "/>
    <s v="_x000a_* Fallas en el seguimiento a los tiempos oportunos para dar respuesta a las PQRS_x000a__x000a_* Asignación de la PQRS a la Subdirección encargada en tiempos próximos a su vencimiento"/>
    <s v="*Varias respuestas de PQR dependen de la solución de problemas de las plataformas por parte de la Oficina de Informática del Ideam, lo que genera alta demanda en soporte."/>
    <s v="Incumplimiento en los tiempos establecidos para dar respuesta a las PQRS en las Subdirecciones del IDEAM"/>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 Hacer seguimiento periódico a la atención oportuna a las PQRS a través del formato denominado matriz semáforo Evidencia: Matriz Semáforo de seguimiento a PQRS. En esta, y una vez atención al ciudadano remite el recordatorio sobre respuesta y cercanía al"/>
    <s v="Probabilidad"/>
    <x v="0"/>
    <s v="Manual"/>
    <s v="40%"/>
    <s v="Documentado"/>
    <s v="Continua"/>
    <s v="Con Registro"/>
    <n v="0.36"/>
    <x v="1"/>
    <n v="0.36"/>
    <s v="Leve"/>
    <n v="0"/>
    <s v="Bajo"/>
    <x v="0"/>
    <s v="Realizar el seguimiento correspondiente a la Matriz Semáforo PQRS de la Subdirección y capacitar al personal en el manejo de Orfeo para dar respuesta y gestión  a las mismas._x000a__x000a_"/>
    <s v="Subdirección de Estudios Ambientales - Transversal"/>
    <s v="30/1/2021 - Monitoreo Matriz Semáfoto PQRS"/>
    <s v="Semanal"/>
    <s v="* Hacer seguimiento periódico a la atención oportuna a las PQRS a través del formato denominado matriz semáforo Evidencia: Matriz Semáforo de seguimiento a PQRS. En esta, y una vez atención al ciudadano remite el recordatorio sobre respuesta y cercanía al"/>
    <m/>
    <x v="6"/>
    <x v="0"/>
  </r>
  <r>
    <x v="3"/>
    <x v="2"/>
    <x v="2"/>
    <m/>
    <m/>
    <m/>
    <m/>
    <s v="vii)Usuarios, productos y practicas organizacionales"/>
    <n v="365"/>
    <x v="2"/>
    <n v="0.36"/>
    <s v="El riesgo afecta la imagen de la entidad con algunos usuarios de relevancia frente al logro de los objetivos"/>
    <m/>
    <s v="#REF!"/>
    <n v="0"/>
    <s v=""/>
    <n v="2"/>
    <s v="* Capacitar al personal encargado de dar respuesta y seguimiento a los requerimientos en aspectos relacionados con los tiempos de respuesta a las PQRS. Evidencia: La capacitación se encuentra en proceso de preparación, teniendo en cuenta que la totalidad "/>
    <s v="Probabilidad"/>
    <x v="0"/>
    <s v="Manual"/>
    <s v="40%"/>
    <s v="Documentado"/>
    <s v="Continua"/>
    <s v="Con Registro"/>
    <n v="0.216"/>
    <x v="1"/>
    <n v="0.216"/>
    <s v="Leve"/>
    <n v="0"/>
    <s v="Bajo"/>
    <x v="0"/>
    <m/>
    <m/>
    <m/>
    <m/>
    <s v="* Capacitar al personal encargado de dar respuesta y seguimiento a los requerimientos en aspectos relacionados con los tiempos de respuesta a las PQRS. _x000a__x000a_Evidencia: La capacitación se encuentra en proceso de preparación, teniendo en cuenta que la totalida"/>
    <m/>
    <x v="6"/>
    <x v="0"/>
  </r>
  <r>
    <x v="78"/>
    <x v="7"/>
    <x v="16"/>
    <s v="Reputacional "/>
    <s v="* Falta de conocimiento de las normas en materia ambiental"/>
    <s v="* Falta de revisión y seguimiento periódico de la matriz legal, falta de aplicacion y seguimiento al plan anual de trabajo"/>
    <s v="Probabilidad de generar Incumplimiento de requisitos legales en el Sistema de Gestión de Calidad y el Sistema de Gestión Ambiental aplicables a la Entidad "/>
    <s v="ii)Ejecucion y Administracion de procesos"/>
    <n v="12"/>
    <x v="0"/>
    <n v="0.4"/>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 Definir Manual para contratistas del IDEAM el cual establezca los requisitos a cumplir en temas de gestión ambiental para los servicios y productos entregados por terceros"/>
    <s v="Probabilidad"/>
    <x v="0"/>
    <s v="Manual"/>
    <s v="40%"/>
    <s v="Documentado"/>
    <s v="Continua"/>
    <s v="Con Registro"/>
    <n v="0.24"/>
    <x v="1"/>
    <n v="0.24"/>
    <s v="Leve"/>
    <n v="0"/>
    <s v="Bajo"/>
    <x v="0"/>
    <s v="Definir los parámetros a tener en cuenta para el levantamiento del manual para contratistas del Ideam "/>
    <s v="Jefe de la OAP"/>
    <d v="2021-01-01T00:00:00"/>
    <d v="2021-08-20T00:00:00"/>
    <s v="Se realizan reuniones en el 2020 para conocer los aspectos e impactos que tienen las áreas operativas y se establece borrador del manual de contratistas del SIG, el documento se encuentra actualmente en borrador para revisión por parte de Gestión administ"/>
    <s v="Se actualiza el procedimiento de gestión de contratistas, se remite a la Oficina Asesora Juridica para su revisión, posteriormente se sostiene una reunión con el Jefe de la oficina Asesora Juridica quien realiza observaciones al documento y recomienda lle"/>
    <x v="88"/>
    <x v="0"/>
  </r>
  <r>
    <x v="3"/>
    <x v="2"/>
    <x v="2"/>
    <m/>
    <m/>
    <m/>
    <m/>
    <s v="ii)Ejecucion y Administracion de procesos"/>
    <n v="12"/>
    <x v="0"/>
    <n v="0.4"/>
    <s v="El riesgo afecta la imagen de la entidad internamente, de conocimiento general nivel interno, de junta directiva y accionistas y/o de provedores"/>
    <m/>
    <s v="#REF!"/>
    <n v="0"/>
    <s v=""/>
    <n v="2"/>
    <s v="* Actualización, seguimiento y evaluación a la matriz de requisitos legales"/>
    <s v="Probabilidad"/>
    <x v="0"/>
    <s v="Manual"/>
    <s v="40%"/>
    <s v="Documentado"/>
    <s v="Continua"/>
    <s v="Con Registro"/>
    <n v="0.24"/>
    <x v="1"/>
    <n v="0.24"/>
    <s v="Leve"/>
    <n v="0"/>
    <s v="Bajo"/>
    <x v="0"/>
    <s v="Actualización de la matriz de requisitos legales"/>
    <s v="Jefe de la OAP"/>
    <d v="2021-01-01T00:00:00"/>
    <d v="2021-08-20T00:00:00"/>
    <s v="Se actualiza la matriz de requisitos legales, la cual se publica en el mapa de procesos SGI sistema de gestión ambiental, la cual  establece los principales requisitos legales aplicables a la entidad en materia ambiental en el marco del diseño del SGA del"/>
    <s v="Se realiza evaluación de requisitos legales de la Matriz legal de gestión ambiental  en el mes de Mayo 2021, describiendo el soporte que permite evidenciar el cumplimiento por parte del Idean _x000a__x000a_De igual manera se realizan capacitacion y socializacion del "/>
    <x v="89"/>
    <x v="0"/>
  </r>
  <r>
    <x v="3"/>
    <x v="2"/>
    <x v="2"/>
    <m/>
    <m/>
    <m/>
    <m/>
    <s v="ii)Ejecucion y Administracion de procesos"/>
    <n v="12"/>
    <x v="0"/>
    <n v="0.4"/>
    <s v="El riesgo afecta la imagen de la entidad internamente, de conocimiento general nivel interno, de junta directiva y accionistas y/o de provedores"/>
    <m/>
    <s v="#REF!"/>
    <n v="0"/>
    <s v=""/>
    <n v="3"/>
    <s v="* Inspecciones y auditorías internas para verificar el grado de cumplimiento ambiental"/>
    <s v="Probabilidad"/>
    <x v="0"/>
    <s v="Manual"/>
    <s v="40%"/>
    <s v="Documentado"/>
    <s v="Continua"/>
    <s v="Con Registro"/>
    <n v="0.24"/>
    <x v="1"/>
    <n v="0.24"/>
    <s v="Leve"/>
    <n v="0"/>
    <s v="Bajo"/>
    <x v="0"/>
    <s v="Presentar auditorias  verificando el grado de cumplimiento del SGA"/>
    <s v="Jefe de la OAP"/>
    <d v="2021-01-01T00:00:00"/>
    <d v="2021-08-20T00:00:00"/>
    <s v="Se defne en el cronograma de auditorias del SGI que se realizará auditoria al SGA en el mes de Junio 2021"/>
    <s v="Realización de inspecciones de verificacion de cumplimiento de requisitos legales en las áreas operativas mediante reuniones virtuales, de igual manera se realiza inspección presencial en la sede de la calle 42, se genera informe de inspección  y se tiene"/>
    <x v="6"/>
    <x v="0"/>
  </r>
  <r>
    <x v="79"/>
    <x v="4"/>
    <x v="0"/>
    <s v="Económico y reputacional "/>
    <s v="Sanciones para la entidad por parte de entes de control por no cumplir con las fechas establecidas para cierres Contables"/>
    <s v="Incumplimiento en entrega de información a Grupo de Contabilidad para Cierres Contables por falla en el aplicativo MAI"/>
    <s v="Probabilidad de generación de sanciones a la Entidad al no hacer cierres contables en fechas establecidas, por caída del sistema que soporta el software de almacén. "/>
    <s v="iii)Fallas Tecnologicas"/>
    <n v="12"/>
    <x v="0"/>
    <n v="0.4"/>
    <s v="Entre 10 y 50 SMLMV"/>
    <s v="#REF!"/>
    <s v="#REF!"/>
    <n v="0"/>
    <s v=""/>
    <n v="1"/>
    <s v="Se busca a través de la oficina de Informatica, Incluir en el Plan de Impacto de Negocios que se esta construyendo el aplicativo de Almacén dentro de los procesos criticos que entren en el Centro de Datos Alternos o si se puede buscar alguna opción en la "/>
    <s v="Probabilidad"/>
    <x v="0"/>
    <s v="Manual"/>
    <s v="40%"/>
    <s v="Documentado"/>
    <s v="Continua"/>
    <s v="Con Registro"/>
    <n v="0.24"/>
    <x v="1"/>
    <n v="0.24"/>
    <s v="Leve"/>
    <n v="0"/>
    <s v="Bajo"/>
    <x v="0"/>
    <s v="Realizar gestión para generar alternativas que mitiguen el riesgo informatico"/>
    <s v="Oficina de Informatica y Grupo de Manejo y Control de Almacén de Inventarios."/>
    <d v="2021-04-16T00:00:00"/>
    <d v="2021-08-12T00:00:00"/>
    <s v="Se estan definiendo los controles para el riesgo cuyas evidencias se entregarán en el próximo cuatrimestre"/>
    <s v="Se envian las evidencias de las reuniones realizadas con el fin de adelantar el análisis de impacto de negocio, el catálogo de sistemas de información actualizada por el grupo de sistemas de información y la matriz de riesgos donde se contempla como riesg"/>
    <x v="90"/>
    <x v="0"/>
  </r>
  <r>
    <x v="80"/>
    <x v="1"/>
    <x v="22"/>
    <s v="Reputacional "/>
    <s v="Incumplimiento de la generación de datos para la operación BMG (Balance de Masa Glaciar)."/>
    <s v="1. Personal profesional y/o técnico insuficiente para labores de campo._x000a__x000a_2. Hurto o daño de equipos y sensores._x000a__x000a_3. Pérdida de datos de campo tomados análogamente e información del procesamiento._x000a__x000a_4. Imposibilidad de ejecutar monitoreo glaciar por causas "/>
    <s v="Probabilidad de incumplimiento en la generación de datos e información de la operación estadística Balance de Masa Glaciar, debido a factores de disponibilidad presupuestal y/o condiciones ambientales y sociales que afectan la toma de datos en campo."/>
    <s v="vii)Usuarios, productos y practicas organizacionales"/>
    <n v="18"/>
    <x v="0"/>
    <n v="0.4"/>
    <s v="El riesgo afecta la imagen de la entidad con algunos usuarios de relevancia frente al logro de los objetivos"/>
    <m/>
    <s v="#REF!"/>
    <n v="0"/>
    <s v=""/>
    <n v="1"/>
    <s v="Planeación, gestión y/o ejecución eficiente de recursos para realizar el mantenimiento preventivo y/o correctivo de los equipos de monitoreo glaciar y/o contratación de personal de monitoreo glaciar para oficina y en campo."/>
    <s v="Probabilidad"/>
    <x v="0"/>
    <s v="Manual"/>
    <s v="40%"/>
    <s v="Documentado"/>
    <s v="Aleatoria"/>
    <s v="Con Registro"/>
    <n v="0.24"/>
    <x v="1"/>
    <n v="0.24"/>
    <s v="Leve"/>
    <n v="0"/>
    <s v="Bajo"/>
    <x v="0"/>
    <s v="Realizar la planeación, gestión y ejecución de recursos para el monitoreo glaciar."/>
    <s v="Subdirector (a) / Coordinador de grupo y/o Líder temático"/>
    <d v="2021-05-01T00:00:00"/>
    <d v="2021-08-12T00:00:00"/>
    <s v="N,A"/>
    <s v="Reporte Ecosistemas:_x000a_En el periodo se realizó la contratación de un profesional en el área estadística, con el fin de apoyar la operación estadística Balance de masa glaciar. _x000a_Adicionalmente, se está realizando la gestión para la Adquisición  de insumos p"/>
    <x v="6"/>
    <x v="0"/>
  </r>
  <r>
    <x v="3"/>
    <x v="2"/>
    <x v="2"/>
    <s v="Reputacional "/>
    <m/>
    <m/>
    <m/>
    <s v="vii)Usuarios, productos y practicas organizacionales"/>
    <n v="18"/>
    <x v="0"/>
    <n v="0.4"/>
    <s v="El riesgo afecta la imagen de la entidad con algunos usuarios de relevancia frente al logro de los objetivos"/>
    <m/>
    <s v="#REF!"/>
    <n v="0"/>
    <s v=""/>
    <n v="2"/>
    <s v="Realizar copias de seguridad de datos de campo tomados análogamente e información del procesamiento."/>
    <s v="Probabilidad"/>
    <x v="0"/>
    <s v="Manual"/>
    <s v="40%"/>
    <s v="Documentado"/>
    <s v="Continua"/>
    <s v="Con Registro"/>
    <n v="0.24"/>
    <x v="1"/>
    <n v="0.24"/>
    <s v="Leve"/>
    <n v="0"/>
    <s v="Bajo"/>
    <x v="0"/>
    <s v="Realizar copias de seguridad de datos tomados en campo"/>
    <s v="Líder temático"/>
    <d v="2021-05-01T00:00:00"/>
    <d v="2021-08-12T00:00:00"/>
    <s v="N.A"/>
    <s v="Reporte Ecosistemas:_x000a_Se anexan copias de seguridad de datos de campo tomados análogamente e información del procesamiento estadístico BMG. _x000a_Evidencias:_x000a_Se anexa evidencia mediante envío de enlace a copia de seguridad en drive institucional del Grupo de Mo"/>
    <x v="21"/>
    <x v="0"/>
  </r>
  <r>
    <x v="3"/>
    <x v="2"/>
    <x v="2"/>
    <s v="Reputacional "/>
    <m/>
    <m/>
    <m/>
    <s v="vii)Usuarios, productos y practicas organizacionales"/>
    <n v="18"/>
    <x v="0"/>
    <n v="0.4"/>
    <s v="El riesgo afecta la imagen de la entidad con algunos usuarios de relevancia frente al logro de los objetivos"/>
    <m/>
    <s v="#REF!"/>
    <n v="0"/>
    <s v=""/>
    <n v="3"/>
    <s v="Ejecución de protocolos de atención y/o planes de contingencia ante la presentación de eventos que imposibiliten la ejecución del monitoreo glaciar en campo."/>
    <s v="Probabilidad"/>
    <x v="0"/>
    <s v="Manual"/>
    <s v="40%"/>
    <s v="Sin Documentar"/>
    <s v="Aleatoria"/>
    <s v="Sin Registro"/>
    <n v="0.24"/>
    <x v="1"/>
    <n v="0.24"/>
    <s v="Leve"/>
    <n v="0"/>
    <s v="Bajo"/>
    <x v="3"/>
    <s v="Aplicar protocolos en caso de presentarse novedades o contingencias que impidan el desplazamiento a campo y desarrollo de comisiones."/>
    <s v=" Líder temático"/>
    <d v="2021-05-01T00:00:00"/>
    <d v="2021-08-12T00:00:00"/>
    <s v="NA"/>
    <s v="Reporte Ecosistemas:_x000a_Entre abril y julio del año en curso no se presentaron eventos que hayan imposibilitado la ejecución del monitoreo glaciar en campo._x000a_Sin embargo, se anexa el documento &quot;Procedimiento de reporte de investigación de incidentes y/o accid"/>
    <x v="21"/>
    <x v="0"/>
  </r>
  <r>
    <x v="81"/>
    <x v="0"/>
    <x v="4"/>
    <s v="Económico y reputacional"/>
    <s v="Falta de aplicación o aplicación inadecuada de los lineamientos definidos en las políticas contables establecidas por el IDEAM por parte de las dependencias que generan información basados en estas. "/>
    <s v="Debilidad en la construccion de politicas contables considerando que no se encontraban politicas orientadas a casos particulares manejados en el Ideam. "/>
    <s v="Posibilidad de recibir requerimientos e investigaciones por parte de los entes de control por no aplicar la normativa emitida por la Contaduria General de la Nación con respecto a las normas para el reconocimiento, medición, revelación y presentación de l"/>
    <s v="ii)Ejecucion y Administracion de procesos"/>
    <n v="84"/>
    <x v="2"/>
    <n v="0.6"/>
    <s v="El riesgo afecta la imagen de la entidad con algunos usuarios de relevancia frente al logro de los objetivos"/>
    <m/>
    <s v="#REF!"/>
    <n v="0"/>
    <s v=""/>
    <n v="1"/>
    <s v="El grupo de contabilidad verifica los cambios en las normativa para el reconocimiento, medición, revelación y presentación de los hechos económicos de la Entidad emitidos por la Contaduria General de la Nación en coordinación con las areas generadoras de "/>
    <s v="Probabilidad"/>
    <x v="0"/>
    <s v="Manual"/>
    <s v="40%"/>
    <s v="Documentado"/>
    <s v="Continua"/>
    <s v="Con Registro"/>
    <n v="0.36"/>
    <x v="1"/>
    <n v="0.36"/>
    <s v="Leve"/>
    <n v="0"/>
    <s v="Bajo"/>
    <x v="3"/>
    <s v="De acuerdo a la actualización por parte de la contaduria general de la nación a la normativa relacionada con las politicas contables o en caso de no generarse actualizaciones se realiza verificacion anual al manual de politicas contables y se determina si"/>
    <s v="Profesionales y/o contratistas del grupo de contabilidad"/>
    <s v="Anualmente o en caso de actualización normativa "/>
    <d v="2021-08-13T00:00:00"/>
    <s v="N.A"/>
    <s v="Se incluye riesgo de contabilidad como respuesta a hallazgos de auditoria de control interno "/>
    <x v="9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 D 6" cacheId="2" applyNumberFormats="0" applyBorderFormats="0" applyFontFormats="0" applyPatternFormats="0" applyAlignmentFormats="0" applyWidthHeightFormats="0" dataCaption="" updatedVersion="6" compact="0" compactData="0">
  <location ref="X4:Z16" firstHeaderRow="1" firstDataRow="1" firstDataCol="2" rowPageCount="2" colPageCount="1"/>
  <pivotFields count="40">
    <pivotField name="Referencia " dataField="1" compact="0" outline="0" multipleItemSelectionAllowed="1" showAll="0"/>
    <pivotField name="Tipo" axis="axisPage" compact="0" outline="0" multipleItemSelectionAllowed="1" showAll="0">
      <items count="11">
        <item h="1" x="0"/>
        <item h="1" x="1"/>
        <item h="1" x="2"/>
        <item x="3"/>
        <item h="1" x="4"/>
        <item h="1" x="5"/>
        <item h="1" x="6"/>
        <item h="1" x="7"/>
        <item h="1" x="8"/>
        <item h="1" x="9"/>
        <item t="default"/>
      </items>
    </pivotField>
    <pivotField name="Proceso" axis="axisRow" compact="0" outline="0" multipleItemSelectionAllowed="1" showAll="0" sortType="descending" defaultSubtotal="0">
      <items count="23">
        <item x="0"/>
        <item x="1"/>
        <item x="2"/>
        <item x="3"/>
        <item x="4"/>
        <item x="5"/>
        <item x="6"/>
        <item x="7"/>
        <item x="8"/>
        <item x="9"/>
        <item x="10"/>
        <item x="11"/>
        <item x="12"/>
        <item x="13"/>
        <item x="14"/>
        <item x="15"/>
        <item x="16"/>
        <item x="17"/>
        <item x="18"/>
        <item x="19"/>
        <item x="20"/>
        <item x="21"/>
        <item x="22"/>
      </items>
      <autoSortScope>
        <pivotArea>
          <references count="1">
            <reference field="4294967294" count="1">
              <x v="0"/>
            </reference>
          </references>
        </pivotArea>
      </autoSortScope>
    </pivotField>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axis="axisRow" compact="0" outline="0" multipleItemSelectionAllowed="1" showAll="0" sortType="descending">
      <items count="5">
        <item x="0"/>
        <item x="1"/>
        <item x="2"/>
        <item x="3"/>
        <item t="default"/>
      </items>
      <autoSortScope>
        <pivotArea>
          <references count="1">
            <reference field="4294967294" count="1">
              <x v="0"/>
            </reference>
          </references>
        </pivotArea>
      </autoSortScope>
    </pivotField>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2">
    <field x="2"/>
    <field x="26"/>
  </rowFields>
  <rowItems count="12">
    <i>
      <x v="15"/>
      <x/>
    </i>
    <i>
      <x v="12"/>
      <x v="1"/>
    </i>
    <i r="1">
      <x/>
    </i>
    <i>
      <x v="20"/>
      <x/>
    </i>
    <i>
      <x v="17"/>
      <x/>
    </i>
    <i>
      <x v="6"/>
      <x v="1"/>
    </i>
    <i>
      <x v="11"/>
      <x/>
    </i>
    <i>
      <x v="18"/>
      <x v="1"/>
    </i>
    <i>
      <x v="4"/>
      <x/>
    </i>
    <i>
      <x v="7"/>
      <x/>
    </i>
    <i>
      <x v="13"/>
      <x/>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 D 3" cacheId="2" applyNumberFormats="0" applyBorderFormats="0" applyFontFormats="0" applyPatternFormats="0" applyAlignmentFormats="0" applyWidthHeightFormats="0" dataCaption="" updatedVersion="6" compact="0" compactData="0">
  <location ref="I3:J12" firstHeaderRow="1" firstDataRow="1" firstDataCol="1" rowPageCount="1" colPageCount="1"/>
  <pivotFields count="40">
    <pivotField name="Referencia " dataField="1" compact="0" outline="0" multipleItemSelectionAllowed="1" showAll="0"/>
    <pivotField name="Tipo" axis="axisRow" compact="0" outline="0" multipleItemSelectionAllowed="1" showAll="0" sortType="descending">
      <items count="11">
        <item x="0"/>
        <item x="1"/>
        <item h="1" x="2"/>
        <item x="3"/>
        <item x="4"/>
        <item x="5"/>
        <item x="6"/>
        <item x="7"/>
        <item x="8"/>
        <item x="9"/>
        <item t="default"/>
      </items>
      <autoSortScope>
        <pivotArea>
          <references count="1">
            <reference field="4294967294" count="1">
              <x v="0"/>
            </reference>
          </references>
        </pivotArea>
      </autoSortScope>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axis="axisPage" compact="0" outline="0" multipleItemSelectionAllowed="1" showAll="0">
      <items count="93">
        <item h="1" x="0"/>
        <item x="1"/>
        <item h="1" x="2"/>
        <item h="1" x="3"/>
        <item h="1" x="4"/>
        <item h="1" x="5"/>
        <item x="6"/>
        <item h="1" x="7"/>
        <item h="1" x="8"/>
        <item h="1" x="9"/>
        <item h="1" x="10"/>
        <item h="1" x="11"/>
        <item h="1" x="12"/>
        <item x="13"/>
        <item x="14"/>
        <item x="15"/>
        <item h="1" x="16"/>
        <item h="1" x="17"/>
        <item h="1" x="18"/>
        <item h="1" x="19"/>
        <item h="1" x="20"/>
        <item h="1" x="21"/>
        <item h="1" x="22"/>
        <item h="1" x="23"/>
        <item h="1" x="24"/>
        <item h="1" x="25"/>
        <item h="1" x="26"/>
        <item h="1" x="27"/>
        <item h="1" x="28"/>
        <item h="1" x="29"/>
        <item h="1" x="30"/>
        <item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x="88"/>
        <item h="1" x="89"/>
        <item h="1" x="90"/>
        <item h="1" x="91"/>
        <item t="default"/>
      </items>
    </pivotField>
    <pivotField name="Estado" compact="0" outline="0" multipleItemSelectionAllowed="1" showAll="0"/>
  </pivotFields>
  <rowFields count="1">
    <field x="1"/>
  </rowFields>
  <rowItems count="9">
    <i>
      <x v="1"/>
    </i>
    <i>
      <x v="3"/>
    </i>
    <i>
      <x/>
    </i>
    <i>
      <x v="5"/>
    </i>
    <i>
      <x v="7"/>
    </i>
    <i>
      <x v="4"/>
    </i>
    <i>
      <x v="9"/>
    </i>
    <i>
      <x v="6"/>
    </i>
    <i t="grand">
      <x/>
    </i>
  </rowItems>
  <colItems count="1">
    <i/>
  </colItems>
  <pageFields count="1">
    <pageField fld="38"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 D 5" cacheId="2" applyNumberFormats="0" applyBorderFormats="0" applyFontFormats="0" applyPatternFormats="0" applyAlignmentFormats="0" applyWidthHeightFormats="0" dataCaption="" updatedVersion="6" compact="0" compactData="0">
  <location ref="S3:T7" firstHeaderRow="1" firstDataRow="1" firstDataCol="1" rowPageCount="1" colPageCount="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axis="axisRow" compact="0" outline="0" multipleItemSelectionAllowed="1" showAll="0" sortType="ascending">
      <items count="5">
        <item x="2"/>
        <item x="1"/>
        <item x="0"/>
        <item x="3"/>
        <item t="default"/>
      </items>
    </pivotField>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19"/>
  </rowFields>
  <rowItems count="4">
    <i>
      <x/>
    </i>
    <i>
      <x v="1"/>
    </i>
    <i>
      <x v="2"/>
    </i>
    <i t="grand">
      <x/>
    </i>
  </rowItems>
  <colItems count="1">
    <i/>
  </colItems>
  <pageFields count="1">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 D 2" cacheId="2" applyNumberFormats="0" applyBorderFormats="0" applyFontFormats="0" applyPatternFormats="0" applyAlignmentFormats="0" applyWidthHeightFormats="0" dataCaption="" updatedVersion="6" compact="0" compactData="0">
  <location ref="F3:G6" firstHeaderRow="1" firstDataRow="1" firstDataCol="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Row" compact="0" outline="0" multipleItemSelectionAllowed="1" showAll="0" sortType="ascending">
      <items count="4">
        <item x="0"/>
        <item x="1"/>
        <item h="1" x="2"/>
        <item t="default"/>
      </items>
    </pivotField>
  </pivotFields>
  <rowFields count="1">
    <field x="39"/>
  </rowFields>
  <rowItems count="3">
    <i>
      <x/>
    </i>
    <i>
      <x v="1"/>
    </i>
    <i t="grand">
      <x/>
    </i>
  </rowItems>
  <colItems count="1">
    <i/>
  </colItem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 D 7" cacheId="2" applyNumberFormats="0" applyBorderFormats="0" applyFontFormats="0" applyPatternFormats="0" applyAlignmentFormats="0" applyWidthHeightFormats="0" dataCaption="" updatedVersion="6" compact="0" compactData="0">
  <location ref="AB4:AC10"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axis="axisRow" compact="0" outline="0" multipleItemSelectionAllowed="1" showAll="0" sortType="ascending">
      <items count="7">
        <item x="5"/>
        <item x="4"/>
        <item x="0"/>
        <item x="2"/>
        <item x="3"/>
        <item x="1"/>
        <item t="default"/>
      </items>
    </pivotField>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9"/>
  </rowFields>
  <rowItems count="6">
    <i>
      <x v="1"/>
    </i>
    <i>
      <x v="2"/>
    </i>
    <i>
      <x v="3"/>
    </i>
    <i>
      <x v="4"/>
    </i>
    <i>
      <x v="5"/>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 D 8" cacheId="2" applyNumberFormats="0" applyBorderFormats="0" applyFontFormats="0" applyPatternFormats="0" applyAlignmentFormats="0" applyWidthHeightFormats="0" dataCaption="" updatedVersion="6" compact="0" compactData="0">
  <location ref="AE4:AF8"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axis="axisRow" compact="0" outline="0" multipleItemSelectionAllowed="1" showAll="0" sortType="ascending">
      <items count="5">
        <item x="3"/>
        <item x="1"/>
        <item x="2"/>
        <item x="0"/>
        <item t="default"/>
      </items>
    </pivotField>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26"/>
  </rowFields>
  <rowItems count="4">
    <i>
      <x v="1"/>
    </i>
    <i>
      <x v="2"/>
    </i>
    <i>
      <x v="3"/>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 D 4" cacheId="2" applyNumberFormats="0" applyBorderFormats="0" applyFontFormats="0" applyPatternFormats="0" applyAlignmentFormats="0" applyWidthHeightFormats="0" dataCaption="" updatedVersion="6" compact="0" compactData="0">
  <location ref="M3:N5" firstHeaderRow="1" firstDataRow="2" firstDataCol="0" rowPageCount="1" colPageCount="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dataField="1"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Items count="1">
    <i/>
  </rowItems>
  <colFields count="1">
    <field x="-2"/>
  </colFields>
  <colItems count="2">
    <i>
      <x/>
    </i>
    <i i="1">
      <x v="1"/>
    </i>
  </colItems>
  <pageFields count="1">
    <pageField fld="39" hier="0"/>
  </pageFields>
  <dataFields count="2">
    <dataField name="Cuenta de Referencia " fld="0" subtotal="count" baseField="0"/>
    <dataField name="Cuenta de No. Control" fld="1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 D" cacheId="2" applyNumberFormats="0" applyBorderFormats="0" applyFontFormats="0" applyPatternFormats="0" applyAlignmentFormats="0" applyWidthHeightFormats="0" dataCaption="" updatedVersion="6" compact="0" compactData="0">
  <location ref="A3:D107" firstHeaderRow="1" firstDataRow="1" firstDataCol="3"/>
  <pivotFields count="40">
    <pivotField name="Ordinal" axis="axisRow" dataField="1" compact="0" outline="0" multipleItemSelectionAllowed="1" showAll="0" sortType="ascending">
      <items count="83">
        <item x="0"/>
        <item x="1"/>
        <item x="2"/>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h="1" x="3"/>
        <item t="default"/>
      </items>
    </pivotField>
    <pivotField name="Tipo" compact="0" outline="0" multipleItemSelectionAllowed="1" showAll="0"/>
    <pivotField name="Proceso" axis="axisRow" compact="0" outline="0" multipleItemSelectionAllowed="1" showAll="0" sortType="descending">
      <items count="24">
        <item x="0"/>
        <item x="1"/>
        <item x="2"/>
        <item x="3"/>
        <item x="4"/>
        <item x="5"/>
        <item x="6"/>
        <item x="7"/>
        <item x="8"/>
        <item x="9"/>
        <item x="10"/>
        <item x="11"/>
        <item x="12"/>
        <item x="13"/>
        <item x="14"/>
        <item x="15"/>
        <item x="16"/>
        <item x="17"/>
        <item x="18"/>
        <item x="19"/>
        <item x="20"/>
        <item x="21"/>
        <item x="22"/>
        <item t="default"/>
      </items>
      <autoSortScope>
        <pivotArea>
          <references count="1">
            <reference field="4294967294" count="1">
              <x v="0"/>
            </reference>
          </references>
        </pivotArea>
      </autoSortScope>
    </pivotField>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Row" compact="0" outline="0" multipleItemSelectionAllowed="1" showAll="0" sortType="ascending" defaultSubtotal="0">
      <items count="3">
        <item x="0"/>
        <item x="1"/>
        <item x="2"/>
      </items>
    </pivotField>
  </pivotFields>
  <rowFields count="3">
    <field x="2"/>
    <field x="39"/>
    <field x="0"/>
  </rowFields>
  <rowItems count="104">
    <i>
      <x v="4"/>
      <x/>
      <x v="11"/>
    </i>
    <i r="2">
      <x v="12"/>
    </i>
    <i r="2">
      <x v="13"/>
    </i>
    <i r="2">
      <x v="14"/>
    </i>
    <i r="2">
      <x v="16"/>
    </i>
    <i r="2">
      <x v="17"/>
    </i>
    <i r="2">
      <x v="18"/>
    </i>
    <i r="2">
      <x v="43"/>
    </i>
    <i r="2">
      <x v="44"/>
    </i>
    <i r="2">
      <x v="80"/>
    </i>
    <i r="1">
      <x v="1"/>
      <x v="15"/>
    </i>
    <i r="2">
      <x v="45"/>
    </i>
    <i t="default">
      <x v="4"/>
    </i>
    <i>
      <x v="19"/>
      <x/>
      <x v="65"/>
    </i>
    <i r="2">
      <x v="66"/>
    </i>
    <i r="2">
      <x v="67"/>
    </i>
    <i r="2">
      <x v="68"/>
    </i>
    <i r="2">
      <x v="69"/>
    </i>
    <i r="2">
      <x v="70"/>
    </i>
    <i r="2">
      <x v="71"/>
    </i>
    <i t="default">
      <x v="19"/>
    </i>
    <i>
      <x v="3"/>
      <x/>
      <x v="7"/>
    </i>
    <i r="2">
      <x v="8"/>
    </i>
    <i r="2">
      <x v="9"/>
    </i>
    <i r="2">
      <x v="10"/>
    </i>
    <i r="1">
      <x v="1"/>
      <x v="6"/>
    </i>
    <i t="default">
      <x v="3"/>
    </i>
    <i>
      <x v="14"/>
      <x/>
      <x v="49"/>
    </i>
    <i r="2">
      <x v="50"/>
    </i>
    <i r="2">
      <x v="52"/>
    </i>
    <i r="2">
      <x v="75"/>
    </i>
    <i r="1">
      <x v="1"/>
      <x v="51"/>
    </i>
    <i t="default">
      <x v="14"/>
    </i>
    <i>
      <x v="10"/>
      <x/>
      <x v="32"/>
    </i>
    <i r="2">
      <x v="33"/>
    </i>
    <i r="2">
      <x v="35"/>
    </i>
    <i r="1">
      <x v="1"/>
      <x v="34"/>
    </i>
    <i t="default">
      <x v="10"/>
    </i>
    <i>
      <x v="1"/>
      <x/>
      <x v="2"/>
    </i>
    <i r="2">
      <x v="3"/>
    </i>
    <i r="1">
      <x v="1"/>
      <x v="4"/>
    </i>
    <i r="2">
      <x v="5"/>
    </i>
    <i t="default">
      <x v="1"/>
    </i>
    <i>
      <x v="15"/>
      <x/>
      <x v="53"/>
    </i>
    <i r="2">
      <x v="54"/>
    </i>
    <i r="2">
      <x v="55"/>
    </i>
    <i r="2">
      <x v="56"/>
    </i>
    <i t="default">
      <x v="15"/>
    </i>
    <i>
      <x v="16"/>
      <x/>
      <x v="57"/>
    </i>
    <i r="2">
      <x v="77"/>
    </i>
    <i r="1">
      <x v="1"/>
      <x v="58"/>
    </i>
    <i r="2">
      <x v="59"/>
    </i>
    <i t="default">
      <x v="16"/>
    </i>
    <i>
      <x v="7"/>
      <x/>
      <x v="26"/>
    </i>
    <i r="2">
      <x v="27"/>
    </i>
    <i r="2">
      <x v="28"/>
    </i>
    <i r="2">
      <x v="29"/>
    </i>
    <i t="default">
      <x v="7"/>
    </i>
    <i>
      <x v="6"/>
      <x/>
      <x v="22"/>
    </i>
    <i r="2">
      <x v="23"/>
    </i>
    <i r="2">
      <x v="24"/>
    </i>
    <i r="2">
      <x v="25"/>
    </i>
    <i t="default">
      <x v="6"/>
    </i>
    <i>
      <x v="11"/>
      <x/>
      <x v="36"/>
    </i>
    <i r="2">
      <x v="37"/>
    </i>
    <i r="2">
      <x v="38"/>
    </i>
    <i r="2">
      <x v="39"/>
    </i>
    <i t="default">
      <x v="11"/>
    </i>
    <i>
      <x v="12"/>
      <x/>
      <x v="40"/>
    </i>
    <i r="2">
      <x v="41"/>
    </i>
    <i r="2">
      <x v="42"/>
    </i>
    <i t="default">
      <x v="12"/>
    </i>
    <i>
      <x v="20"/>
      <x/>
      <x v="72"/>
    </i>
    <i r="2">
      <x v="73"/>
    </i>
    <i r="2">
      <x v="74"/>
    </i>
    <i t="default">
      <x v="20"/>
    </i>
    <i>
      <x/>
      <x/>
      <x/>
    </i>
    <i r="2">
      <x v="78"/>
    </i>
    <i r="1">
      <x v="1"/>
      <x v="1"/>
    </i>
    <i t="default">
      <x/>
    </i>
    <i>
      <x v="13"/>
      <x/>
      <x v="46"/>
    </i>
    <i r="2">
      <x v="47"/>
    </i>
    <i r="1">
      <x v="1"/>
      <x v="48"/>
    </i>
    <i t="default">
      <x v="13"/>
    </i>
    <i>
      <x v="5"/>
      <x/>
      <x v="19"/>
    </i>
    <i r="2">
      <x v="20"/>
    </i>
    <i r="1">
      <x v="1"/>
      <x v="21"/>
    </i>
    <i t="default">
      <x v="5"/>
    </i>
    <i>
      <x v="17"/>
      <x/>
      <x v="60"/>
    </i>
    <i r="2">
      <x v="62"/>
    </i>
    <i r="1">
      <x v="1"/>
      <x v="61"/>
    </i>
    <i t="default">
      <x v="17"/>
    </i>
    <i>
      <x v="18"/>
      <x/>
      <x v="63"/>
    </i>
    <i r="2">
      <x v="64"/>
    </i>
    <i t="default">
      <x v="18"/>
    </i>
    <i>
      <x v="21"/>
      <x/>
      <x v="76"/>
    </i>
    <i t="default">
      <x v="21"/>
    </i>
    <i>
      <x v="22"/>
      <x/>
      <x v="79"/>
    </i>
    <i t="default">
      <x v="22"/>
    </i>
    <i>
      <x v="8"/>
      <x/>
      <x v="30"/>
    </i>
    <i t="default">
      <x v="8"/>
    </i>
    <i>
      <x v="9"/>
      <x/>
      <x v="31"/>
    </i>
    <i t="default">
      <x v="9"/>
    </i>
    <i t="grand">
      <x/>
    </i>
  </rowItems>
  <colItems count="1">
    <i/>
  </colItem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 D 9" cacheId="2" applyNumberFormats="0" applyBorderFormats="0" applyFontFormats="0" applyPatternFormats="0" applyAlignmentFormats="0" applyWidthHeightFormats="0" dataCaption="" updatedVersion="6" compact="0" compactData="0">
  <location ref="AH4:AI7"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axis="axisRow" compact="0" outline="0" multipleItemSelectionAllowed="1" showAll="0" sortType="ascending">
      <items count="5">
        <item x="1"/>
        <item x="3"/>
        <item x="0"/>
        <item x="2"/>
        <item t="default"/>
      </items>
    </pivotField>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31"/>
  </rowFields>
  <rowItems count="3">
    <i>
      <x v="1"/>
    </i>
    <i>
      <x v="2"/>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u/3/folders/1wWwdWEJDHGUT6DlJ2nX9bPXdRJphCQT3" TargetMode="External"/><Relationship Id="rId18" Type="http://schemas.openxmlformats.org/officeDocument/2006/relationships/hyperlink" Target="https://drive.google.com/drive/folders/1E_K-U3ci76FmCLCbAFt6Y3zf_6yzeV1R?usp=sharing" TargetMode="External"/><Relationship Id="rId26" Type="http://schemas.openxmlformats.org/officeDocument/2006/relationships/hyperlink" Target="https://drive.google.com/drive/folders/1ozlmWiRHagKAJR-DDaN0FcZYqzSBVQZ5?usp=sharing" TargetMode="External"/><Relationship Id="rId3" Type="http://schemas.openxmlformats.org/officeDocument/2006/relationships/hyperlink" Target="https://drive.google.com/drive/folders/1B1etaR2asFAJyKll37Ek32YvP84rclCv?usp=sharing" TargetMode="External"/><Relationship Id="rId21" Type="http://schemas.openxmlformats.org/officeDocument/2006/relationships/hyperlink" Target="https://drive.google.com/drive/folders/1My5cUV2PqjT1sUyCBzc1UmwalM7PCW0y?usp=sharing" TargetMode="External"/><Relationship Id="rId34" Type="http://schemas.openxmlformats.org/officeDocument/2006/relationships/drawing" Target="../drawings/drawing3.xml"/><Relationship Id="rId7" Type="http://schemas.openxmlformats.org/officeDocument/2006/relationships/hyperlink" Target="https://drive.google.com/drive/u/1/folders/1UibrRGPbE73RWuyc_ufWq1GtbSXOpG8l" TargetMode="External"/><Relationship Id="rId12" Type="http://schemas.openxmlformats.org/officeDocument/2006/relationships/hyperlink" Target="https://drive.google.com/drive/folders/1EN2axDHfJkJzNYvRKSgXyHogvaoc8FCd?usp=sharing" TargetMode="External"/><Relationship Id="rId17" Type="http://schemas.openxmlformats.org/officeDocument/2006/relationships/hyperlink" Target="https://drive.google.com/drive/u/1/folders/1o-Fk0LXPwFWRo6_3Ab0xWq9mkcgrv6ej" TargetMode="External"/><Relationship Id="rId25" Type="http://schemas.openxmlformats.org/officeDocument/2006/relationships/hyperlink" Target="https://drive.google.com/drive/folders/1LUqunUwjn7ATnif70O6d-4i-YCuBtRIo?usp=sharing" TargetMode="External"/><Relationship Id="rId33" Type="http://schemas.openxmlformats.org/officeDocument/2006/relationships/printerSettings" Target="../printerSettings/printerSettings4.bin"/><Relationship Id="rId2" Type="http://schemas.openxmlformats.org/officeDocument/2006/relationships/hyperlink" Target="https://drive.google.com/drive/folders/1dKx_tiu2JO3qfZp4fBBXkrETBittntTL" TargetMode="External"/><Relationship Id="rId16" Type="http://schemas.openxmlformats.org/officeDocument/2006/relationships/hyperlink" Target="https://drive.google.com/drive/folders/14bmdWGcjLlhR0FssTqK1szndt93FCx9r?usp=sharing" TargetMode="External"/><Relationship Id="rId20" Type="http://schemas.openxmlformats.org/officeDocument/2006/relationships/hyperlink" Target="https://docs.google.com/spreadsheets/d/1SMqjUD9_UFdqnlbEyIGCUVR5eQouvqBu/edit?rtpof=true" TargetMode="External"/><Relationship Id="rId29" Type="http://schemas.openxmlformats.org/officeDocument/2006/relationships/hyperlink" Target="https://drive.google.com/drive/u/1/folders/1UZNnU_HPXCxE07G5KuLPEGNpSuA5wuY7" TargetMode="External"/><Relationship Id="rId1" Type="http://schemas.openxmlformats.org/officeDocument/2006/relationships/hyperlink" Target="https://drive.google.com/drive/u/1/folders/1T-rIVwFjuBQ-cgseJEf130A5XJ6_15ye" TargetMode="External"/><Relationship Id="rId6" Type="http://schemas.openxmlformats.org/officeDocument/2006/relationships/hyperlink" Target="https://drive.google.com/drive/u/1/folders/13v4Y3lHYqAXYMbDDNsY7yhtEnGEpkE_t" TargetMode="External"/><Relationship Id="rId11" Type="http://schemas.openxmlformats.org/officeDocument/2006/relationships/hyperlink" Target="https://drive.google.com/drive/u/1/folders/1CSF-RkIpfiQzpK3FA6_UxaGnZjzS8LDu" TargetMode="External"/><Relationship Id="rId24" Type="http://schemas.openxmlformats.org/officeDocument/2006/relationships/hyperlink" Target="https://docs.google.com/spreadsheets/d/1SMqjUD9_UFdqnlbEyIGCUVR5eQouvqBu/edit?rtpof=true" TargetMode="External"/><Relationship Id="rId32" Type="http://schemas.openxmlformats.org/officeDocument/2006/relationships/hyperlink" Target="https://drive.google.com/drive/u/1/folders/1IKrbBeiwTk17VJXPje2103ExpPzG0dmD" TargetMode="External"/><Relationship Id="rId5" Type="http://schemas.openxmlformats.org/officeDocument/2006/relationships/hyperlink" Target="https://drive.google.com/drive/u/1/folders/1-mShn-Xs_cq7-CvdkZPW6RayP0bsB1iw" TargetMode="External"/><Relationship Id="rId15" Type="http://schemas.openxmlformats.org/officeDocument/2006/relationships/hyperlink" Target="https://drive.google.com/drive/folders/1O8GJqR7rzFdOm-MFqc0EhMTkftiLiY9h?usp=sharing" TargetMode="External"/><Relationship Id="rId23" Type="http://schemas.openxmlformats.org/officeDocument/2006/relationships/hyperlink" Target="https://drive.google.com/drive/folders/1fF7tjTNwWjEKE3SXEbLjOrnH6X7YXNlY?usp=sharing" TargetMode="External"/><Relationship Id="rId28" Type="http://schemas.openxmlformats.org/officeDocument/2006/relationships/hyperlink" Target="https://drive.google.com/drive/folders/1CTkAoM5SDqhGPnxGelPMuCMEpfvEpuVP?usp=sharing" TargetMode="External"/><Relationship Id="rId10" Type="http://schemas.openxmlformats.org/officeDocument/2006/relationships/hyperlink" Target="https://drive.google.com/drive/u/1/folders/1CSF-RkIpfiQzpK3FA6_UxaGnZjzS8LDu" TargetMode="External"/><Relationship Id="rId19" Type="http://schemas.openxmlformats.org/officeDocument/2006/relationships/hyperlink" Target="https://drive.google.com/drive/folders/1_iMtCrNK-YOFrGsCR7jQIXFe85556dmN?usp=sharing" TargetMode="External"/><Relationship Id="rId31" Type="http://schemas.openxmlformats.org/officeDocument/2006/relationships/hyperlink" Target="https://drive.google.com/file/d/1fmf4tyWKxNgIs2jKe4aaC3Fda9snDABW/view?usp=sharing" TargetMode="External"/><Relationship Id="rId4" Type="http://schemas.openxmlformats.org/officeDocument/2006/relationships/hyperlink" Target="https://drive.google.com/drive/u/3/folders/1BHiWwBTDr5BrivfgieMJvJf1ztrWtZ2O" TargetMode="External"/><Relationship Id="rId9" Type="http://schemas.openxmlformats.org/officeDocument/2006/relationships/hyperlink" Target="https://acortar.link/QaLLz1)" TargetMode="External"/><Relationship Id="rId14" Type="http://schemas.openxmlformats.org/officeDocument/2006/relationships/hyperlink" Target="https://drive.google.com/drive/folders/1Cg4ZFtmA4mOTZHVn9RDxn6ugQUtjTp-N?usp=sharing" TargetMode="External"/><Relationship Id="rId22" Type="http://schemas.openxmlformats.org/officeDocument/2006/relationships/hyperlink" Target="https://docs.google.com/spreadsheets/d/1kWxYMZYaihpz22365e5iKII9WTuHmCgp/edit?usp=sharing&amp;ouid=102608422029062426999&amp;rtpof=true&amp;sd=true" TargetMode="External"/><Relationship Id="rId27" Type="http://schemas.openxmlformats.org/officeDocument/2006/relationships/hyperlink" Target="https://drive.google.com/drive/folders/1DzUM7atnKC_NeIbAmOR8G_jym5N5TMmN?usp=sharing" TargetMode="External"/><Relationship Id="rId30" Type="http://schemas.openxmlformats.org/officeDocument/2006/relationships/hyperlink" Target="https://drive.google.com/file/d/1fmf4tyWKxNgIs2jKe4aaC3Fda9snDABW/view?usp=sharing" TargetMode="External"/><Relationship Id="rId8" Type="http://schemas.openxmlformats.org/officeDocument/2006/relationships/hyperlink" Target="https://drive.google.com/drive/u/1/folders/10p61ddoy4GJ6S0K-PYLbnMIYeq7nrzzL" TargetMode="External"/></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4.xml"/><Relationship Id="rId5" Type="http://schemas.openxmlformats.org/officeDocument/2006/relationships/pivotTable" Target="../pivotTables/pivotTable5.xml"/><Relationship Id="rId10" Type="http://schemas.openxmlformats.org/officeDocument/2006/relationships/printerSettings" Target="../printerSettings/printerSettings5.bin"/><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E598"/>
  </sheetPr>
  <dimension ref="A1:E1000"/>
  <sheetViews>
    <sheetView workbookViewId="0">
      <selection activeCell="C15" sqref="C15"/>
    </sheetView>
  </sheetViews>
  <sheetFormatPr baseColWidth="10" defaultColWidth="12.625" defaultRowHeight="15" customHeight="1"/>
  <cols>
    <col min="1" max="1" width="2.25" customWidth="1"/>
    <col min="2" max="2" width="5" customWidth="1"/>
    <col min="3" max="3" width="88.125" customWidth="1"/>
    <col min="4" max="4" width="4.125" customWidth="1"/>
    <col min="5" max="5" width="44" customWidth="1"/>
    <col min="6" max="26" width="9.375" customWidth="1"/>
  </cols>
  <sheetData>
    <row r="1" spans="1:5">
      <c r="A1" s="1"/>
      <c r="B1" s="406" t="s">
        <v>0</v>
      </c>
      <c r="C1" s="407"/>
      <c r="D1" s="407"/>
      <c r="E1" s="408"/>
    </row>
    <row r="2" spans="1:5">
      <c r="A2" s="1"/>
      <c r="B2" s="409" t="s">
        <v>1</v>
      </c>
      <c r="C2" s="410"/>
      <c r="D2" s="410"/>
      <c r="E2" s="411"/>
    </row>
    <row r="3" spans="1:5">
      <c r="A3" s="1"/>
      <c r="B3" s="409" t="s">
        <v>2</v>
      </c>
      <c r="C3" s="410"/>
      <c r="D3" s="410"/>
      <c r="E3" s="411"/>
    </row>
    <row r="4" spans="1:5">
      <c r="A4" s="1"/>
      <c r="B4" s="409" t="s">
        <v>3</v>
      </c>
      <c r="C4" s="410"/>
      <c r="D4" s="410"/>
      <c r="E4" s="411"/>
    </row>
    <row r="5" spans="1:5">
      <c r="A5" s="1"/>
      <c r="B5" s="412" t="s">
        <v>4</v>
      </c>
      <c r="C5" s="410"/>
      <c r="D5" s="410"/>
      <c r="E5" s="411"/>
    </row>
    <row r="6" spans="1:5">
      <c r="A6" s="1"/>
      <c r="B6" s="2"/>
      <c r="C6" s="398"/>
      <c r="D6" s="399"/>
      <c r="E6" s="400"/>
    </row>
    <row r="7" spans="1:5">
      <c r="A7" s="1"/>
      <c r="B7" s="401" t="s">
        <v>5</v>
      </c>
      <c r="C7" s="402"/>
      <c r="D7" s="3"/>
      <c r="E7" s="4"/>
    </row>
    <row r="8" spans="1:5" ht="27" customHeight="1">
      <c r="A8" s="1"/>
      <c r="B8" s="5">
        <v>1</v>
      </c>
      <c r="C8" s="6" t="s">
        <v>6</v>
      </c>
      <c r="D8" s="7"/>
      <c r="E8" s="8"/>
    </row>
    <row r="9" spans="1:5" ht="27" customHeight="1">
      <c r="A9" s="1"/>
      <c r="B9" s="9">
        <v>2</v>
      </c>
      <c r="C9" s="10" t="s">
        <v>7</v>
      </c>
      <c r="D9" s="1"/>
      <c r="E9" s="11"/>
    </row>
    <row r="10" spans="1:5" ht="27" customHeight="1">
      <c r="A10" s="1"/>
      <c r="B10" s="9">
        <v>3</v>
      </c>
      <c r="C10" s="10" t="s">
        <v>8</v>
      </c>
      <c r="D10" s="1"/>
      <c r="E10" s="11"/>
    </row>
    <row r="11" spans="1:5" ht="27" customHeight="1">
      <c r="A11" s="1"/>
      <c r="B11" s="9">
        <v>4</v>
      </c>
      <c r="C11" s="12" t="s">
        <v>9</v>
      </c>
      <c r="D11" s="1"/>
      <c r="E11" s="13" t="s">
        <v>10</v>
      </c>
    </row>
    <row r="12" spans="1:5" ht="27" customHeight="1">
      <c r="A12" s="1"/>
      <c r="B12" s="9">
        <v>5</v>
      </c>
      <c r="C12" s="12" t="s">
        <v>11</v>
      </c>
      <c r="D12" s="1"/>
      <c r="E12" s="403"/>
    </row>
    <row r="13" spans="1:5" ht="27" customHeight="1">
      <c r="A13" s="1"/>
      <c r="B13" s="9">
        <v>6</v>
      </c>
      <c r="C13" s="10" t="s">
        <v>12</v>
      </c>
      <c r="D13" s="1"/>
      <c r="E13" s="404"/>
    </row>
    <row r="14" spans="1:5" ht="27" customHeight="1">
      <c r="A14" s="1"/>
      <c r="B14" s="14">
        <v>7</v>
      </c>
      <c r="C14" s="15" t="s">
        <v>13</v>
      </c>
      <c r="D14" s="1"/>
      <c r="E14" s="404"/>
    </row>
    <row r="15" spans="1:5" ht="27" customHeight="1">
      <c r="A15" s="1"/>
      <c r="B15" s="16">
        <v>8</v>
      </c>
      <c r="C15" s="17" t="s">
        <v>14</v>
      </c>
      <c r="D15" s="18"/>
      <c r="E15" s="405"/>
    </row>
    <row r="16" spans="1:5">
      <c r="A16" s="1"/>
      <c r="B16" s="1" t="s">
        <v>15</v>
      </c>
      <c r="C16" s="1"/>
      <c r="D16" s="1"/>
      <c r="E16"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C6:E6"/>
    <mergeCell ref="B7:C7"/>
    <mergeCell ref="E12:E15"/>
    <mergeCell ref="B1:E1"/>
    <mergeCell ref="B2:E2"/>
    <mergeCell ref="B3:E3"/>
    <mergeCell ref="B4:E4"/>
    <mergeCell ref="B5:E5"/>
  </mergeCells>
  <pageMargins left="0" right="0" top="0" bottom="0" header="0" footer="0"/>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E598"/>
  </sheetPr>
  <dimension ref="A1:Z1000"/>
  <sheetViews>
    <sheetView topLeftCell="A4" workbookViewId="0">
      <selection activeCell="A8" sqref="A8"/>
    </sheetView>
  </sheetViews>
  <sheetFormatPr baseColWidth="10" defaultColWidth="12.625" defaultRowHeight="15" customHeight="1"/>
  <cols>
    <col min="1" max="1" width="9.375" customWidth="1"/>
    <col min="2" max="2" width="66.375" customWidth="1"/>
    <col min="3" max="3" width="36.75" customWidth="1"/>
    <col min="4" max="4" width="8.125" customWidth="1"/>
    <col min="5" max="26" width="9.375" customWidth="1"/>
  </cols>
  <sheetData>
    <row r="1" spans="1:26" ht="16.5" customHeight="1">
      <c r="A1" s="413" t="s">
        <v>16</v>
      </c>
      <c r="B1" s="410"/>
      <c r="C1" s="410"/>
      <c r="D1" s="410"/>
    </row>
    <row r="2" spans="1:26" ht="16.5" customHeight="1">
      <c r="A2" s="19" t="s">
        <v>17</v>
      </c>
      <c r="B2" s="20" t="s">
        <v>18</v>
      </c>
      <c r="C2" s="21" t="s">
        <v>19</v>
      </c>
      <c r="D2" s="22" t="s">
        <v>20</v>
      </c>
    </row>
    <row r="3" spans="1:26" ht="75">
      <c r="A3" s="23">
        <v>44316</v>
      </c>
      <c r="B3" s="24" t="s">
        <v>21</v>
      </c>
      <c r="C3" s="25" t="s">
        <v>22</v>
      </c>
      <c r="D3" s="26">
        <v>2</v>
      </c>
      <c r="E3" s="27"/>
      <c r="F3" s="27"/>
      <c r="G3" s="27"/>
      <c r="H3" s="27"/>
      <c r="I3" s="27"/>
      <c r="J3" s="27"/>
      <c r="K3" s="27"/>
      <c r="L3" s="27"/>
      <c r="M3" s="27"/>
      <c r="N3" s="27"/>
      <c r="O3" s="27"/>
      <c r="P3" s="27"/>
      <c r="Q3" s="27"/>
      <c r="R3" s="27"/>
      <c r="S3" s="27"/>
      <c r="T3" s="27"/>
      <c r="U3" s="27"/>
      <c r="V3" s="27"/>
      <c r="W3" s="27"/>
      <c r="X3" s="27"/>
      <c r="Y3" s="27"/>
      <c r="Z3" s="27"/>
    </row>
    <row r="4" spans="1:26" ht="75">
      <c r="A4" s="23">
        <v>44316</v>
      </c>
      <c r="B4" s="24" t="s">
        <v>23</v>
      </c>
      <c r="C4" s="25" t="s">
        <v>22</v>
      </c>
      <c r="D4" s="26">
        <v>2</v>
      </c>
      <c r="E4" s="27"/>
      <c r="F4" s="27"/>
      <c r="G4" s="27"/>
      <c r="H4" s="27"/>
      <c r="I4" s="27"/>
      <c r="J4" s="27"/>
      <c r="K4" s="27"/>
      <c r="L4" s="27"/>
      <c r="M4" s="27"/>
      <c r="N4" s="27"/>
      <c r="O4" s="27"/>
      <c r="P4" s="27"/>
      <c r="Q4" s="27"/>
      <c r="R4" s="27"/>
      <c r="S4" s="27"/>
      <c r="T4" s="27"/>
      <c r="U4" s="27"/>
      <c r="V4" s="27"/>
      <c r="W4" s="27"/>
      <c r="X4" s="27"/>
      <c r="Y4" s="27"/>
      <c r="Z4" s="27"/>
    </row>
    <row r="5" spans="1:26" ht="60">
      <c r="A5" s="23">
        <v>44316</v>
      </c>
      <c r="B5" s="24" t="s">
        <v>24</v>
      </c>
      <c r="C5" s="25" t="s">
        <v>22</v>
      </c>
      <c r="D5" s="26">
        <v>2</v>
      </c>
      <c r="E5" s="27"/>
      <c r="F5" s="27"/>
      <c r="G5" s="27"/>
      <c r="H5" s="27"/>
      <c r="I5" s="27"/>
      <c r="J5" s="27"/>
      <c r="K5" s="27"/>
      <c r="L5" s="27"/>
      <c r="M5" s="27"/>
      <c r="N5" s="27"/>
      <c r="O5" s="27"/>
      <c r="P5" s="27"/>
      <c r="Q5" s="27"/>
      <c r="R5" s="27"/>
      <c r="S5" s="27"/>
      <c r="T5" s="27"/>
      <c r="U5" s="27"/>
      <c r="V5" s="27"/>
      <c r="W5" s="27"/>
      <c r="X5" s="27"/>
      <c r="Y5" s="27"/>
      <c r="Z5" s="27"/>
    </row>
    <row r="6" spans="1:26" ht="45">
      <c r="A6" s="23">
        <v>44316</v>
      </c>
      <c r="B6" s="24" t="s">
        <v>25</v>
      </c>
      <c r="C6" s="25" t="s">
        <v>22</v>
      </c>
      <c r="D6" s="26">
        <v>2</v>
      </c>
      <c r="E6" s="27"/>
      <c r="F6" s="27"/>
      <c r="G6" s="27"/>
      <c r="H6" s="27"/>
      <c r="I6" s="27"/>
      <c r="J6" s="27"/>
      <c r="K6" s="27"/>
      <c r="L6" s="27"/>
      <c r="M6" s="27"/>
      <c r="N6" s="27"/>
      <c r="O6" s="27"/>
      <c r="P6" s="27"/>
      <c r="Q6" s="27"/>
      <c r="R6" s="27"/>
      <c r="S6" s="27"/>
      <c r="T6" s="27"/>
      <c r="U6" s="27"/>
      <c r="V6" s="27"/>
      <c r="W6" s="27"/>
      <c r="X6" s="27"/>
      <c r="Y6" s="27"/>
      <c r="Z6" s="27"/>
    </row>
    <row r="7" spans="1:26" ht="45" customHeight="1">
      <c r="A7" s="23">
        <v>44316</v>
      </c>
      <c r="B7" s="24" t="s">
        <v>26</v>
      </c>
      <c r="C7" s="25" t="s">
        <v>22</v>
      </c>
      <c r="D7" s="26">
        <v>2</v>
      </c>
      <c r="E7" s="27"/>
      <c r="F7" s="27"/>
      <c r="G7" s="27"/>
      <c r="H7" s="27"/>
      <c r="I7" s="27"/>
      <c r="J7" s="27"/>
      <c r="K7" s="27"/>
      <c r="L7" s="27"/>
      <c r="M7" s="27"/>
      <c r="N7" s="27"/>
      <c r="O7" s="27"/>
      <c r="P7" s="27"/>
      <c r="Q7" s="27"/>
      <c r="R7" s="27"/>
      <c r="S7" s="27"/>
      <c r="T7" s="27"/>
      <c r="U7" s="27"/>
      <c r="V7" s="27"/>
      <c r="W7" s="27"/>
      <c r="X7" s="27"/>
      <c r="Y7" s="27"/>
      <c r="Z7" s="27"/>
    </row>
    <row r="8" spans="1:26" ht="16.5" customHeight="1">
      <c r="A8" s="28">
        <v>44497</v>
      </c>
      <c r="B8" s="29"/>
      <c r="C8" s="30"/>
      <c r="D8" s="31"/>
    </row>
    <row r="9" spans="1:26" ht="16.5" customHeight="1">
      <c r="A9" s="28"/>
      <c r="B9" s="29"/>
      <c r="C9" s="32"/>
      <c r="D9" s="33"/>
    </row>
    <row r="10" spans="1:26" ht="16.5" customHeight="1">
      <c r="A10" s="28"/>
      <c r="B10" s="29"/>
      <c r="C10" s="32"/>
      <c r="D10" s="33"/>
    </row>
    <row r="11" spans="1:26" ht="16.5" customHeight="1">
      <c r="A11" s="28"/>
      <c r="B11" s="29"/>
      <c r="C11" s="32"/>
      <c r="D11" s="33"/>
    </row>
    <row r="12" spans="1:26" ht="16.5" customHeight="1">
      <c r="A12" s="28"/>
      <c r="B12" s="29"/>
      <c r="C12" s="32"/>
      <c r="D12" s="33"/>
    </row>
    <row r="13" spans="1:26" ht="16.5" customHeight="1">
      <c r="A13" s="28"/>
      <c r="B13" s="29"/>
      <c r="C13" s="32"/>
      <c r="D13" s="33"/>
    </row>
    <row r="14" spans="1:26" ht="16.5" customHeight="1">
      <c r="A14" s="28"/>
      <c r="B14" s="29"/>
      <c r="C14" s="32"/>
      <c r="D14" s="33"/>
    </row>
    <row r="15" spans="1:26" ht="16.5" customHeight="1">
      <c r="A15" s="28"/>
      <c r="B15" s="29"/>
      <c r="C15" s="32"/>
      <c r="D15" s="33"/>
    </row>
    <row r="16" spans="1:26" ht="16.5" customHeight="1">
      <c r="A16" s="28"/>
      <c r="B16" s="29"/>
      <c r="C16" s="32"/>
      <c r="D16" s="33"/>
    </row>
    <row r="17" spans="1:4" ht="16.5" customHeight="1">
      <c r="A17" s="28"/>
      <c r="B17" s="29"/>
      <c r="C17" s="32"/>
      <c r="D17" s="33"/>
    </row>
    <row r="18" spans="1:4" ht="16.5" customHeight="1">
      <c r="A18" s="34"/>
      <c r="B18" s="35"/>
      <c r="C18" s="36"/>
      <c r="D18" s="37"/>
    </row>
    <row r="19" spans="1:4" ht="16.5" customHeight="1"/>
    <row r="20" spans="1:4" ht="16.5" customHeight="1"/>
    <row r="21" spans="1:4" ht="16.5" customHeight="1"/>
    <row r="22" spans="1:4" ht="16.5" customHeight="1"/>
    <row r="23" spans="1:4" ht="16.5" customHeight="1"/>
    <row r="24" spans="1:4" ht="16.5" customHeight="1"/>
    <row r="25" spans="1:4" ht="16.5" customHeight="1"/>
    <row r="26" spans="1:4" ht="16.5" customHeight="1"/>
    <row r="27" spans="1:4" ht="16.5" customHeight="1"/>
    <row r="28" spans="1:4" ht="16.5" customHeight="1"/>
    <row r="29" spans="1:4" ht="16.5" customHeight="1"/>
    <row r="30" spans="1:4" ht="16.5" customHeight="1"/>
    <row r="31" spans="1:4" ht="16.5" customHeight="1"/>
    <row r="32" spans="1:4"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
    <mergeCell ref="A1:D1"/>
  </mergeCells>
  <pageMargins left="0" right="0" top="0" bottom="0" header="0" footer="0"/>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E598"/>
  </sheetPr>
  <dimension ref="A1:E1000"/>
  <sheetViews>
    <sheetView workbookViewId="0">
      <pane ySplit="6" topLeftCell="A7" activePane="bottomLeft" state="frozen"/>
      <selection pane="bottomLeft" activeCell="A8" sqref="A8:E8"/>
    </sheetView>
  </sheetViews>
  <sheetFormatPr baseColWidth="10" defaultColWidth="12.625" defaultRowHeight="15" customHeight="1"/>
  <cols>
    <col min="1" max="5" width="26.875" customWidth="1"/>
    <col min="6" max="26" width="9.375" customWidth="1"/>
  </cols>
  <sheetData>
    <row r="1" spans="1:5">
      <c r="A1" s="409" t="s">
        <v>0</v>
      </c>
      <c r="B1" s="410"/>
      <c r="C1" s="410"/>
      <c r="D1" s="410"/>
      <c r="E1" s="410"/>
    </row>
    <row r="2" spans="1:5">
      <c r="A2" s="409" t="s">
        <v>27</v>
      </c>
      <c r="B2" s="410"/>
      <c r="C2" s="410"/>
      <c r="D2" s="410"/>
      <c r="E2" s="410"/>
    </row>
    <row r="3" spans="1:5">
      <c r="A3" s="409" t="s">
        <v>2</v>
      </c>
      <c r="B3" s="410"/>
      <c r="C3" s="410"/>
      <c r="D3" s="410"/>
      <c r="E3" s="410"/>
    </row>
    <row r="4" spans="1:5">
      <c r="A4" s="409" t="s">
        <v>3</v>
      </c>
      <c r="B4" s="410"/>
      <c r="C4" s="410"/>
      <c r="D4" s="410"/>
      <c r="E4" s="410"/>
    </row>
    <row r="6" spans="1:5" ht="14.25">
      <c r="A6" s="416" t="s">
        <v>28</v>
      </c>
      <c r="B6" s="417"/>
      <c r="C6" s="417"/>
      <c r="D6" s="417"/>
      <c r="E6" s="418"/>
    </row>
    <row r="7" spans="1:5">
      <c r="A7" s="38"/>
      <c r="B7" s="1"/>
      <c r="C7" s="1"/>
      <c r="D7" s="1"/>
      <c r="E7" s="11"/>
    </row>
    <row r="8" spans="1:5" ht="105.75" customHeight="1">
      <c r="A8" s="414" t="s">
        <v>29</v>
      </c>
      <c r="B8" s="410"/>
      <c r="C8" s="410"/>
      <c r="D8" s="410"/>
      <c r="E8" s="411"/>
    </row>
    <row r="9" spans="1:5">
      <c r="A9" s="38"/>
      <c r="B9" s="1"/>
      <c r="C9" s="1"/>
      <c r="D9" s="1"/>
      <c r="E9" s="11"/>
    </row>
    <row r="10" spans="1:5" ht="14.25">
      <c r="A10" s="414" t="s">
        <v>30</v>
      </c>
      <c r="B10" s="410"/>
      <c r="C10" s="410"/>
      <c r="D10" s="410"/>
      <c r="E10" s="411"/>
    </row>
    <row r="11" spans="1:5">
      <c r="A11" s="39"/>
      <c r="B11" s="40"/>
      <c r="C11" s="40"/>
      <c r="D11" s="40"/>
      <c r="E11" s="41"/>
    </row>
    <row r="12" spans="1:5" ht="14.25">
      <c r="A12" s="414" t="s">
        <v>31</v>
      </c>
      <c r="B12" s="410"/>
      <c r="C12" s="410"/>
      <c r="D12" s="410"/>
      <c r="E12" s="411"/>
    </row>
    <row r="13" spans="1:5">
      <c r="A13" s="42" t="s">
        <v>32</v>
      </c>
      <c r="B13" s="40"/>
      <c r="C13" s="40"/>
      <c r="D13" s="40"/>
      <c r="E13" s="41"/>
    </row>
    <row r="14" spans="1:5">
      <c r="A14" s="42" t="s">
        <v>33</v>
      </c>
      <c r="B14" s="40"/>
      <c r="C14" s="40"/>
      <c r="D14" s="40"/>
      <c r="E14" s="41"/>
    </row>
    <row r="15" spans="1:5">
      <c r="A15" s="42" t="s">
        <v>34</v>
      </c>
      <c r="B15" s="40"/>
      <c r="C15" s="40"/>
      <c r="D15" s="40"/>
      <c r="E15" s="41"/>
    </row>
    <row r="16" spans="1:5">
      <c r="A16" s="42" t="s">
        <v>35</v>
      </c>
      <c r="B16" s="40"/>
      <c r="C16" s="40"/>
      <c r="D16" s="40"/>
      <c r="E16" s="41"/>
    </row>
    <row r="17" spans="1:5">
      <c r="A17" s="42" t="s">
        <v>36</v>
      </c>
      <c r="B17" s="40"/>
      <c r="C17" s="40"/>
      <c r="D17" s="40"/>
      <c r="E17" s="41"/>
    </row>
    <row r="18" spans="1:5">
      <c r="A18" s="42" t="s">
        <v>37</v>
      </c>
      <c r="B18" s="40"/>
      <c r="C18" s="40"/>
      <c r="D18" s="40"/>
      <c r="E18" s="41"/>
    </row>
    <row r="19" spans="1:5">
      <c r="A19" s="415" t="s">
        <v>38</v>
      </c>
      <c r="B19" s="410"/>
      <c r="C19" s="410"/>
      <c r="D19" s="410"/>
      <c r="E19" s="411"/>
    </row>
    <row r="20" spans="1:5">
      <c r="A20" s="414"/>
      <c r="B20" s="410"/>
      <c r="C20" s="410"/>
      <c r="D20" s="410"/>
      <c r="E20" s="411"/>
    </row>
    <row r="21" spans="1:5" ht="15.75" customHeight="1">
      <c r="A21" s="43"/>
      <c r="B21" s="18"/>
      <c r="C21" s="18"/>
      <c r="D21" s="18"/>
      <c r="E21" s="44"/>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2:E12"/>
    <mergeCell ref="A19:E19"/>
    <mergeCell ref="A20:E20"/>
    <mergeCell ref="A1:E1"/>
    <mergeCell ref="A2:E2"/>
    <mergeCell ref="A3:E3"/>
    <mergeCell ref="A4:E4"/>
    <mergeCell ref="A6:E6"/>
    <mergeCell ref="A8:E8"/>
    <mergeCell ref="A10:E10"/>
  </mergeCells>
  <pageMargins left="0" right="0" top="0" bottom="0" header="0" footer="0"/>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3366"/>
  </sheetPr>
  <dimension ref="A1:BD386"/>
  <sheetViews>
    <sheetView tabSelected="1" topLeftCell="A7" zoomScale="84" zoomScaleNormal="84" workbookViewId="0">
      <selection activeCell="AO7" sqref="AO1:AR1048576"/>
    </sheetView>
  </sheetViews>
  <sheetFormatPr baseColWidth="10" defaultColWidth="12.625" defaultRowHeight="14.25"/>
  <cols>
    <col min="1" max="1" width="19" style="250" customWidth="1"/>
    <col min="2" max="2" width="15.75" style="250" bestFit="1" customWidth="1"/>
    <col min="3" max="3" width="31" style="250" customWidth="1"/>
    <col min="4" max="4" width="26" style="250" customWidth="1"/>
    <col min="5" max="5" width="44.125" style="250" customWidth="1"/>
    <col min="6" max="6" width="44.25" style="250" customWidth="1"/>
    <col min="7" max="7" width="41.625" style="250" bestFit="1" customWidth="1"/>
    <col min="8" max="8" width="31.125" style="250" customWidth="1"/>
    <col min="9" max="9" width="15" style="250" customWidth="1"/>
    <col min="10" max="10" width="12.25" style="250" customWidth="1"/>
    <col min="11" max="11" width="6.75" style="250" customWidth="1"/>
    <col min="12" max="12" width="23.875" style="250" customWidth="1"/>
    <col min="13" max="13" width="11.125" style="250" customWidth="1"/>
    <col min="14" max="14" width="8.375" style="250" customWidth="1"/>
    <col min="15" max="15" width="6.75" style="250" customWidth="1"/>
    <col min="16" max="16" width="11.625" style="250" customWidth="1"/>
    <col min="17" max="17" width="5.625" style="250" customWidth="1"/>
    <col min="18" max="18" width="62.375" style="297" customWidth="1"/>
    <col min="19" max="32" width="5.5" style="250" customWidth="1"/>
    <col min="33" max="33" width="40.375" style="250" customWidth="1"/>
    <col min="34" max="34" width="13.5" style="250" customWidth="1"/>
    <col min="35" max="36" width="9.75" style="250" customWidth="1"/>
    <col min="37" max="39" width="67.75" style="250" customWidth="1"/>
    <col min="40" max="40" width="11" style="250" customWidth="1"/>
    <col min="41" max="56" width="10" style="297" customWidth="1"/>
    <col min="57" max="16384" width="12.625" style="292"/>
  </cols>
  <sheetData>
    <row r="1" spans="1:56" s="250" customFormat="1">
      <c r="R1" s="297"/>
    </row>
    <row r="2" spans="1:56" s="250" customFormat="1">
      <c r="R2" s="297"/>
    </row>
    <row r="3" spans="1:56" s="250" customFormat="1">
      <c r="R3" s="297"/>
    </row>
    <row r="4" spans="1:56" s="250" customFormat="1" ht="16.5">
      <c r="A4" s="485"/>
      <c r="B4" s="486"/>
      <c r="C4" s="486"/>
      <c r="D4" s="486"/>
      <c r="E4" s="486"/>
      <c r="F4" s="487"/>
      <c r="G4" s="485" t="s">
        <v>86</v>
      </c>
      <c r="H4" s="486"/>
      <c r="I4" s="486"/>
      <c r="J4" s="486"/>
      <c r="K4" s="486"/>
      <c r="L4" s="486"/>
      <c r="M4" s="486"/>
      <c r="N4" s="486"/>
      <c r="O4" s="486"/>
      <c r="P4" s="486"/>
      <c r="Q4" s="486"/>
      <c r="R4" s="493"/>
      <c r="S4" s="486"/>
      <c r="T4" s="486"/>
      <c r="U4" s="486"/>
      <c r="V4" s="486"/>
      <c r="W4" s="486"/>
      <c r="X4" s="486"/>
      <c r="Y4" s="486"/>
      <c r="Z4" s="486"/>
      <c r="AA4" s="486"/>
      <c r="AB4" s="486"/>
      <c r="AC4" s="486"/>
      <c r="AD4" s="486"/>
      <c r="AE4" s="486"/>
      <c r="AF4" s="486"/>
      <c r="AG4" s="486"/>
      <c r="AH4" s="486"/>
      <c r="AI4" s="486"/>
      <c r="AJ4" s="486"/>
      <c r="AK4" s="497" t="s">
        <v>87</v>
      </c>
      <c r="AL4" s="479"/>
      <c r="AM4" s="479"/>
      <c r="AN4" s="469"/>
      <c r="AO4" s="251"/>
      <c r="AP4" s="241"/>
      <c r="AQ4" s="241"/>
      <c r="AR4" s="241"/>
      <c r="AS4" s="241"/>
      <c r="AT4" s="241"/>
      <c r="AU4" s="241"/>
      <c r="AV4" s="241"/>
      <c r="AW4" s="241"/>
      <c r="AX4" s="241"/>
      <c r="AY4" s="241"/>
      <c r="AZ4" s="241"/>
      <c r="BA4" s="241"/>
      <c r="BB4" s="252"/>
      <c r="BC4" s="252"/>
      <c r="BD4" s="252"/>
    </row>
    <row r="5" spans="1:56" s="250" customFormat="1" ht="16.5">
      <c r="A5" s="488"/>
      <c r="B5" s="467"/>
      <c r="C5" s="467"/>
      <c r="D5" s="467"/>
      <c r="E5" s="467"/>
      <c r="F5" s="489"/>
      <c r="G5" s="488"/>
      <c r="H5" s="467"/>
      <c r="I5" s="467"/>
      <c r="J5" s="467"/>
      <c r="K5" s="467"/>
      <c r="L5" s="467"/>
      <c r="M5" s="467"/>
      <c r="N5" s="467"/>
      <c r="O5" s="467"/>
      <c r="P5" s="467"/>
      <c r="Q5" s="467"/>
      <c r="R5" s="494"/>
      <c r="S5" s="467"/>
      <c r="T5" s="467"/>
      <c r="U5" s="467"/>
      <c r="V5" s="467"/>
      <c r="W5" s="467"/>
      <c r="X5" s="467"/>
      <c r="Y5" s="467"/>
      <c r="Z5" s="467"/>
      <c r="AA5" s="467"/>
      <c r="AB5" s="467"/>
      <c r="AC5" s="467"/>
      <c r="AD5" s="467"/>
      <c r="AE5" s="467"/>
      <c r="AF5" s="467"/>
      <c r="AG5" s="467"/>
      <c r="AH5" s="467"/>
      <c r="AI5" s="467"/>
      <c r="AJ5" s="495"/>
      <c r="AK5" s="497" t="s">
        <v>88</v>
      </c>
      <c r="AL5" s="479"/>
      <c r="AM5" s="479"/>
      <c r="AN5" s="469"/>
      <c r="AO5" s="251"/>
      <c r="AP5" s="241"/>
      <c r="AQ5" s="241"/>
      <c r="AR5" s="241"/>
      <c r="AS5" s="241"/>
      <c r="AT5" s="241"/>
      <c r="AU5" s="241"/>
      <c r="AV5" s="241"/>
      <c r="AW5" s="241"/>
      <c r="AX5" s="241"/>
      <c r="AY5" s="241"/>
      <c r="AZ5" s="241"/>
      <c r="BA5" s="241"/>
      <c r="BB5" s="252"/>
      <c r="BC5" s="252"/>
      <c r="BD5" s="252"/>
    </row>
    <row r="6" spans="1:56" s="250" customFormat="1" ht="16.5">
      <c r="A6" s="488"/>
      <c r="B6" s="467"/>
      <c r="C6" s="467"/>
      <c r="D6" s="467"/>
      <c r="E6" s="467"/>
      <c r="F6" s="489"/>
      <c r="G6" s="488"/>
      <c r="H6" s="467"/>
      <c r="I6" s="467"/>
      <c r="J6" s="467"/>
      <c r="K6" s="467"/>
      <c r="L6" s="467"/>
      <c r="M6" s="467"/>
      <c r="N6" s="467"/>
      <c r="O6" s="467"/>
      <c r="P6" s="467"/>
      <c r="Q6" s="467"/>
      <c r="R6" s="494"/>
      <c r="S6" s="467"/>
      <c r="T6" s="467"/>
      <c r="U6" s="467"/>
      <c r="V6" s="467"/>
      <c r="W6" s="467"/>
      <c r="X6" s="467"/>
      <c r="Y6" s="467"/>
      <c r="Z6" s="467"/>
      <c r="AA6" s="467"/>
      <c r="AB6" s="467"/>
      <c r="AC6" s="467"/>
      <c r="AD6" s="467"/>
      <c r="AE6" s="467"/>
      <c r="AF6" s="467"/>
      <c r="AG6" s="467"/>
      <c r="AH6" s="467"/>
      <c r="AI6" s="467"/>
      <c r="AJ6" s="495"/>
      <c r="AK6" s="497" t="s">
        <v>89</v>
      </c>
      <c r="AL6" s="479"/>
      <c r="AM6" s="479"/>
      <c r="AN6" s="469"/>
      <c r="AO6" s="251"/>
      <c r="AP6" s="241"/>
      <c r="AQ6" s="241"/>
      <c r="AR6" s="241"/>
      <c r="AS6" s="241"/>
      <c r="AT6" s="241"/>
      <c r="AU6" s="241"/>
      <c r="AV6" s="241"/>
      <c r="AW6" s="241"/>
      <c r="AX6" s="241"/>
      <c r="AY6" s="241"/>
      <c r="AZ6" s="241"/>
      <c r="BA6" s="241"/>
      <c r="BB6" s="252"/>
      <c r="BC6" s="252"/>
      <c r="BD6" s="252"/>
    </row>
    <row r="7" spans="1:56" s="250" customFormat="1" ht="16.5">
      <c r="A7" s="490"/>
      <c r="B7" s="491"/>
      <c r="C7" s="491"/>
      <c r="D7" s="491"/>
      <c r="E7" s="491"/>
      <c r="F7" s="492"/>
      <c r="G7" s="490"/>
      <c r="H7" s="491"/>
      <c r="I7" s="491"/>
      <c r="J7" s="491"/>
      <c r="K7" s="491"/>
      <c r="L7" s="491"/>
      <c r="M7" s="491"/>
      <c r="N7" s="491"/>
      <c r="O7" s="491"/>
      <c r="P7" s="491"/>
      <c r="Q7" s="491"/>
      <c r="R7" s="496"/>
      <c r="S7" s="491"/>
      <c r="T7" s="491"/>
      <c r="U7" s="491"/>
      <c r="V7" s="491"/>
      <c r="W7" s="491"/>
      <c r="X7" s="491"/>
      <c r="Y7" s="491"/>
      <c r="Z7" s="491"/>
      <c r="AA7" s="491"/>
      <c r="AB7" s="491"/>
      <c r="AC7" s="491"/>
      <c r="AD7" s="491"/>
      <c r="AE7" s="491"/>
      <c r="AF7" s="491"/>
      <c r="AG7" s="491"/>
      <c r="AH7" s="491"/>
      <c r="AI7" s="491"/>
      <c r="AJ7" s="491"/>
      <c r="AK7" s="497" t="s">
        <v>90</v>
      </c>
      <c r="AL7" s="479"/>
      <c r="AM7" s="479"/>
      <c r="AN7" s="469"/>
      <c r="AO7" s="251"/>
      <c r="AP7" s="241"/>
      <c r="AQ7" s="241"/>
      <c r="AR7" s="241"/>
      <c r="AS7" s="241"/>
      <c r="AT7" s="241"/>
      <c r="AU7" s="241"/>
      <c r="AV7" s="241"/>
      <c r="AW7" s="241"/>
      <c r="AX7" s="241"/>
      <c r="AY7" s="241"/>
      <c r="AZ7" s="241"/>
      <c r="BA7" s="241"/>
      <c r="BB7" s="252"/>
      <c r="BC7" s="252"/>
      <c r="BD7" s="252"/>
    </row>
    <row r="8" spans="1:56" s="250" customFormat="1" ht="16.5">
      <c r="A8" s="241"/>
      <c r="B8" s="241"/>
      <c r="C8" s="241"/>
      <c r="D8" s="259"/>
      <c r="E8" s="241"/>
      <c r="F8" s="241"/>
      <c r="G8" s="241"/>
      <c r="H8" s="241"/>
      <c r="I8" s="241"/>
      <c r="J8" s="241"/>
      <c r="K8" s="241"/>
      <c r="L8" s="241"/>
      <c r="M8" s="241"/>
      <c r="N8" s="241"/>
      <c r="O8" s="241"/>
      <c r="P8" s="241"/>
      <c r="Q8" s="241"/>
      <c r="R8" s="294"/>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row>
    <row r="9" spans="1:56" s="250" customFormat="1" ht="16.5">
      <c r="A9" s="498" t="s">
        <v>91</v>
      </c>
      <c r="B9" s="479"/>
      <c r="C9" s="479"/>
      <c r="D9" s="479"/>
      <c r="E9" s="479"/>
      <c r="F9" s="479"/>
      <c r="G9" s="479"/>
      <c r="H9" s="479"/>
      <c r="I9" s="469"/>
      <c r="J9" s="498" t="s">
        <v>92</v>
      </c>
      <c r="K9" s="479"/>
      <c r="L9" s="479"/>
      <c r="M9" s="479"/>
      <c r="N9" s="479"/>
      <c r="O9" s="479"/>
      <c r="P9" s="469"/>
      <c r="Q9" s="498" t="s">
        <v>93</v>
      </c>
      <c r="R9" s="499"/>
      <c r="S9" s="479"/>
      <c r="T9" s="479"/>
      <c r="U9" s="479"/>
      <c r="V9" s="479"/>
      <c r="W9" s="479"/>
      <c r="X9" s="479"/>
      <c r="Y9" s="469"/>
      <c r="Z9" s="498" t="s">
        <v>94</v>
      </c>
      <c r="AA9" s="479"/>
      <c r="AB9" s="479"/>
      <c r="AC9" s="479"/>
      <c r="AD9" s="479"/>
      <c r="AE9" s="479"/>
      <c r="AF9" s="469"/>
      <c r="AG9" s="498" t="s">
        <v>95</v>
      </c>
      <c r="AH9" s="479"/>
      <c r="AI9" s="479"/>
      <c r="AJ9" s="479"/>
      <c r="AK9" s="479"/>
      <c r="AL9" s="479"/>
      <c r="AM9" s="479"/>
      <c r="AN9" s="469"/>
      <c r="AO9" s="241"/>
      <c r="AP9" s="241"/>
      <c r="AQ9" s="241"/>
      <c r="AR9" s="241"/>
      <c r="AS9" s="241"/>
      <c r="AT9" s="241"/>
      <c r="AU9" s="241"/>
      <c r="AV9" s="241"/>
      <c r="AW9" s="241"/>
      <c r="AX9" s="241"/>
      <c r="AY9" s="241"/>
      <c r="AZ9" s="241"/>
      <c r="BA9" s="241"/>
      <c r="BB9" s="241"/>
      <c r="BC9" s="241"/>
      <c r="BD9" s="241"/>
    </row>
    <row r="10" spans="1:56" s="250" customFormat="1" ht="134.25">
      <c r="A10" s="253" t="s">
        <v>96</v>
      </c>
      <c r="B10" s="254" t="s">
        <v>39</v>
      </c>
      <c r="C10" s="254" t="s">
        <v>97</v>
      </c>
      <c r="D10" s="254" t="s">
        <v>98</v>
      </c>
      <c r="E10" s="254" t="s">
        <v>99</v>
      </c>
      <c r="F10" s="254" t="s">
        <v>100</v>
      </c>
      <c r="G10" s="254" t="s">
        <v>101</v>
      </c>
      <c r="H10" s="254" t="s">
        <v>102</v>
      </c>
      <c r="I10" s="254" t="s">
        <v>103</v>
      </c>
      <c r="J10" s="254" t="s">
        <v>104</v>
      </c>
      <c r="K10" s="254" t="s">
        <v>105</v>
      </c>
      <c r="L10" s="254" t="s">
        <v>106</v>
      </c>
      <c r="M10" s="254" t="s">
        <v>107</v>
      </c>
      <c r="N10" s="254" t="s">
        <v>108</v>
      </c>
      <c r="O10" s="254" t="s">
        <v>105</v>
      </c>
      <c r="P10" s="254" t="s">
        <v>109</v>
      </c>
      <c r="Q10" s="254" t="s">
        <v>110</v>
      </c>
      <c r="R10" s="383" t="s">
        <v>111</v>
      </c>
      <c r="S10" s="255" t="s">
        <v>112</v>
      </c>
      <c r="T10" s="256" t="s">
        <v>39</v>
      </c>
      <c r="U10" s="256" t="s">
        <v>122</v>
      </c>
      <c r="V10" s="256" t="s">
        <v>123</v>
      </c>
      <c r="W10" s="256" t="s">
        <v>124</v>
      </c>
      <c r="X10" s="256" t="s">
        <v>125</v>
      </c>
      <c r="Y10" s="256" t="s">
        <v>126</v>
      </c>
      <c r="Z10" s="257" t="s">
        <v>113</v>
      </c>
      <c r="AA10" s="256" t="s">
        <v>127</v>
      </c>
      <c r="AB10" s="255" t="s">
        <v>105</v>
      </c>
      <c r="AC10" s="255" t="s">
        <v>114</v>
      </c>
      <c r="AD10" s="255" t="s">
        <v>105</v>
      </c>
      <c r="AE10" s="255" t="s">
        <v>115</v>
      </c>
      <c r="AF10" s="255" t="s">
        <v>116</v>
      </c>
      <c r="AG10" s="254" t="s">
        <v>95</v>
      </c>
      <c r="AH10" s="255" t="s">
        <v>41</v>
      </c>
      <c r="AI10" s="254" t="s">
        <v>117</v>
      </c>
      <c r="AJ10" s="254" t="s">
        <v>118</v>
      </c>
      <c r="AK10" s="254" t="s">
        <v>119</v>
      </c>
      <c r="AL10" s="254" t="s">
        <v>120</v>
      </c>
      <c r="AM10" s="254" t="s">
        <v>121</v>
      </c>
      <c r="AN10" s="258" t="s">
        <v>40</v>
      </c>
      <c r="AO10" s="259"/>
      <c r="AP10" s="259"/>
      <c r="AQ10" s="259"/>
      <c r="AR10" s="259"/>
      <c r="AS10" s="259"/>
      <c r="AT10" s="259"/>
      <c r="AU10" s="259"/>
      <c r="AV10" s="259"/>
      <c r="AW10" s="259"/>
      <c r="AX10" s="259"/>
      <c r="AY10" s="259"/>
      <c r="AZ10" s="259"/>
      <c r="BA10" s="259"/>
      <c r="BB10" s="259"/>
      <c r="BC10" s="259"/>
      <c r="BD10" s="259"/>
    </row>
    <row r="11" spans="1:56" s="250" customFormat="1" ht="214.5">
      <c r="A11" s="305">
        <v>1</v>
      </c>
      <c r="B11" s="305" t="s">
        <v>128</v>
      </c>
      <c r="C11" s="305" t="s">
        <v>129</v>
      </c>
      <c r="D11" s="95" t="s">
        <v>130</v>
      </c>
      <c r="E11" s="95" t="s">
        <v>131</v>
      </c>
      <c r="F11" s="95" t="s">
        <v>132</v>
      </c>
      <c r="G11" s="124" t="s">
        <v>133</v>
      </c>
      <c r="H11" s="95" t="s">
        <v>134</v>
      </c>
      <c r="I11" s="95">
        <v>24</v>
      </c>
      <c r="J11" s="101" t="str">
        <f t="shared" ref="J11:J87" si="0">IF(I11&lt;=0,"",IF(I11&lt;=2,"Muy Baja",IF(I11&lt;=24,"Baja",IF(I11&lt;=500,"Media",IF(I11&lt;=5000,"Alta","Muy Alta")))))</f>
        <v>Baja</v>
      </c>
      <c r="K11" s="321">
        <f>IF(J11="","",IF(J11="Muy Baja",0.2,IF(J11="Baja",0.4,IF(J11="Media",0.6,IF(J11="Alta",0.8,IF(J11="Muy Alta",1, ))))))</f>
        <v>0.4</v>
      </c>
      <c r="L11" s="95" t="s">
        <v>135</v>
      </c>
      <c r="M11" s="321" t="s">
        <v>135</v>
      </c>
      <c r="N11" s="101" t="s">
        <v>136</v>
      </c>
      <c r="O11" s="321">
        <f t="shared" ref="O11:O41" si="1">IF(N11="","",IF(N11="Leve",0.2,IF(N11="Menor",0.4,IF(N11="Moderado",0.6,IF(N11="Mayor",0.8,IF(N11="Catastrófico",1, ))))))</f>
        <v>0</v>
      </c>
      <c r="P11" s="101" t="str">
        <f t="shared" ref="P11:P166" si="2">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
      </c>
      <c r="Q11" s="95">
        <v>1</v>
      </c>
      <c r="R11" s="356" t="s">
        <v>137</v>
      </c>
      <c r="S11" s="97" t="str">
        <f>IF(OR(T11="Preventivo",T11="Detectivo"),"Probabilidad",IF(T11="Correctivo","Impacto",""))</f>
        <v>Probabilidad</v>
      </c>
      <c r="T11" s="242" t="s">
        <v>138</v>
      </c>
      <c r="U11" s="242" t="s">
        <v>139</v>
      </c>
      <c r="V11" s="100" t="str">
        <f t="shared" ref="V11:V89" si="3">IF(AND(T11="Preventivo",U11="Automático"),"50%",IF(AND(T11="Preventivo",U11="Manual"),"40%",IF(AND(T11="Detectivo",U11="Automático"),"40%",IF(AND(T11="Detectivo",U11="Manual"),"30%",IF(AND(T11="Correctivo",U11="Automático"),"35%",IF(AND(T11="Correctivo",U11="Manual"),"25%",""))))))</f>
        <v>50%</v>
      </c>
      <c r="W11" s="242" t="s">
        <v>140</v>
      </c>
      <c r="X11" s="242" t="s">
        <v>141</v>
      </c>
      <c r="Y11" s="242" t="s">
        <v>142</v>
      </c>
      <c r="Z11" s="243">
        <f t="shared" ref="Z11:Z166" si="4">IFERROR(IF(S11="Probabilidad",(K11-(+K11*V11)),IF(S11="Impacto",K11,"")),"")</f>
        <v>0.2</v>
      </c>
      <c r="AA11" s="106" t="str">
        <f t="shared" ref="AA11:AA166" si="5">IFERROR(IF(Z11="","",IF(Z11&lt;=0.2,"Muy Baja",IF(Z11&lt;=0.4,"Baja",IF(Z11&lt;=0.6,"Media",IF(Z11&lt;=0.8,"Alta","Muy Alta"))))),"")</f>
        <v>Muy Baja</v>
      </c>
      <c r="AB11" s="100">
        <f t="shared" ref="AB11:AB118" si="6">+Z11</f>
        <v>0.2</v>
      </c>
      <c r="AC11" s="106" t="str">
        <f t="shared" ref="AC11:AC118" si="7">IFERROR(IF(AD11="","",IF(AD11&lt;=0.2,"Leve",IF(AD11&lt;=0.4,"Menor",IF(AD11&lt;=0.6,"Moderado",IF(AD11&lt;=0.8,"Mayor","Catastrófico"))))),"")</f>
        <v>Leve</v>
      </c>
      <c r="AD11" s="100">
        <f t="shared" ref="AD11:AD118" si="8">IFERROR(IF(S11="Impacto",(O11-(+O11*V11)),IF(S11="Probabilidad",O11,"")),"")</f>
        <v>0</v>
      </c>
      <c r="AE11" s="106" t="str">
        <f t="shared" ref="AE11:AE118" si="9">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Bajo</v>
      </c>
      <c r="AF11" s="242" t="s">
        <v>143</v>
      </c>
      <c r="AG11" s="97" t="s">
        <v>144</v>
      </c>
      <c r="AH11" s="97" t="s">
        <v>145</v>
      </c>
      <c r="AI11" s="163">
        <v>44197</v>
      </c>
      <c r="AJ11" s="97" t="s">
        <v>146</v>
      </c>
      <c r="AK11" s="97" t="s">
        <v>147</v>
      </c>
      <c r="AL11" s="97" t="s">
        <v>148</v>
      </c>
      <c r="AM11" s="97" t="s">
        <v>149</v>
      </c>
      <c r="AN11" s="260" t="s">
        <v>150</v>
      </c>
      <c r="AO11" s="241"/>
      <c r="AP11" s="241"/>
      <c r="AQ11" s="241"/>
      <c r="AR11" s="241"/>
      <c r="AS11" s="241"/>
      <c r="AT11" s="241"/>
      <c r="AU11" s="241"/>
      <c r="AV11" s="241"/>
      <c r="AW11" s="241"/>
      <c r="AX11" s="241"/>
      <c r="AY11" s="241"/>
      <c r="AZ11" s="241"/>
      <c r="BA11" s="241"/>
      <c r="BB11" s="241"/>
      <c r="BC11" s="241"/>
      <c r="BD11" s="241"/>
    </row>
    <row r="12" spans="1:56" s="250" customFormat="1" ht="82.5">
      <c r="A12" s="306">
        <v>2</v>
      </c>
      <c r="B12" s="306" t="s">
        <v>128</v>
      </c>
      <c r="C12" s="306" t="s">
        <v>129</v>
      </c>
      <c r="D12" s="110" t="s">
        <v>151</v>
      </c>
      <c r="E12" s="110" t="s">
        <v>152</v>
      </c>
      <c r="F12" s="110" t="s">
        <v>153</v>
      </c>
      <c r="G12" s="110" t="s">
        <v>154</v>
      </c>
      <c r="H12" s="110" t="s">
        <v>134</v>
      </c>
      <c r="I12" s="110">
        <v>1</v>
      </c>
      <c r="J12" s="322" t="str">
        <f t="shared" si="0"/>
        <v>Muy Baja</v>
      </c>
      <c r="K12" s="114">
        <f>IF(J12="","",IF(J12="Muy Baja",0.2,IF(J12="Baja",0.4,IF(J12="Media",0.6,IF(J12="Alta",0.8,IF(J12="Muy Alta",1, ))))))</f>
        <v>0.2</v>
      </c>
      <c r="L12" s="110" t="s">
        <v>155</v>
      </c>
      <c r="M12" s="114"/>
      <c r="N12" s="101" t="s">
        <v>136</v>
      </c>
      <c r="O12" s="114">
        <f t="shared" si="1"/>
        <v>0</v>
      </c>
      <c r="P12" s="322" t="str">
        <f t="shared" si="2"/>
        <v/>
      </c>
      <c r="Q12" s="110">
        <v>1</v>
      </c>
      <c r="R12" s="384" t="s">
        <v>156</v>
      </c>
      <c r="S12" s="111" t="str">
        <f t="shared" ref="S12:S166" si="10">IF(OR(T12="Preventivo",T12="Detectivo"),"Probabilidad",IF(T12="Correctivo","Impacto",""))</f>
        <v>Probabilidad</v>
      </c>
      <c r="T12" s="244" t="s">
        <v>138</v>
      </c>
      <c r="U12" s="244" t="s">
        <v>139</v>
      </c>
      <c r="V12" s="113" t="str">
        <f t="shared" si="3"/>
        <v>50%</v>
      </c>
      <c r="W12" s="244" t="s">
        <v>140</v>
      </c>
      <c r="X12" s="244" t="s">
        <v>141</v>
      </c>
      <c r="Y12" s="244" t="s">
        <v>142</v>
      </c>
      <c r="Z12" s="245">
        <f t="shared" si="4"/>
        <v>0.1</v>
      </c>
      <c r="AA12" s="119" t="str">
        <f t="shared" si="5"/>
        <v>Muy Baja</v>
      </c>
      <c r="AB12" s="113">
        <f t="shared" si="6"/>
        <v>0.1</v>
      </c>
      <c r="AC12" s="119" t="str">
        <f t="shared" si="7"/>
        <v>Leve</v>
      </c>
      <c r="AD12" s="113">
        <f t="shared" si="8"/>
        <v>0</v>
      </c>
      <c r="AE12" s="119" t="str">
        <f t="shared" si="9"/>
        <v>Bajo</v>
      </c>
      <c r="AF12" s="244" t="s">
        <v>143</v>
      </c>
      <c r="AG12" s="111" t="s">
        <v>157</v>
      </c>
      <c r="AH12" s="111" t="s">
        <v>145</v>
      </c>
      <c r="AI12" s="246">
        <v>44197</v>
      </c>
      <c r="AJ12" s="111" t="s">
        <v>146</v>
      </c>
      <c r="AK12" s="111" t="s">
        <v>158</v>
      </c>
      <c r="AL12" s="133"/>
      <c r="AM12" s="133" t="s">
        <v>159</v>
      </c>
      <c r="AN12" s="239" t="s">
        <v>160</v>
      </c>
      <c r="AO12" s="241"/>
      <c r="AP12" s="241"/>
      <c r="AQ12" s="241"/>
      <c r="AR12" s="241"/>
      <c r="AS12" s="241"/>
      <c r="AT12" s="241"/>
      <c r="AU12" s="241"/>
      <c r="AV12" s="241"/>
      <c r="AW12" s="241"/>
      <c r="AX12" s="241"/>
      <c r="AY12" s="241"/>
      <c r="AZ12" s="241"/>
      <c r="BA12" s="241"/>
      <c r="BB12" s="241"/>
      <c r="BC12" s="241"/>
      <c r="BD12" s="241"/>
    </row>
    <row r="13" spans="1:56" s="250" customFormat="1" ht="264" customHeight="1">
      <c r="A13" s="423">
        <v>3</v>
      </c>
      <c r="B13" s="423" t="s">
        <v>161</v>
      </c>
      <c r="C13" s="423" t="s">
        <v>162</v>
      </c>
      <c r="D13" s="426" t="s">
        <v>151</v>
      </c>
      <c r="E13" s="426" t="s">
        <v>163</v>
      </c>
      <c r="F13" s="426" t="s">
        <v>164</v>
      </c>
      <c r="G13" s="426" t="s">
        <v>165</v>
      </c>
      <c r="H13" s="95" t="s">
        <v>166</v>
      </c>
      <c r="I13" s="95">
        <v>365</v>
      </c>
      <c r="J13" s="101" t="str">
        <f t="shared" si="0"/>
        <v>Media</v>
      </c>
      <c r="K13" s="321">
        <f>IF(J13="","",IF(J13="Muy Baja",0.2,IF(J13="Baja",0.4,IF(J13="Media",0.6,IF(J13="Alta",0.8,IF(J13="Muy Alta",1, ))))))</f>
        <v>0.6</v>
      </c>
      <c r="L13" s="95" t="s">
        <v>167</v>
      </c>
      <c r="M13" s="321" t="s">
        <v>167</v>
      </c>
      <c r="N13" s="101" t="s">
        <v>136</v>
      </c>
      <c r="O13" s="321">
        <f t="shared" si="1"/>
        <v>0</v>
      </c>
      <c r="P13" s="101" t="str">
        <f t="shared" si="2"/>
        <v/>
      </c>
      <c r="Q13" s="95">
        <v>1</v>
      </c>
      <c r="R13" s="356" t="s">
        <v>168</v>
      </c>
      <c r="S13" s="97" t="str">
        <f t="shared" si="10"/>
        <v>Probabilidad</v>
      </c>
      <c r="T13" s="242" t="s">
        <v>138</v>
      </c>
      <c r="U13" s="242" t="s">
        <v>169</v>
      </c>
      <c r="V13" s="100" t="str">
        <f t="shared" si="3"/>
        <v>40%</v>
      </c>
      <c r="W13" s="242" t="s">
        <v>140</v>
      </c>
      <c r="X13" s="242" t="s">
        <v>141</v>
      </c>
      <c r="Y13" s="242" t="s">
        <v>142</v>
      </c>
      <c r="Z13" s="243">
        <f t="shared" si="4"/>
        <v>0.36</v>
      </c>
      <c r="AA13" s="106" t="str">
        <f t="shared" si="5"/>
        <v>Baja</v>
      </c>
      <c r="AB13" s="100">
        <f t="shared" si="6"/>
        <v>0.36</v>
      </c>
      <c r="AC13" s="106" t="str">
        <f t="shared" si="7"/>
        <v>Leve</v>
      </c>
      <c r="AD13" s="100">
        <f t="shared" si="8"/>
        <v>0</v>
      </c>
      <c r="AE13" s="106" t="str">
        <f t="shared" si="9"/>
        <v>Bajo</v>
      </c>
      <c r="AF13" s="242" t="s">
        <v>143</v>
      </c>
      <c r="AG13" s="96" t="s">
        <v>170</v>
      </c>
      <c r="AH13" s="96" t="s">
        <v>171</v>
      </c>
      <c r="AI13" s="125">
        <v>44317</v>
      </c>
      <c r="AJ13" s="125">
        <v>44421</v>
      </c>
      <c r="AK13" s="96" t="s">
        <v>172</v>
      </c>
      <c r="AL13" s="96" t="s">
        <v>173</v>
      </c>
      <c r="AM13" s="97" t="s">
        <v>174</v>
      </c>
      <c r="AN13" s="260" t="s">
        <v>150</v>
      </c>
      <c r="AO13" s="241"/>
      <c r="AP13" s="241"/>
      <c r="AQ13" s="241"/>
      <c r="AR13" s="241"/>
      <c r="AS13" s="241"/>
      <c r="AT13" s="241"/>
      <c r="AU13" s="241"/>
      <c r="AV13" s="241"/>
      <c r="AW13" s="241"/>
      <c r="AX13" s="241"/>
      <c r="AY13" s="241"/>
      <c r="AZ13" s="241"/>
      <c r="BA13" s="241"/>
      <c r="BB13" s="241"/>
      <c r="BC13" s="241"/>
      <c r="BD13" s="241"/>
    </row>
    <row r="14" spans="1:56" s="250" customFormat="1" ht="297">
      <c r="A14" s="425"/>
      <c r="B14" s="425"/>
      <c r="C14" s="425"/>
      <c r="D14" s="428"/>
      <c r="E14" s="428"/>
      <c r="F14" s="428"/>
      <c r="G14" s="428"/>
      <c r="H14" s="95" t="s">
        <v>166</v>
      </c>
      <c r="I14" s="95">
        <v>365</v>
      </c>
      <c r="J14" s="101" t="str">
        <f t="shared" si="0"/>
        <v>Media</v>
      </c>
      <c r="K14" s="321">
        <v>0.36</v>
      </c>
      <c r="L14" s="95" t="s">
        <v>167</v>
      </c>
      <c r="M14" s="321" t="s">
        <v>167</v>
      </c>
      <c r="N14" s="101" t="s">
        <v>136</v>
      </c>
      <c r="O14" s="321">
        <f t="shared" si="1"/>
        <v>0</v>
      </c>
      <c r="P14" s="101" t="str">
        <f t="shared" si="2"/>
        <v/>
      </c>
      <c r="Q14" s="95">
        <v>2</v>
      </c>
      <c r="R14" s="356" t="s">
        <v>175</v>
      </c>
      <c r="S14" s="97" t="str">
        <f t="shared" si="10"/>
        <v>Probabilidad</v>
      </c>
      <c r="T14" s="242" t="s">
        <v>176</v>
      </c>
      <c r="U14" s="242" t="s">
        <v>169</v>
      </c>
      <c r="V14" s="100" t="str">
        <f t="shared" si="3"/>
        <v>30%</v>
      </c>
      <c r="W14" s="242" t="s">
        <v>140</v>
      </c>
      <c r="X14" s="242" t="s">
        <v>141</v>
      </c>
      <c r="Y14" s="242" t="s">
        <v>142</v>
      </c>
      <c r="Z14" s="243">
        <f t="shared" si="4"/>
        <v>0.252</v>
      </c>
      <c r="AA14" s="106" t="str">
        <f t="shared" si="5"/>
        <v>Baja</v>
      </c>
      <c r="AB14" s="100">
        <f t="shared" si="6"/>
        <v>0.252</v>
      </c>
      <c r="AC14" s="106" t="str">
        <f t="shared" si="7"/>
        <v>Leve</v>
      </c>
      <c r="AD14" s="100">
        <f t="shared" si="8"/>
        <v>0</v>
      </c>
      <c r="AE14" s="106" t="str">
        <f t="shared" si="9"/>
        <v>Bajo</v>
      </c>
      <c r="AF14" s="242" t="s">
        <v>143</v>
      </c>
      <c r="AG14" s="96" t="s">
        <v>177</v>
      </c>
      <c r="AH14" s="96" t="s">
        <v>171</v>
      </c>
      <c r="AI14" s="125">
        <v>44470</v>
      </c>
      <c r="AJ14" s="125">
        <v>44593</v>
      </c>
      <c r="AK14" s="96" t="s">
        <v>178</v>
      </c>
      <c r="AL14" s="96" t="s">
        <v>179</v>
      </c>
      <c r="AM14" s="97" t="s">
        <v>180</v>
      </c>
      <c r="AN14" s="260" t="s">
        <v>150</v>
      </c>
      <c r="AO14" s="241"/>
      <c r="AP14" s="241"/>
      <c r="AQ14" s="241"/>
      <c r="AR14" s="241"/>
      <c r="AS14" s="241"/>
      <c r="AT14" s="241"/>
      <c r="AU14" s="241"/>
      <c r="AV14" s="241"/>
      <c r="AW14" s="241"/>
      <c r="AX14" s="241"/>
      <c r="AY14" s="241"/>
      <c r="AZ14" s="241"/>
      <c r="BA14" s="241"/>
      <c r="BB14" s="241"/>
      <c r="BC14" s="241"/>
      <c r="BD14" s="241"/>
    </row>
    <row r="15" spans="1:56" s="250" customFormat="1" ht="231" customHeight="1">
      <c r="A15" s="423">
        <v>4</v>
      </c>
      <c r="B15" s="423" t="s">
        <v>161</v>
      </c>
      <c r="C15" s="423" t="s">
        <v>162</v>
      </c>
      <c r="D15" s="426" t="s">
        <v>151</v>
      </c>
      <c r="E15" s="426" t="s">
        <v>181</v>
      </c>
      <c r="F15" s="426" t="s">
        <v>182</v>
      </c>
      <c r="G15" s="426" t="s">
        <v>183</v>
      </c>
      <c r="H15" s="95" t="s">
        <v>166</v>
      </c>
      <c r="I15" s="95">
        <v>200</v>
      </c>
      <c r="J15" s="101" t="str">
        <f t="shared" si="0"/>
        <v>Media</v>
      </c>
      <c r="K15" s="321">
        <f>IF(J15="","",IF(J15="Muy Baja",0.2,IF(J15="Baja",0.4,IF(J15="Media",0.6,IF(J15="Alta",0.8,IF(J15="Muy Alta",1, ))))))</f>
        <v>0.6</v>
      </c>
      <c r="L15" s="95" t="s">
        <v>184</v>
      </c>
      <c r="M15" s="321" t="s">
        <v>184</v>
      </c>
      <c r="N15" s="101" t="s">
        <v>136</v>
      </c>
      <c r="O15" s="321">
        <f t="shared" si="1"/>
        <v>0</v>
      </c>
      <c r="P15" s="101" t="str">
        <f t="shared" si="2"/>
        <v/>
      </c>
      <c r="Q15" s="95">
        <v>1</v>
      </c>
      <c r="R15" s="356" t="s">
        <v>185</v>
      </c>
      <c r="S15" s="97" t="str">
        <f t="shared" si="10"/>
        <v>Probabilidad</v>
      </c>
      <c r="T15" s="242" t="s">
        <v>138</v>
      </c>
      <c r="U15" s="242" t="s">
        <v>169</v>
      </c>
      <c r="V15" s="100" t="str">
        <f t="shared" si="3"/>
        <v>40%</v>
      </c>
      <c r="W15" s="242" t="s">
        <v>140</v>
      </c>
      <c r="X15" s="242" t="s">
        <v>141</v>
      </c>
      <c r="Y15" s="242" t="s">
        <v>142</v>
      </c>
      <c r="Z15" s="243">
        <f t="shared" si="4"/>
        <v>0.36</v>
      </c>
      <c r="AA15" s="106" t="str">
        <f t="shared" si="5"/>
        <v>Baja</v>
      </c>
      <c r="AB15" s="100">
        <f t="shared" si="6"/>
        <v>0.36</v>
      </c>
      <c r="AC15" s="106" t="str">
        <f t="shared" si="7"/>
        <v>Leve</v>
      </c>
      <c r="AD15" s="100">
        <f t="shared" si="8"/>
        <v>0</v>
      </c>
      <c r="AE15" s="106" t="str">
        <f t="shared" si="9"/>
        <v>Bajo</v>
      </c>
      <c r="AF15" s="242" t="s">
        <v>143</v>
      </c>
      <c r="AG15" s="96" t="s">
        <v>186</v>
      </c>
      <c r="AH15" s="96" t="s">
        <v>171</v>
      </c>
      <c r="AI15" s="125">
        <v>44470</v>
      </c>
      <c r="AJ15" s="125">
        <v>44421</v>
      </c>
      <c r="AK15" s="96" t="s">
        <v>187</v>
      </c>
      <c r="AL15" s="97" t="s">
        <v>188</v>
      </c>
      <c r="AM15" s="97" t="s">
        <v>189</v>
      </c>
      <c r="AN15" s="260" t="s">
        <v>150</v>
      </c>
      <c r="AO15" s="241"/>
      <c r="AP15" s="241"/>
      <c r="AQ15" s="241"/>
      <c r="AR15" s="241"/>
      <c r="AS15" s="241"/>
      <c r="AT15" s="241"/>
      <c r="AU15" s="241"/>
      <c r="AV15" s="241"/>
      <c r="AW15" s="241"/>
      <c r="AX15" s="241"/>
      <c r="AY15" s="241"/>
      <c r="AZ15" s="241"/>
      <c r="BA15" s="241"/>
      <c r="BB15" s="241"/>
      <c r="BC15" s="241"/>
      <c r="BD15" s="241"/>
    </row>
    <row r="16" spans="1:56" s="250" customFormat="1" ht="115.5">
      <c r="A16" s="425"/>
      <c r="B16" s="425"/>
      <c r="C16" s="425"/>
      <c r="D16" s="428"/>
      <c r="E16" s="428"/>
      <c r="F16" s="428"/>
      <c r="G16" s="428"/>
      <c r="H16" s="95" t="s">
        <v>166</v>
      </c>
      <c r="I16" s="95">
        <v>200</v>
      </c>
      <c r="J16" s="101" t="str">
        <f t="shared" si="0"/>
        <v>Media</v>
      </c>
      <c r="K16" s="321">
        <v>0.36</v>
      </c>
      <c r="L16" s="95" t="s">
        <v>184</v>
      </c>
      <c r="M16" s="321"/>
      <c r="N16" s="101" t="s">
        <v>136</v>
      </c>
      <c r="O16" s="321">
        <f t="shared" si="1"/>
        <v>0</v>
      </c>
      <c r="P16" s="101" t="str">
        <f t="shared" si="2"/>
        <v/>
      </c>
      <c r="Q16" s="95">
        <v>2</v>
      </c>
      <c r="R16" s="356" t="s">
        <v>190</v>
      </c>
      <c r="S16" s="97" t="str">
        <f t="shared" si="10"/>
        <v>Probabilidad</v>
      </c>
      <c r="T16" s="242" t="s">
        <v>138</v>
      </c>
      <c r="U16" s="242" t="s">
        <v>169</v>
      </c>
      <c r="V16" s="100" t="str">
        <f t="shared" si="3"/>
        <v>40%</v>
      </c>
      <c r="W16" s="242" t="s">
        <v>140</v>
      </c>
      <c r="X16" s="242" t="s">
        <v>141</v>
      </c>
      <c r="Y16" s="242" t="s">
        <v>142</v>
      </c>
      <c r="Z16" s="243">
        <f t="shared" si="4"/>
        <v>0.216</v>
      </c>
      <c r="AA16" s="106" t="str">
        <f t="shared" si="5"/>
        <v>Baja</v>
      </c>
      <c r="AB16" s="100">
        <f t="shared" si="6"/>
        <v>0.216</v>
      </c>
      <c r="AC16" s="106" t="str">
        <f t="shared" si="7"/>
        <v>Leve</v>
      </c>
      <c r="AD16" s="100">
        <f t="shared" si="8"/>
        <v>0</v>
      </c>
      <c r="AE16" s="106" t="str">
        <f t="shared" si="9"/>
        <v>Bajo</v>
      </c>
      <c r="AF16" s="242" t="s">
        <v>143</v>
      </c>
      <c r="AG16" s="96" t="s">
        <v>191</v>
      </c>
      <c r="AH16" s="96" t="s">
        <v>171</v>
      </c>
      <c r="AI16" s="125">
        <v>44470</v>
      </c>
      <c r="AJ16" s="125">
        <v>44421</v>
      </c>
      <c r="AK16" s="96" t="s">
        <v>191</v>
      </c>
      <c r="AL16" s="97" t="s">
        <v>192</v>
      </c>
      <c r="AM16" s="97" t="s">
        <v>193</v>
      </c>
      <c r="AN16" s="260" t="s">
        <v>150</v>
      </c>
      <c r="AO16" s="241"/>
      <c r="AP16" s="241"/>
      <c r="AQ16" s="241"/>
      <c r="AR16" s="241"/>
      <c r="AS16" s="241"/>
      <c r="AT16" s="241"/>
      <c r="AU16" s="241"/>
      <c r="AV16" s="241"/>
      <c r="AW16" s="241"/>
      <c r="AX16" s="241"/>
      <c r="AY16" s="241"/>
      <c r="AZ16" s="241"/>
      <c r="BA16" s="241"/>
      <c r="BB16" s="241"/>
      <c r="BC16" s="241"/>
      <c r="BD16" s="241"/>
    </row>
    <row r="17" spans="1:56" s="94" customFormat="1" ht="132">
      <c r="A17" s="462">
        <v>5</v>
      </c>
      <c r="B17" s="462" t="s">
        <v>161</v>
      </c>
      <c r="C17" s="462" t="s">
        <v>162</v>
      </c>
      <c r="D17" s="435" t="s">
        <v>194</v>
      </c>
      <c r="E17" s="435" t="s">
        <v>195</v>
      </c>
      <c r="F17" s="435" t="s">
        <v>196</v>
      </c>
      <c r="G17" s="435" t="s">
        <v>197</v>
      </c>
      <c r="H17" s="129" t="s">
        <v>134</v>
      </c>
      <c r="I17" s="121">
        <v>100</v>
      </c>
      <c r="J17" s="323" t="str">
        <f t="shared" si="0"/>
        <v>Media</v>
      </c>
      <c r="K17" s="324">
        <f>IF(J17="","",IF(J17="Muy Baja",0.2,IF(J17="Baja",0.4,IF(J17="Media",0.6,IF(J17="Alta",0.8,IF(J17="Muy Alta",1, ))))))</f>
        <v>0.6</v>
      </c>
      <c r="L17" s="129" t="s">
        <v>135</v>
      </c>
      <c r="M17" s="131" t="s">
        <v>135</v>
      </c>
      <c r="N17" s="101" t="s">
        <v>136</v>
      </c>
      <c r="O17" s="324">
        <f t="shared" si="1"/>
        <v>0</v>
      </c>
      <c r="P17" s="132" t="str">
        <f t="shared" si="2"/>
        <v/>
      </c>
      <c r="Q17" s="121">
        <v>1</v>
      </c>
      <c r="R17" s="385" t="s">
        <v>198</v>
      </c>
      <c r="S17" s="134" t="str">
        <f t="shared" si="10"/>
        <v>Probabilidad</v>
      </c>
      <c r="T17" s="135" t="s">
        <v>138</v>
      </c>
      <c r="U17" s="135" t="s">
        <v>169</v>
      </c>
      <c r="V17" s="136" t="str">
        <f t="shared" si="3"/>
        <v>40%</v>
      </c>
      <c r="W17" s="135" t="s">
        <v>140</v>
      </c>
      <c r="X17" s="135" t="s">
        <v>141</v>
      </c>
      <c r="Y17" s="135" t="s">
        <v>142</v>
      </c>
      <c r="Z17" s="137">
        <f t="shared" si="4"/>
        <v>0.36</v>
      </c>
      <c r="AA17" s="138" t="str">
        <f t="shared" si="5"/>
        <v>Baja</v>
      </c>
      <c r="AB17" s="139">
        <f t="shared" si="6"/>
        <v>0.36</v>
      </c>
      <c r="AC17" s="138" t="str">
        <f t="shared" si="7"/>
        <v>Leve</v>
      </c>
      <c r="AD17" s="139">
        <f t="shared" si="8"/>
        <v>0</v>
      </c>
      <c r="AE17" s="140" t="str">
        <f t="shared" si="9"/>
        <v>Bajo</v>
      </c>
      <c r="AF17" s="135" t="s">
        <v>143</v>
      </c>
      <c r="AG17" s="129"/>
      <c r="AH17" s="127" t="s">
        <v>199</v>
      </c>
      <c r="AI17" s="141"/>
      <c r="AJ17" s="142">
        <v>44299</v>
      </c>
      <c r="AK17" s="128" t="s">
        <v>200</v>
      </c>
      <c r="AL17" s="129"/>
      <c r="AM17" s="129"/>
      <c r="AN17" s="143" t="s">
        <v>160</v>
      </c>
      <c r="AO17" s="93"/>
      <c r="AP17" s="93"/>
      <c r="AQ17" s="93"/>
      <c r="AR17" s="93"/>
      <c r="AS17" s="93"/>
      <c r="AT17" s="93"/>
      <c r="AU17" s="93"/>
      <c r="AV17" s="93"/>
      <c r="AW17" s="93"/>
      <c r="AX17" s="93"/>
      <c r="AY17" s="93"/>
      <c r="AZ17" s="93"/>
      <c r="BA17" s="93"/>
      <c r="BB17" s="93"/>
      <c r="BC17" s="93"/>
      <c r="BD17" s="93"/>
    </row>
    <row r="18" spans="1:56" s="94" customFormat="1" ht="75">
      <c r="A18" s="463"/>
      <c r="B18" s="463"/>
      <c r="C18" s="463"/>
      <c r="D18" s="465"/>
      <c r="E18" s="465"/>
      <c r="F18" s="465"/>
      <c r="G18" s="465"/>
      <c r="H18" s="129" t="s">
        <v>134</v>
      </c>
      <c r="I18" s="121">
        <v>100</v>
      </c>
      <c r="J18" s="323" t="str">
        <f t="shared" si="0"/>
        <v>Media</v>
      </c>
      <c r="K18" s="324">
        <v>0.36</v>
      </c>
      <c r="L18" s="129" t="s">
        <v>135</v>
      </c>
      <c r="M18" s="300"/>
      <c r="N18" s="101" t="s">
        <v>136</v>
      </c>
      <c r="O18" s="324">
        <f t="shared" si="1"/>
        <v>0</v>
      </c>
      <c r="P18" s="132" t="str">
        <f t="shared" si="2"/>
        <v/>
      </c>
      <c r="Q18" s="121">
        <v>2</v>
      </c>
      <c r="R18" s="385" t="s">
        <v>201</v>
      </c>
      <c r="S18" s="134" t="str">
        <f t="shared" si="10"/>
        <v>Probabilidad</v>
      </c>
      <c r="T18" s="135" t="s">
        <v>138</v>
      </c>
      <c r="U18" s="135" t="s">
        <v>169</v>
      </c>
      <c r="V18" s="136" t="str">
        <f t="shared" si="3"/>
        <v>40%</v>
      </c>
      <c r="W18" s="135" t="s">
        <v>140</v>
      </c>
      <c r="X18" s="135" t="s">
        <v>141</v>
      </c>
      <c r="Y18" s="135" t="s">
        <v>142</v>
      </c>
      <c r="Z18" s="137">
        <f t="shared" si="4"/>
        <v>0.216</v>
      </c>
      <c r="AA18" s="138" t="str">
        <f t="shared" si="5"/>
        <v>Baja</v>
      </c>
      <c r="AB18" s="139">
        <f t="shared" si="6"/>
        <v>0.216</v>
      </c>
      <c r="AC18" s="138" t="str">
        <f t="shared" si="7"/>
        <v>Leve</v>
      </c>
      <c r="AD18" s="139">
        <f t="shared" si="8"/>
        <v>0</v>
      </c>
      <c r="AE18" s="140" t="str">
        <f t="shared" si="9"/>
        <v>Bajo</v>
      </c>
      <c r="AF18" s="135" t="s">
        <v>143</v>
      </c>
      <c r="AG18" s="129"/>
      <c r="AH18" s="144"/>
      <c r="AI18" s="144"/>
      <c r="AJ18" s="144"/>
      <c r="AK18" s="144"/>
      <c r="AL18" s="129"/>
      <c r="AM18" s="129"/>
      <c r="AN18" s="143" t="s">
        <v>160</v>
      </c>
      <c r="AO18" s="93"/>
      <c r="AP18" s="93"/>
      <c r="AQ18" s="93"/>
      <c r="AR18" s="93"/>
      <c r="AS18" s="93"/>
      <c r="AT18" s="93"/>
      <c r="AU18" s="93"/>
      <c r="AV18" s="93"/>
      <c r="AW18" s="93"/>
      <c r="AX18" s="93"/>
      <c r="AY18" s="93"/>
      <c r="AZ18" s="93"/>
      <c r="BA18" s="93"/>
      <c r="BB18" s="93"/>
      <c r="BC18" s="93"/>
      <c r="BD18" s="93"/>
    </row>
    <row r="19" spans="1:56" s="94" customFormat="1" ht="75">
      <c r="A19" s="464"/>
      <c r="B19" s="464"/>
      <c r="C19" s="464"/>
      <c r="D19" s="436"/>
      <c r="E19" s="436"/>
      <c r="F19" s="436"/>
      <c r="G19" s="436"/>
      <c r="H19" s="129" t="s">
        <v>134</v>
      </c>
      <c r="I19" s="121">
        <v>100</v>
      </c>
      <c r="J19" s="323" t="str">
        <f t="shared" si="0"/>
        <v>Media</v>
      </c>
      <c r="K19" s="324">
        <v>0.25</v>
      </c>
      <c r="L19" s="129" t="s">
        <v>135</v>
      </c>
      <c r="M19" s="301"/>
      <c r="N19" s="101" t="s">
        <v>136</v>
      </c>
      <c r="O19" s="324">
        <f t="shared" si="1"/>
        <v>0</v>
      </c>
      <c r="P19" s="132" t="str">
        <f t="shared" si="2"/>
        <v/>
      </c>
      <c r="Q19" s="121">
        <v>3</v>
      </c>
      <c r="R19" s="385" t="s">
        <v>202</v>
      </c>
      <c r="S19" s="134" t="str">
        <f t="shared" si="10"/>
        <v>Probabilidad</v>
      </c>
      <c r="T19" s="135" t="s">
        <v>138</v>
      </c>
      <c r="U19" s="135" t="s">
        <v>169</v>
      </c>
      <c r="V19" s="136" t="str">
        <f t="shared" si="3"/>
        <v>40%</v>
      </c>
      <c r="W19" s="135" t="s">
        <v>140</v>
      </c>
      <c r="X19" s="135" t="s">
        <v>141</v>
      </c>
      <c r="Y19" s="135" t="s">
        <v>142</v>
      </c>
      <c r="Z19" s="137">
        <f t="shared" si="4"/>
        <v>0.15</v>
      </c>
      <c r="AA19" s="138" t="str">
        <f t="shared" si="5"/>
        <v>Muy Baja</v>
      </c>
      <c r="AB19" s="139">
        <f t="shared" si="6"/>
        <v>0.15</v>
      </c>
      <c r="AC19" s="138" t="str">
        <f t="shared" si="7"/>
        <v>Leve</v>
      </c>
      <c r="AD19" s="139">
        <f t="shared" si="8"/>
        <v>0</v>
      </c>
      <c r="AE19" s="140" t="str">
        <f t="shared" si="9"/>
        <v>Bajo</v>
      </c>
      <c r="AF19" s="135" t="s">
        <v>143</v>
      </c>
      <c r="AG19" s="129"/>
      <c r="AH19" s="126"/>
      <c r="AI19" s="126"/>
      <c r="AJ19" s="126"/>
      <c r="AK19" s="126"/>
      <c r="AL19" s="129"/>
      <c r="AM19" s="129"/>
      <c r="AN19" s="143" t="s">
        <v>160</v>
      </c>
      <c r="AO19" s="93"/>
      <c r="AP19" s="93"/>
      <c r="AQ19" s="93"/>
      <c r="AR19" s="93"/>
      <c r="AS19" s="93"/>
      <c r="AT19" s="93"/>
      <c r="AU19" s="93"/>
      <c r="AV19" s="93"/>
      <c r="AW19" s="93"/>
      <c r="AX19" s="93"/>
      <c r="AY19" s="93"/>
      <c r="AZ19" s="93"/>
      <c r="BA19" s="93"/>
      <c r="BB19" s="93"/>
      <c r="BC19" s="93"/>
      <c r="BD19" s="93"/>
    </row>
    <row r="20" spans="1:56" s="94" customFormat="1" ht="75">
      <c r="A20" s="145">
        <v>6</v>
      </c>
      <c r="B20" s="145" t="s">
        <v>203</v>
      </c>
      <c r="C20" s="146" t="s">
        <v>162</v>
      </c>
      <c r="D20" s="147" t="s">
        <v>194</v>
      </c>
      <c r="E20" s="147" t="s">
        <v>204</v>
      </c>
      <c r="F20" s="147" t="s">
        <v>205</v>
      </c>
      <c r="G20" s="147" t="s">
        <v>206</v>
      </c>
      <c r="H20" s="147" t="s">
        <v>207</v>
      </c>
      <c r="I20" s="149">
        <v>1</v>
      </c>
      <c r="J20" s="325" t="str">
        <f t="shared" si="0"/>
        <v>Muy Baja</v>
      </c>
      <c r="K20" s="150">
        <f>IF(J20="","",IF(J20="Muy Baja",0.2,IF(J20="Baja",0.4,IF(J20="Media",0.6,IF(J20="Alta",0.8,IF(J20="Muy Alta",1, ))))))</f>
        <v>0.2</v>
      </c>
      <c r="L20" s="326"/>
      <c r="M20" s="150" t="s">
        <v>208</v>
      </c>
      <c r="N20" s="101" t="s">
        <v>136</v>
      </c>
      <c r="O20" s="150">
        <f t="shared" si="1"/>
        <v>0</v>
      </c>
      <c r="P20" s="151" t="str">
        <f t="shared" si="2"/>
        <v/>
      </c>
      <c r="Q20" s="149">
        <v>1</v>
      </c>
      <c r="R20" s="386" t="s">
        <v>209</v>
      </c>
      <c r="S20" s="152" t="str">
        <f t="shared" si="10"/>
        <v>Probabilidad</v>
      </c>
      <c r="T20" s="153" t="s">
        <v>138</v>
      </c>
      <c r="U20" s="153" t="s">
        <v>169</v>
      </c>
      <c r="V20" s="154" t="str">
        <f t="shared" si="3"/>
        <v>40%</v>
      </c>
      <c r="W20" s="153" t="s">
        <v>140</v>
      </c>
      <c r="X20" s="153" t="s">
        <v>141</v>
      </c>
      <c r="Y20" s="153" t="s">
        <v>142</v>
      </c>
      <c r="Z20" s="155">
        <f t="shared" si="4"/>
        <v>0.12</v>
      </c>
      <c r="AA20" s="156" t="str">
        <f t="shared" si="5"/>
        <v>Muy Baja</v>
      </c>
      <c r="AB20" s="154">
        <f t="shared" si="6"/>
        <v>0.12</v>
      </c>
      <c r="AC20" s="156" t="str">
        <f t="shared" si="7"/>
        <v>Leve</v>
      </c>
      <c r="AD20" s="154">
        <f t="shared" si="8"/>
        <v>0</v>
      </c>
      <c r="AE20" s="157" t="str">
        <f t="shared" si="9"/>
        <v>Bajo</v>
      </c>
      <c r="AF20" s="153" t="s">
        <v>143</v>
      </c>
      <c r="AG20" s="158" t="s">
        <v>210</v>
      </c>
      <c r="AH20" s="147" t="s">
        <v>199</v>
      </c>
      <c r="AI20" s="159">
        <v>2020</v>
      </c>
      <c r="AJ20" s="160">
        <v>44299</v>
      </c>
      <c r="AK20" s="471" t="s">
        <v>211</v>
      </c>
      <c r="AL20" s="472"/>
      <c r="AM20" s="473"/>
      <c r="AN20" s="143" t="s">
        <v>160</v>
      </c>
      <c r="AO20" s="93"/>
      <c r="AP20" s="93"/>
      <c r="AQ20" s="93"/>
      <c r="AR20" s="93"/>
      <c r="AS20" s="93"/>
      <c r="AT20" s="93"/>
      <c r="AU20" s="93"/>
      <c r="AV20" s="93"/>
      <c r="AW20" s="93"/>
      <c r="AX20" s="93"/>
      <c r="AY20" s="93"/>
      <c r="AZ20" s="93"/>
      <c r="BA20" s="93"/>
      <c r="BB20" s="93"/>
      <c r="BC20" s="93"/>
      <c r="BD20" s="93"/>
    </row>
    <row r="21" spans="1:56" s="94" customFormat="1" ht="198">
      <c r="A21" s="145">
        <v>7</v>
      </c>
      <c r="B21" s="145" t="s">
        <v>203</v>
      </c>
      <c r="C21" s="146" t="s">
        <v>212</v>
      </c>
      <c r="D21" s="147" t="s">
        <v>151</v>
      </c>
      <c r="E21" s="147" t="s">
        <v>213</v>
      </c>
      <c r="F21" s="147" t="s">
        <v>214</v>
      </c>
      <c r="G21" s="147" t="s">
        <v>215</v>
      </c>
      <c r="H21" s="147" t="s">
        <v>134</v>
      </c>
      <c r="I21" s="149">
        <v>1</v>
      </c>
      <c r="J21" s="325" t="str">
        <f t="shared" si="0"/>
        <v>Muy Baja</v>
      </c>
      <c r="K21" s="150">
        <f>IF(J21="","",IF(J21="Muy Baja",0.2,IF(J21="Baja",0.4,IF(J21="Media",0.6,IF(J21="Alta",0.8,IF(J21="Muy Alta",1, ))))))</f>
        <v>0.2</v>
      </c>
      <c r="L21" s="147"/>
      <c r="M21" s="150" t="s">
        <v>208</v>
      </c>
      <c r="N21" s="101" t="s">
        <v>136</v>
      </c>
      <c r="O21" s="150">
        <f t="shared" si="1"/>
        <v>0</v>
      </c>
      <c r="P21" s="151" t="str">
        <f t="shared" si="2"/>
        <v/>
      </c>
      <c r="Q21" s="149">
        <v>1</v>
      </c>
      <c r="R21" s="386" t="s">
        <v>216</v>
      </c>
      <c r="S21" s="152" t="str">
        <f t="shared" si="10"/>
        <v>Probabilidad</v>
      </c>
      <c r="T21" s="153" t="s">
        <v>138</v>
      </c>
      <c r="U21" s="153" t="s">
        <v>169</v>
      </c>
      <c r="V21" s="154" t="str">
        <f t="shared" si="3"/>
        <v>40%</v>
      </c>
      <c r="W21" s="153" t="s">
        <v>140</v>
      </c>
      <c r="X21" s="153" t="s">
        <v>141</v>
      </c>
      <c r="Y21" s="153" t="s">
        <v>142</v>
      </c>
      <c r="Z21" s="155">
        <f t="shared" si="4"/>
        <v>0.12</v>
      </c>
      <c r="AA21" s="156" t="str">
        <f t="shared" si="5"/>
        <v>Muy Baja</v>
      </c>
      <c r="AB21" s="154">
        <f t="shared" si="6"/>
        <v>0.12</v>
      </c>
      <c r="AC21" s="156" t="str">
        <f t="shared" si="7"/>
        <v>Leve</v>
      </c>
      <c r="AD21" s="154">
        <f t="shared" si="8"/>
        <v>0</v>
      </c>
      <c r="AE21" s="157" t="str">
        <f t="shared" si="9"/>
        <v>Bajo</v>
      </c>
      <c r="AF21" s="153" t="s">
        <v>217</v>
      </c>
      <c r="AG21" s="148" t="s">
        <v>218</v>
      </c>
      <c r="AH21" s="147" t="s">
        <v>219</v>
      </c>
      <c r="AI21" s="161" t="s">
        <v>220</v>
      </c>
      <c r="AJ21" s="160">
        <v>44294</v>
      </c>
      <c r="AK21" s="158" t="s">
        <v>221</v>
      </c>
      <c r="AL21" s="149"/>
      <c r="AM21" s="149"/>
      <c r="AN21" s="143" t="s">
        <v>160</v>
      </c>
      <c r="AO21" s="93"/>
      <c r="AP21" s="93"/>
      <c r="AQ21" s="93"/>
      <c r="AR21" s="93"/>
      <c r="AS21" s="93"/>
      <c r="AT21" s="93"/>
      <c r="AU21" s="93"/>
      <c r="AV21" s="93"/>
      <c r="AW21" s="93"/>
      <c r="AX21" s="93"/>
      <c r="AY21" s="93"/>
      <c r="AZ21" s="93"/>
      <c r="BA21" s="93"/>
      <c r="BB21" s="93"/>
      <c r="BC21" s="93"/>
      <c r="BD21" s="93"/>
    </row>
    <row r="22" spans="1:56" s="250" customFormat="1" ht="409.5">
      <c r="A22" s="305">
        <v>8</v>
      </c>
      <c r="B22" s="305" t="s">
        <v>222</v>
      </c>
      <c r="C22" s="305" t="s">
        <v>212</v>
      </c>
      <c r="D22" s="95" t="s">
        <v>151</v>
      </c>
      <c r="E22" s="124" t="s">
        <v>223</v>
      </c>
      <c r="F22" s="124" t="s">
        <v>224</v>
      </c>
      <c r="G22" s="124" t="s">
        <v>225</v>
      </c>
      <c r="H22" s="124" t="s">
        <v>134</v>
      </c>
      <c r="I22" s="124">
        <v>6420</v>
      </c>
      <c r="J22" s="101" t="str">
        <f t="shared" si="0"/>
        <v>Muy Alta</v>
      </c>
      <c r="K22" s="321">
        <f>IF(J22="","",IF(J22="Muy Baja",0.2,IF(J22="Baja",0.4,IF(J22="Media",0.6,IF(J22="Alta",0.8,IF(J22="Muy Alta",1, ))))))</f>
        <v>1</v>
      </c>
      <c r="L22" s="327" t="s">
        <v>226</v>
      </c>
      <c r="M22" s="321" t="s">
        <v>226</v>
      </c>
      <c r="N22" s="101" t="s">
        <v>136</v>
      </c>
      <c r="O22" s="321">
        <f t="shared" si="1"/>
        <v>0</v>
      </c>
      <c r="P22" s="101" t="str">
        <f t="shared" si="2"/>
        <v/>
      </c>
      <c r="Q22" s="95">
        <v>1</v>
      </c>
      <c r="R22" s="356" t="s">
        <v>227</v>
      </c>
      <c r="S22" s="97" t="str">
        <f t="shared" si="10"/>
        <v>Probabilidad</v>
      </c>
      <c r="T22" s="242" t="s">
        <v>138</v>
      </c>
      <c r="U22" s="242" t="s">
        <v>169</v>
      </c>
      <c r="V22" s="100" t="str">
        <f t="shared" si="3"/>
        <v>40%</v>
      </c>
      <c r="W22" s="242" t="s">
        <v>140</v>
      </c>
      <c r="X22" s="242" t="s">
        <v>141</v>
      </c>
      <c r="Y22" s="242" t="s">
        <v>142</v>
      </c>
      <c r="Z22" s="243">
        <f t="shared" si="4"/>
        <v>0.6</v>
      </c>
      <c r="AA22" s="106" t="str">
        <f t="shared" si="5"/>
        <v>Media</v>
      </c>
      <c r="AB22" s="100">
        <f t="shared" si="6"/>
        <v>0.6</v>
      </c>
      <c r="AC22" s="106" t="str">
        <f t="shared" si="7"/>
        <v>Leve</v>
      </c>
      <c r="AD22" s="100">
        <f t="shared" si="8"/>
        <v>0</v>
      </c>
      <c r="AE22" s="106" t="str">
        <f t="shared" si="9"/>
        <v>Moderado</v>
      </c>
      <c r="AF22" s="242" t="s">
        <v>143</v>
      </c>
      <c r="AG22" s="97" t="s">
        <v>228</v>
      </c>
      <c r="AH22" s="97" t="s">
        <v>219</v>
      </c>
      <c r="AI22" s="125">
        <v>42278</v>
      </c>
      <c r="AJ22" s="163">
        <v>44418</v>
      </c>
      <c r="AK22" s="97" t="s">
        <v>229</v>
      </c>
      <c r="AL22" s="97" t="s">
        <v>230</v>
      </c>
      <c r="AM22" s="97" t="s">
        <v>231</v>
      </c>
      <c r="AN22" s="260" t="s">
        <v>150</v>
      </c>
      <c r="AO22" s="241"/>
      <c r="AP22" s="241"/>
      <c r="AQ22" s="241"/>
      <c r="AR22" s="241"/>
      <c r="AS22" s="241"/>
      <c r="AT22" s="241"/>
      <c r="AU22" s="241"/>
      <c r="AV22" s="241"/>
      <c r="AW22" s="241"/>
      <c r="AX22" s="241"/>
      <c r="AY22" s="241"/>
      <c r="AZ22" s="241"/>
      <c r="BA22" s="241"/>
      <c r="BB22" s="241"/>
      <c r="BC22" s="241"/>
      <c r="BD22" s="241"/>
    </row>
    <row r="23" spans="1:56" s="250" customFormat="1" ht="297" customHeight="1">
      <c r="A23" s="423">
        <v>9</v>
      </c>
      <c r="B23" s="423" t="s">
        <v>161</v>
      </c>
      <c r="C23" s="423" t="s">
        <v>212</v>
      </c>
      <c r="D23" s="429" t="s">
        <v>151</v>
      </c>
      <c r="E23" s="429" t="s">
        <v>232</v>
      </c>
      <c r="F23" s="429" t="s">
        <v>233</v>
      </c>
      <c r="G23" s="429" t="s">
        <v>234</v>
      </c>
      <c r="H23" s="429" t="s">
        <v>166</v>
      </c>
      <c r="I23" s="124">
        <v>12</v>
      </c>
      <c r="J23" s="101" t="str">
        <f t="shared" si="0"/>
        <v>Baja</v>
      </c>
      <c r="K23" s="321">
        <f>IF(J23="","",IF(J23="Muy Baja",0.2,IF(J23="Baja",0.4,IF(J23="Media",0.6,IF(J23="Alta",0.8,IF(J23="Muy Alta",1, ))))))</f>
        <v>0.4</v>
      </c>
      <c r="L23" s="95" t="s">
        <v>235</v>
      </c>
      <c r="M23" s="321" t="s">
        <v>235</v>
      </c>
      <c r="N23" s="101" t="s">
        <v>136</v>
      </c>
      <c r="O23" s="321">
        <f t="shared" si="1"/>
        <v>0</v>
      </c>
      <c r="P23" s="101" t="str">
        <f t="shared" si="2"/>
        <v/>
      </c>
      <c r="Q23" s="95">
        <v>1</v>
      </c>
      <c r="R23" s="350" t="s">
        <v>236</v>
      </c>
      <c r="S23" s="97" t="str">
        <f t="shared" si="10"/>
        <v>Probabilidad</v>
      </c>
      <c r="T23" s="242" t="s">
        <v>138</v>
      </c>
      <c r="U23" s="242" t="s">
        <v>169</v>
      </c>
      <c r="V23" s="100" t="str">
        <f t="shared" si="3"/>
        <v>40%</v>
      </c>
      <c r="W23" s="242" t="s">
        <v>140</v>
      </c>
      <c r="X23" s="242" t="s">
        <v>141</v>
      </c>
      <c r="Y23" s="242" t="s">
        <v>142</v>
      </c>
      <c r="Z23" s="243">
        <f t="shared" si="4"/>
        <v>0.24</v>
      </c>
      <c r="AA23" s="106" t="str">
        <f t="shared" si="5"/>
        <v>Baja</v>
      </c>
      <c r="AB23" s="100">
        <f t="shared" si="6"/>
        <v>0.24</v>
      </c>
      <c r="AC23" s="106" t="str">
        <f t="shared" si="7"/>
        <v>Leve</v>
      </c>
      <c r="AD23" s="100">
        <f t="shared" si="8"/>
        <v>0</v>
      </c>
      <c r="AE23" s="106" t="str">
        <f t="shared" si="9"/>
        <v>Bajo</v>
      </c>
      <c r="AF23" s="242" t="s">
        <v>143</v>
      </c>
      <c r="AG23" s="97" t="s">
        <v>237</v>
      </c>
      <c r="AH23" s="164" t="s">
        <v>219</v>
      </c>
      <c r="AI23" s="165">
        <v>43272</v>
      </c>
      <c r="AJ23" s="186">
        <v>44421</v>
      </c>
      <c r="AK23" s="164" t="s">
        <v>238</v>
      </c>
      <c r="AL23" s="97" t="s">
        <v>239</v>
      </c>
      <c r="AM23" s="97" t="s">
        <v>240</v>
      </c>
      <c r="AN23" s="260" t="s">
        <v>150</v>
      </c>
      <c r="AO23" s="241"/>
      <c r="AP23" s="241"/>
      <c r="AQ23" s="241"/>
      <c r="AR23" s="241"/>
      <c r="AS23" s="241"/>
      <c r="AT23" s="241"/>
      <c r="AU23" s="241"/>
      <c r="AV23" s="241"/>
      <c r="AW23" s="241"/>
      <c r="AX23" s="241"/>
      <c r="AY23" s="241"/>
      <c r="AZ23" s="241"/>
      <c r="BA23" s="241"/>
      <c r="BB23" s="241"/>
      <c r="BC23" s="241"/>
      <c r="BD23" s="241"/>
    </row>
    <row r="24" spans="1:56" s="250" customFormat="1" ht="214.5">
      <c r="A24" s="425"/>
      <c r="B24" s="425"/>
      <c r="C24" s="425"/>
      <c r="D24" s="431"/>
      <c r="E24" s="431"/>
      <c r="F24" s="431"/>
      <c r="G24" s="431"/>
      <c r="H24" s="431"/>
      <c r="I24" s="124">
        <v>12</v>
      </c>
      <c r="J24" s="101" t="str">
        <f t="shared" si="0"/>
        <v>Baja</v>
      </c>
      <c r="K24" s="321">
        <v>0.24</v>
      </c>
      <c r="L24" s="95" t="s">
        <v>235</v>
      </c>
      <c r="M24" s="321"/>
      <c r="N24" s="101" t="s">
        <v>136</v>
      </c>
      <c r="O24" s="321">
        <f t="shared" si="1"/>
        <v>0</v>
      </c>
      <c r="P24" s="101" t="str">
        <f t="shared" si="2"/>
        <v/>
      </c>
      <c r="Q24" s="95">
        <v>2</v>
      </c>
      <c r="R24" s="356" t="s">
        <v>241</v>
      </c>
      <c r="S24" s="97" t="str">
        <f t="shared" si="10"/>
        <v>Probabilidad</v>
      </c>
      <c r="T24" s="242" t="s">
        <v>138</v>
      </c>
      <c r="U24" s="242" t="s">
        <v>169</v>
      </c>
      <c r="V24" s="100" t="str">
        <f t="shared" si="3"/>
        <v>40%</v>
      </c>
      <c r="W24" s="242" t="s">
        <v>140</v>
      </c>
      <c r="X24" s="242" t="s">
        <v>141</v>
      </c>
      <c r="Y24" s="242" t="s">
        <v>142</v>
      </c>
      <c r="Z24" s="243">
        <f t="shared" si="4"/>
        <v>0.14399999999999999</v>
      </c>
      <c r="AA24" s="106" t="str">
        <f t="shared" si="5"/>
        <v>Muy Baja</v>
      </c>
      <c r="AB24" s="100">
        <f t="shared" si="6"/>
        <v>0.14399999999999999</v>
      </c>
      <c r="AC24" s="106" t="str">
        <f t="shared" si="7"/>
        <v>Leve</v>
      </c>
      <c r="AD24" s="100">
        <f t="shared" si="8"/>
        <v>0</v>
      </c>
      <c r="AE24" s="106" t="str">
        <f t="shared" si="9"/>
        <v>Bajo</v>
      </c>
      <c r="AF24" s="242" t="s">
        <v>143</v>
      </c>
      <c r="AG24" s="97" t="s">
        <v>242</v>
      </c>
      <c r="AH24" s="261"/>
      <c r="AI24" s="261"/>
      <c r="AJ24" s="261"/>
      <c r="AK24" s="261"/>
      <c r="AL24" s="97" t="s">
        <v>243</v>
      </c>
      <c r="AM24" s="97" t="s">
        <v>244</v>
      </c>
      <c r="AN24" s="260" t="s">
        <v>150</v>
      </c>
      <c r="AO24" s="241"/>
      <c r="AP24" s="241"/>
      <c r="AQ24" s="241"/>
      <c r="AR24" s="241"/>
      <c r="AS24" s="241"/>
      <c r="AT24" s="241"/>
      <c r="AU24" s="241"/>
      <c r="AV24" s="241"/>
      <c r="AW24" s="241"/>
      <c r="AX24" s="241"/>
      <c r="AY24" s="241"/>
      <c r="AZ24" s="241"/>
      <c r="BA24" s="241"/>
      <c r="BB24" s="241"/>
      <c r="BC24" s="241"/>
      <c r="BD24" s="241"/>
    </row>
    <row r="25" spans="1:56" s="250" customFormat="1" ht="231" customHeight="1">
      <c r="A25" s="423">
        <v>10</v>
      </c>
      <c r="B25" s="423" t="s">
        <v>161</v>
      </c>
      <c r="C25" s="423" t="s">
        <v>212</v>
      </c>
      <c r="D25" s="429" t="s">
        <v>151</v>
      </c>
      <c r="E25" s="429" t="s">
        <v>245</v>
      </c>
      <c r="F25" s="429" t="s">
        <v>246</v>
      </c>
      <c r="G25" s="429" t="s">
        <v>247</v>
      </c>
      <c r="H25" s="124" t="s">
        <v>134</v>
      </c>
      <c r="I25" s="124">
        <v>19</v>
      </c>
      <c r="J25" s="101" t="str">
        <f t="shared" si="0"/>
        <v>Baja</v>
      </c>
      <c r="K25" s="321">
        <f>IF(J25="","",IF(J25="Muy Baja",0.2,IF(J25="Baja",0.4,IF(J25="Media",0.6,IF(J25="Alta",0.8,IF(J25="Muy Alta",1, ))))))</f>
        <v>0.4</v>
      </c>
      <c r="L25" s="95" t="s">
        <v>184</v>
      </c>
      <c r="M25" s="321" t="s">
        <v>184</v>
      </c>
      <c r="N25" s="101" t="s">
        <v>136</v>
      </c>
      <c r="O25" s="321">
        <f t="shared" si="1"/>
        <v>0</v>
      </c>
      <c r="P25" s="101" t="str">
        <f t="shared" si="2"/>
        <v/>
      </c>
      <c r="Q25" s="95">
        <v>1</v>
      </c>
      <c r="R25" s="356" t="s">
        <v>248</v>
      </c>
      <c r="S25" s="97" t="str">
        <f t="shared" si="10"/>
        <v>Probabilidad</v>
      </c>
      <c r="T25" s="242" t="s">
        <v>138</v>
      </c>
      <c r="U25" s="242" t="s">
        <v>169</v>
      </c>
      <c r="V25" s="100" t="str">
        <f t="shared" si="3"/>
        <v>40%</v>
      </c>
      <c r="W25" s="242" t="s">
        <v>140</v>
      </c>
      <c r="X25" s="242" t="s">
        <v>141</v>
      </c>
      <c r="Y25" s="242" t="s">
        <v>142</v>
      </c>
      <c r="Z25" s="243">
        <f t="shared" si="4"/>
        <v>0.24</v>
      </c>
      <c r="AA25" s="106" t="str">
        <f t="shared" si="5"/>
        <v>Baja</v>
      </c>
      <c r="AB25" s="100">
        <f t="shared" si="6"/>
        <v>0.24</v>
      </c>
      <c r="AC25" s="106" t="str">
        <f t="shared" si="7"/>
        <v>Leve</v>
      </c>
      <c r="AD25" s="100">
        <f t="shared" si="8"/>
        <v>0</v>
      </c>
      <c r="AE25" s="106" t="str">
        <f t="shared" si="9"/>
        <v>Bajo</v>
      </c>
      <c r="AF25" s="242" t="s">
        <v>143</v>
      </c>
      <c r="AG25" s="97" t="s">
        <v>249</v>
      </c>
      <c r="AH25" s="97" t="s">
        <v>219</v>
      </c>
      <c r="AI25" s="163">
        <v>44197</v>
      </c>
      <c r="AJ25" s="238">
        <v>6684529</v>
      </c>
      <c r="AK25" s="97" t="s">
        <v>250</v>
      </c>
      <c r="AL25" s="96" t="s">
        <v>251</v>
      </c>
      <c r="AM25" s="97" t="s">
        <v>252</v>
      </c>
      <c r="AN25" s="260" t="s">
        <v>150</v>
      </c>
      <c r="AO25" s="241"/>
      <c r="AP25" s="241"/>
      <c r="AQ25" s="241"/>
      <c r="AR25" s="241"/>
      <c r="AS25" s="241"/>
      <c r="AT25" s="241"/>
      <c r="AU25" s="241"/>
      <c r="AV25" s="241"/>
      <c r="AW25" s="241"/>
      <c r="AX25" s="241"/>
      <c r="AY25" s="241"/>
      <c r="AZ25" s="241"/>
      <c r="BA25" s="241"/>
      <c r="BB25" s="241"/>
      <c r="BC25" s="241"/>
      <c r="BD25" s="241"/>
    </row>
    <row r="26" spans="1:56" s="250" customFormat="1" ht="99">
      <c r="A26" s="424"/>
      <c r="B26" s="424"/>
      <c r="C26" s="424"/>
      <c r="D26" s="430"/>
      <c r="E26" s="430"/>
      <c r="F26" s="430"/>
      <c r="G26" s="430"/>
      <c r="H26" s="124" t="s">
        <v>134</v>
      </c>
      <c r="I26" s="124">
        <v>19</v>
      </c>
      <c r="J26" s="101" t="str">
        <f t="shared" si="0"/>
        <v>Baja</v>
      </c>
      <c r="K26" s="321">
        <v>0.24</v>
      </c>
      <c r="L26" s="95" t="s">
        <v>184</v>
      </c>
      <c r="M26" s="321"/>
      <c r="N26" s="101" t="s">
        <v>136</v>
      </c>
      <c r="O26" s="321">
        <f t="shared" si="1"/>
        <v>0</v>
      </c>
      <c r="P26" s="101" t="str">
        <f t="shared" si="2"/>
        <v/>
      </c>
      <c r="Q26" s="95">
        <v>2</v>
      </c>
      <c r="R26" s="356" t="s">
        <v>253</v>
      </c>
      <c r="S26" s="97" t="str">
        <f t="shared" si="10"/>
        <v>Probabilidad</v>
      </c>
      <c r="T26" s="242" t="s">
        <v>138</v>
      </c>
      <c r="U26" s="242" t="s">
        <v>169</v>
      </c>
      <c r="V26" s="100" t="str">
        <f t="shared" si="3"/>
        <v>40%</v>
      </c>
      <c r="W26" s="242" t="s">
        <v>140</v>
      </c>
      <c r="X26" s="242" t="s">
        <v>141</v>
      </c>
      <c r="Y26" s="242" t="s">
        <v>142</v>
      </c>
      <c r="Z26" s="243">
        <f t="shared" si="4"/>
        <v>0.14399999999999999</v>
      </c>
      <c r="AA26" s="106" t="str">
        <f t="shared" si="5"/>
        <v>Muy Baja</v>
      </c>
      <c r="AB26" s="100">
        <f t="shared" si="6"/>
        <v>0.14399999999999999</v>
      </c>
      <c r="AC26" s="106" t="str">
        <f t="shared" si="7"/>
        <v>Leve</v>
      </c>
      <c r="AD26" s="100">
        <f t="shared" si="8"/>
        <v>0</v>
      </c>
      <c r="AE26" s="106" t="str">
        <f t="shared" si="9"/>
        <v>Bajo</v>
      </c>
      <c r="AF26" s="242" t="s">
        <v>143</v>
      </c>
      <c r="AG26" s="97" t="s">
        <v>254</v>
      </c>
      <c r="AH26" s="97" t="s">
        <v>219</v>
      </c>
      <c r="AI26" s="163">
        <v>44197</v>
      </c>
      <c r="AJ26" s="163">
        <v>44421</v>
      </c>
      <c r="AK26" s="97" t="s">
        <v>255</v>
      </c>
      <c r="AL26" s="166" t="s">
        <v>256</v>
      </c>
      <c r="AM26" s="97" t="s">
        <v>257</v>
      </c>
      <c r="AN26" s="260" t="s">
        <v>150</v>
      </c>
      <c r="AO26" s="241"/>
      <c r="AP26" s="241"/>
      <c r="AQ26" s="241"/>
      <c r="AR26" s="241"/>
      <c r="AS26" s="241"/>
      <c r="AT26" s="241"/>
      <c r="AU26" s="241"/>
      <c r="AV26" s="241"/>
      <c r="AW26" s="241"/>
      <c r="AX26" s="241"/>
      <c r="AY26" s="241"/>
      <c r="AZ26" s="241"/>
      <c r="BA26" s="241"/>
      <c r="BB26" s="241"/>
      <c r="BC26" s="241"/>
      <c r="BD26" s="241"/>
    </row>
    <row r="27" spans="1:56" s="250" customFormat="1" ht="132">
      <c r="A27" s="425"/>
      <c r="B27" s="425"/>
      <c r="C27" s="425"/>
      <c r="D27" s="431"/>
      <c r="E27" s="431"/>
      <c r="F27" s="431"/>
      <c r="G27" s="431"/>
      <c r="H27" s="124" t="s">
        <v>134</v>
      </c>
      <c r="I27" s="124">
        <v>19</v>
      </c>
      <c r="J27" s="101" t="str">
        <f t="shared" si="0"/>
        <v>Baja</v>
      </c>
      <c r="K27" s="321">
        <v>0.14000000000000001</v>
      </c>
      <c r="L27" s="95" t="s">
        <v>184</v>
      </c>
      <c r="M27" s="321"/>
      <c r="N27" s="101" t="s">
        <v>136</v>
      </c>
      <c r="O27" s="321">
        <f t="shared" si="1"/>
        <v>0</v>
      </c>
      <c r="P27" s="101" t="str">
        <f t="shared" si="2"/>
        <v/>
      </c>
      <c r="Q27" s="95">
        <v>3</v>
      </c>
      <c r="R27" s="356" t="s">
        <v>258</v>
      </c>
      <c r="S27" s="97" t="str">
        <f t="shared" si="10"/>
        <v>Probabilidad</v>
      </c>
      <c r="T27" s="242" t="s">
        <v>138</v>
      </c>
      <c r="U27" s="242" t="s">
        <v>169</v>
      </c>
      <c r="V27" s="100" t="str">
        <f t="shared" si="3"/>
        <v>40%</v>
      </c>
      <c r="W27" s="242" t="s">
        <v>140</v>
      </c>
      <c r="X27" s="242" t="s">
        <v>141</v>
      </c>
      <c r="Y27" s="242" t="s">
        <v>142</v>
      </c>
      <c r="Z27" s="243">
        <f t="shared" si="4"/>
        <v>8.4000000000000005E-2</v>
      </c>
      <c r="AA27" s="106" t="str">
        <f t="shared" si="5"/>
        <v>Muy Baja</v>
      </c>
      <c r="AB27" s="100">
        <f t="shared" si="6"/>
        <v>8.4000000000000005E-2</v>
      </c>
      <c r="AC27" s="106" t="str">
        <f t="shared" si="7"/>
        <v>Leve</v>
      </c>
      <c r="AD27" s="100">
        <f t="shared" si="8"/>
        <v>0</v>
      </c>
      <c r="AE27" s="106" t="str">
        <f t="shared" si="9"/>
        <v>Bajo</v>
      </c>
      <c r="AF27" s="242" t="s">
        <v>143</v>
      </c>
      <c r="AG27" s="97" t="s">
        <v>259</v>
      </c>
      <c r="AH27" s="97" t="s">
        <v>219</v>
      </c>
      <c r="AI27" s="163">
        <v>44197</v>
      </c>
      <c r="AJ27" s="163">
        <v>44421</v>
      </c>
      <c r="AK27" s="97" t="s">
        <v>250</v>
      </c>
      <c r="AL27" s="166" t="s">
        <v>260</v>
      </c>
      <c r="AM27" s="97" t="s">
        <v>252</v>
      </c>
      <c r="AN27" s="260" t="s">
        <v>150</v>
      </c>
      <c r="AO27" s="241"/>
      <c r="AP27" s="241"/>
      <c r="AQ27" s="241"/>
      <c r="AR27" s="241"/>
      <c r="AS27" s="241"/>
      <c r="AT27" s="241"/>
      <c r="AU27" s="241"/>
      <c r="AV27" s="241"/>
      <c r="AW27" s="241"/>
      <c r="AX27" s="241"/>
      <c r="AY27" s="241"/>
      <c r="AZ27" s="241"/>
      <c r="BA27" s="241"/>
      <c r="BB27" s="241"/>
      <c r="BC27" s="241"/>
      <c r="BD27" s="241"/>
    </row>
    <row r="28" spans="1:56" s="250" customFormat="1" ht="214.5" customHeight="1">
      <c r="A28" s="423">
        <v>11</v>
      </c>
      <c r="B28" s="423" t="s">
        <v>161</v>
      </c>
      <c r="C28" s="423" t="s">
        <v>212</v>
      </c>
      <c r="D28" s="429" t="s">
        <v>151</v>
      </c>
      <c r="E28" s="429" t="s">
        <v>261</v>
      </c>
      <c r="F28" s="429" t="s">
        <v>262</v>
      </c>
      <c r="G28" s="429" t="s">
        <v>263</v>
      </c>
      <c r="H28" s="124" t="s">
        <v>166</v>
      </c>
      <c r="I28" s="124">
        <v>36</v>
      </c>
      <c r="J28" s="101" t="str">
        <f t="shared" si="0"/>
        <v>Media</v>
      </c>
      <c r="K28" s="321">
        <f>IF(J28="","",IF(J28="Muy Baja",0.2,IF(J28="Baja",0.4,IF(J28="Media",0.6,IF(J28="Alta",0.8,IF(J28="Muy Alta",1, ))))))</f>
        <v>0.6</v>
      </c>
      <c r="L28" s="95" t="s">
        <v>226</v>
      </c>
      <c r="M28" s="321" t="s">
        <v>226</v>
      </c>
      <c r="N28" s="101" t="s">
        <v>136</v>
      </c>
      <c r="O28" s="321">
        <f t="shared" si="1"/>
        <v>0</v>
      </c>
      <c r="P28" s="101" t="str">
        <f t="shared" si="2"/>
        <v/>
      </c>
      <c r="Q28" s="95">
        <v>1</v>
      </c>
      <c r="R28" s="356" t="s">
        <v>264</v>
      </c>
      <c r="S28" s="97" t="str">
        <f t="shared" si="10"/>
        <v>Probabilidad</v>
      </c>
      <c r="T28" s="242" t="s">
        <v>138</v>
      </c>
      <c r="U28" s="242" t="s">
        <v>169</v>
      </c>
      <c r="V28" s="100" t="str">
        <f t="shared" si="3"/>
        <v>40%</v>
      </c>
      <c r="W28" s="242" t="s">
        <v>140</v>
      </c>
      <c r="X28" s="242" t="s">
        <v>141</v>
      </c>
      <c r="Y28" s="242" t="s">
        <v>142</v>
      </c>
      <c r="Z28" s="243">
        <f t="shared" si="4"/>
        <v>0.36</v>
      </c>
      <c r="AA28" s="106" t="str">
        <f t="shared" si="5"/>
        <v>Baja</v>
      </c>
      <c r="AB28" s="100">
        <f t="shared" si="6"/>
        <v>0.36</v>
      </c>
      <c r="AC28" s="106" t="str">
        <f t="shared" si="7"/>
        <v>Leve</v>
      </c>
      <c r="AD28" s="100">
        <f t="shared" si="8"/>
        <v>0</v>
      </c>
      <c r="AE28" s="106" t="str">
        <f t="shared" si="9"/>
        <v>Bajo</v>
      </c>
      <c r="AF28" s="242" t="s">
        <v>143</v>
      </c>
      <c r="AG28" s="97" t="s">
        <v>265</v>
      </c>
      <c r="AH28" s="96" t="s">
        <v>219</v>
      </c>
      <c r="AI28" s="125">
        <v>43521</v>
      </c>
      <c r="AJ28" s="163">
        <v>44418</v>
      </c>
      <c r="AK28" s="123" t="s">
        <v>266</v>
      </c>
      <c r="AL28" s="96" t="s">
        <v>267</v>
      </c>
      <c r="AM28" s="97" t="s">
        <v>268</v>
      </c>
      <c r="AN28" s="260" t="s">
        <v>150</v>
      </c>
      <c r="AO28" s="241"/>
      <c r="AP28" s="241"/>
      <c r="AQ28" s="241"/>
      <c r="AR28" s="241"/>
      <c r="AS28" s="241"/>
      <c r="AT28" s="241"/>
      <c r="AU28" s="241"/>
      <c r="AV28" s="241"/>
      <c r="AW28" s="241"/>
      <c r="AX28" s="241"/>
      <c r="AY28" s="241"/>
      <c r="AZ28" s="241"/>
      <c r="BA28" s="241"/>
      <c r="BB28" s="241"/>
      <c r="BC28" s="241"/>
      <c r="BD28" s="241"/>
    </row>
    <row r="29" spans="1:56" s="250" customFormat="1" ht="214.5">
      <c r="A29" s="424"/>
      <c r="B29" s="424"/>
      <c r="C29" s="424"/>
      <c r="D29" s="430"/>
      <c r="E29" s="430"/>
      <c r="F29" s="430"/>
      <c r="G29" s="430"/>
      <c r="H29" s="124" t="s">
        <v>166</v>
      </c>
      <c r="I29" s="124">
        <v>36</v>
      </c>
      <c r="J29" s="101" t="str">
        <f t="shared" si="0"/>
        <v>Media</v>
      </c>
      <c r="K29" s="321">
        <v>0.36</v>
      </c>
      <c r="L29" s="95" t="s">
        <v>226</v>
      </c>
      <c r="M29" s="321"/>
      <c r="N29" s="101" t="s">
        <v>136</v>
      </c>
      <c r="O29" s="321">
        <f t="shared" si="1"/>
        <v>0</v>
      </c>
      <c r="P29" s="101" t="str">
        <f t="shared" si="2"/>
        <v/>
      </c>
      <c r="Q29" s="95">
        <v>2</v>
      </c>
      <c r="R29" s="356" t="s">
        <v>269</v>
      </c>
      <c r="S29" s="97" t="str">
        <f t="shared" si="10"/>
        <v>Probabilidad</v>
      </c>
      <c r="T29" s="242" t="s">
        <v>138</v>
      </c>
      <c r="U29" s="242" t="s">
        <v>169</v>
      </c>
      <c r="V29" s="100" t="str">
        <f t="shared" si="3"/>
        <v>40%</v>
      </c>
      <c r="W29" s="242" t="s">
        <v>140</v>
      </c>
      <c r="X29" s="242" t="s">
        <v>141</v>
      </c>
      <c r="Y29" s="242" t="s">
        <v>142</v>
      </c>
      <c r="Z29" s="243">
        <f t="shared" si="4"/>
        <v>0.216</v>
      </c>
      <c r="AA29" s="106" t="str">
        <f t="shared" si="5"/>
        <v>Baja</v>
      </c>
      <c r="AB29" s="100">
        <f t="shared" si="6"/>
        <v>0.216</v>
      </c>
      <c r="AC29" s="106" t="str">
        <f t="shared" si="7"/>
        <v>Leve</v>
      </c>
      <c r="AD29" s="100">
        <f t="shared" si="8"/>
        <v>0</v>
      </c>
      <c r="AE29" s="106" t="str">
        <f t="shared" si="9"/>
        <v>Bajo</v>
      </c>
      <c r="AF29" s="242" t="s">
        <v>143</v>
      </c>
      <c r="AG29" s="97" t="s">
        <v>270</v>
      </c>
      <c r="AH29" s="96" t="s">
        <v>219</v>
      </c>
      <c r="AI29" s="125">
        <v>43521</v>
      </c>
      <c r="AJ29" s="163">
        <v>44418</v>
      </c>
      <c r="AK29" s="261"/>
      <c r="AL29" s="166" t="s">
        <v>271</v>
      </c>
      <c r="AM29" s="97" t="s">
        <v>268</v>
      </c>
      <c r="AN29" s="260" t="s">
        <v>150</v>
      </c>
      <c r="AO29" s="241"/>
      <c r="AP29" s="241"/>
      <c r="AQ29" s="241"/>
      <c r="AR29" s="241"/>
      <c r="AS29" s="241"/>
      <c r="AT29" s="241"/>
      <c r="AU29" s="241"/>
      <c r="AV29" s="241"/>
      <c r="AW29" s="241"/>
      <c r="AX29" s="241"/>
      <c r="AY29" s="241"/>
      <c r="AZ29" s="241"/>
      <c r="BA29" s="241"/>
      <c r="BB29" s="241"/>
      <c r="BC29" s="241"/>
      <c r="BD29" s="241"/>
    </row>
    <row r="30" spans="1:56" s="250" customFormat="1" ht="214.5">
      <c r="A30" s="425"/>
      <c r="B30" s="425"/>
      <c r="C30" s="425"/>
      <c r="D30" s="431"/>
      <c r="E30" s="431"/>
      <c r="F30" s="431"/>
      <c r="G30" s="431"/>
      <c r="H30" s="124" t="s">
        <v>166</v>
      </c>
      <c r="I30" s="124">
        <v>36</v>
      </c>
      <c r="J30" s="101" t="str">
        <f t="shared" si="0"/>
        <v>Media</v>
      </c>
      <c r="K30" s="321">
        <v>0.22</v>
      </c>
      <c r="L30" s="95" t="s">
        <v>226</v>
      </c>
      <c r="M30" s="321"/>
      <c r="N30" s="101" t="s">
        <v>136</v>
      </c>
      <c r="O30" s="321">
        <f t="shared" si="1"/>
        <v>0</v>
      </c>
      <c r="P30" s="101" t="str">
        <f t="shared" si="2"/>
        <v/>
      </c>
      <c r="Q30" s="95">
        <v>3</v>
      </c>
      <c r="R30" s="356" t="s">
        <v>272</v>
      </c>
      <c r="S30" s="97" t="str">
        <f t="shared" si="10"/>
        <v>Probabilidad</v>
      </c>
      <c r="T30" s="242" t="s">
        <v>138</v>
      </c>
      <c r="U30" s="242" t="s">
        <v>169</v>
      </c>
      <c r="V30" s="100" t="str">
        <f t="shared" si="3"/>
        <v>40%</v>
      </c>
      <c r="W30" s="242" t="s">
        <v>140</v>
      </c>
      <c r="X30" s="242" t="s">
        <v>141</v>
      </c>
      <c r="Y30" s="242" t="s">
        <v>142</v>
      </c>
      <c r="Z30" s="243">
        <f t="shared" si="4"/>
        <v>0.13200000000000001</v>
      </c>
      <c r="AA30" s="106" t="str">
        <f t="shared" si="5"/>
        <v>Muy Baja</v>
      </c>
      <c r="AB30" s="100">
        <f t="shared" si="6"/>
        <v>0.13200000000000001</v>
      </c>
      <c r="AC30" s="106" t="str">
        <f t="shared" si="7"/>
        <v>Leve</v>
      </c>
      <c r="AD30" s="100">
        <f t="shared" si="8"/>
        <v>0</v>
      </c>
      <c r="AE30" s="106" t="str">
        <f t="shared" si="9"/>
        <v>Bajo</v>
      </c>
      <c r="AF30" s="242" t="s">
        <v>143</v>
      </c>
      <c r="AG30" s="97" t="s">
        <v>273</v>
      </c>
      <c r="AH30" s="96" t="s">
        <v>219</v>
      </c>
      <c r="AI30" s="125">
        <v>43521</v>
      </c>
      <c r="AJ30" s="163">
        <v>44418</v>
      </c>
      <c r="AK30" s="97" t="s">
        <v>274</v>
      </c>
      <c r="AL30" s="166" t="s">
        <v>275</v>
      </c>
      <c r="AM30" s="97" t="s">
        <v>268</v>
      </c>
      <c r="AN30" s="260" t="s">
        <v>150</v>
      </c>
      <c r="AO30" s="241"/>
      <c r="AP30" s="241"/>
      <c r="AQ30" s="241"/>
      <c r="AR30" s="241"/>
      <c r="AS30" s="241"/>
      <c r="AT30" s="241"/>
      <c r="AU30" s="241"/>
      <c r="AV30" s="241"/>
      <c r="AW30" s="241"/>
      <c r="AX30" s="241"/>
      <c r="AY30" s="241"/>
      <c r="AZ30" s="241"/>
      <c r="BA30" s="241"/>
      <c r="BB30" s="241"/>
      <c r="BC30" s="241"/>
      <c r="BD30" s="241"/>
    </row>
    <row r="31" spans="1:56" s="250" customFormat="1" ht="165" customHeight="1">
      <c r="A31" s="423">
        <v>12</v>
      </c>
      <c r="B31" s="449" t="s">
        <v>128</v>
      </c>
      <c r="C31" s="449" t="s">
        <v>276</v>
      </c>
      <c r="D31" s="426" t="s">
        <v>130</v>
      </c>
      <c r="E31" s="429" t="s">
        <v>277</v>
      </c>
      <c r="F31" s="429" t="s">
        <v>278</v>
      </c>
      <c r="G31" s="429" t="s">
        <v>279</v>
      </c>
      <c r="H31" s="299" t="s">
        <v>134</v>
      </c>
      <c r="I31" s="299">
        <v>4000</v>
      </c>
      <c r="J31" s="328" t="str">
        <f t="shared" si="0"/>
        <v>Alta</v>
      </c>
      <c r="K31" s="168">
        <f>IF(J31="","",IF(J31="Muy Baja",0.2,IF(J31="Baja",0.4,IF(J31="Media",0.6,IF(J31="Alta",0.8,IF(J31="Muy Alta",1, ))))))</f>
        <v>0.8</v>
      </c>
      <c r="L31" s="299" t="s">
        <v>135</v>
      </c>
      <c r="M31" s="168" t="s">
        <v>135</v>
      </c>
      <c r="N31" s="101" t="s">
        <v>136</v>
      </c>
      <c r="O31" s="168">
        <f t="shared" si="1"/>
        <v>0</v>
      </c>
      <c r="P31" s="328" t="str">
        <f t="shared" si="2"/>
        <v/>
      </c>
      <c r="Q31" s="95">
        <v>1</v>
      </c>
      <c r="R31" s="356" t="s">
        <v>280</v>
      </c>
      <c r="S31" s="97" t="str">
        <f t="shared" si="10"/>
        <v>Probabilidad</v>
      </c>
      <c r="T31" s="242" t="s">
        <v>138</v>
      </c>
      <c r="U31" s="242" t="s">
        <v>169</v>
      </c>
      <c r="V31" s="100" t="str">
        <f t="shared" si="3"/>
        <v>40%</v>
      </c>
      <c r="W31" s="242" t="s">
        <v>140</v>
      </c>
      <c r="X31" s="242" t="s">
        <v>141</v>
      </c>
      <c r="Y31" s="242" t="s">
        <v>142</v>
      </c>
      <c r="Z31" s="243">
        <f t="shared" si="4"/>
        <v>0.48</v>
      </c>
      <c r="AA31" s="106" t="str">
        <f t="shared" si="5"/>
        <v>Media</v>
      </c>
      <c r="AB31" s="100">
        <f t="shared" si="6"/>
        <v>0.48</v>
      </c>
      <c r="AC31" s="106" t="str">
        <f t="shared" si="7"/>
        <v>Leve</v>
      </c>
      <c r="AD31" s="100">
        <f t="shared" si="8"/>
        <v>0</v>
      </c>
      <c r="AE31" s="106" t="str">
        <f t="shared" si="9"/>
        <v>Moderado</v>
      </c>
      <c r="AF31" s="242" t="s">
        <v>143</v>
      </c>
      <c r="AG31" s="164" t="s">
        <v>281</v>
      </c>
      <c r="AH31" s="96" t="s">
        <v>282</v>
      </c>
      <c r="AI31" s="96" t="s">
        <v>283</v>
      </c>
      <c r="AJ31" s="163">
        <v>44422</v>
      </c>
      <c r="AK31" s="164" t="s">
        <v>284</v>
      </c>
      <c r="AL31" s="123" t="s">
        <v>1138</v>
      </c>
      <c r="AM31" s="123" t="s">
        <v>285</v>
      </c>
      <c r="AN31" s="263" t="s">
        <v>150</v>
      </c>
      <c r="AO31" s="241"/>
      <c r="AP31" s="241"/>
      <c r="AQ31" s="241"/>
      <c r="AR31" s="241"/>
      <c r="AS31" s="241"/>
      <c r="AT31" s="241"/>
      <c r="AU31" s="241"/>
      <c r="AV31" s="241"/>
      <c r="AW31" s="241"/>
      <c r="AX31" s="241"/>
      <c r="AY31" s="241"/>
      <c r="AZ31" s="241"/>
      <c r="BA31" s="241"/>
      <c r="BB31" s="241"/>
      <c r="BC31" s="241"/>
      <c r="BD31" s="241"/>
    </row>
    <row r="32" spans="1:56" s="94" customFormat="1" ht="75">
      <c r="A32" s="425"/>
      <c r="B32" s="451"/>
      <c r="C32" s="451"/>
      <c r="D32" s="428"/>
      <c r="E32" s="431"/>
      <c r="F32" s="431"/>
      <c r="G32" s="431"/>
      <c r="H32" s="299" t="s">
        <v>134</v>
      </c>
      <c r="I32" s="167">
        <v>4000</v>
      </c>
      <c r="J32" s="328" t="str">
        <f t="shared" si="0"/>
        <v>Alta</v>
      </c>
      <c r="K32" s="168">
        <v>0.48</v>
      </c>
      <c r="L32" s="299" t="s">
        <v>135</v>
      </c>
      <c r="M32" s="168" t="s">
        <v>135</v>
      </c>
      <c r="N32" s="101" t="s">
        <v>136</v>
      </c>
      <c r="O32" s="168">
        <f t="shared" si="1"/>
        <v>0</v>
      </c>
      <c r="P32" s="169" t="str">
        <f t="shared" si="2"/>
        <v/>
      </c>
      <c r="Q32" s="98">
        <v>2</v>
      </c>
      <c r="R32" s="356" t="s">
        <v>286</v>
      </c>
      <c r="S32" s="162" t="str">
        <f t="shared" si="10"/>
        <v>Probabilidad</v>
      </c>
      <c r="T32" s="103" t="s">
        <v>138</v>
      </c>
      <c r="U32" s="103" t="s">
        <v>169</v>
      </c>
      <c r="V32" s="104" t="str">
        <f t="shared" si="3"/>
        <v>40%</v>
      </c>
      <c r="W32" s="103" t="s">
        <v>287</v>
      </c>
      <c r="X32" s="103" t="s">
        <v>141</v>
      </c>
      <c r="Y32" s="103" t="s">
        <v>142</v>
      </c>
      <c r="Z32" s="105">
        <f t="shared" si="4"/>
        <v>0.28799999999999998</v>
      </c>
      <c r="AA32" s="106" t="str">
        <f t="shared" si="5"/>
        <v>Baja</v>
      </c>
      <c r="AB32" s="104">
        <f t="shared" si="6"/>
        <v>0.28799999999999998</v>
      </c>
      <c r="AC32" s="106" t="str">
        <f t="shared" si="7"/>
        <v>Leve</v>
      </c>
      <c r="AD32" s="104">
        <f t="shared" si="8"/>
        <v>0</v>
      </c>
      <c r="AE32" s="107" t="str">
        <f t="shared" si="9"/>
        <v>Bajo</v>
      </c>
      <c r="AF32" s="103" t="s">
        <v>143</v>
      </c>
      <c r="AG32" s="126"/>
      <c r="AH32" s="124" t="s">
        <v>282</v>
      </c>
      <c r="AI32" s="96" t="s">
        <v>283</v>
      </c>
      <c r="AJ32" s="163">
        <v>44422</v>
      </c>
      <c r="AK32" s="126"/>
      <c r="AL32" s="126"/>
      <c r="AM32" s="170"/>
      <c r="AN32" s="338"/>
      <c r="AO32" s="93"/>
      <c r="AP32" s="93"/>
      <c r="AQ32" s="93"/>
      <c r="AR32" s="93"/>
      <c r="AS32" s="93"/>
      <c r="AT32" s="93"/>
      <c r="AU32" s="93"/>
      <c r="AV32" s="93"/>
      <c r="AW32" s="93"/>
      <c r="AX32" s="93"/>
      <c r="AY32" s="93"/>
      <c r="AZ32" s="93"/>
      <c r="BA32" s="93"/>
      <c r="BB32" s="93"/>
      <c r="BC32" s="93"/>
      <c r="BD32" s="93"/>
    </row>
    <row r="33" spans="1:56" s="250" customFormat="1" ht="165">
      <c r="A33" s="305">
        <v>13</v>
      </c>
      <c r="B33" s="305" t="s">
        <v>203</v>
      </c>
      <c r="C33" s="305" t="s">
        <v>276</v>
      </c>
      <c r="D33" s="124" t="s">
        <v>151</v>
      </c>
      <c r="E33" s="124" t="s">
        <v>288</v>
      </c>
      <c r="F33" s="124" t="s">
        <v>289</v>
      </c>
      <c r="G33" s="95" t="s">
        <v>290</v>
      </c>
      <c r="H33" s="95" t="s">
        <v>207</v>
      </c>
      <c r="I33" s="95">
        <v>1</v>
      </c>
      <c r="J33" s="101" t="str">
        <f t="shared" si="0"/>
        <v>Muy Baja</v>
      </c>
      <c r="K33" s="321">
        <f t="shared" ref="K33:K41" si="11">IF(J33="","",IF(J33="Muy Baja",0.2,IF(J33="Baja",0.4,IF(J33="Media",0.6,IF(J33="Alta",0.8,IF(J33="Muy Alta",1, ))))))</f>
        <v>0.2</v>
      </c>
      <c r="L33" s="327" t="s">
        <v>135</v>
      </c>
      <c r="M33" s="168" t="s">
        <v>135</v>
      </c>
      <c r="N33" s="101" t="s">
        <v>136</v>
      </c>
      <c r="O33" s="321">
        <f t="shared" si="1"/>
        <v>0</v>
      </c>
      <c r="P33" s="101" t="str">
        <f t="shared" si="2"/>
        <v/>
      </c>
      <c r="Q33" s="95">
        <v>1</v>
      </c>
      <c r="R33" s="356" t="s">
        <v>291</v>
      </c>
      <c r="S33" s="97" t="str">
        <f t="shared" si="10"/>
        <v>Probabilidad</v>
      </c>
      <c r="T33" s="242" t="s">
        <v>138</v>
      </c>
      <c r="U33" s="242" t="s">
        <v>169</v>
      </c>
      <c r="V33" s="100" t="str">
        <f t="shared" si="3"/>
        <v>40%</v>
      </c>
      <c r="W33" s="242" t="s">
        <v>140</v>
      </c>
      <c r="X33" s="242" t="s">
        <v>141</v>
      </c>
      <c r="Y33" s="242" t="s">
        <v>142</v>
      </c>
      <c r="Z33" s="243">
        <f t="shared" si="4"/>
        <v>0.12</v>
      </c>
      <c r="AA33" s="106" t="str">
        <f t="shared" si="5"/>
        <v>Muy Baja</v>
      </c>
      <c r="AB33" s="100">
        <f t="shared" si="6"/>
        <v>0.12</v>
      </c>
      <c r="AC33" s="106" t="str">
        <f t="shared" si="7"/>
        <v>Leve</v>
      </c>
      <c r="AD33" s="100">
        <f t="shared" si="8"/>
        <v>0</v>
      </c>
      <c r="AE33" s="106" t="str">
        <f t="shared" si="9"/>
        <v>Bajo</v>
      </c>
      <c r="AF33" s="242" t="s">
        <v>143</v>
      </c>
      <c r="AG33" s="96" t="s">
        <v>292</v>
      </c>
      <c r="AH33" s="96" t="s">
        <v>282</v>
      </c>
      <c r="AI33" s="96" t="s">
        <v>283</v>
      </c>
      <c r="AJ33" s="163">
        <v>44422</v>
      </c>
      <c r="AK33" s="96" t="s">
        <v>284</v>
      </c>
      <c r="AL33" s="97" t="s">
        <v>293</v>
      </c>
      <c r="AM33" s="97" t="s">
        <v>285</v>
      </c>
      <c r="AN33" s="260" t="s">
        <v>150</v>
      </c>
      <c r="AO33" s="241"/>
      <c r="AP33" s="241"/>
      <c r="AQ33" s="241"/>
      <c r="AR33" s="241"/>
      <c r="AS33" s="241"/>
      <c r="AT33" s="241"/>
      <c r="AU33" s="241"/>
      <c r="AV33" s="241"/>
      <c r="AW33" s="241"/>
      <c r="AX33" s="241"/>
      <c r="AY33" s="241"/>
      <c r="AZ33" s="241"/>
      <c r="BA33" s="241"/>
      <c r="BB33" s="241"/>
      <c r="BC33" s="241"/>
      <c r="BD33" s="241"/>
    </row>
    <row r="34" spans="1:56" s="250" customFormat="1" ht="220.5" customHeight="1">
      <c r="A34" s="305">
        <v>14</v>
      </c>
      <c r="B34" s="307" t="s">
        <v>128</v>
      </c>
      <c r="C34" s="307" t="s">
        <v>276</v>
      </c>
      <c r="D34" s="124" t="s">
        <v>151</v>
      </c>
      <c r="E34" s="124" t="s">
        <v>294</v>
      </c>
      <c r="F34" s="124" t="s">
        <v>295</v>
      </c>
      <c r="G34" s="124" t="s">
        <v>296</v>
      </c>
      <c r="H34" s="95" t="s">
        <v>134</v>
      </c>
      <c r="I34" s="95">
        <v>84</v>
      </c>
      <c r="J34" s="101" t="str">
        <f t="shared" si="0"/>
        <v>Media</v>
      </c>
      <c r="K34" s="321">
        <f t="shared" si="11"/>
        <v>0.6</v>
      </c>
      <c r="L34" s="95" t="s">
        <v>184</v>
      </c>
      <c r="M34" s="321" t="s">
        <v>184</v>
      </c>
      <c r="N34" s="101" t="s">
        <v>136</v>
      </c>
      <c r="O34" s="321">
        <f t="shared" si="1"/>
        <v>0</v>
      </c>
      <c r="P34" s="101" t="str">
        <f t="shared" si="2"/>
        <v/>
      </c>
      <c r="Q34" s="95">
        <v>1</v>
      </c>
      <c r="R34" s="356" t="s">
        <v>297</v>
      </c>
      <c r="S34" s="97" t="str">
        <f t="shared" si="10"/>
        <v>Probabilidad</v>
      </c>
      <c r="T34" s="242" t="s">
        <v>138</v>
      </c>
      <c r="U34" s="242" t="s">
        <v>169</v>
      </c>
      <c r="V34" s="100" t="str">
        <f t="shared" si="3"/>
        <v>40%</v>
      </c>
      <c r="W34" s="242" t="s">
        <v>140</v>
      </c>
      <c r="X34" s="242" t="s">
        <v>141</v>
      </c>
      <c r="Y34" s="242" t="s">
        <v>142</v>
      </c>
      <c r="Z34" s="243">
        <f t="shared" si="4"/>
        <v>0.36</v>
      </c>
      <c r="AA34" s="106" t="str">
        <f t="shared" si="5"/>
        <v>Baja</v>
      </c>
      <c r="AB34" s="100">
        <f t="shared" si="6"/>
        <v>0.36</v>
      </c>
      <c r="AC34" s="106" t="str">
        <f t="shared" si="7"/>
        <v>Leve</v>
      </c>
      <c r="AD34" s="100">
        <f t="shared" si="8"/>
        <v>0</v>
      </c>
      <c r="AE34" s="106" t="str">
        <f t="shared" si="9"/>
        <v>Bajo</v>
      </c>
      <c r="AF34" s="242" t="s">
        <v>143</v>
      </c>
      <c r="AG34" s="96" t="s">
        <v>298</v>
      </c>
      <c r="AH34" s="96" t="s">
        <v>299</v>
      </c>
      <c r="AI34" s="96" t="s">
        <v>283</v>
      </c>
      <c r="AJ34" s="163">
        <v>44422</v>
      </c>
      <c r="AK34" s="96" t="s">
        <v>300</v>
      </c>
      <c r="AL34" s="97" t="s">
        <v>301</v>
      </c>
      <c r="AM34" s="97" t="s">
        <v>302</v>
      </c>
      <c r="AN34" s="260" t="s">
        <v>150</v>
      </c>
      <c r="AO34" s="241"/>
      <c r="AP34" s="241"/>
      <c r="AQ34" s="241"/>
      <c r="AR34" s="241"/>
      <c r="AS34" s="241"/>
      <c r="AT34" s="241"/>
      <c r="AU34" s="241"/>
      <c r="AV34" s="241"/>
      <c r="AW34" s="241"/>
      <c r="AX34" s="241"/>
      <c r="AY34" s="241"/>
      <c r="AZ34" s="241"/>
      <c r="BA34" s="241"/>
      <c r="BB34" s="241"/>
      <c r="BC34" s="241"/>
      <c r="BD34" s="241"/>
    </row>
    <row r="35" spans="1:56" s="250" customFormat="1" ht="165" customHeight="1">
      <c r="A35" s="305">
        <v>15</v>
      </c>
      <c r="B35" s="307" t="s">
        <v>303</v>
      </c>
      <c r="C35" s="307" t="s">
        <v>276</v>
      </c>
      <c r="D35" s="124" t="s">
        <v>151</v>
      </c>
      <c r="E35" s="124" t="s">
        <v>304</v>
      </c>
      <c r="F35" s="124" t="s">
        <v>304</v>
      </c>
      <c r="G35" s="124" t="s">
        <v>305</v>
      </c>
      <c r="H35" s="95" t="s">
        <v>134</v>
      </c>
      <c r="I35" s="95">
        <v>12</v>
      </c>
      <c r="J35" s="101" t="str">
        <f t="shared" si="0"/>
        <v>Baja</v>
      </c>
      <c r="K35" s="321">
        <f t="shared" si="11"/>
        <v>0.4</v>
      </c>
      <c r="L35" s="95" t="s">
        <v>184</v>
      </c>
      <c r="M35" s="321" t="s">
        <v>184</v>
      </c>
      <c r="N35" s="101" t="s">
        <v>136</v>
      </c>
      <c r="O35" s="321">
        <f t="shared" si="1"/>
        <v>0</v>
      </c>
      <c r="P35" s="101" t="str">
        <f t="shared" si="2"/>
        <v/>
      </c>
      <c r="Q35" s="95">
        <v>1</v>
      </c>
      <c r="R35" s="350" t="s">
        <v>306</v>
      </c>
      <c r="S35" s="97" t="str">
        <f t="shared" si="10"/>
        <v>Probabilidad</v>
      </c>
      <c r="T35" s="242" t="s">
        <v>138</v>
      </c>
      <c r="U35" s="242" t="s">
        <v>169</v>
      </c>
      <c r="V35" s="100" t="str">
        <f t="shared" si="3"/>
        <v>40%</v>
      </c>
      <c r="W35" s="242" t="s">
        <v>140</v>
      </c>
      <c r="X35" s="242" t="s">
        <v>141</v>
      </c>
      <c r="Y35" s="242" t="s">
        <v>142</v>
      </c>
      <c r="Z35" s="243">
        <f t="shared" si="4"/>
        <v>0.24</v>
      </c>
      <c r="AA35" s="106" t="str">
        <f t="shared" si="5"/>
        <v>Baja</v>
      </c>
      <c r="AB35" s="100">
        <f t="shared" si="6"/>
        <v>0.24</v>
      </c>
      <c r="AC35" s="106" t="str">
        <f t="shared" si="7"/>
        <v>Leve</v>
      </c>
      <c r="AD35" s="100">
        <f t="shared" si="8"/>
        <v>0</v>
      </c>
      <c r="AE35" s="106" t="str">
        <f t="shared" si="9"/>
        <v>Bajo</v>
      </c>
      <c r="AF35" s="242" t="s">
        <v>143</v>
      </c>
      <c r="AG35" s="96" t="s">
        <v>307</v>
      </c>
      <c r="AH35" s="96" t="s">
        <v>308</v>
      </c>
      <c r="AI35" s="96" t="s">
        <v>283</v>
      </c>
      <c r="AJ35" s="163">
        <v>44422</v>
      </c>
      <c r="AK35" s="96" t="s">
        <v>309</v>
      </c>
      <c r="AL35" s="97" t="s">
        <v>310</v>
      </c>
      <c r="AM35" s="97" t="s">
        <v>311</v>
      </c>
      <c r="AN35" s="260" t="s">
        <v>150</v>
      </c>
      <c r="AO35" s="241"/>
      <c r="AP35" s="241"/>
      <c r="AQ35" s="241"/>
      <c r="AR35" s="241"/>
      <c r="AS35" s="241"/>
      <c r="AT35" s="241"/>
      <c r="AU35" s="241"/>
      <c r="AV35" s="241"/>
      <c r="AW35" s="241"/>
      <c r="AX35" s="241"/>
      <c r="AY35" s="241"/>
      <c r="AZ35" s="241"/>
      <c r="BA35" s="241"/>
      <c r="BB35" s="241"/>
      <c r="BC35" s="241"/>
      <c r="BD35" s="241"/>
    </row>
    <row r="36" spans="1:56" s="94" customFormat="1" ht="165">
      <c r="A36" s="456">
        <v>16</v>
      </c>
      <c r="B36" s="458" t="s">
        <v>222</v>
      </c>
      <c r="C36" s="458" t="s">
        <v>276</v>
      </c>
      <c r="D36" s="460" t="s">
        <v>151</v>
      </c>
      <c r="E36" s="460" t="s">
        <v>312</v>
      </c>
      <c r="F36" s="460" t="s">
        <v>313</v>
      </c>
      <c r="G36" s="460" t="s">
        <v>314</v>
      </c>
      <c r="H36" s="172" t="s">
        <v>315</v>
      </c>
      <c r="I36" s="173">
        <v>4000</v>
      </c>
      <c r="J36" s="329" t="str">
        <f t="shared" si="0"/>
        <v>Alta</v>
      </c>
      <c r="K36" s="189">
        <f t="shared" si="11"/>
        <v>0.8</v>
      </c>
      <c r="L36" s="172" t="s">
        <v>184</v>
      </c>
      <c r="M36" s="174" t="s">
        <v>184</v>
      </c>
      <c r="N36" s="101" t="s">
        <v>136</v>
      </c>
      <c r="O36" s="189">
        <f t="shared" si="1"/>
        <v>0</v>
      </c>
      <c r="P36" s="175" t="str">
        <f t="shared" si="2"/>
        <v/>
      </c>
      <c r="Q36" s="173">
        <v>1</v>
      </c>
      <c r="R36" s="387" t="s">
        <v>316</v>
      </c>
      <c r="S36" s="177" t="str">
        <f t="shared" si="10"/>
        <v>Probabilidad</v>
      </c>
      <c r="T36" s="178" t="s">
        <v>138</v>
      </c>
      <c r="U36" s="178" t="s">
        <v>169</v>
      </c>
      <c r="V36" s="179" t="str">
        <f t="shared" si="3"/>
        <v>40%</v>
      </c>
      <c r="W36" s="178" t="s">
        <v>140</v>
      </c>
      <c r="X36" s="178" t="s">
        <v>141</v>
      </c>
      <c r="Y36" s="178" t="s">
        <v>142</v>
      </c>
      <c r="Z36" s="180">
        <f t="shared" si="4"/>
        <v>0.48</v>
      </c>
      <c r="AA36" s="181" t="str">
        <f t="shared" si="5"/>
        <v>Media</v>
      </c>
      <c r="AB36" s="179">
        <f t="shared" si="6"/>
        <v>0.48</v>
      </c>
      <c r="AC36" s="181" t="str">
        <f t="shared" si="7"/>
        <v>Leve</v>
      </c>
      <c r="AD36" s="179">
        <f t="shared" si="8"/>
        <v>0</v>
      </c>
      <c r="AE36" s="182" t="str">
        <f t="shared" si="9"/>
        <v>Moderado</v>
      </c>
      <c r="AF36" s="178" t="s">
        <v>143</v>
      </c>
      <c r="AG36" s="183" t="s">
        <v>317</v>
      </c>
      <c r="AH36" s="172" t="s">
        <v>299</v>
      </c>
      <c r="AI36" s="176" t="s">
        <v>283</v>
      </c>
      <c r="AJ36" s="184">
        <v>44305</v>
      </c>
      <c r="AK36" s="176" t="s">
        <v>318</v>
      </c>
      <c r="AL36" s="183"/>
      <c r="AM36" s="183"/>
      <c r="AN36" s="185" t="s">
        <v>160</v>
      </c>
      <c r="AO36" s="93"/>
      <c r="AP36" s="93"/>
      <c r="AQ36" s="93"/>
      <c r="AR36" s="93"/>
      <c r="AS36" s="93"/>
      <c r="AT36" s="93"/>
      <c r="AU36" s="93"/>
      <c r="AV36" s="93"/>
      <c r="AW36" s="93"/>
      <c r="AX36" s="93"/>
      <c r="AY36" s="93"/>
      <c r="AZ36" s="93"/>
      <c r="BA36" s="93"/>
      <c r="BB36" s="93"/>
      <c r="BC36" s="93"/>
      <c r="BD36" s="93"/>
    </row>
    <row r="37" spans="1:56" s="94" customFormat="1" ht="82.5">
      <c r="A37" s="457"/>
      <c r="B37" s="459"/>
      <c r="C37" s="459"/>
      <c r="D37" s="461"/>
      <c r="E37" s="461"/>
      <c r="F37" s="461"/>
      <c r="G37" s="461"/>
      <c r="H37" s="172" t="s">
        <v>166</v>
      </c>
      <c r="I37" s="173">
        <v>4000</v>
      </c>
      <c r="J37" s="329" t="str">
        <f t="shared" si="0"/>
        <v>Alta</v>
      </c>
      <c r="K37" s="189">
        <f t="shared" si="11"/>
        <v>0.8</v>
      </c>
      <c r="L37" s="172" t="s">
        <v>184</v>
      </c>
      <c r="M37" s="301"/>
      <c r="N37" s="101" t="s">
        <v>136</v>
      </c>
      <c r="O37" s="189">
        <f t="shared" si="1"/>
        <v>0</v>
      </c>
      <c r="P37" s="175" t="str">
        <f t="shared" si="2"/>
        <v/>
      </c>
      <c r="Q37" s="173">
        <v>2</v>
      </c>
      <c r="R37" s="387" t="s">
        <v>319</v>
      </c>
      <c r="S37" s="177" t="str">
        <f t="shared" si="10"/>
        <v>Probabilidad</v>
      </c>
      <c r="T37" s="178" t="s">
        <v>138</v>
      </c>
      <c r="U37" s="178" t="s">
        <v>169</v>
      </c>
      <c r="V37" s="179" t="str">
        <f t="shared" si="3"/>
        <v>40%</v>
      </c>
      <c r="W37" s="178" t="s">
        <v>287</v>
      </c>
      <c r="X37" s="178" t="s">
        <v>141</v>
      </c>
      <c r="Y37" s="178" t="s">
        <v>142</v>
      </c>
      <c r="Z37" s="180">
        <f t="shared" si="4"/>
        <v>0.48</v>
      </c>
      <c r="AA37" s="181" t="str">
        <f t="shared" si="5"/>
        <v>Media</v>
      </c>
      <c r="AB37" s="179">
        <f t="shared" si="6"/>
        <v>0.48</v>
      </c>
      <c r="AC37" s="181" t="str">
        <f t="shared" si="7"/>
        <v>Leve</v>
      </c>
      <c r="AD37" s="179">
        <f t="shared" si="8"/>
        <v>0</v>
      </c>
      <c r="AE37" s="182" t="str">
        <f t="shared" si="9"/>
        <v>Moderado</v>
      </c>
      <c r="AF37" s="178" t="s">
        <v>143</v>
      </c>
      <c r="AG37" s="183" t="s">
        <v>320</v>
      </c>
      <c r="AH37" s="172" t="s">
        <v>308</v>
      </c>
      <c r="AI37" s="183" t="s">
        <v>283</v>
      </c>
      <c r="AJ37" s="184">
        <v>44305</v>
      </c>
      <c r="AK37" s="176" t="s">
        <v>321</v>
      </c>
      <c r="AL37" s="177"/>
      <c r="AM37" s="183"/>
      <c r="AN37" s="185" t="s">
        <v>160</v>
      </c>
      <c r="AO37" s="93"/>
      <c r="AP37" s="93"/>
      <c r="AQ37" s="93"/>
      <c r="AR37" s="93"/>
      <c r="AS37" s="93"/>
      <c r="AT37" s="93"/>
      <c r="AU37" s="93"/>
      <c r="AV37" s="93"/>
      <c r="AW37" s="93"/>
      <c r="AX37" s="93"/>
      <c r="AY37" s="93"/>
      <c r="AZ37" s="93"/>
      <c r="BA37" s="93"/>
      <c r="BB37" s="93"/>
      <c r="BC37" s="93"/>
      <c r="BD37" s="93"/>
    </row>
    <row r="38" spans="1:56" s="250" customFormat="1" ht="213.75" customHeight="1">
      <c r="A38" s="305">
        <v>17</v>
      </c>
      <c r="B38" s="305" t="s">
        <v>128</v>
      </c>
      <c r="C38" s="305" t="s">
        <v>276</v>
      </c>
      <c r="D38" s="95" t="s">
        <v>130</v>
      </c>
      <c r="E38" s="95" t="s">
        <v>322</v>
      </c>
      <c r="F38" s="95" t="s">
        <v>323</v>
      </c>
      <c r="G38" s="95" t="s">
        <v>324</v>
      </c>
      <c r="H38" s="95" t="s">
        <v>134</v>
      </c>
      <c r="I38" s="95">
        <v>12000</v>
      </c>
      <c r="J38" s="101" t="str">
        <f t="shared" si="0"/>
        <v>Muy Alta</v>
      </c>
      <c r="K38" s="321">
        <f t="shared" si="11"/>
        <v>1</v>
      </c>
      <c r="L38" s="95" t="s">
        <v>325</v>
      </c>
      <c r="M38" s="321" t="s">
        <v>325</v>
      </c>
      <c r="N38" s="101" t="s">
        <v>136</v>
      </c>
      <c r="O38" s="321">
        <f t="shared" si="1"/>
        <v>0</v>
      </c>
      <c r="P38" s="101" t="str">
        <f t="shared" si="2"/>
        <v/>
      </c>
      <c r="Q38" s="95">
        <v>1</v>
      </c>
      <c r="R38" s="356" t="s">
        <v>326</v>
      </c>
      <c r="S38" s="97" t="str">
        <f t="shared" si="10"/>
        <v>Probabilidad</v>
      </c>
      <c r="T38" s="242" t="s">
        <v>138</v>
      </c>
      <c r="U38" s="242" t="s">
        <v>169</v>
      </c>
      <c r="V38" s="100" t="str">
        <f t="shared" si="3"/>
        <v>40%</v>
      </c>
      <c r="W38" s="242" t="s">
        <v>140</v>
      </c>
      <c r="X38" s="242" t="s">
        <v>141</v>
      </c>
      <c r="Y38" s="242" t="s">
        <v>142</v>
      </c>
      <c r="Z38" s="243">
        <f t="shared" si="4"/>
        <v>0.6</v>
      </c>
      <c r="AA38" s="106" t="str">
        <f t="shared" si="5"/>
        <v>Media</v>
      </c>
      <c r="AB38" s="100">
        <f t="shared" si="6"/>
        <v>0.6</v>
      </c>
      <c r="AC38" s="106" t="str">
        <f t="shared" si="7"/>
        <v>Leve</v>
      </c>
      <c r="AD38" s="100">
        <f t="shared" si="8"/>
        <v>0</v>
      </c>
      <c r="AE38" s="106" t="str">
        <f t="shared" si="9"/>
        <v>Moderado</v>
      </c>
      <c r="AF38" s="242" t="s">
        <v>143</v>
      </c>
      <c r="AG38" s="97" t="s">
        <v>327</v>
      </c>
      <c r="AH38" s="97" t="s">
        <v>328</v>
      </c>
      <c r="AI38" s="125">
        <v>44198</v>
      </c>
      <c r="AJ38" s="163">
        <v>44418</v>
      </c>
      <c r="AK38" s="96" t="s">
        <v>329</v>
      </c>
      <c r="AL38" s="97" t="s">
        <v>330</v>
      </c>
      <c r="AM38" s="97" t="s">
        <v>331</v>
      </c>
      <c r="AN38" s="260" t="s">
        <v>150</v>
      </c>
      <c r="AO38" s="241"/>
      <c r="AP38" s="241"/>
      <c r="AQ38" s="241"/>
      <c r="AR38" s="241"/>
      <c r="AS38" s="241"/>
      <c r="AT38" s="241"/>
      <c r="AU38" s="241"/>
      <c r="AV38" s="241"/>
      <c r="AW38" s="241"/>
      <c r="AX38" s="241"/>
      <c r="AY38" s="241"/>
      <c r="AZ38" s="241"/>
      <c r="BA38" s="241"/>
      <c r="BB38" s="241"/>
      <c r="BC38" s="241"/>
      <c r="BD38" s="241"/>
    </row>
    <row r="39" spans="1:56" s="250" customFormat="1" ht="363">
      <c r="A39" s="305">
        <v>18</v>
      </c>
      <c r="B39" s="305" t="s">
        <v>128</v>
      </c>
      <c r="C39" s="305" t="s">
        <v>276</v>
      </c>
      <c r="D39" s="95" t="s">
        <v>130</v>
      </c>
      <c r="E39" s="95" t="s">
        <v>332</v>
      </c>
      <c r="F39" s="95" t="s">
        <v>333</v>
      </c>
      <c r="G39" s="95" t="s">
        <v>334</v>
      </c>
      <c r="H39" s="95" t="s">
        <v>134</v>
      </c>
      <c r="I39" s="95">
        <v>96</v>
      </c>
      <c r="J39" s="101" t="str">
        <f t="shared" si="0"/>
        <v>Media</v>
      </c>
      <c r="K39" s="321">
        <f t="shared" si="11"/>
        <v>0.6</v>
      </c>
      <c r="L39" s="95" t="s">
        <v>325</v>
      </c>
      <c r="M39" s="321" t="s">
        <v>325</v>
      </c>
      <c r="N39" s="101" t="s">
        <v>136</v>
      </c>
      <c r="O39" s="321">
        <f t="shared" si="1"/>
        <v>0</v>
      </c>
      <c r="P39" s="101" t="str">
        <f t="shared" si="2"/>
        <v/>
      </c>
      <c r="Q39" s="95">
        <v>1</v>
      </c>
      <c r="R39" s="356" t="s">
        <v>335</v>
      </c>
      <c r="S39" s="97" t="str">
        <f t="shared" si="10"/>
        <v>Probabilidad</v>
      </c>
      <c r="T39" s="242" t="s">
        <v>138</v>
      </c>
      <c r="U39" s="242" t="s">
        <v>169</v>
      </c>
      <c r="V39" s="100" t="str">
        <f t="shared" si="3"/>
        <v>40%</v>
      </c>
      <c r="W39" s="242" t="s">
        <v>140</v>
      </c>
      <c r="X39" s="242" t="s">
        <v>141</v>
      </c>
      <c r="Y39" s="242" t="s">
        <v>142</v>
      </c>
      <c r="Z39" s="243">
        <f t="shared" si="4"/>
        <v>0.36</v>
      </c>
      <c r="AA39" s="106" t="str">
        <f t="shared" si="5"/>
        <v>Baja</v>
      </c>
      <c r="AB39" s="100">
        <f t="shared" si="6"/>
        <v>0.36</v>
      </c>
      <c r="AC39" s="106" t="str">
        <f t="shared" si="7"/>
        <v>Leve</v>
      </c>
      <c r="AD39" s="100">
        <f t="shared" si="8"/>
        <v>0</v>
      </c>
      <c r="AE39" s="106" t="str">
        <f t="shared" si="9"/>
        <v>Bajo</v>
      </c>
      <c r="AF39" s="242" t="s">
        <v>143</v>
      </c>
      <c r="AG39" s="96" t="s">
        <v>336</v>
      </c>
      <c r="AH39" s="96" t="s">
        <v>337</v>
      </c>
      <c r="AI39" s="125">
        <v>44198</v>
      </c>
      <c r="AJ39" s="163">
        <v>44418</v>
      </c>
      <c r="AK39" s="96" t="s">
        <v>338</v>
      </c>
      <c r="AL39" s="97" t="s">
        <v>339</v>
      </c>
      <c r="AM39" s="97" t="s">
        <v>340</v>
      </c>
      <c r="AN39" s="260" t="s">
        <v>150</v>
      </c>
      <c r="AO39" s="241"/>
      <c r="AP39" s="241"/>
      <c r="AQ39" s="241"/>
      <c r="AR39" s="241"/>
      <c r="AS39" s="241"/>
      <c r="AT39" s="241"/>
      <c r="AU39" s="241"/>
      <c r="AV39" s="241"/>
      <c r="AW39" s="241"/>
      <c r="AX39" s="241"/>
      <c r="AY39" s="241"/>
      <c r="AZ39" s="241"/>
      <c r="BA39" s="241"/>
      <c r="BB39" s="241"/>
      <c r="BC39" s="241"/>
      <c r="BD39" s="241"/>
    </row>
    <row r="40" spans="1:56" s="250" customFormat="1" ht="264" customHeight="1">
      <c r="A40" s="305">
        <v>19</v>
      </c>
      <c r="B40" s="305" t="s">
        <v>128</v>
      </c>
      <c r="C40" s="305" t="s">
        <v>276</v>
      </c>
      <c r="D40" s="95" t="s">
        <v>151</v>
      </c>
      <c r="E40" s="95" t="s">
        <v>341</v>
      </c>
      <c r="F40" s="95" t="s">
        <v>342</v>
      </c>
      <c r="G40" s="95" t="s">
        <v>343</v>
      </c>
      <c r="H40" s="95" t="s">
        <v>166</v>
      </c>
      <c r="I40" s="95">
        <v>325</v>
      </c>
      <c r="J40" s="101" t="str">
        <f t="shared" si="0"/>
        <v>Media</v>
      </c>
      <c r="K40" s="321">
        <f t="shared" si="11"/>
        <v>0.6</v>
      </c>
      <c r="L40" s="95" t="s">
        <v>325</v>
      </c>
      <c r="M40" s="321" t="s">
        <v>325</v>
      </c>
      <c r="N40" s="101" t="s">
        <v>136</v>
      </c>
      <c r="O40" s="321">
        <f t="shared" si="1"/>
        <v>0</v>
      </c>
      <c r="P40" s="101" t="str">
        <f t="shared" si="2"/>
        <v/>
      </c>
      <c r="Q40" s="95">
        <v>1</v>
      </c>
      <c r="R40" s="356" t="s">
        <v>344</v>
      </c>
      <c r="S40" s="97" t="str">
        <f t="shared" si="10"/>
        <v>Probabilidad</v>
      </c>
      <c r="T40" s="242" t="s">
        <v>138</v>
      </c>
      <c r="U40" s="242" t="s">
        <v>169</v>
      </c>
      <c r="V40" s="100" t="str">
        <f t="shared" si="3"/>
        <v>40%</v>
      </c>
      <c r="W40" s="242" t="s">
        <v>140</v>
      </c>
      <c r="X40" s="242" t="s">
        <v>141</v>
      </c>
      <c r="Y40" s="242" t="s">
        <v>142</v>
      </c>
      <c r="Z40" s="243">
        <f t="shared" si="4"/>
        <v>0.36</v>
      </c>
      <c r="AA40" s="106" t="str">
        <f t="shared" si="5"/>
        <v>Baja</v>
      </c>
      <c r="AB40" s="100">
        <f t="shared" si="6"/>
        <v>0.36</v>
      </c>
      <c r="AC40" s="106" t="str">
        <f t="shared" si="7"/>
        <v>Leve</v>
      </c>
      <c r="AD40" s="100">
        <f t="shared" si="8"/>
        <v>0</v>
      </c>
      <c r="AE40" s="106" t="str">
        <f t="shared" si="9"/>
        <v>Bajo</v>
      </c>
      <c r="AF40" s="242" t="s">
        <v>143</v>
      </c>
      <c r="AG40" s="96" t="s">
        <v>345</v>
      </c>
      <c r="AH40" s="96" t="s">
        <v>328</v>
      </c>
      <c r="AI40" s="125">
        <v>44198</v>
      </c>
      <c r="AJ40" s="163">
        <v>44418</v>
      </c>
      <c r="AK40" s="96" t="s">
        <v>346</v>
      </c>
      <c r="AL40" s="97" t="s">
        <v>347</v>
      </c>
      <c r="AM40" s="97" t="s">
        <v>348</v>
      </c>
      <c r="AN40" s="260" t="s">
        <v>150</v>
      </c>
      <c r="AO40" s="241"/>
      <c r="AP40" s="241"/>
      <c r="AQ40" s="241"/>
      <c r="AR40" s="241"/>
      <c r="AS40" s="241"/>
      <c r="AT40" s="241"/>
      <c r="AU40" s="241"/>
      <c r="AV40" s="241"/>
      <c r="AW40" s="241"/>
      <c r="AX40" s="241"/>
      <c r="AY40" s="241"/>
      <c r="AZ40" s="241"/>
      <c r="BA40" s="241"/>
      <c r="BB40" s="241"/>
      <c r="BC40" s="241"/>
      <c r="BD40" s="241"/>
    </row>
    <row r="41" spans="1:56" s="250" customFormat="1" ht="165" customHeight="1">
      <c r="A41" s="423">
        <v>20</v>
      </c>
      <c r="B41" s="423" t="s">
        <v>161</v>
      </c>
      <c r="C41" s="449" t="s">
        <v>349</v>
      </c>
      <c r="D41" s="426" t="s">
        <v>194</v>
      </c>
      <c r="E41" s="426" t="s">
        <v>350</v>
      </c>
      <c r="F41" s="426" t="s">
        <v>351</v>
      </c>
      <c r="G41" s="426" t="s">
        <v>352</v>
      </c>
      <c r="H41" s="95" t="s">
        <v>315</v>
      </c>
      <c r="I41" s="95">
        <v>365</v>
      </c>
      <c r="J41" s="101" t="str">
        <f t="shared" si="0"/>
        <v>Media</v>
      </c>
      <c r="K41" s="321">
        <f t="shared" si="11"/>
        <v>0.6</v>
      </c>
      <c r="L41" s="327" t="s">
        <v>184</v>
      </c>
      <c r="M41" s="168" t="s">
        <v>184</v>
      </c>
      <c r="N41" s="101" t="s">
        <v>136</v>
      </c>
      <c r="O41" s="321">
        <f t="shared" si="1"/>
        <v>0</v>
      </c>
      <c r="P41" s="101" t="str">
        <f t="shared" si="2"/>
        <v/>
      </c>
      <c r="Q41" s="95">
        <v>1</v>
      </c>
      <c r="R41" s="356" t="s">
        <v>353</v>
      </c>
      <c r="S41" s="97" t="str">
        <f t="shared" si="10"/>
        <v>Probabilidad</v>
      </c>
      <c r="T41" s="242" t="s">
        <v>176</v>
      </c>
      <c r="U41" s="242" t="s">
        <v>169</v>
      </c>
      <c r="V41" s="100" t="str">
        <f t="shared" si="3"/>
        <v>30%</v>
      </c>
      <c r="W41" s="242" t="s">
        <v>287</v>
      </c>
      <c r="X41" s="242" t="s">
        <v>141</v>
      </c>
      <c r="Y41" s="242" t="s">
        <v>142</v>
      </c>
      <c r="Z41" s="243">
        <f t="shared" si="4"/>
        <v>0.42</v>
      </c>
      <c r="AA41" s="106" t="str">
        <f t="shared" si="5"/>
        <v>Media</v>
      </c>
      <c r="AB41" s="100">
        <f t="shared" si="6"/>
        <v>0.42</v>
      </c>
      <c r="AC41" s="106" t="str">
        <f t="shared" si="7"/>
        <v>Leve</v>
      </c>
      <c r="AD41" s="100">
        <f t="shared" si="8"/>
        <v>0</v>
      </c>
      <c r="AE41" s="106" t="str">
        <f t="shared" si="9"/>
        <v>Moderado</v>
      </c>
      <c r="AF41" s="242" t="s">
        <v>143</v>
      </c>
      <c r="AG41" s="97" t="s">
        <v>354</v>
      </c>
      <c r="AH41" s="97" t="s">
        <v>355</v>
      </c>
      <c r="AI41" s="97" t="s">
        <v>283</v>
      </c>
      <c r="AJ41" s="163">
        <v>44418</v>
      </c>
      <c r="AK41" s="97" t="s">
        <v>356</v>
      </c>
      <c r="AL41" s="123" t="s">
        <v>357</v>
      </c>
      <c r="AM41" s="123" t="s">
        <v>358</v>
      </c>
      <c r="AN41" s="260" t="s">
        <v>150</v>
      </c>
      <c r="AO41" s="241"/>
      <c r="AP41" s="241"/>
      <c r="AQ41" s="241"/>
      <c r="AR41" s="241"/>
      <c r="AS41" s="241"/>
      <c r="AT41" s="241"/>
      <c r="AU41" s="241"/>
      <c r="AV41" s="241"/>
      <c r="AW41" s="241"/>
      <c r="AX41" s="241"/>
      <c r="AY41" s="241"/>
      <c r="AZ41" s="241"/>
      <c r="BA41" s="241"/>
      <c r="BB41" s="241"/>
      <c r="BC41" s="241"/>
      <c r="BD41" s="241"/>
    </row>
    <row r="42" spans="1:56" s="250" customFormat="1" ht="82.5">
      <c r="A42" s="425"/>
      <c r="B42" s="425"/>
      <c r="C42" s="451"/>
      <c r="D42" s="428"/>
      <c r="E42" s="428"/>
      <c r="F42" s="428"/>
      <c r="G42" s="428"/>
      <c r="H42" s="95" t="s">
        <v>315</v>
      </c>
      <c r="I42" s="95">
        <v>365</v>
      </c>
      <c r="J42" s="101" t="str">
        <f t="shared" si="0"/>
        <v>Media</v>
      </c>
      <c r="K42" s="321">
        <v>0.36</v>
      </c>
      <c r="L42" s="327" t="s">
        <v>184</v>
      </c>
      <c r="M42" s="298"/>
      <c r="N42" s="101" t="s">
        <v>136</v>
      </c>
      <c r="O42" s="321">
        <v>0.42</v>
      </c>
      <c r="P42" s="101" t="str">
        <f t="shared" si="2"/>
        <v/>
      </c>
      <c r="Q42" s="95">
        <v>2</v>
      </c>
      <c r="R42" s="356" t="s">
        <v>359</v>
      </c>
      <c r="S42" s="97" t="str">
        <f t="shared" si="10"/>
        <v>Probabilidad</v>
      </c>
      <c r="T42" s="242" t="s">
        <v>138</v>
      </c>
      <c r="U42" s="242" t="s">
        <v>169</v>
      </c>
      <c r="V42" s="100" t="str">
        <f t="shared" si="3"/>
        <v>40%</v>
      </c>
      <c r="W42" s="242" t="s">
        <v>140</v>
      </c>
      <c r="X42" s="242" t="s">
        <v>360</v>
      </c>
      <c r="Y42" s="242" t="s">
        <v>142</v>
      </c>
      <c r="Z42" s="243">
        <f t="shared" si="4"/>
        <v>0.216</v>
      </c>
      <c r="AA42" s="106" t="str">
        <f t="shared" si="5"/>
        <v>Baja</v>
      </c>
      <c r="AB42" s="100">
        <f t="shared" si="6"/>
        <v>0.216</v>
      </c>
      <c r="AC42" s="106" t="str">
        <f t="shared" si="7"/>
        <v>Moderado</v>
      </c>
      <c r="AD42" s="100">
        <f t="shared" si="8"/>
        <v>0.42</v>
      </c>
      <c r="AE42" s="106" t="str">
        <f t="shared" si="9"/>
        <v>Moderado</v>
      </c>
      <c r="AF42" s="242" t="s">
        <v>143</v>
      </c>
      <c r="AG42" s="97" t="s">
        <v>361</v>
      </c>
      <c r="AH42" s="97" t="s">
        <v>355</v>
      </c>
      <c r="AI42" s="97" t="s">
        <v>283</v>
      </c>
      <c r="AJ42" s="163">
        <v>44418</v>
      </c>
      <c r="AK42" s="97" t="s">
        <v>362</v>
      </c>
      <c r="AL42" s="261"/>
      <c r="AM42" s="199"/>
      <c r="AN42" s="260" t="s">
        <v>150</v>
      </c>
      <c r="AO42" s="241"/>
      <c r="AP42" s="241"/>
      <c r="AQ42" s="241"/>
      <c r="AR42" s="241"/>
      <c r="AS42" s="241"/>
      <c r="AT42" s="241"/>
      <c r="AU42" s="241"/>
      <c r="AV42" s="241"/>
      <c r="AW42" s="241"/>
      <c r="AX42" s="241"/>
      <c r="AY42" s="241"/>
      <c r="AZ42" s="241"/>
      <c r="BA42" s="241"/>
      <c r="BB42" s="241"/>
      <c r="BC42" s="241"/>
      <c r="BD42" s="241"/>
    </row>
    <row r="43" spans="1:56" s="250" customFormat="1" ht="181.5" customHeight="1">
      <c r="A43" s="423">
        <v>21</v>
      </c>
      <c r="B43" s="423" t="s">
        <v>161</v>
      </c>
      <c r="C43" s="449" t="s">
        <v>349</v>
      </c>
      <c r="D43" s="426" t="s">
        <v>194</v>
      </c>
      <c r="E43" s="426" t="s">
        <v>363</v>
      </c>
      <c r="F43" s="426" t="s">
        <v>364</v>
      </c>
      <c r="G43" s="426" t="s">
        <v>365</v>
      </c>
      <c r="H43" s="95" t="s">
        <v>134</v>
      </c>
      <c r="I43" s="95">
        <v>365</v>
      </c>
      <c r="J43" s="101" t="str">
        <f t="shared" si="0"/>
        <v>Media</v>
      </c>
      <c r="K43" s="321">
        <f t="shared" ref="K43:K51" si="12">IF(J43="","",IF(J43="Muy Baja",0.2,IF(J43="Baja",0.4,IF(J43="Media",0.6,IF(J43="Alta",0.8,IF(J43="Muy Alta",1, ))))))</f>
        <v>0.6</v>
      </c>
      <c r="L43" s="327" t="s">
        <v>184</v>
      </c>
      <c r="M43" s="168" t="s">
        <v>184</v>
      </c>
      <c r="N43" s="101" t="s">
        <v>136</v>
      </c>
      <c r="O43" s="321">
        <f t="shared" ref="O43:O70" si="13">IF(N43="","",IF(N43="Leve",0.2,IF(N43="Menor",0.4,IF(N43="Moderado",0.6,IF(N43="Mayor",0.8,IF(N43="Catastrófico",1, ))))))</f>
        <v>0</v>
      </c>
      <c r="P43" s="101" t="str">
        <f t="shared" si="2"/>
        <v/>
      </c>
      <c r="Q43" s="95">
        <v>1</v>
      </c>
      <c r="R43" s="356" t="s">
        <v>366</v>
      </c>
      <c r="S43" s="97" t="str">
        <f t="shared" si="10"/>
        <v>Probabilidad</v>
      </c>
      <c r="T43" s="242" t="s">
        <v>138</v>
      </c>
      <c r="U43" s="242" t="s">
        <v>139</v>
      </c>
      <c r="V43" s="100" t="str">
        <f t="shared" si="3"/>
        <v>50%</v>
      </c>
      <c r="W43" s="242" t="s">
        <v>140</v>
      </c>
      <c r="X43" s="242" t="s">
        <v>141</v>
      </c>
      <c r="Y43" s="242" t="s">
        <v>142</v>
      </c>
      <c r="Z43" s="243">
        <f t="shared" si="4"/>
        <v>0.3</v>
      </c>
      <c r="AA43" s="106" t="str">
        <f t="shared" si="5"/>
        <v>Baja</v>
      </c>
      <c r="AB43" s="100">
        <f t="shared" si="6"/>
        <v>0.3</v>
      </c>
      <c r="AC43" s="106" t="str">
        <f t="shared" si="7"/>
        <v>Leve</v>
      </c>
      <c r="AD43" s="100">
        <f t="shared" si="8"/>
        <v>0</v>
      </c>
      <c r="AE43" s="106" t="str">
        <f t="shared" si="9"/>
        <v>Bajo</v>
      </c>
      <c r="AF43" s="242" t="s">
        <v>143</v>
      </c>
      <c r="AG43" s="123" t="s">
        <v>367</v>
      </c>
      <c r="AH43" s="123" t="s">
        <v>355</v>
      </c>
      <c r="AI43" s="123" t="s">
        <v>368</v>
      </c>
      <c r="AJ43" s="163">
        <v>44418</v>
      </c>
      <c r="AK43" s="97" t="s">
        <v>356</v>
      </c>
      <c r="AL43" s="123" t="s">
        <v>369</v>
      </c>
      <c r="AM43" s="123" t="s">
        <v>370</v>
      </c>
      <c r="AN43" s="260" t="s">
        <v>150</v>
      </c>
      <c r="AO43" s="241"/>
      <c r="AP43" s="241"/>
      <c r="AQ43" s="241"/>
      <c r="AR43" s="241"/>
      <c r="AS43" s="241"/>
      <c r="AT43" s="241"/>
      <c r="AU43" s="241"/>
      <c r="AV43" s="241"/>
      <c r="AW43" s="241"/>
      <c r="AX43" s="241"/>
      <c r="AY43" s="241"/>
      <c r="AZ43" s="241"/>
      <c r="BA43" s="241"/>
      <c r="BB43" s="241"/>
      <c r="BC43" s="241"/>
      <c r="BD43" s="241"/>
    </row>
    <row r="44" spans="1:56" s="250" customFormat="1" ht="132">
      <c r="A44" s="424"/>
      <c r="B44" s="424"/>
      <c r="C44" s="450"/>
      <c r="D44" s="427"/>
      <c r="E44" s="427"/>
      <c r="F44" s="427"/>
      <c r="G44" s="427"/>
      <c r="H44" s="95" t="s">
        <v>134</v>
      </c>
      <c r="I44" s="95">
        <v>365</v>
      </c>
      <c r="J44" s="101" t="str">
        <f t="shared" si="0"/>
        <v>Media</v>
      </c>
      <c r="K44" s="321">
        <f t="shared" si="12"/>
        <v>0.6</v>
      </c>
      <c r="L44" s="327" t="s">
        <v>184</v>
      </c>
      <c r="M44" s="303"/>
      <c r="N44" s="101" t="s">
        <v>136</v>
      </c>
      <c r="O44" s="321">
        <f t="shared" si="13"/>
        <v>0</v>
      </c>
      <c r="P44" s="101" t="str">
        <f t="shared" si="2"/>
        <v/>
      </c>
      <c r="Q44" s="95">
        <v>2</v>
      </c>
      <c r="R44" s="356" t="s">
        <v>371</v>
      </c>
      <c r="S44" s="97" t="str">
        <f t="shared" si="10"/>
        <v>Probabilidad</v>
      </c>
      <c r="T44" s="242" t="s">
        <v>138</v>
      </c>
      <c r="U44" s="242" t="s">
        <v>169</v>
      </c>
      <c r="V44" s="100" t="str">
        <f t="shared" si="3"/>
        <v>40%</v>
      </c>
      <c r="W44" s="242" t="s">
        <v>140</v>
      </c>
      <c r="X44" s="242" t="s">
        <v>141</v>
      </c>
      <c r="Y44" s="242" t="s">
        <v>142</v>
      </c>
      <c r="Z44" s="243">
        <f t="shared" si="4"/>
        <v>0.36</v>
      </c>
      <c r="AA44" s="106" t="str">
        <f t="shared" si="5"/>
        <v>Baja</v>
      </c>
      <c r="AB44" s="100">
        <f t="shared" si="6"/>
        <v>0.36</v>
      </c>
      <c r="AC44" s="106" t="str">
        <f t="shared" si="7"/>
        <v>Leve</v>
      </c>
      <c r="AD44" s="100">
        <f t="shared" si="8"/>
        <v>0</v>
      </c>
      <c r="AE44" s="106" t="str">
        <f t="shared" si="9"/>
        <v>Bajo</v>
      </c>
      <c r="AF44" s="242" t="s">
        <v>143</v>
      </c>
      <c r="AG44" s="262"/>
      <c r="AH44" s="262"/>
      <c r="AI44" s="262"/>
      <c r="AJ44" s="186">
        <v>44418</v>
      </c>
      <c r="AK44" s="123" t="s">
        <v>372</v>
      </c>
      <c r="AL44" s="123" t="s">
        <v>373</v>
      </c>
      <c r="AM44" s="264"/>
      <c r="AN44" s="260" t="s">
        <v>150</v>
      </c>
      <c r="AO44" s="241"/>
      <c r="AP44" s="241"/>
      <c r="AQ44" s="241"/>
      <c r="AR44" s="241"/>
      <c r="AS44" s="241"/>
      <c r="AT44" s="241"/>
      <c r="AU44" s="241"/>
      <c r="AV44" s="241"/>
      <c r="AW44" s="241"/>
      <c r="AX44" s="241"/>
      <c r="AY44" s="241"/>
      <c r="AZ44" s="241"/>
      <c r="BA44" s="241"/>
      <c r="BB44" s="241"/>
      <c r="BC44" s="241"/>
      <c r="BD44" s="241"/>
    </row>
    <row r="45" spans="1:56" s="250" customFormat="1" ht="75">
      <c r="A45" s="425"/>
      <c r="B45" s="425"/>
      <c r="C45" s="451"/>
      <c r="D45" s="428"/>
      <c r="E45" s="428"/>
      <c r="F45" s="428"/>
      <c r="G45" s="428"/>
      <c r="H45" s="95" t="s">
        <v>134</v>
      </c>
      <c r="I45" s="95">
        <v>365</v>
      </c>
      <c r="J45" s="101" t="str">
        <f t="shared" si="0"/>
        <v>Media</v>
      </c>
      <c r="K45" s="321">
        <f t="shared" si="12"/>
        <v>0.6</v>
      </c>
      <c r="L45" s="327" t="s">
        <v>184</v>
      </c>
      <c r="M45" s="298"/>
      <c r="N45" s="101" t="s">
        <v>136</v>
      </c>
      <c r="O45" s="321">
        <f t="shared" si="13"/>
        <v>0</v>
      </c>
      <c r="P45" s="101" t="str">
        <f t="shared" si="2"/>
        <v/>
      </c>
      <c r="Q45" s="95">
        <v>3</v>
      </c>
      <c r="R45" s="356" t="s">
        <v>374</v>
      </c>
      <c r="S45" s="97" t="str">
        <f t="shared" si="10"/>
        <v>Probabilidad</v>
      </c>
      <c r="T45" s="242" t="s">
        <v>138</v>
      </c>
      <c r="U45" s="242" t="s">
        <v>169</v>
      </c>
      <c r="V45" s="100" t="str">
        <f t="shared" si="3"/>
        <v>40%</v>
      </c>
      <c r="W45" s="242" t="s">
        <v>140</v>
      </c>
      <c r="X45" s="242" t="s">
        <v>141</v>
      </c>
      <c r="Y45" s="242" t="s">
        <v>142</v>
      </c>
      <c r="Z45" s="243">
        <f t="shared" si="4"/>
        <v>0.36</v>
      </c>
      <c r="AA45" s="106" t="str">
        <f t="shared" si="5"/>
        <v>Baja</v>
      </c>
      <c r="AB45" s="100">
        <f t="shared" si="6"/>
        <v>0.36</v>
      </c>
      <c r="AC45" s="106" t="str">
        <f t="shared" si="7"/>
        <v>Leve</v>
      </c>
      <c r="AD45" s="100">
        <f t="shared" si="8"/>
        <v>0</v>
      </c>
      <c r="AE45" s="106" t="str">
        <f t="shared" si="9"/>
        <v>Bajo</v>
      </c>
      <c r="AF45" s="242" t="s">
        <v>143</v>
      </c>
      <c r="AG45" s="261"/>
      <c r="AH45" s="261"/>
      <c r="AI45" s="261"/>
      <c r="AJ45" s="261"/>
      <c r="AK45" s="261"/>
      <c r="AL45" s="97"/>
      <c r="AM45" s="199"/>
      <c r="AN45" s="260" t="s">
        <v>150</v>
      </c>
      <c r="AO45" s="241"/>
      <c r="AP45" s="241"/>
      <c r="AQ45" s="241"/>
      <c r="AR45" s="241"/>
      <c r="AS45" s="241"/>
      <c r="AT45" s="241"/>
      <c r="AU45" s="241"/>
      <c r="AV45" s="241"/>
      <c r="AW45" s="241"/>
      <c r="AX45" s="241"/>
      <c r="AY45" s="241"/>
      <c r="AZ45" s="241"/>
      <c r="BA45" s="241"/>
      <c r="BB45" s="241"/>
      <c r="BC45" s="241"/>
      <c r="BD45" s="241"/>
    </row>
    <row r="46" spans="1:56" s="94" customFormat="1" ht="66">
      <c r="A46" s="187">
        <v>22</v>
      </c>
      <c r="B46" s="187" t="s">
        <v>161</v>
      </c>
      <c r="C46" s="188" t="s">
        <v>349</v>
      </c>
      <c r="D46" s="172" t="s">
        <v>194</v>
      </c>
      <c r="E46" s="172" t="s">
        <v>375</v>
      </c>
      <c r="F46" s="172" t="s">
        <v>376</v>
      </c>
      <c r="G46" s="172" t="s">
        <v>377</v>
      </c>
      <c r="H46" s="172" t="s">
        <v>207</v>
      </c>
      <c r="I46" s="173">
        <v>1</v>
      </c>
      <c r="J46" s="329" t="str">
        <f t="shared" si="0"/>
        <v>Muy Baja</v>
      </c>
      <c r="K46" s="189">
        <f t="shared" si="12"/>
        <v>0.2</v>
      </c>
      <c r="L46" s="330"/>
      <c r="M46" s="189" t="s">
        <v>208</v>
      </c>
      <c r="N46" s="101" t="s">
        <v>136</v>
      </c>
      <c r="O46" s="189">
        <f t="shared" si="13"/>
        <v>0</v>
      </c>
      <c r="P46" s="175" t="str">
        <f t="shared" si="2"/>
        <v/>
      </c>
      <c r="Q46" s="173">
        <v>1</v>
      </c>
      <c r="R46" s="388" t="s">
        <v>378</v>
      </c>
      <c r="S46" s="177" t="str">
        <f t="shared" si="10"/>
        <v>Probabilidad</v>
      </c>
      <c r="T46" s="190" t="s">
        <v>138</v>
      </c>
      <c r="U46" s="190" t="s">
        <v>169</v>
      </c>
      <c r="V46" s="191" t="str">
        <f t="shared" si="3"/>
        <v>40%</v>
      </c>
      <c r="W46" s="190" t="s">
        <v>140</v>
      </c>
      <c r="X46" s="190" t="s">
        <v>141</v>
      </c>
      <c r="Y46" s="190" t="s">
        <v>379</v>
      </c>
      <c r="Z46" s="180">
        <f t="shared" si="4"/>
        <v>0.12</v>
      </c>
      <c r="AA46" s="192" t="str">
        <f t="shared" si="5"/>
        <v>Muy Baja</v>
      </c>
      <c r="AB46" s="191">
        <f t="shared" si="6"/>
        <v>0.12</v>
      </c>
      <c r="AC46" s="192" t="str">
        <f t="shared" si="7"/>
        <v>Leve</v>
      </c>
      <c r="AD46" s="191">
        <f t="shared" si="8"/>
        <v>0</v>
      </c>
      <c r="AE46" s="193" t="str">
        <f t="shared" si="9"/>
        <v>Bajo</v>
      </c>
      <c r="AF46" s="190"/>
      <c r="AG46" s="176"/>
      <c r="AH46" s="173" t="s">
        <v>355</v>
      </c>
      <c r="AI46" s="194"/>
      <c r="AJ46" s="194"/>
      <c r="AK46" s="176"/>
      <c r="AL46" s="173"/>
      <c r="AM46" s="173"/>
      <c r="AN46" s="195" t="s">
        <v>160</v>
      </c>
      <c r="AO46" s="93"/>
      <c r="AP46" s="93"/>
      <c r="AQ46" s="93"/>
      <c r="AR46" s="93"/>
      <c r="AS46" s="93"/>
      <c r="AT46" s="93"/>
      <c r="AU46" s="93"/>
      <c r="AV46" s="93"/>
      <c r="AW46" s="93"/>
      <c r="AX46" s="93"/>
      <c r="AY46" s="93"/>
      <c r="AZ46" s="93"/>
      <c r="BA46" s="93"/>
      <c r="BB46" s="93"/>
      <c r="BC46" s="93"/>
      <c r="BD46" s="93"/>
    </row>
    <row r="47" spans="1:56" s="250" customFormat="1" ht="189" customHeight="1">
      <c r="A47" s="308">
        <v>23</v>
      </c>
      <c r="B47" s="308" t="s">
        <v>161</v>
      </c>
      <c r="C47" s="309" t="s">
        <v>380</v>
      </c>
      <c r="D47" s="124" t="s">
        <v>151</v>
      </c>
      <c r="E47" s="124" t="s">
        <v>381</v>
      </c>
      <c r="F47" s="310" t="s">
        <v>382</v>
      </c>
      <c r="G47" s="124" t="s">
        <v>383</v>
      </c>
      <c r="H47" s="310" t="s">
        <v>134</v>
      </c>
      <c r="I47" s="95">
        <v>450</v>
      </c>
      <c r="J47" s="101" t="str">
        <f t="shared" si="0"/>
        <v>Media</v>
      </c>
      <c r="K47" s="321">
        <f t="shared" si="12"/>
        <v>0.6</v>
      </c>
      <c r="L47" s="95" t="s">
        <v>155</v>
      </c>
      <c r="M47" s="321" t="s">
        <v>155</v>
      </c>
      <c r="N47" s="101" t="s">
        <v>136</v>
      </c>
      <c r="O47" s="321">
        <f t="shared" si="13"/>
        <v>0</v>
      </c>
      <c r="P47" s="101" t="str">
        <f t="shared" si="2"/>
        <v/>
      </c>
      <c r="Q47" s="95">
        <v>1</v>
      </c>
      <c r="R47" s="350" t="s">
        <v>384</v>
      </c>
      <c r="S47" s="97" t="str">
        <f t="shared" si="10"/>
        <v>Probabilidad</v>
      </c>
      <c r="T47" s="242" t="s">
        <v>138</v>
      </c>
      <c r="U47" s="242" t="s">
        <v>169</v>
      </c>
      <c r="V47" s="100" t="str">
        <f t="shared" si="3"/>
        <v>40%</v>
      </c>
      <c r="W47" s="242" t="s">
        <v>140</v>
      </c>
      <c r="X47" s="242" t="s">
        <v>360</v>
      </c>
      <c r="Y47" s="242" t="s">
        <v>142</v>
      </c>
      <c r="Z47" s="243">
        <f t="shared" si="4"/>
        <v>0.36</v>
      </c>
      <c r="AA47" s="106" t="str">
        <f t="shared" si="5"/>
        <v>Baja</v>
      </c>
      <c r="AB47" s="100">
        <f t="shared" si="6"/>
        <v>0.36</v>
      </c>
      <c r="AC47" s="106" t="str">
        <f t="shared" si="7"/>
        <v>Leve</v>
      </c>
      <c r="AD47" s="100">
        <f t="shared" si="8"/>
        <v>0</v>
      </c>
      <c r="AE47" s="106" t="str">
        <f t="shared" si="9"/>
        <v>Bajo</v>
      </c>
      <c r="AF47" s="242" t="s">
        <v>143</v>
      </c>
      <c r="AG47" s="96" t="s">
        <v>385</v>
      </c>
      <c r="AH47" s="196" t="s">
        <v>386</v>
      </c>
      <c r="AI47" s="197">
        <v>44197</v>
      </c>
      <c r="AJ47" s="197">
        <v>44305</v>
      </c>
      <c r="AK47" s="196" t="s">
        <v>387</v>
      </c>
      <c r="AL47" s="97" t="s">
        <v>388</v>
      </c>
      <c r="AM47" s="97" t="s">
        <v>149</v>
      </c>
      <c r="AN47" s="291" t="s">
        <v>150</v>
      </c>
      <c r="AO47" s="241"/>
      <c r="AP47" s="241"/>
      <c r="AQ47" s="241"/>
      <c r="AR47" s="241"/>
      <c r="AS47" s="241"/>
      <c r="AT47" s="241"/>
      <c r="AU47" s="241"/>
      <c r="AV47" s="241"/>
      <c r="AW47" s="241"/>
      <c r="AX47" s="241"/>
      <c r="AY47" s="241"/>
      <c r="AZ47" s="241"/>
      <c r="BA47" s="241"/>
      <c r="BB47" s="241"/>
      <c r="BC47" s="241"/>
      <c r="BD47" s="241"/>
    </row>
    <row r="48" spans="1:56" s="250" customFormat="1" ht="215.25" customHeight="1">
      <c r="A48" s="308">
        <v>24</v>
      </c>
      <c r="B48" s="308" t="s">
        <v>161</v>
      </c>
      <c r="C48" s="309" t="s">
        <v>380</v>
      </c>
      <c r="D48" s="124" t="s">
        <v>130</v>
      </c>
      <c r="E48" s="311" t="s">
        <v>389</v>
      </c>
      <c r="F48" s="312" t="s">
        <v>390</v>
      </c>
      <c r="G48" s="311" t="s">
        <v>391</v>
      </c>
      <c r="H48" s="312" t="s">
        <v>134</v>
      </c>
      <c r="I48" s="170">
        <v>50</v>
      </c>
      <c r="J48" s="101" t="str">
        <f t="shared" si="0"/>
        <v>Media</v>
      </c>
      <c r="K48" s="321">
        <f t="shared" si="12"/>
        <v>0.6</v>
      </c>
      <c r="L48" s="170" t="s">
        <v>392</v>
      </c>
      <c r="M48" s="321" t="s">
        <v>392</v>
      </c>
      <c r="N48" s="101" t="s">
        <v>136</v>
      </c>
      <c r="O48" s="321">
        <f t="shared" si="13"/>
        <v>0</v>
      </c>
      <c r="P48" s="101" t="str">
        <f t="shared" si="2"/>
        <v/>
      </c>
      <c r="Q48" s="95">
        <v>1</v>
      </c>
      <c r="R48" s="389" t="s">
        <v>393</v>
      </c>
      <c r="S48" s="97" t="str">
        <f t="shared" si="10"/>
        <v>Probabilidad</v>
      </c>
      <c r="T48" s="242" t="s">
        <v>138</v>
      </c>
      <c r="U48" s="242" t="s">
        <v>169</v>
      </c>
      <c r="V48" s="100" t="str">
        <f t="shared" si="3"/>
        <v>40%</v>
      </c>
      <c r="W48" s="242" t="s">
        <v>140</v>
      </c>
      <c r="X48" s="242" t="s">
        <v>141</v>
      </c>
      <c r="Y48" s="242" t="s">
        <v>142</v>
      </c>
      <c r="Z48" s="243">
        <f t="shared" si="4"/>
        <v>0.36</v>
      </c>
      <c r="AA48" s="106" t="str">
        <f t="shared" si="5"/>
        <v>Baja</v>
      </c>
      <c r="AB48" s="100">
        <f t="shared" si="6"/>
        <v>0.36</v>
      </c>
      <c r="AC48" s="106" t="str">
        <f t="shared" si="7"/>
        <v>Leve</v>
      </c>
      <c r="AD48" s="100">
        <f t="shared" si="8"/>
        <v>0</v>
      </c>
      <c r="AE48" s="106" t="str">
        <f t="shared" si="9"/>
        <v>Bajo</v>
      </c>
      <c r="AF48" s="242" t="s">
        <v>143</v>
      </c>
      <c r="AG48" s="166" t="s">
        <v>378</v>
      </c>
      <c r="AH48" s="198" t="s">
        <v>386</v>
      </c>
      <c r="AI48" s="200">
        <v>44197</v>
      </c>
      <c r="AJ48" s="200">
        <v>44305</v>
      </c>
      <c r="AK48" s="198" t="s">
        <v>394</v>
      </c>
      <c r="AL48" s="96" t="s">
        <v>395</v>
      </c>
      <c r="AM48" s="97" t="s">
        <v>149</v>
      </c>
      <c r="AN48" s="260" t="s">
        <v>150</v>
      </c>
      <c r="AO48" s="241"/>
      <c r="AP48" s="241"/>
      <c r="AQ48" s="241"/>
      <c r="AR48" s="241"/>
      <c r="AS48" s="241"/>
      <c r="AT48" s="241"/>
      <c r="AU48" s="241"/>
      <c r="AV48" s="241"/>
      <c r="AW48" s="241"/>
      <c r="AX48" s="241"/>
      <c r="AY48" s="241"/>
      <c r="AZ48" s="241"/>
      <c r="BA48" s="241"/>
      <c r="BB48" s="241"/>
      <c r="BC48" s="241"/>
      <c r="BD48" s="241"/>
    </row>
    <row r="49" spans="1:56" s="250" customFormat="1" ht="216" customHeight="1">
      <c r="A49" s="308">
        <v>25</v>
      </c>
      <c r="B49" s="308" t="s">
        <v>203</v>
      </c>
      <c r="C49" s="309" t="s">
        <v>380</v>
      </c>
      <c r="D49" s="311" t="s">
        <v>194</v>
      </c>
      <c r="E49" s="311" t="s">
        <v>396</v>
      </c>
      <c r="F49" s="312" t="s">
        <v>397</v>
      </c>
      <c r="G49" s="311" t="s">
        <v>398</v>
      </c>
      <c r="H49" s="331" t="s">
        <v>207</v>
      </c>
      <c r="I49" s="170">
        <v>150</v>
      </c>
      <c r="J49" s="101" t="str">
        <f t="shared" si="0"/>
        <v>Media</v>
      </c>
      <c r="K49" s="321">
        <f t="shared" si="12"/>
        <v>0.6</v>
      </c>
      <c r="L49" s="170" t="s">
        <v>399</v>
      </c>
      <c r="M49" s="321" t="s">
        <v>399</v>
      </c>
      <c r="N49" s="101" t="s">
        <v>136</v>
      </c>
      <c r="O49" s="321">
        <f t="shared" si="13"/>
        <v>0</v>
      </c>
      <c r="P49" s="101" t="str">
        <f t="shared" si="2"/>
        <v/>
      </c>
      <c r="Q49" s="95">
        <v>1</v>
      </c>
      <c r="R49" s="389" t="s">
        <v>400</v>
      </c>
      <c r="S49" s="97" t="str">
        <f t="shared" si="10"/>
        <v>Probabilidad</v>
      </c>
      <c r="T49" s="242" t="s">
        <v>138</v>
      </c>
      <c r="U49" s="242" t="s">
        <v>169</v>
      </c>
      <c r="V49" s="100" t="str">
        <f t="shared" si="3"/>
        <v>40%</v>
      </c>
      <c r="W49" s="242" t="s">
        <v>140</v>
      </c>
      <c r="X49" s="242" t="s">
        <v>141</v>
      </c>
      <c r="Y49" s="242" t="s">
        <v>142</v>
      </c>
      <c r="Z49" s="243">
        <f t="shared" si="4"/>
        <v>0.36</v>
      </c>
      <c r="AA49" s="106" t="str">
        <f t="shared" si="5"/>
        <v>Baja</v>
      </c>
      <c r="AB49" s="100">
        <f t="shared" si="6"/>
        <v>0.36</v>
      </c>
      <c r="AC49" s="106" t="str">
        <f t="shared" si="7"/>
        <v>Leve</v>
      </c>
      <c r="AD49" s="100">
        <f t="shared" si="8"/>
        <v>0</v>
      </c>
      <c r="AE49" s="106" t="str">
        <f t="shared" si="9"/>
        <v>Bajo</v>
      </c>
      <c r="AF49" s="242" t="s">
        <v>143</v>
      </c>
      <c r="AG49" s="166" t="s">
        <v>401</v>
      </c>
      <c r="AH49" s="198" t="s">
        <v>386</v>
      </c>
      <c r="AI49" s="200">
        <v>44197</v>
      </c>
      <c r="AJ49" s="200">
        <v>44305</v>
      </c>
      <c r="AK49" s="201" t="s">
        <v>402</v>
      </c>
      <c r="AL49" s="199" t="s">
        <v>403</v>
      </c>
      <c r="AM49" s="97" t="s">
        <v>149</v>
      </c>
      <c r="AN49" s="260" t="s">
        <v>150</v>
      </c>
      <c r="AO49" s="241"/>
      <c r="AP49" s="241"/>
      <c r="AQ49" s="241"/>
      <c r="AR49" s="241"/>
      <c r="AS49" s="241"/>
      <c r="AT49" s="241"/>
      <c r="AU49" s="241"/>
      <c r="AV49" s="241"/>
      <c r="AW49" s="241"/>
      <c r="AX49" s="241"/>
      <c r="AY49" s="241"/>
      <c r="AZ49" s="241"/>
      <c r="BA49" s="241"/>
      <c r="BB49" s="241"/>
      <c r="BC49" s="241"/>
      <c r="BD49" s="241"/>
    </row>
    <row r="50" spans="1:56" s="250" customFormat="1" ht="226.5" customHeight="1">
      <c r="A50" s="308">
        <v>26</v>
      </c>
      <c r="B50" s="308" t="s">
        <v>161</v>
      </c>
      <c r="C50" s="309" t="s">
        <v>380</v>
      </c>
      <c r="D50" s="311" t="s">
        <v>130</v>
      </c>
      <c r="E50" s="311" t="s">
        <v>404</v>
      </c>
      <c r="F50" s="312" t="s">
        <v>405</v>
      </c>
      <c r="G50" s="311" t="s">
        <v>406</v>
      </c>
      <c r="H50" s="312" t="s">
        <v>134</v>
      </c>
      <c r="I50" s="170">
        <v>50</v>
      </c>
      <c r="J50" s="101" t="str">
        <f t="shared" si="0"/>
        <v>Media</v>
      </c>
      <c r="K50" s="321">
        <f t="shared" si="12"/>
        <v>0.6</v>
      </c>
      <c r="L50" s="170" t="s">
        <v>392</v>
      </c>
      <c r="M50" s="321" t="s">
        <v>392</v>
      </c>
      <c r="N50" s="101" t="s">
        <v>136</v>
      </c>
      <c r="O50" s="321">
        <f t="shared" si="13"/>
        <v>0</v>
      </c>
      <c r="P50" s="101" t="str">
        <f t="shared" si="2"/>
        <v/>
      </c>
      <c r="Q50" s="95">
        <v>1</v>
      </c>
      <c r="R50" s="389" t="s">
        <v>407</v>
      </c>
      <c r="S50" s="97" t="str">
        <f t="shared" si="10"/>
        <v>Probabilidad</v>
      </c>
      <c r="T50" s="242" t="s">
        <v>138</v>
      </c>
      <c r="U50" s="242" t="s">
        <v>169</v>
      </c>
      <c r="V50" s="100" t="str">
        <f t="shared" si="3"/>
        <v>40%</v>
      </c>
      <c r="W50" s="242" t="s">
        <v>140</v>
      </c>
      <c r="X50" s="242" t="s">
        <v>141</v>
      </c>
      <c r="Y50" s="242" t="s">
        <v>142</v>
      </c>
      <c r="Z50" s="243">
        <f t="shared" si="4"/>
        <v>0.36</v>
      </c>
      <c r="AA50" s="106" t="str">
        <f t="shared" si="5"/>
        <v>Baja</v>
      </c>
      <c r="AB50" s="100">
        <f t="shared" si="6"/>
        <v>0.36</v>
      </c>
      <c r="AC50" s="106" t="str">
        <f t="shared" si="7"/>
        <v>Leve</v>
      </c>
      <c r="AD50" s="100">
        <f t="shared" si="8"/>
        <v>0</v>
      </c>
      <c r="AE50" s="106" t="str">
        <f t="shared" si="9"/>
        <v>Bajo</v>
      </c>
      <c r="AF50" s="242" t="s">
        <v>143</v>
      </c>
      <c r="AG50" s="166" t="s">
        <v>408</v>
      </c>
      <c r="AH50" s="198" t="s">
        <v>386</v>
      </c>
      <c r="AI50" s="200">
        <v>44197</v>
      </c>
      <c r="AJ50" s="200">
        <v>44305</v>
      </c>
      <c r="AK50" s="198" t="s">
        <v>409</v>
      </c>
      <c r="AL50" s="166" t="s">
        <v>410</v>
      </c>
      <c r="AM50" s="97" t="s">
        <v>149</v>
      </c>
      <c r="AN50" s="260" t="s">
        <v>150</v>
      </c>
      <c r="AO50" s="241"/>
      <c r="AP50" s="241"/>
      <c r="AQ50" s="241"/>
      <c r="AR50" s="241"/>
      <c r="AS50" s="241"/>
      <c r="AT50" s="241"/>
      <c r="AU50" s="241"/>
      <c r="AV50" s="241"/>
      <c r="AW50" s="241"/>
      <c r="AX50" s="241"/>
      <c r="AY50" s="241"/>
      <c r="AZ50" s="241"/>
      <c r="BA50" s="241"/>
      <c r="BB50" s="241"/>
      <c r="BC50" s="241"/>
      <c r="BD50" s="241"/>
    </row>
    <row r="51" spans="1:56" ht="144.75" customHeight="1">
      <c r="A51" s="313">
        <v>27</v>
      </c>
      <c r="B51" s="368" t="s">
        <v>203</v>
      </c>
      <c r="C51" s="368" t="s">
        <v>411</v>
      </c>
      <c r="D51" s="379" t="s">
        <v>194</v>
      </c>
      <c r="E51" s="379" t="s">
        <v>412</v>
      </c>
      <c r="F51" s="380" t="s">
        <v>413</v>
      </c>
      <c r="G51" s="482" t="s">
        <v>414</v>
      </c>
      <c r="H51" s="373" t="s">
        <v>166</v>
      </c>
      <c r="I51" s="373">
        <v>1</v>
      </c>
      <c r="J51" s="364" t="str">
        <f t="shared" si="0"/>
        <v>Muy Baja</v>
      </c>
      <c r="K51" s="365">
        <f t="shared" si="12"/>
        <v>0.2</v>
      </c>
      <c r="L51" s="363"/>
      <c r="M51" s="366" t="s">
        <v>208</v>
      </c>
      <c r="N51" s="332" t="s">
        <v>82</v>
      </c>
      <c r="O51" s="333">
        <f t="shared" si="13"/>
        <v>0.6</v>
      </c>
      <c r="P51" s="332" t="str">
        <f t="shared" si="2"/>
        <v>Moderado</v>
      </c>
      <c r="Q51" s="317">
        <v>1</v>
      </c>
      <c r="R51" s="356" t="s">
        <v>415</v>
      </c>
      <c r="S51" s="97" t="str">
        <f t="shared" si="10"/>
        <v>Probabilidad</v>
      </c>
      <c r="T51" s="97" t="s">
        <v>138</v>
      </c>
      <c r="U51" s="97" t="s">
        <v>169</v>
      </c>
      <c r="V51" s="357" t="str">
        <f t="shared" si="3"/>
        <v>40%</v>
      </c>
      <c r="W51" s="358" t="s">
        <v>140</v>
      </c>
      <c r="X51" s="358" t="s">
        <v>141</v>
      </c>
      <c r="Y51" s="358" t="s">
        <v>142</v>
      </c>
      <c r="Z51" s="359">
        <f t="shared" si="4"/>
        <v>0.12</v>
      </c>
      <c r="AA51" s="360" t="str">
        <f t="shared" si="5"/>
        <v>Muy Baja</v>
      </c>
      <c r="AB51" s="361">
        <f t="shared" si="6"/>
        <v>0.12</v>
      </c>
      <c r="AC51" s="240" t="str">
        <f t="shared" si="7"/>
        <v>Moderado</v>
      </c>
      <c r="AD51" s="362">
        <f t="shared" si="8"/>
        <v>0.6</v>
      </c>
      <c r="AE51" s="240" t="str">
        <f t="shared" si="9"/>
        <v>Moderado</v>
      </c>
      <c r="AF51" s="358" t="s">
        <v>143</v>
      </c>
      <c r="AG51" s="344" t="s">
        <v>416</v>
      </c>
      <c r="AH51" s="345" t="s">
        <v>417</v>
      </c>
      <c r="AI51" s="346">
        <v>44197</v>
      </c>
      <c r="AJ51" s="347" t="s">
        <v>418</v>
      </c>
      <c r="AK51" s="345" t="s">
        <v>419</v>
      </c>
      <c r="AL51" s="500" t="s">
        <v>1143</v>
      </c>
      <c r="AM51" s="500" t="s">
        <v>1144</v>
      </c>
      <c r="AN51" s="348" t="s">
        <v>150</v>
      </c>
      <c r="AO51" s="294"/>
      <c r="AP51" s="294"/>
      <c r="AQ51" s="294"/>
      <c r="AR51" s="294"/>
      <c r="AS51" s="294"/>
      <c r="AT51" s="294"/>
      <c r="AU51" s="294"/>
      <c r="AV51" s="294"/>
      <c r="AW51" s="294"/>
      <c r="AX51" s="294"/>
      <c r="AY51" s="294"/>
      <c r="AZ51" s="294"/>
      <c r="BA51" s="294"/>
      <c r="BB51" s="294"/>
      <c r="BC51" s="294"/>
      <c r="BD51" s="294"/>
    </row>
    <row r="52" spans="1:56" ht="111.75" customHeight="1">
      <c r="A52" s="314"/>
      <c r="B52" s="369"/>
      <c r="C52" s="369"/>
      <c r="D52" s="378"/>
      <c r="E52" s="378"/>
      <c r="F52" s="378"/>
      <c r="G52" s="483"/>
      <c r="H52" s="373" t="s">
        <v>166</v>
      </c>
      <c r="I52" s="373">
        <v>1</v>
      </c>
      <c r="J52" s="364" t="str">
        <f t="shared" si="0"/>
        <v>Muy Baja</v>
      </c>
      <c r="K52" s="365">
        <v>0.12</v>
      </c>
      <c r="L52" s="363"/>
      <c r="M52" s="367"/>
      <c r="N52" s="332" t="s">
        <v>82</v>
      </c>
      <c r="O52" s="333">
        <f t="shared" si="13"/>
        <v>0.6</v>
      </c>
      <c r="P52" s="332" t="str">
        <f t="shared" si="2"/>
        <v>Moderado</v>
      </c>
      <c r="Q52" s="317">
        <v>2</v>
      </c>
      <c r="R52" s="356" t="s">
        <v>420</v>
      </c>
      <c r="S52" s="97" t="str">
        <f t="shared" si="10"/>
        <v>Probabilidad</v>
      </c>
      <c r="T52" s="97" t="s">
        <v>138</v>
      </c>
      <c r="U52" s="97" t="s">
        <v>169</v>
      </c>
      <c r="V52" s="357" t="str">
        <f t="shared" si="3"/>
        <v>40%</v>
      </c>
      <c r="W52" s="358" t="s">
        <v>140</v>
      </c>
      <c r="X52" s="358" t="s">
        <v>141</v>
      </c>
      <c r="Y52" s="358" t="s">
        <v>142</v>
      </c>
      <c r="Z52" s="359">
        <f t="shared" si="4"/>
        <v>7.1999999999999995E-2</v>
      </c>
      <c r="AA52" s="360" t="str">
        <f t="shared" si="5"/>
        <v>Muy Baja</v>
      </c>
      <c r="AB52" s="361">
        <f t="shared" si="6"/>
        <v>7.1999999999999995E-2</v>
      </c>
      <c r="AC52" s="240" t="str">
        <f t="shared" si="7"/>
        <v>Moderado</v>
      </c>
      <c r="AD52" s="362">
        <f t="shared" si="8"/>
        <v>0.6</v>
      </c>
      <c r="AE52" s="240" t="str">
        <f t="shared" si="9"/>
        <v>Moderado</v>
      </c>
      <c r="AF52" s="358" t="s">
        <v>143</v>
      </c>
      <c r="AG52" s="349"/>
      <c r="AH52" s="349"/>
      <c r="AI52" s="349"/>
      <c r="AJ52" s="349"/>
      <c r="AK52" s="349"/>
      <c r="AL52" s="501"/>
      <c r="AM52" s="502"/>
      <c r="AN52" s="348" t="s">
        <v>150</v>
      </c>
      <c r="AO52" s="294"/>
      <c r="AP52" s="294"/>
      <c r="AQ52" s="294"/>
      <c r="AR52" s="294"/>
      <c r="AS52" s="294"/>
      <c r="AT52" s="294"/>
      <c r="AU52" s="294"/>
      <c r="AV52" s="294"/>
      <c r="AW52" s="294"/>
      <c r="AX52" s="294"/>
      <c r="AY52" s="294"/>
      <c r="AZ52" s="294"/>
      <c r="BA52" s="294"/>
      <c r="BB52" s="294"/>
      <c r="BC52" s="294"/>
      <c r="BD52" s="294"/>
    </row>
    <row r="53" spans="1:56" ht="117" customHeight="1">
      <c r="A53" s="313">
        <v>28</v>
      </c>
      <c r="B53" s="368" t="s">
        <v>421</v>
      </c>
      <c r="C53" s="368" t="s">
        <v>411</v>
      </c>
      <c r="D53" s="379" t="s">
        <v>194</v>
      </c>
      <c r="E53" s="380" t="s">
        <v>422</v>
      </c>
      <c r="F53" s="380" t="s">
        <v>423</v>
      </c>
      <c r="G53" s="482" t="s">
        <v>424</v>
      </c>
      <c r="H53" s="373" t="s">
        <v>166</v>
      </c>
      <c r="I53" s="373">
        <v>62</v>
      </c>
      <c r="J53" s="332" t="str">
        <f t="shared" si="0"/>
        <v>Media</v>
      </c>
      <c r="K53" s="372">
        <f>IF(J53="","",IF(J53="Muy Baja",0.2,IF(J53="Baja",0.4,IF(J53="Media",0.6,IF(J53="Alta",0.8,IF(J53="Muy Alta",1, ))))))</f>
        <v>0.6</v>
      </c>
      <c r="L53" s="373" t="s">
        <v>226</v>
      </c>
      <c r="M53" s="374" t="s">
        <v>226</v>
      </c>
      <c r="N53" s="375" t="s">
        <v>136</v>
      </c>
      <c r="O53" s="372">
        <f t="shared" si="13"/>
        <v>0</v>
      </c>
      <c r="P53" s="375" t="str">
        <f t="shared" si="2"/>
        <v/>
      </c>
      <c r="Q53" s="376">
        <v>1</v>
      </c>
      <c r="R53" s="350" t="s">
        <v>425</v>
      </c>
      <c r="S53" s="97" t="str">
        <f t="shared" si="10"/>
        <v>Probabilidad</v>
      </c>
      <c r="T53" s="97" t="s">
        <v>138</v>
      </c>
      <c r="U53" s="97" t="s">
        <v>169</v>
      </c>
      <c r="V53" s="357" t="str">
        <f t="shared" si="3"/>
        <v>40%</v>
      </c>
      <c r="W53" s="358" t="s">
        <v>140</v>
      </c>
      <c r="X53" s="358" t="s">
        <v>141</v>
      </c>
      <c r="Y53" s="358" t="s">
        <v>142</v>
      </c>
      <c r="Z53" s="359">
        <f t="shared" si="4"/>
        <v>0.36</v>
      </c>
      <c r="AA53" s="360" t="str">
        <f t="shared" si="5"/>
        <v>Baja</v>
      </c>
      <c r="AB53" s="361">
        <f t="shared" si="6"/>
        <v>0.36</v>
      </c>
      <c r="AC53" s="360" t="str">
        <f t="shared" si="7"/>
        <v>Leve</v>
      </c>
      <c r="AD53" s="361">
        <f t="shared" si="8"/>
        <v>0</v>
      </c>
      <c r="AE53" s="360" t="str">
        <f t="shared" si="9"/>
        <v>Bajo</v>
      </c>
      <c r="AF53" s="358" t="s">
        <v>143</v>
      </c>
      <c r="AG53" s="350" t="s">
        <v>426</v>
      </c>
      <c r="AH53" s="350" t="s">
        <v>417</v>
      </c>
      <c r="AI53" s="351">
        <v>44197</v>
      </c>
      <c r="AJ53" s="351" t="s">
        <v>418</v>
      </c>
      <c r="AK53" s="350" t="s">
        <v>427</v>
      </c>
      <c r="AL53" s="348" t="s">
        <v>1145</v>
      </c>
      <c r="AM53" s="352" t="s">
        <v>1146</v>
      </c>
      <c r="AN53" s="353" t="s">
        <v>150</v>
      </c>
      <c r="AO53" s="294"/>
      <c r="AP53" s="294"/>
      <c r="AQ53" s="294"/>
      <c r="AR53" s="294"/>
      <c r="AS53" s="294"/>
      <c r="AT53" s="294"/>
      <c r="AU53" s="294"/>
      <c r="AV53" s="294"/>
      <c r="AW53" s="294"/>
      <c r="AX53" s="294"/>
      <c r="AY53" s="294"/>
      <c r="AZ53" s="294"/>
      <c r="BA53" s="294"/>
      <c r="BB53" s="294"/>
      <c r="BC53" s="294"/>
      <c r="BD53" s="294"/>
    </row>
    <row r="54" spans="1:56" ht="165" customHeight="1">
      <c r="A54" s="315"/>
      <c r="B54" s="370"/>
      <c r="C54" s="370"/>
      <c r="D54" s="377"/>
      <c r="E54" s="377"/>
      <c r="F54" s="377"/>
      <c r="G54" s="484"/>
      <c r="H54" s="373" t="s">
        <v>166</v>
      </c>
      <c r="I54" s="373">
        <v>62</v>
      </c>
      <c r="J54" s="332" t="str">
        <f t="shared" si="0"/>
        <v>Media</v>
      </c>
      <c r="K54" s="372">
        <v>0.36</v>
      </c>
      <c r="L54" s="373" t="s">
        <v>226</v>
      </c>
      <c r="M54" s="377"/>
      <c r="N54" s="375" t="s">
        <v>136</v>
      </c>
      <c r="O54" s="372">
        <f t="shared" si="13"/>
        <v>0</v>
      </c>
      <c r="P54" s="375" t="str">
        <f t="shared" si="2"/>
        <v/>
      </c>
      <c r="Q54" s="376">
        <v>2</v>
      </c>
      <c r="R54" s="350" t="s">
        <v>429</v>
      </c>
      <c r="S54" s="97" t="str">
        <f t="shared" si="10"/>
        <v>Probabilidad</v>
      </c>
      <c r="T54" s="97" t="s">
        <v>138</v>
      </c>
      <c r="U54" s="97" t="s">
        <v>169</v>
      </c>
      <c r="V54" s="357" t="str">
        <f t="shared" si="3"/>
        <v>40%</v>
      </c>
      <c r="W54" s="358" t="s">
        <v>140</v>
      </c>
      <c r="X54" s="358" t="s">
        <v>360</v>
      </c>
      <c r="Y54" s="358" t="s">
        <v>142</v>
      </c>
      <c r="Z54" s="359">
        <f t="shared" si="4"/>
        <v>0.216</v>
      </c>
      <c r="AA54" s="360" t="str">
        <f t="shared" si="5"/>
        <v>Baja</v>
      </c>
      <c r="AB54" s="361">
        <f t="shared" si="6"/>
        <v>0.216</v>
      </c>
      <c r="AC54" s="360" t="str">
        <f t="shared" si="7"/>
        <v>Leve</v>
      </c>
      <c r="AD54" s="361">
        <f t="shared" si="8"/>
        <v>0</v>
      </c>
      <c r="AE54" s="360" t="str">
        <f t="shared" si="9"/>
        <v>Bajo</v>
      </c>
      <c r="AF54" s="358" t="s">
        <v>143</v>
      </c>
      <c r="AG54" s="350" t="s">
        <v>430</v>
      </c>
      <c r="AH54" s="350" t="s">
        <v>417</v>
      </c>
      <c r="AI54" s="351">
        <v>44227</v>
      </c>
      <c r="AJ54" s="351" t="s">
        <v>431</v>
      </c>
      <c r="AK54" s="350" t="s">
        <v>432</v>
      </c>
      <c r="AL54" s="348" t="s">
        <v>1147</v>
      </c>
      <c r="AM54" s="352" t="s">
        <v>1148</v>
      </c>
      <c r="AN54" s="353" t="s">
        <v>150</v>
      </c>
      <c r="AO54" s="294"/>
      <c r="AP54" s="294"/>
      <c r="AQ54" s="294"/>
      <c r="AR54" s="294"/>
      <c r="AS54" s="294"/>
      <c r="AT54" s="294"/>
      <c r="AU54" s="294"/>
      <c r="AV54" s="294"/>
      <c r="AW54" s="294"/>
      <c r="AX54" s="294"/>
      <c r="AY54" s="294"/>
      <c r="AZ54" s="294"/>
      <c r="BA54" s="294"/>
      <c r="BB54" s="294"/>
      <c r="BC54" s="294"/>
      <c r="BD54" s="294"/>
    </row>
    <row r="55" spans="1:56" ht="82.5" customHeight="1">
      <c r="A55" s="314"/>
      <c r="B55" s="369"/>
      <c r="C55" s="369"/>
      <c r="D55" s="378"/>
      <c r="E55" s="378"/>
      <c r="F55" s="378"/>
      <c r="G55" s="483"/>
      <c r="H55" s="373" t="s">
        <v>166</v>
      </c>
      <c r="I55" s="373">
        <v>62</v>
      </c>
      <c r="J55" s="332" t="str">
        <f t="shared" si="0"/>
        <v>Media</v>
      </c>
      <c r="K55" s="372">
        <v>0.216</v>
      </c>
      <c r="L55" s="373" t="s">
        <v>226</v>
      </c>
      <c r="M55" s="378"/>
      <c r="N55" s="375" t="s">
        <v>136</v>
      </c>
      <c r="O55" s="372">
        <f t="shared" si="13"/>
        <v>0</v>
      </c>
      <c r="P55" s="375" t="str">
        <f t="shared" si="2"/>
        <v/>
      </c>
      <c r="Q55" s="376">
        <v>3</v>
      </c>
      <c r="R55" s="350" t="s">
        <v>433</v>
      </c>
      <c r="S55" s="97" t="str">
        <f t="shared" si="10"/>
        <v>Probabilidad</v>
      </c>
      <c r="T55" s="97" t="s">
        <v>138</v>
      </c>
      <c r="U55" s="97" t="s">
        <v>169</v>
      </c>
      <c r="V55" s="357" t="str">
        <f t="shared" si="3"/>
        <v>40%</v>
      </c>
      <c r="W55" s="358" t="s">
        <v>140</v>
      </c>
      <c r="X55" s="358" t="s">
        <v>141</v>
      </c>
      <c r="Y55" s="358" t="s">
        <v>142</v>
      </c>
      <c r="Z55" s="359">
        <f t="shared" si="4"/>
        <v>0.12959999999999999</v>
      </c>
      <c r="AA55" s="360" t="str">
        <f t="shared" si="5"/>
        <v>Muy Baja</v>
      </c>
      <c r="AB55" s="361">
        <f t="shared" si="6"/>
        <v>0.12959999999999999</v>
      </c>
      <c r="AC55" s="360" t="str">
        <f t="shared" si="7"/>
        <v>Leve</v>
      </c>
      <c r="AD55" s="361">
        <f t="shared" si="8"/>
        <v>0</v>
      </c>
      <c r="AE55" s="360" t="str">
        <f t="shared" si="9"/>
        <v>Bajo</v>
      </c>
      <c r="AF55" s="358" t="s">
        <v>143</v>
      </c>
      <c r="AG55" s="350" t="s">
        <v>434</v>
      </c>
      <c r="AH55" s="350" t="s">
        <v>435</v>
      </c>
      <c r="AI55" s="351">
        <v>44227</v>
      </c>
      <c r="AJ55" s="351" t="s">
        <v>418</v>
      </c>
      <c r="AK55" s="350" t="s">
        <v>436</v>
      </c>
      <c r="AL55" s="348" t="s">
        <v>1150</v>
      </c>
      <c r="AM55" s="352" t="s">
        <v>1149</v>
      </c>
      <c r="AN55" s="353" t="s">
        <v>150</v>
      </c>
      <c r="AO55" s="294"/>
      <c r="AP55" s="294"/>
      <c r="AQ55" s="294"/>
      <c r="AR55" s="294"/>
      <c r="AS55" s="294"/>
      <c r="AT55" s="294"/>
      <c r="AU55" s="294"/>
      <c r="AV55" s="294"/>
      <c r="AW55" s="294"/>
      <c r="AX55" s="294"/>
      <c r="AY55" s="294"/>
      <c r="AZ55" s="294"/>
      <c r="BA55" s="294"/>
      <c r="BB55" s="294"/>
      <c r="BC55" s="294"/>
      <c r="BD55" s="294"/>
    </row>
    <row r="56" spans="1:56" ht="106.5" customHeight="1">
      <c r="A56" s="453">
        <v>29</v>
      </c>
      <c r="B56" s="368" t="s">
        <v>421</v>
      </c>
      <c r="C56" s="368" t="s">
        <v>411</v>
      </c>
      <c r="D56" s="379" t="s">
        <v>194</v>
      </c>
      <c r="E56" s="380" t="s">
        <v>437</v>
      </c>
      <c r="F56" s="380" t="s">
        <v>438</v>
      </c>
      <c r="G56" s="482" t="s">
        <v>439</v>
      </c>
      <c r="H56" s="373" t="s">
        <v>166</v>
      </c>
      <c r="I56" s="373">
        <v>62</v>
      </c>
      <c r="J56" s="332" t="str">
        <f t="shared" si="0"/>
        <v>Media</v>
      </c>
      <c r="K56" s="372">
        <f>IF(J56="","",IF(J56="Muy Baja",0.2,IF(J56="Baja",0.4,IF(J56="Media",0.6,IF(J56="Alta",0.8,IF(J56="Muy Alta",1, ))))))</f>
        <v>0.6</v>
      </c>
      <c r="L56" s="373" t="s">
        <v>226</v>
      </c>
      <c r="M56" s="374" t="s">
        <v>226</v>
      </c>
      <c r="N56" s="375" t="s">
        <v>136</v>
      </c>
      <c r="O56" s="372">
        <f t="shared" si="13"/>
        <v>0</v>
      </c>
      <c r="P56" s="375" t="str">
        <f t="shared" si="2"/>
        <v/>
      </c>
      <c r="Q56" s="373">
        <v>1</v>
      </c>
      <c r="R56" s="350" t="s">
        <v>440</v>
      </c>
      <c r="S56" s="97" t="str">
        <f t="shared" si="10"/>
        <v>Probabilidad</v>
      </c>
      <c r="T56" s="97" t="s">
        <v>138</v>
      </c>
      <c r="U56" s="97" t="s">
        <v>169</v>
      </c>
      <c r="V56" s="357" t="str">
        <f t="shared" si="3"/>
        <v>40%</v>
      </c>
      <c r="W56" s="358" t="s">
        <v>287</v>
      </c>
      <c r="X56" s="358" t="s">
        <v>141</v>
      </c>
      <c r="Y56" s="358" t="s">
        <v>379</v>
      </c>
      <c r="Z56" s="359">
        <f t="shared" si="4"/>
        <v>0.36</v>
      </c>
      <c r="AA56" s="360" t="str">
        <f t="shared" si="5"/>
        <v>Baja</v>
      </c>
      <c r="AB56" s="361">
        <f t="shared" si="6"/>
        <v>0.36</v>
      </c>
      <c r="AC56" s="360" t="str">
        <f t="shared" si="7"/>
        <v>Leve</v>
      </c>
      <c r="AD56" s="361">
        <f t="shared" si="8"/>
        <v>0</v>
      </c>
      <c r="AE56" s="360" t="str">
        <f t="shared" si="9"/>
        <v>Bajo</v>
      </c>
      <c r="AF56" s="358" t="s">
        <v>143</v>
      </c>
      <c r="AG56" s="350" t="s">
        <v>441</v>
      </c>
      <c r="AH56" s="350" t="s">
        <v>417</v>
      </c>
      <c r="AI56" s="351">
        <v>44227</v>
      </c>
      <c r="AJ56" s="351" t="s">
        <v>418</v>
      </c>
      <c r="AK56" s="350" t="s">
        <v>442</v>
      </c>
      <c r="AL56" s="354" t="s">
        <v>1151</v>
      </c>
      <c r="AM56" s="355" t="s">
        <v>1152</v>
      </c>
      <c r="AN56" s="348" t="s">
        <v>150</v>
      </c>
      <c r="AO56" s="294"/>
      <c r="AP56" s="294"/>
      <c r="AQ56" s="294"/>
      <c r="AR56" s="294"/>
      <c r="AS56" s="294"/>
      <c r="AT56" s="294"/>
      <c r="AU56" s="294"/>
      <c r="AV56" s="294"/>
      <c r="AW56" s="294"/>
      <c r="AX56" s="294"/>
      <c r="AY56" s="294"/>
      <c r="AZ56" s="294"/>
      <c r="BA56" s="294"/>
      <c r="BB56" s="294"/>
      <c r="BC56" s="294"/>
      <c r="BD56" s="294"/>
    </row>
    <row r="57" spans="1:56" ht="82.5" customHeight="1">
      <c r="A57" s="454"/>
      <c r="B57" s="370"/>
      <c r="C57" s="370"/>
      <c r="D57" s="377"/>
      <c r="E57" s="377"/>
      <c r="F57" s="377"/>
      <c r="G57" s="484"/>
      <c r="H57" s="373" t="s">
        <v>166</v>
      </c>
      <c r="I57" s="373">
        <v>62</v>
      </c>
      <c r="J57" s="332" t="str">
        <f t="shared" si="0"/>
        <v>Media</v>
      </c>
      <c r="K57" s="372">
        <v>0.36</v>
      </c>
      <c r="L57" s="373" t="s">
        <v>226</v>
      </c>
      <c r="M57" s="377"/>
      <c r="N57" s="375" t="s">
        <v>136</v>
      </c>
      <c r="O57" s="372">
        <f t="shared" si="13"/>
        <v>0</v>
      </c>
      <c r="P57" s="375" t="str">
        <f t="shared" si="2"/>
        <v/>
      </c>
      <c r="Q57" s="373">
        <v>2</v>
      </c>
      <c r="R57" s="350" t="s">
        <v>443</v>
      </c>
      <c r="S57" s="97" t="str">
        <f t="shared" si="10"/>
        <v>Probabilidad</v>
      </c>
      <c r="T57" s="97" t="s">
        <v>176</v>
      </c>
      <c r="U57" s="97" t="s">
        <v>169</v>
      </c>
      <c r="V57" s="357" t="str">
        <f t="shared" si="3"/>
        <v>30%</v>
      </c>
      <c r="W57" s="358" t="s">
        <v>140</v>
      </c>
      <c r="X57" s="358" t="s">
        <v>141</v>
      </c>
      <c r="Y57" s="358" t="s">
        <v>142</v>
      </c>
      <c r="Z57" s="359">
        <f t="shared" si="4"/>
        <v>0.252</v>
      </c>
      <c r="AA57" s="360" t="str">
        <f t="shared" si="5"/>
        <v>Baja</v>
      </c>
      <c r="AB57" s="361">
        <f t="shared" si="6"/>
        <v>0.252</v>
      </c>
      <c r="AC57" s="360" t="str">
        <f t="shared" si="7"/>
        <v>Leve</v>
      </c>
      <c r="AD57" s="361">
        <f t="shared" si="8"/>
        <v>0</v>
      </c>
      <c r="AE57" s="360" t="str">
        <f t="shared" si="9"/>
        <v>Bajo</v>
      </c>
      <c r="AF57" s="358" t="s">
        <v>143</v>
      </c>
      <c r="AG57" s="350" t="s">
        <v>426</v>
      </c>
      <c r="AH57" s="350" t="s">
        <v>417</v>
      </c>
      <c r="AI57" s="351">
        <v>44227</v>
      </c>
      <c r="AJ57" s="351" t="s">
        <v>418</v>
      </c>
      <c r="AK57" s="350" t="s">
        <v>427</v>
      </c>
      <c r="AL57" s="356" t="s">
        <v>1153</v>
      </c>
      <c r="AM57" s="356" t="s">
        <v>1154</v>
      </c>
      <c r="AN57" s="348" t="s">
        <v>150</v>
      </c>
      <c r="AO57" s="294"/>
      <c r="AP57" s="294"/>
      <c r="AQ57" s="294"/>
      <c r="AR57" s="294"/>
      <c r="AS57" s="294"/>
      <c r="AT57" s="294"/>
      <c r="AU57" s="294"/>
      <c r="AV57" s="294"/>
      <c r="AW57" s="294"/>
      <c r="AX57" s="294"/>
      <c r="AY57" s="294"/>
      <c r="AZ57" s="294"/>
      <c r="BA57" s="294"/>
      <c r="BB57" s="294"/>
      <c r="BC57" s="294"/>
      <c r="BD57" s="294"/>
    </row>
    <row r="58" spans="1:56" ht="82.5" customHeight="1">
      <c r="A58" s="455"/>
      <c r="B58" s="369"/>
      <c r="C58" s="369"/>
      <c r="D58" s="378"/>
      <c r="E58" s="378"/>
      <c r="F58" s="378"/>
      <c r="G58" s="483"/>
      <c r="H58" s="373" t="s">
        <v>166</v>
      </c>
      <c r="I58" s="373">
        <v>62</v>
      </c>
      <c r="J58" s="332" t="str">
        <f t="shared" si="0"/>
        <v>Media</v>
      </c>
      <c r="K58" s="372">
        <v>0.252</v>
      </c>
      <c r="L58" s="373" t="s">
        <v>226</v>
      </c>
      <c r="M58" s="378"/>
      <c r="N58" s="375" t="s">
        <v>136</v>
      </c>
      <c r="O58" s="372">
        <f t="shared" si="13"/>
        <v>0</v>
      </c>
      <c r="P58" s="375" t="str">
        <f t="shared" si="2"/>
        <v/>
      </c>
      <c r="Q58" s="373">
        <v>3</v>
      </c>
      <c r="R58" s="350" t="s">
        <v>444</v>
      </c>
      <c r="S58" s="97" t="str">
        <f t="shared" si="10"/>
        <v>Probabilidad</v>
      </c>
      <c r="T58" s="97" t="s">
        <v>138</v>
      </c>
      <c r="U58" s="97" t="s">
        <v>169</v>
      </c>
      <c r="V58" s="357" t="str">
        <f t="shared" si="3"/>
        <v>40%</v>
      </c>
      <c r="W58" s="358" t="s">
        <v>140</v>
      </c>
      <c r="X58" s="358" t="s">
        <v>141</v>
      </c>
      <c r="Y58" s="358" t="s">
        <v>142</v>
      </c>
      <c r="Z58" s="359">
        <f t="shared" si="4"/>
        <v>0.1512</v>
      </c>
      <c r="AA58" s="360" t="str">
        <f t="shared" si="5"/>
        <v>Muy Baja</v>
      </c>
      <c r="AB58" s="361">
        <f t="shared" si="6"/>
        <v>0.1512</v>
      </c>
      <c r="AC58" s="360" t="str">
        <f t="shared" si="7"/>
        <v>Leve</v>
      </c>
      <c r="AD58" s="361">
        <f t="shared" si="8"/>
        <v>0</v>
      </c>
      <c r="AE58" s="360" t="str">
        <f t="shared" si="9"/>
        <v>Bajo</v>
      </c>
      <c r="AF58" s="358" t="s">
        <v>143</v>
      </c>
      <c r="AG58" s="350" t="s">
        <v>445</v>
      </c>
      <c r="AH58" s="350" t="s">
        <v>435</v>
      </c>
      <c r="AI58" s="351">
        <v>44227</v>
      </c>
      <c r="AJ58" s="351" t="s">
        <v>418</v>
      </c>
      <c r="AK58" s="350" t="s">
        <v>446</v>
      </c>
      <c r="AL58" s="356" t="s">
        <v>1155</v>
      </c>
      <c r="AM58" s="356" t="s">
        <v>1157</v>
      </c>
      <c r="AN58" s="348" t="s">
        <v>150</v>
      </c>
      <c r="AO58" s="294"/>
      <c r="AP58" s="294"/>
      <c r="AQ58" s="294"/>
      <c r="AR58" s="294"/>
      <c r="AS58" s="294"/>
      <c r="AT58" s="294"/>
      <c r="AU58" s="294"/>
      <c r="AV58" s="294"/>
      <c r="AW58" s="294"/>
      <c r="AX58" s="294"/>
      <c r="AY58" s="294"/>
      <c r="AZ58" s="294"/>
      <c r="BA58" s="294"/>
      <c r="BB58" s="294"/>
      <c r="BC58" s="294"/>
      <c r="BD58" s="294"/>
    </row>
    <row r="59" spans="1:56" ht="156.75" customHeight="1">
      <c r="A59" s="316">
        <v>30</v>
      </c>
      <c r="B59" s="371" t="s">
        <v>222</v>
      </c>
      <c r="C59" s="371" t="s">
        <v>411</v>
      </c>
      <c r="D59" s="373" t="s">
        <v>194</v>
      </c>
      <c r="E59" s="376" t="s">
        <v>447</v>
      </c>
      <c r="F59" s="376" t="s">
        <v>448</v>
      </c>
      <c r="G59" s="373" t="s">
        <v>449</v>
      </c>
      <c r="H59" s="373" t="s">
        <v>166</v>
      </c>
      <c r="I59" s="373">
        <v>62</v>
      </c>
      <c r="J59" s="332" t="str">
        <f t="shared" si="0"/>
        <v>Media</v>
      </c>
      <c r="K59" s="372">
        <f t="shared" ref="K59:K70" si="14">IF(J59="","",IF(J59="Muy Baja",0.2,IF(J59="Baja",0.4,IF(J59="Media",0.6,IF(J59="Alta",0.8,IF(J59="Muy Alta",1, ))))))</f>
        <v>0.6</v>
      </c>
      <c r="L59" s="373" t="s">
        <v>184</v>
      </c>
      <c r="M59" s="372" t="s">
        <v>184</v>
      </c>
      <c r="N59" s="375" t="s">
        <v>136</v>
      </c>
      <c r="O59" s="372">
        <f t="shared" si="13"/>
        <v>0</v>
      </c>
      <c r="P59" s="375" t="str">
        <f t="shared" si="2"/>
        <v/>
      </c>
      <c r="Q59" s="373">
        <v>1</v>
      </c>
      <c r="R59" s="356" t="s">
        <v>450</v>
      </c>
      <c r="S59" s="97" t="str">
        <f t="shared" si="10"/>
        <v>Probabilidad</v>
      </c>
      <c r="T59" s="97" t="s">
        <v>138</v>
      </c>
      <c r="U59" s="97" t="s">
        <v>169</v>
      </c>
      <c r="V59" s="357" t="str">
        <f t="shared" si="3"/>
        <v>40%</v>
      </c>
      <c r="W59" s="358" t="s">
        <v>287</v>
      </c>
      <c r="X59" s="358" t="s">
        <v>141</v>
      </c>
      <c r="Y59" s="358" t="s">
        <v>379</v>
      </c>
      <c r="Z59" s="359">
        <f t="shared" si="4"/>
        <v>0.36</v>
      </c>
      <c r="AA59" s="360" t="str">
        <f t="shared" si="5"/>
        <v>Baja</v>
      </c>
      <c r="AB59" s="361">
        <f t="shared" si="6"/>
        <v>0.36</v>
      </c>
      <c r="AC59" s="360" t="str">
        <f t="shared" si="7"/>
        <v>Leve</v>
      </c>
      <c r="AD59" s="361">
        <f t="shared" si="8"/>
        <v>0</v>
      </c>
      <c r="AE59" s="360" t="str">
        <f t="shared" si="9"/>
        <v>Bajo</v>
      </c>
      <c r="AF59" s="358" t="s">
        <v>143</v>
      </c>
      <c r="AG59" s="350" t="s">
        <v>451</v>
      </c>
      <c r="AH59" s="350" t="s">
        <v>417</v>
      </c>
      <c r="AI59" s="351">
        <v>44197</v>
      </c>
      <c r="AJ59" s="351" t="s">
        <v>418</v>
      </c>
      <c r="AK59" s="350" t="s">
        <v>452</v>
      </c>
      <c r="AL59" s="356" t="s">
        <v>1156</v>
      </c>
      <c r="AM59" s="356" t="s">
        <v>1158</v>
      </c>
      <c r="AN59" s="348" t="s">
        <v>150</v>
      </c>
      <c r="AO59" s="294"/>
      <c r="AP59" s="294"/>
      <c r="AQ59" s="294"/>
      <c r="AR59" s="294"/>
      <c r="AS59" s="294"/>
      <c r="AT59" s="294"/>
      <c r="AU59" s="294"/>
      <c r="AV59" s="294"/>
      <c r="AW59" s="294"/>
      <c r="AX59" s="294"/>
      <c r="AY59" s="294"/>
      <c r="AZ59" s="294"/>
      <c r="BA59" s="294"/>
      <c r="BB59" s="294"/>
      <c r="BC59" s="294"/>
      <c r="BD59" s="294"/>
    </row>
    <row r="60" spans="1:56" ht="92.25" customHeight="1">
      <c r="A60" s="447">
        <v>31</v>
      </c>
      <c r="B60" s="447" t="s">
        <v>161</v>
      </c>
      <c r="C60" s="447" t="s">
        <v>453</v>
      </c>
      <c r="D60" s="426" t="s">
        <v>194</v>
      </c>
      <c r="E60" s="429" t="s">
        <v>454</v>
      </c>
      <c r="F60" s="429" t="s">
        <v>455</v>
      </c>
      <c r="G60" s="429" t="s">
        <v>456</v>
      </c>
      <c r="H60" s="124" t="s">
        <v>457</v>
      </c>
      <c r="I60" s="310">
        <v>365</v>
      </c>
      <c r="J60" s="101" t="str">
        <f t="shared" si="0"/>
        <v>Media</v>
      </c>
      <c r="K60" s="321">
        <f t="shared" si="14"/>
        <v>0.6</v>
      </c>
      <c r="L60" s="124" t="s">
        <v>167</v>
      </c>
      <c r="M60" s="168" t="s">
        <v>167</v>
      </c>
      <c r="N60" s="101" t="s">
        <v>136</v>
      </c>
      <c r="O60" s="321">
        <f t="shared" si="13"/>
        <v>0</v>
      </c>
      <c r="P60" s="101" t="str">
        <f t="shared" si="2"/>
        <v/>
      </c>
      <c r="Q60" s="124">
        <v>1</v>
      </c>
      <c r="R60" s="390" t="s">
        <v>458</v>
      </c>
      <c r="S60" s="97" t="str">
        <f t="shared" si="10"/>
        <v>Probabilidad</v>
      </c>
      <c r="T60" s="242" t="s">
        <v>138</v>
      </c>
      <c r="U60" s="242" t="s">
        <v>169</v>
      </c>
      <c r="V60" s="100" t="str">
        <f t="shared" si="3"/>
        <v>40%</v>
      </c>
      <c r="W60" s="242" t="s">
        <v>140</v>
      </c>
      <c r="X60" s="242" t="s">
        <v>141</v>
      </c>
      <c r="Y60" s="242" t="s">
        <v>142</v>
      </c>
      <c r="Z60" s="243">
        <f t="shared" si="4"/>
        <v>0.36</v>
      </c>
      <c r="AA60" s="106" t="str">
        <f t="shared" si="5"/>
        <v>Baja</v>
      </c>
      <c r="AB60" s="100">
        <f t="shared" si="6"/>
        <v>0.36</v>
      </c>
      <c r="AC60" s="106" t="str">
        <f t="shared" si="7"/>
        <v>Leve</v>
      </c>
      <c r="AD60" s="100">
        <f t="shared" si="8"/>
        <v>0</v>
      </c>
      <c r="AE60" s="106" t="str">
        <f t="shared" si="9"/>
        <v>Bajo</v>
      </c>
      <c r="AF60" s="242" t="s">
        <v>143</v>
      </c>
      <c r="AG60" s="164" t="s">
        <v>459</v>
      </c>
      <c r="AH60" s="196" t="s">
        <v>460</v>
      </c>
      <c r="AI60" s="200">
        <v>44545</v>
      </c>
      <c r="AJ60" s="125">
        <v>44306</v>
      </c>
      <c r="AK60" s="196" t="s">
        <v>461</v>
      </c>
      <c r="AL60" s="202" t="s">
        <v>462</v>
      </c>
      <c r="AM60" s="123" t="s">
        <v>428</v>
      </c>
      <c r="AN60" s="260" t="s">
        <v>150</v>
      </c>
      <c r="AO60" s="294"/>
      <c r="AP60" s="294"/>
      <c r="AQ60" s="294"/>
      <c r="AR60" s="294"/>
      <c r="AS60" s="294"/>
      <c r="AT60" s="294"/>
      <c r="AU60" s="294"/>
      <c r="AV60" s="294"/>
      <c r="AW60" s="294"/>
      <c r="AX60" s="294"/>
      <c r="AY60" s="294"/>
      <c r="AZ60" s="294"/>
      <c r="BA60" s="294"/>
      <c r="BB60" s="294"/>
      <c r="BC60" s="294"/>
      <c r="BD60" s="294"/>
    </row>
    <row r="61" spans="1:56" ht="130.5" customHeight="1">
      <c r="A61" s="452"/>
      <c r="B61" s="452"/>
      <c r="C61" s="452"/>
      <c r="D61" s="427"/>
      <c r="E61" s="430"/>
      <c r="F61" s="430"/>
      <c r="G61" s="430"/>
      <c r="H61" s="311" t="s">
        <v>134</v>
      </c>
      <c r="I61" s="312">
        <v>365</v>
      </c>
      <c r="J61" s="101" t="str">
        <f t="shared" si="0"/>
        <v>Media</v>
      </c>
      <c r="K61" s="321">
        <f t="shared" si="14"/>
        <v>0.6</v>
      </c>
      <c r="L61" s="311" t="s">
        <v>235</v>
      </c>
      <c r="M61" s="298"/>
      <c r="N61" s="101" t="s">
        <v>136</v>
      </c>
      <c r="O61" s="321">
        <f t="shared" si="13"/>
        <v>0</v>
      </c>
      <c r="P61" s="101" t="str">
        <f t="shared" si="2"/>
        <v/>
      </c>
      <c r="Q61" s="311">
        <v>2</v>
      </c>
      <c r="R61" s="391" t="s">
        <v>463</v>
      </c>
      <c r="S61" s="97" t="str">
        <f t="shared" si="10"/>
        <v>Probabilidad</v>
      </c>
      <c r="T61" s="242" t="s">
        <v>138</v>
      </c>
      <c r="U61" s="242" t="s">
        <v>169</v>
      </c>
      <c r="V61" s="100" t="str">
        <f t="shared" si="3"/>
        <v>40%</v>
      </c>
      <c r="W61" s="242" t="s">
        <v>140</v>
      </c>
      <c r="X61" s="242" t="s">
        <v>141</v>
      </c>
      <c r="Y61" s="242" t="s">
        <v>142</v>
      </c>
      <c r="Z61" s="243">
        <f t="shared" si="4"/>
        <v>0.36</v>
      </c>
      <c r="AA61" s="106" t="str">
        <f t="shared" si="5"/>
        <v>Baja</v>
      </c>
      <c r="AB61" s="100">
        <f t="shared" si="6"/>
        <v>0.36</v>
      </c>
      <c r="AC61" s="106" t="str">
        <f t="shared" si="7"/>
        <v>Leve</v>
      </c>
      <c r="AD61" s="100">
        <f t="shared" si="8"/>
        <v>0</v>
      </c>
      <c r="AE61" s="106" t="str">
        <f t="shared" si="9"/>
        <v>Bajo</v>
      </c>
      <c r="AF61" s="242" t="s">
        <v>143</v>
      </c>
      <c r="AG61" s="262"/>
      <c r="AH61" s="198" t="s">
        <v>460</v>
      </c>
      <c r="AI61" s="200">
        <v>44545</v>
      </c>
      <c r="AJ61" s="125">
        <v>44306</v>
      </c>
      <c r="AK61" s="198" t="s">
        <v>464</v>
      </c>
      <c r="AL61" s="97" t="s">
        <v>465</v>
      </c>
      <c r="AM61" s="264"/>
      <c r="AN61" s="260" t="s">
        <v>150</v>
      </c>
      <c r="AO61" s="294"/>
      <c r="AP61" s="294"/>
      <c r="AQ61" s="294"/>
      <c r="AR61" s="294"/>
      <c r="AS61" s="294"/>
      <c r="AT61" s="294"/>
      <c r="AU61" s="294"/>
      <c r="AV61" s="294"/>
      <c r="AW61" s="294"/>
      <c r="AX61" s="294"/>
      <c r="AY61" s="294"/>
      <c r="AZ61" s="294"/>
      <c r="BA61" s="294"/>
      <c r="BB61" s="294"/>
      <c r="BC61" s="294"/>
      <c r="BD61" s="294"/>
    </row>
    <row r="62" spans="1:56" ht="50.25" customHeight="1">
      <c r="A62" s="448"/>
      <c r="B62" s="448"/>
      <c r="C62" s="448"/>
      <c r="D62" s="428"/>
      <c r="E62" s="431"/>
      <c r="F62" s="431"/>
      <c r="G62" s="431"/>
      <c r="H62" s="124" t="s">
        <v>457</v>
      </c>
      <c r="I62" s="310">
        <v>365</v>
      </c>
      <c r="J62" s="101" t="str">
        <f t="shared" si="0"/>
        <v>Media</v>
      </c>
      <c r="K62" s="321">
        <f t="shared" si="14"/>
        <v>0.6</v>
      </c>
      <c r="L62" s="311" t="s">
        <v>466</v>
      </c>
      <c r="M62" s="321"/>
      <c r="N62" s="101" t="s">
        <v>136</v>
      </c>
      <c r="O62" s="321">
        <f t="shared" si="13"/>
        <v>0</v>
      </c>
      <c r="P62" s="101" t="str">
        <f t="shared" si="2"/>
        <v/>
      </c>
      <c r="Q62" s="124">
        <v>3</v>
      </c>
      <c r="R62" s="390" t="s">
        <v>467</v>
      </c>
      <c r="S62" s="97" t="str">
        <f t="shared" si="10"/>
        <v>Impacto</v>
      </c>
      <c r="T62" s="242" t="s">
        <v>468</v>
      </c>
      <c r="U62" s="242" t="s">
        <v>169</v>
      </c>
      <c r="V62" s="100" t="str">
        <f t="shared" si="3"/>
        <v>25%</v>
      </c>
      <c r="W62" s="242" t="s">
        <v>140</v>
      </c>
      <c r="X62" s="242" t="s">
        <v>141</v>
      </c>
      <c r="Y62" s="242" t="s">
        <v>142</v>
      </c>
      <c r="Z62" s="243">
        <f t="shared" si="4"/>
        <v>0.6</v>
      </c>
      <c r="AA62" s="106" t="str">
        <f t="shared" si="5"/>
        <v>Media</v>
      </c>
      <c r="AB62" s="100">
        <f t="shared" si="6"/>
        <v>0.6</v>
      </c>
      <c r="AC62" s="106" t="str">
        <f t="shared" si="7"/>
        <v>Leve</v>
      </c>
      <c r="AD62" s="100">
        <f t="shared" si="8"/>
        <v>0</v>
      </c>
      <c r="AE62" s="106" t="str">
        <f t="shared" si="9"/>
        <v>Moderado</v>
      </c>
      <c r="AF62" s="242" t="s">
        <v>143</v>
      </c>
      <c r="AG62" s="261"/>
      <c r="AH62" s="198" t="s">
        <v>460</v>
      </c>
      <c r="AI62" s="200">
        <v>44545</v>
      </c>
      <c r="AJ62" s="125">
        <v>44306</v>
      </c>
      <c r="AK62" s="198" t="s">
        <v>469</v>
      </c>
      <c r="AL62" s="97" t="s">
        <v>470</v>
      </c>
      <c r="AM62" s="199"/>
      <c r="AN62" s="260" t="s">
        <v>150</v>
      </c>
      <c r="AO62" s="294"/>
      <c r="AP62" s="294"/>
      <c r="AQ62" s="294"/>
      <c r="AR62" s="294"/>
      <c r="AS62" s="294"/>
      <c r="AT62" s="294"/>
      <c r="AU62" s="294"/>
      <c r="AV62" s="294"/>
      <c r="AW62" s="294"/>
      <c r="AX62" s="294"/>
      <c r="AY62" s="294"/>
      <c r="AZ62" s="294"/>
      <c r="BA62" s="294"/>
      <c r="BB62" s="294"/>
      <c r="BC62" s="294"/>
      <c r="BD62" s="294"/>
    </row>
    <row r="63" spans="1:56" ht="165" customHeight="1">
      <c r="A63" s="423">
        <v>32</v>
      </c>
      <c r="B63" s="423" t="s">
        <v>161</v>
      </c>
      <c r="C63" s="449" t="s">
        <v>471</v>
      </c>
      <c r="D63" s="429" t="s">
        <v>151</v>
      </c>
      <c r="E63" s="429" t="s">
        <v>472</v>
      </c>
      <c r="F63" s="429" t="s">
        <v>473</v>
      </c>
      <c r="G63" s="429" t="s">
        <v>474</v>
      </c>
      <c r="H63" s="304" t="s">
        <v>315</v>
      </c>
      <c r="I63" s="310">
        <v>365</v>
      </c>
      <c r="J63" s="101" t="str">
        <f t="shared" si="0"/>
        <v>Media</v>
      </c>
      <c r="K63" s="321">
        <f t="shared" si="14"/>
        <v>0.6</v>
      </c>
      <c r="L63" s="124" t="s">
        <v>235</v>
      </c>
      <c r="M63" s="168" t="s">
        <v>392</v>
      </c>
      <c r="N63" s="101" t="s">
        <v>136</v>
      </c>
      <c r="O63" s="321">
        <f t="shared" si="13"/>
        <v>0</v>
      </c>
      <c r="P63" s="101" t="str">
        <f t="shared" si="2"/>
        <v/>
      </c>
      <c r="Q63" s="95">
        <v>1</v>
      </c>
      <c r="R63" s="350" t="s">
        <v>463</v>
      </c>
      <c r="S63" s="97" t="str">
        <f t="shared" si="10"/>
        <v>Probabilidad</v>
      </c>
      <c r="T63" s="242" t="s">
        <v>176</v>
      </c>
      <c r="U63" s="242" t="s">
        <v>169</v>
      </c>
      <c r="V63" s="100" t="str">
        <f t="shared" si="3"/>
        <v>30%</v>
      </c>
      <c r="W63" s="242" t="s">
        <v>140</v>
      </c>
      <c r="X63" s="242" t="s">
        <v>141</v>
      </c>
      <c r="Y63" s="242" t="s">
        <v>142</v>
      </c>
      <c r="Z63" s="243">
        <f t="shared" si="4"/>
        <v>0.42</v>
      </c>
      <c r="AA63" s="106" t="str">
        <f t="shared" si="5"/>
        <v>Media</v>
      </c>
      <c r="AB63" s="100">
        <f t="shared" si="6"/>
        <v>0.42</v>
      </c>
      <c r="AC63" s="106" t="str">
        <f t="shared" si="7"/>
        <v>Leve</v>
      </c>
      <c r="AD63" s="100">
        <f t="shared" si="8"/>
        <v>0</v>
      </c>
      <c r="AE63" s="106" t="str">
        <f t="shared" si="9"/>
        <v>Moderado</v>
      </c>
      <c r="AF63" s="242" t="s">
        <v>143</v>
      </c>
      <c r="AG63" s="123" t="s">
        <v>475</v>
      </c>
      <c r="AH63" s="164" t="s">
        <v>476</v>
      </c>
      <c r="AI63" s="200">
        <v>44545</v>
      </c>
      <c r="AJ63" s="125">
        <v>44306</v>
      </c>
      <c r="AK63" s="196" t="s">
        <v>477</v>
      </c>
      <c r="AL63" s="265" t="s">
        <v>478</v>
      </c>
      <c r="AM63" s="123" t="s">
        <v>479</v>
      </c>
      <c r="AN63" s="260" t="s">
        <v>150</v>
      </c>
      <c r="AO63" s="294"/>
      <c r="AP63" s="294"/>
      <c r="AQ63" s="294"/>
      <c r="AR63" s="294"/>
      <c r="AS63" s="294"/>
      <c r="AT63" s="294"/>
      <c r="AU63" s="294"/>
      <c r="AV63" s="294"/>
      <c r="AW63" s="294"/>
      <c r="AX63" s="294"/>
      <c r="AY63" s="294"/>
      <c r="AZ63" s="294"/>
      <c r="BA63" s="294"/>
      <c r="BB63" s="294"/>
      <c r="BC63" s="294"/>
      <c r="BD63" s="294"/>
    </row>
    <row r="64" spans="1:56" ht="180" customHeight="1">
      <c r="A64" s="424"/>
      <c r="B64" s="424"/>
      <c r="C64" s="450"/>
      <c r="D64" s="430"/>
      <c r="E64" s="430"/>
      <c r="F64" s="430"/>
      <c r="G64" s="430"/>
      <c r="H64" s="304" t="s">
        <v>315</v>
      </c>
      <c r="I64" s="312">
        <v>365</v>
      </c>
      <c r="J64" s="101" t="str">
        <f t="shared" si="0"/>
        <v>Media</v>
      </c>
      <c r="K64" s="321">
        <f t="shared" si="14"/>
        <v>0.6</v>
      </c>
      <c r="L64" s="311" t="s">
        <v>392</v>
      </c>
      <c r="M64" s="303"/>
      <c r="N64" s="101" t="s">
        <v>136</v>
      </c>
      <c r="O64" s="321">
        <f t="shared" si="13"/>
        <v>0</v>
      </c>
      <c r="P64" s="101" t="str">
        <f t="shared" si="2"/>
        <v/>
      </c>
      <c r="Q64" s="95">
        <v>2</v>
      </c>
      <c r="R64" s="389" t="s">
        <v>480</v>
      </c>
      <c r="S64" s="97" t="str">
        <f t="shared" si="10"/>
        <v>Probabilidad</v>
      </c>
      <c r="T64" s="242" t="s">
        <v>138</v>
      </c>
      <c r="U64" s="242" t="s">
        <v>169</v>
      </c>
      <c r="V64" s="100" t="str">
        <f t="shared" si="3"/>
        <v>40%</v>
      </c>
      <c r="W64" s="242" t="s">
        <v>140</v>
      </c>
      <c r="X64" s="242" t="s">
        <v>141</v>
      </c>
      <c r="Y64" s="242" t="s">
        <v>142</v>
      </c>
      <c r="Z64" s="243">
        <f t="shared" si="4"/>
        <v>0.36</v>
      </c>
      <c r="AA64" s="106" t="str">
        <f t="shared" si="5"/>
        <v>Baja</v>
      </c>
      <c r="AB64" s="100">
        <f t="shared" si="6"/>
        <v>0.36</v>
      </c>
      <c r="AC64" s="106" t="str">
        <f t="shared" si="7"/>
        <v>Leve</v>
      </c>
      <c r="AD64" s="100">
        <f t="shared" si="8"/>
        <v>0</v>
      </c>
      <c r="AE64" s="106" t="str">
        <f t="shared" si="9"/>
        <v>Bajo</v>
      </c>
      <c r="AF64" s="242" t="s">
        <v>143</v>
      </c>
      <c r="AG64" s="262"/>
      <c r="AH64" s="164" t="s">
        <v>476</v>
      </c>
      <c r="AI64" s="200">
        <v>44545</v>
      </c>
      <c r="AJ64" s="125">
        <v>44425</v>
      </c>
      <c r="AK64" s="198" t="s">
        <v>481</v>
      </c>
      <c r="AL64" s="163" t="s">
        <v>482</v>
      </c>
      <c r="AM64" s="264"/>
      <c r="AN64" s="260" t="s">
        <v>150</v>
      </c>
      <c r="AO64" s="294"/>
      <c r="AP64" s="294"/>
      <c r="AQ64" s="294"/>
      <c r="AR64" s="294"/>
      <c r="AS64" s="294"/>
      <c r="AT64" s="294"/>
      <c r="AU64" s="294"/>
      <c r="AV64" s="294"/>
      <c r="AW64" s="294"/>
      <c r="AX64" s="294"/>
      <c r="AY64" s="294"/>
      <c r="AZ64" s="294"/>
      <c r="BA64" s="294"/>
      <c r="BB64" s="294"/>
      <c r="BC64" s="294"/>
      <c r="BD64" s="294"/>
    </row>
    <row r="65" spans="1:56" ht="100.5" customHeight="1">
      <c r="A65" s="425"/>
      <c r="B65" s="425"/>
      <c r="C65" s="451"/>
      <c r="D65" s="431"/>
      <c r="E65" s="431"/>
      <c r="F65" s="431"/>
      <c r="G65" s="431"/>
      <c r="H65" s="304" t="s">
        <v>315</v>
      </c>
      <c r="I65" s="312">
        <v>365</v>
      </c>
      <c r="J65" s="101" t="str">
        <f t="shared" si="0"/>
        <v>Media</v>
      </c>
      <c r="K65" s="321">
        <f t="shared" si="14"/>
        <v>0.6</v>
      </c>
      <c r="L65" s="311" t="s">
        <v>392</v>
      </c>
      <c r="M65" s="298"/>
      <c r="N65" s="101" t="s">
        <v>136</v>
      </c>
      <c r="O65" s="321">
        <f t="shared" si="13"/>
        <v>0</v>
      </c>
      <c r="P65" s="101" t="str">
        <f t="shared" si="2"/>
        <v/>
      </c>
      <c r="Q65" s="95">
        <v>3</v>
      </c>
      <c r="R65" s="389" t="s">
        <v>483</v>
      </c>
      <c r="S65" s="97" t="str">
        <f t="shared" si="10"/>
        <v>Probabilidad</v>
      </c>
      <c r="T65" s="242" t="s">
        <v>176</v>
      </c>
      <c r="U65" s="242" t="s">
        <v>169</v>
      </c>
      <c r="V65" s="100" t="str">
        <f t="shared" si="3"/>
        <v>30%</v>
      </c>
      <c r="W65" s="242" t="s">
        <v>140</v>
      </c>
      <c r="X65" s="242" t="s">
        <v>141</v>
      </c>
      <c r="Y65" s="242" t="s">
        <v>142</v>
      </c>
      <c r="Z65" s="243">
        <f t="shared" si="4"/>
        <v>0.42</v>
      </c>
      <c r="AA65" s="106" t="str">
        <f t="shared" si="5"/>
        <v>Media</v>
      </c>
      <c r="AB65" s="100">
        <f t="shared" si="6"/>
        <v>0.42</v>
      </c>
      <c r="AC65" s="106" t="str">
        <f t="shared" si="7"/>
        <v>Leve</v>
      </c>
      <c r="AD65" s="100">
        <f t="shared" si="8"/>
        <v>0</v>
      </c>
      <c r="AE65" s="106" t="str">
        <f t="shared" si="9"/>
        <v>Moderado</v>
      </c>
      <c r="AF65" s="242" t="s">
        <v>143</v>
      </c>
      <c r="AG65" s="261"/>
      <c r="AH65" s="164" t="s">
        <v>484</v>
      </c>
      <c r="AI65" s="200">
        <v>44545</v>
      </c>
      <c r="AJ65" s="125">
        <v>44425</v>
      </c>
      <c r="AK65" s="198" t="s">
        <v>461</v>
      </c>
      <c r="AL65" s="163" t="s">
        <v>485</v>
      </c>
      <c r="AM65" s="199"/>
      <c r="AN65" s="260" t="s">
        <v>150</v>
      </c>
      <c r="AO65" s="294"/>
      <c r="AP65" s="294"/>
      <c r="AQ65" s="294"/>
      <c r="AR65" s="294"/>
      <c r="AS65" s="294"/>
      <c r="AT65" s="294"/>
      <c r="AU65" s="294"/>
      <c r="AV65" s="294"/>
      <c r="AW65" s="294"/>
      <c r="AX65" s="294"/>
      <c r="AY65" s="294"/>
      <c r="AZ65" s="294"/>
      <c r="BA65" s="294"/>
      <c r="BB65" s="294"/>
      <c r="BC65" s="294"/>
      <c r="BD65" s="294"/>
    </row>
    <row r="66" spans="1:56" ht="137.25" customHeight="1">
      <c r="A66" s="305">
        <v>33</v>
      </c>
      <c r="B66" s="305" t="s">
        <v>161</v>
      </c>
      <c r="C66" s="307" t="s">
        <v>486</v>
      </c>
      <c r="D66" s="95" t="s">
        <v>130</v>
      </c>
      <c r="E66" s="95" t="s">
        <v>487</v>
      </c>
      <c r="F66" s="95" t="s">
        <v>488</v>
      </c>
      <c r="G66" s="95" t="s">
        <v>489</v>
      </c>
      <c r="H66" s="95" t="s">
        <v>166</v>
      </c>
      <c r="I66" s="95">
        <v>365</v>
      </c>
      <c r="J66" s="101" t="str">
        <f t="shared" si="0"/>
        <v>Media</v>
      </c>
      <c r="K66" s="321">
        <f t="shared" si="14"/>
        <v>0.6</v>
      </c>
      <c r="L66" s="95" t="s">
        <v>325</v>
      </c>
      <c r="M66" s="321" t="s">
        <v>325</v>
      </c>
      <c r="N66" s="101" t="s">
        <v>136</v>
      </c>
      <c r="O66" s="321">
        <f t="shared" si="13"/>
        <v>0</v>
      </c>
      <c r="P66" s="101" t="str">
        <f t="shared" si="2"/>
        <v/>
      </c>
      <c r="Q66" s="95">
        <v>1</v>
      </c>
      <c r="R66" s="356" t="s">
        <v>490</v>
      </c>
      <c r="S66" s="97" t="str">
        <f t="shared" si="10"/>
        <v>Probabilidad</v>
      </c>
      <c r="T66" s="242" t="s">
        <v>138</v>
      </c>
      <c r="U66" s="242" t="s">
        <v>169</v>
      </c>
      <c r="V66" s="100" t="str">
        <f t="shared" si="3"/>
        <v>40%</v>
      </c>
      <c r="W66" s="242" t="s">
        <v>287</v>
      </c>
      <c r="X66" s="242" t="s">
        <v>141</v>
      </c>
      <c r="Y66" s="242" t="s">
        <v>142</v>
      </c>
      <c r="Z66" s="243">
        <f t="shared" si="4"/>
        <v>0.36</v>
      </c>
      <c r="AA66" s="106" t="str">
        <f t="shared" si="5"/>
        <v>Baja</v>
      </c>
      <c r="AB66" s="100">
        <f t="shared" si="6"/>
        <v>0.36</v>
      </c>
      <c r="AC66" s="106" t="str">
        <f t="shared" si="7"/>
        <v>Leve</v>
      </c>
      <c r="AD66" s="100">
        <f t="shared" si="8"/>
        <v>0</v>
      </c>
      <c r="AE66" s="106" t="str">
        <f t="shared" si="9"/>
        <v>Bajo</v>
      </c>
      <c r="AF66" s="242" t="s">
        <v>143</v>
      </c>
      <c r="AG66" s="97" t="s">
        <v>491</v>
      </c>
      <c r="AH66" s="96" t="s">
        <v>492</v>
      </c>
      <c r="AI66" s="125"/>
      <c r="AJ66" s="125">
        <v>44425</v>
      </c>
      <c r="AK66" s="97" t="s">
        <v>493</v>
      </c>
      <c r="AL66" s="97" t="s">
        <v>494</v>
      </c>
      <c r="AM66" s="97" t="s">
        <v>495</v>
      </c>
      <c r="AN66" s="260" t="s">
        <v>150</v>
      </c>
      <c r="AO66" s="294"/>
      <c r="AP66" s="294"/>
      <c r="AQ66" s="294"/>
      <c r="AR66" s="294"/>
      <c r="AS66" s="294"/>
      <c r="AT66" s="294"/>
      <c r="AU66" s="294"/>
      <c r="AV66" s="294"/>
      <c r="AW66" s="294"/>
      <c r="AX66" s="294"/>
      <c r="AY66" s="294"/>
      <c r="AZ66" s="294"/>
      <c r="BA66" s="294"/>
      <c r="BB66" s="294"/>
      <c r="BC66" s="294"/>
      <c r="BD66" s="294"/>
    </row>
    <row r="67" spans="1:56" ht="140.25" customHeight="1">
      <c r="A67" s="305">
        <v>34</v>
      </c>
      <c r="B67" s="305" t="s">
        <v>496</v>
      </c>
      <c r="C67" s="307" t="s">
        <v>486</v>
      </c>
      <c r="D67" s="124" t="s">
        <v>130</v>
      </c>
      <c r="E67" s="124" t="s">
        <v>497</v>
      </c>
      <c r="F67" s="124" t="s">
        <v>498</v>
      </c>
      <c r="G67" s="95" t="s">
        <v>499</v>
      </c>
      <c r="H67" s="95" t="s">
        <v>166</v>
      </c>
      <c r="I67" s="95">
        <v>365</v>
      </c>
      <c r="J67" s="101" t="str">
        <f t="shared" si="0"/>
        <v>Media</v>
      </c>
      <c r="K67" s="321">
        <f t="shared" si="14"/>
        <v>0.6</v>
      </c>
      <c r="L67" s="95" t="s">
        <v>325</v>
      </c>
      <c r="M67" s="321" t="s">
        <v>325</v>
      </c>
      <c r="N67" s="101" t="s">
        <v>136</v>
      </c>
      <c r="O67" s="321">
        <f t="shared" si="13"/>
        <v>0</v>
      </c>
      <c r="P67" s="101" t="str">
        <f t="shared" si="2"/>
        <v/>
      </c>
      <c r="Q67" s="95">
        <v>1</v>
      </c>
      <c r="R67" s="356" t="s">
        <v>500</v>
      </c>
      <c r="S67" s="97" t="str">
        <f t="shared" si="10"/>
        <v>Probabilidad</v>
      </c>
      <c r="T67" s="242" t="s">
        <v>138</v>
      </c>
      <c r="U67" s="242" t="s">
        <v>169</v>
      </c>
      <c r="V67" s="100" t="str">
        <f t="shared" si="3"/>
        <v>40%</v>
      </c>
      <c r="W67" s="242" t="s">
        <v>140</v>
      </c>
      <c r="X67" s="242" t="s">
        <v>141</v>
      </c>
      <c r="Y67" s="242" t="s">
        <v>142</v>
      </c>
      <c r="Z67" s="243">
        <f t="shared" si="4"/>
        <v>0.36</v>
      </c>
      <c r="AA67" s="106" t="str">
        <f t="shared" si="5"/>
        <v>Baja</v>
      </c>
      <c r="AB67" s="100">
        <f t="shared" si="6"/>
        <v>0.36</v>
      </c>
      <c r="AC67" s="106" t="str">
        <f t="shared" si="7"/>
        <v>Leve</v>
      </c>
      <c r="AD67" s="100">
        <f t="shared" si="8"/>
        <v>0</v>
      </c>
      <c r="AE67" s="106" t="str">
        <f t="shared" si="9"/>
        <v>Bajo</v>
      </c>
      <c r="AF67" s="242" t="s">
        <v>143</v>
      </c>
      <c r="AG67" s="96" t="s">
        <v>501</v>
      </c>
      <c r="AH67" s="97" t="s">
        <v>492</v>
      </c>
      <c r="AI67" s="96" t="s">
        <v>502</v>
      </c>
      <c r="AJ67" s="125">
        <v>44425</v>
      </c>
      <c r="AK67" s="97" t="s">
        <v>503</v>
      </c>
      <c r="AL67" s="97" t="s">
        <v>504</v>
      </c>
      <c r="AM67" s="97" t="s">
        <v>505</v>
      </c>
      <c r="AN67" s="260" t="s">
        <v>150</v>
      </c>
      <c r="AO67" s="294"/>
      <c r="AP67" s="294"/>
      <c r="AQ67" s="294"/>
      <c r="AR67" s="294"/>
      <c r="AS67" s="294"/>
      <c r="AT67" s="294"/>
      <c r="AU67" s="294"/>
      <c r="AV67" s="294"/>
      <c r="AW67" s="294"/>
      <c r="AX67" s="294"/>
      <c r="AY67" s="294"/>
      <c r="AZ67" s="294"/>
      <c r="BA67" s="294"/>
      <c r="BB67" s="294"/>
      <c r="BC67" s="294"/>
      <c r="BD67" s="294"/>
    </row>
    <row r="68" spans="1:56" s="293" customFormat="1" ht="49.5" customHeight="1">
      <c r="A68" s="203">
        <v>35</v>
      </c>
      <c r="B68" s="203" t="s">
        <v>203</v>
      </c>
      <c r="C68" s="204" t="s">
        <v>486</v>
      </c>
      <c r="D68" s="205"/>
      <c r="E68" s="205" t="s">
        <v>506</v>
      </c>
      <c r="F68" s="205"/>
      <c r="G68" s="205" t="s">
        <v>507</v>
      </c>
      <c r="H68" s="205"/>
      <c r="I68" s="206">
        <v>1</v>
      </c>
      <c r="J68" s="334" t="str">
        <f t="shared" si="0"/>
        <v>Muy Baja</v>
      </c>
      <c r="K68" s="207">
        <f t="shared" si="14"/>
        <v>0.2</v>
      </c>
      <c r="L68" s="228"/>
      <c r="M68" s="207" t="s">
        <v>208</v>
      </c>
      <c r="N68" s="101" t="s">
        <v>136</v>
      </c>
      <c r="O68" s="207">
        <f t="shared" si="13"/>
        <v>0</v>
      </c>
      <c r="P68" s="208" t="str">
        <f t="shared" si="2"/>
        <v/>
      </c>
      <c r="Q68" s="206">
        <v>1</v>
      </c>
      <c r="R68" s="392" t="s">
        <v>508</v>
      </c>
      <c r="S68" s="209" t="str">
        <f t="shared" si="10"/>
        <v/>
      </c>
      <c r="T68" s="210"/>
      <c r="U68" s="210"/>
      <c r="V68" s="211" t="str">
        <f t="shared" si="3"/>
        <v/>
      </c>
      <c r="W68" s="210"/>
      <c r="X68" s="210"/>
      <c r="Y68" s="210"/>
      <c r="Z68" s="212" t="str">
        <f t="shared" si="4"/>
        <v/>
      </c>
      <c r="AA68" s="213" t="str">
        <f t="shared" si="5"/>
        <v/>
      </c>
      <c r="AB68" s="211" t="str">
        <f t="shared" si="6"/>
        <v/>
      </c>
      <c r="AC68" s="213" t="str">
        <f t="shared" si="7"/>
        <v/>
      </c>
      <c r="AD68" s="211" t="str">
        <f t="shared" si="8"/>
        <v/>
      </c>
      <c r="AE68" s="214" t="str">
        <f t="shared" si="9"/>
        <v/>
      </c>
      <c r="AF68" s="210"/>
      <c r="AG68" s="474" t="s">
        <v>509</v>
      </c>
      <c r="AH68" s="472"/>
      <c r="AI68" s="472"/>
      <c r="AJ68" s="472"/>
      <c r="AK68" s="472"/>
      <c r="AL68" s="472"/>
      <c r="AM68" s="473"/>
      <c r="AN68" s="122" t="s">
        <v>160</v>
      </c>
      <c r="AO68" s="295"/>
      <c r="AP68" s="295"/>
      <c r="AQ68" s="295"/>
      <c r="AR68" s="295"/>
      <c r="AS68" s="295"/>
      <c r="AT68" s="295"/>
      <c r="AU68" s="295"/>
      <c r="AV68" s="295"/>
      <c r="AW68" s="295"/>
      <c r="AX68" s="295"/>
      <c r="AY68" s="295"/>
      <c r="AZ68" s="295"/>
      <c r="BA68" s="295"/>
      <c r="BB68" s="295"/>
      <c r="BC68" s="295"/>
      <c r="BD68" s="295"/>
    </row>
    <row r="69" spans="1:56" ht="123.75" customHeight="1" thickBot="1">
      <c r="A69" s="305">
        <v>36</v>
      </c>
      <c r="B69" s="305" t="s">
        <v>128</v>
      </c>
      <c r="C69" s="307" t="s">
        <v>486</v>
      </c>
      <c r="D69" s="124" t="s">
        <v>130</v>
      </c>
      <c r="E69" s="124" t="s">
        <v>510</v>
      </c>
      <c r="F69" s="124" t="s">
        <v>511</v>
      </c>
      <c r="G69" s="124" t="s">
        <v>512</v>
      </c>
      <c r="H69" s="124" t="s">
        <v>207</v>
      </c>
      <c r="I69" s="95">
        <v>365</v>
      </c>
      <c r="J69" s="101" t="str">
        <f t="shared" si="0"/>
        <v>Media</v>
      </c>
      <c r="K69" s="321">
        <f t="shared" si="14"/>
        <v>0.6</v>
      </c>
      <c r="L69" s="95" t="s">
        <v>325</v>
      </c>
      <c r="M69" s="321" t="s">
        <v>325</v>
      </c>
      <c r="N69" s="101" t="s">
        <v>136</v>
      </c>
      <c r="O69" s="321">
        <f t="shared" si="13"/>
        <v>0</v>
      </c>
      <c r="P69" s="101" t="str">
        <f t="shared" si="2"/>
        <v/>
      </c>
      <c r="Q69" s="95">
        <v>1</v>
      </c>
      <c r="R69" s="356" t="s">
        <v>513</v>
      </c>
      <c r="S69" s="97" t="str">
        <f t="shared" si="10"/>
        <v>Probabilidad</v>
      </c>
      <c r="T69" s="242" t="s">
        <v>138</v>
      </c>
      <c r="U69" s="242" t="s">
        <v>169</v>
      </c>
      <c r="V69" s="100" t="str">
        <f t="shared" si="3"/>
        <v>40%</v>
      </c>
      <c r="W69" s="242" t="s">
        <v>140</v>
      </c>
      <c r="X69" s="242" t="s">
        <v>141</v>
      </c>
      <c r="Y69" s="242" t="s">
        <v>142</v>
      </c>
      <c r="Z69" s="243">
        <f t="shared" si="4"/>
        <v>0.36</v>
      </c>
      <c r="AA69" s="106" t="str">
        <f t="shared" si="5"/>
        <v>Baja</v>
      </c>
      <c r="AB69" s="100">
        <f t="shared" si="6"/>
        <v>0.36</v>
      </c>
      <c r="AC69" s="106" t="str">
        <f t="shared" si="7"/>
        <v>Leve</v>
      </c>
      <c r="AD69" s="100">
        <f t="shared" si="8"/>
        <v>0</v>
      </c>
      <c r="AE69" s="106" t="str">
        <f t="shared" si="9"/>
        <v>Bajo</v>
      </c>
      <c r="AF69" s="242" t="s">
        <v>143</v>
      </c>
      <c r="AG69" s="96" t="s">
        <v>514</v>
      </c>
      <c r="AH69" s="97" t="s">
        <v>492</v>
      </c>
      <c r="AI69" s="125"/>
      <c r="AJ69" s="125">
        <v>44425</v>
      </c>
      <c r="AK69" s="97" t="s">
        <v>515</v>
      </c>
      <c r="AL69" s="97" t="s">
        <v>516</v>
      </c>
      <c r="AM69" s="97" t="s">
        <v>517</v>
      </c>
      <c r="AN69" s="260" t="s">
        <v>150</v>
      </c>
      <c r="AO69" s="294"/>
      <c r="AP69" s="294"/>
      <c r="AQ69" s="294"/>
      <c r="AR69" s="294"/>
      <c r="AS69" s="294"/>
      <c r="AT69" s="294"/>
      <c r="AU69" s="294"/>
      <c r="AV69" s="294"/>
      <c r="AW69" s="294"/>
      <c r="AX69" s="294"/>
      <c r="AY69" s="294"/>
      <c r="AZ69" s="294"/>
      <c r="BA69" s="294"/>
      <c r="BB69" s="294"/>
      <c r="BC69" s="294"/>
      <c r="BD69" s="294"/>
    </row>
    <row r="70" spans="1:56" ht="149.25" customHeight="1" thickBot="1">
      <c r="A70" s="423">
        <v>37</v>
      </c>
      <c r="B70" s="423" t="s">
        <v>303</v>
      </c>
      <c r="C70" s="423" t="s">
        <v>518</v>
      </c>
      <c r="D70" s="426" t="s">
        <v>151</v>
      </c>
      <c r="E70" s="426" t="s">
        <v>519</v>
      </c>
      <c r="F70" s="426" t="s">
        <v>520</v>
      </c>
      <c r="G70" s="426" t="s">
        <v>521</v>
      </c>
      <c r="H70" s="95" t="s">
        <v>166</v>
      </c>
      <c r="I70" s="95">
        <v>365</v>
      </c>
      <c r="J70" s="101" t="str">
        <f t="shared" si="0"/>
        <v>Media</v>
      </c>
      <c r="K70" s="321">
        <f t="shared" si="14"/>
        <v>0.6</v>
      </c>
      <c r="L70" s="327" t="s">
        <v>135</v>
      </c>
      <c r="M70" s="321" t="s">
        <v>135</v>
      </c>
      <c r="N70" s="101" t="s">
        <v>136</v>
      </c>
      <c r="O70" s="321">
        <f t="shared" si="13"/>
        <v>0</v>
      </c>
      <c r="P70" s="101" t="str">
        <f t="shared" si="2"/>
        <v/>
      </c>
      <c r="Q70" s="95">
        <v>1</v>
      </c>
      <c r="R70" s="350" t="s">
        <v>522</v>
      </c>
      <c r="S70" s="97" t="str">
        <f t="shared" si="10"/>
        <v>Probabilidad</v>
      </c>
      <c r="T70" s="242" t="s">
        <v>138</v>
      </c>
      <c r="U70" s="242" t="s">
        <v>169</v>
      </c>
      <c r="V70" s="100" t="str">
        <f t="shared" si="3"/>
        <v>40%</v>
      </c>
      <c r="W70" s="242" t="s">
        <v>140</v>
      </c>
      <c r="X70" s="242" t="s">
        <v>141</v>
      </c>
      <c r="Y70" s="242" t="s">
        <v>142</v>
      </c>
      <c r="Z70" s="243">
        <f t="shared" si="4"/>
        <v>0.36</v>
      </c>
      <c r="AA70" s="106" t="str">
        <f t="shared" si="5"/>
        <v>Baja</v>
      </c>
      <c r="AB70" s="100">
        <f t="shared" si="6"/>
        <v>0.36</v>
      </c>
      <c r="AC70" s="106" t="str">
        <f t="shared" si="7"/>
        <v>Leve</v>
      </c>
      <c r="AD70" s="100">
        <f t="shared" si="8"/>
        <v>0</v>
      </c>
      <c r="AE70" s="106" t="str">
        <f t="shared" si="9"/>
        <v>Bajo</v>
      </c>
      <c r="AF70" s="242" t="s">
        <v>143</v>
      </c>
      <c r="AG70" s="164" t="s">
        <v>523</v>
      </c>
      <c r="AH70" s="164" t="s">
        <v>524</v>
      </c>
      <c r="AI70" s="165">
        <v>44305</v>
      </c>
      <c r="AJ70" s="215">
        <v>44425</v>
      </c>
      <c r="AK70" s="196" t="s">
        <v>525</v>
      </c>
      <c r="AL70" s="97" t="s">
        <v>526</v>
      </c>
      <c r="AM70" s="266" t="s">
        <v>527</v>
      </c>
      <c r="AN70" s="260" t="s">
        <v>150</v>
      </c>
      <c r="AO70" s="294"/>
      <c r="AP70" s="294"/>
      <c r="AQ70" s="294"/>
      <c r="AR70" s="294"/>
      <c r="AS70" s="294"/>
      <c r="AT70" s="294"/>
      <c r="AU70" s="294"/>
      <c r="AV70" s="294"/>
      <c r="AW70" s="294"/>
      <c r="AX70" s="294"/>
      <c r="AY70" s="294"/>
      <c r="AZ70" s="294"/>
      <c r="BA70" s="294"/>
      <c r="BB70" s="294"/>
      <c r="BC70" s="294"/>
      <c r="BD70" s="294"/>
    </row>
    <row r="71" spans="1:56" ht="409.6" thickBot="1">
      <c r="A71" s="424"/>
      <c r="B71" s="424"/>
      <c r="C71" s="424"/>
      <c r="D71" s="427"/>
      <c r="E71" s="427"/>
      <c r="F71" s="427"/>
      <c r="G71" s="427"/>
      <c r="H71" s="95" t="s">
        <v>166</v>
      </c>
      <c r="I71" s="95">
        <v>365</v>
      </c>
      <c r="J71" s="101" t="str">
        <f t="shared" si="0"/>
        <v>Media</v>
      </c>
      <c r="K71" s="321">
        <v>0.36</v>
      </c>
      <c r="L71" s="327" t="s">
        <v>135</v>
      </c>
      <c r="M71" s="321" t="s">
        <v>135</v>
      </c>
      <c r="N71" s="101" t="s">
        <v>136</v>
      </c>
      <c r="O71" s="321">
        <v>0.3</v>
      </c>
      <c r="P71" s="101" t="str">
        <f t="shared" si="2"/>
        <v/>
      </c>
      <c r="Q71" s="95">
        <v>2</v>
      </c>
      <c r="R71" s="389" t="s">
        <v>528</v>
      </c>
      <c r="S71" s="97" t="str">
        <f t="shared" si="10"/>
        <v>Probabilidad</v>
      </c>
      <c r="T71" s="242" t="s">
        <v>176</v>
      </c>
      <c r="U71" s="242" t="s">
        <v>169</v>
      </c>
      <c r="V71" s="100" t="str">
        <f t="shared" si="3"/>
        <v>30%</v>
      </c>
      <c r="W71" s="242" t="s">
        <v>140</v>
      </c>
      <c r="X71" s="242" t="s">
        <v>141</v>
      </c>
      <c r="Y71" s="242" t="s">
        <v>142</v>
      </c>
      <c r="Z71" s="243">
        <f t="shared" si="4"/>
        <v>0.252</v>
      </c>
      <c r="AA71" s="106" t="str">
        <f t="shared" si="5"/>
        <v>Baja</v>
      </c>
      <c r="AB71" s="100">
        <f t="shared" si="6"/>
        <v>0.252</v>
      </c>
      <c r="AC71" s="106" t="str">
        <f t="shared" si="7"/>
        <v>Menor</v>
      </c>
      <c r="AD71" s="100">
        <f t="shared" si="8"/>
        <v>0.3</v>
      </c>
      <c r="AE71" s="106" t="str">
        <f t="shared" si="9"/>
        <v>Moderado</v>
      </c>
      <c r="AF71" s="242" t="s">
        <v>143</v>
      </c>
      <c r="AG71" s="262"/>
      <c r="AH71" s="262"/>
      <c r="AI71" s="262"/>
      <c r="AJ71" s="262"/>
      <c r="AK71" s="198" t="s">
        <v>529</v>
      </c>
      <c r="AL71" s="97" t="s">
        <v>530</v>
      </c>
      <c r="AM71" s="267" t="s">
        <v>531</v>
      </c>
      <c r="AN71" s="260" t="s">
        <v>150</v>
      </c>
      <c r="AO71" s="294"/>
      <c r="AP71" s="294"/>
      <c r="AQ71" s="294"/>
      <c r="AR71" s="294"/>
      <c r="AS71" s="294"/>
      <c r="AT71" s="294"/>
      <c r="AU71" s="294"/>
      <c r="AV71" s="294"/>
      <c r="AW71" s="294"/>
      <c r="AX71" s="294"/>
      <c r="AY71" s="294"/>
      <c r="AZ71" s="294"/>
      <c r="BA71" s="294"/>
      <c r="BB71" s="294"/>
      <c r="BC71" s="294"/>
      <c r="BD71" s="294"/>
    </row>
    <row r="72" spans="1:56" ht="116.25" thickBot="1">
      <c r="A72" s="424"/>
      <c r="B72" s="424"/>
      <c r="C72" s="424"/>
      <c r="D72" s="427"/>
      <c r="E72" s="427"/>
      <c r="F72" s="427"/>
      <c r="G72" s="427"/>
      <c r="H72" s="95" t="s">
        <v>166</v>
      </c>
      <c r="I72" s="95">
        <v>365</v>
      </c>
      <c r="J72" s="101" t="str">
        <f t="shared" si="0"/>
        <v>Media</v>
      </c>
      <c r="K72" s="321">
        <v>0.252</v>
      </c>
      <c r="L72" s="327" t="s">
        <v>135</v>
      </c>
      <c r="M72" s="321" t="s">
        <v>135</v>
      </c>
      <c r="N72" s="101" t="s">
        <v>136</v>
      </c>
      <c r="O72" s="321">
        <v>0</v>
      </c>
      <c r="P72" s="101" t="str">
        <f t="shared" si="2"/>
        <v/>
      </c>
      <c r="Q72" s="95">
        <v>3</v>
      </c>
      <c r="R72" s="389" t="s">
        <v>532</v>
      </c>
      <c r="S72" s="97" t="str">
        <f t="shared" si="10"/>
        <v>Impacto</v>
      </c>
      <c r="T72" s="242" t="s">
        <v>468</v>
      </c>
      <c r="U72" s="242" t="s">
        <v>169</v>
      </c>
      <c r="V72" s="100" t="str">
        <f t="shared" si="3"/>
        <v>25%</v>
      </c>
      <c r="W72" s="242" t="s">
        <v>140</v>
      </c>
      <c r="X72" s="242" t="s">
        <v>141</v>
      </c>
      <c r="Y72" s="242" t="s">
        <v>142</v>
      </c>
      <c r="Z72" s="243">
        <f t="shared" si="4"/>
        <v>0.252</v>
      </c>
      <c r="AA72" s="106" t="str">
        <f t="shared" si="5"/>
        <v>Baja</v>
      </c>
      <c r="AB72" s="100">
        <f t="shared" si="6"/>
        <v>0.252</v>
      </c>
      <c r="AC72" s="106" t="str">
        <f t="shared" si="7"/>
        <v>Leve</v>
      </c>
      <c r="AD72" s="100">
        <f t="shared" si="8"/>
        <v>0</v>
      </c>
      <c r="AE72" s="106" t="str">
        <f t="shared" si="9"/>
        <v>Bajo</v>
      </c>
      <c r="AF72" s="242" t="s">
        <v>143</v>
      </c>
      <c r="AG72" s="262"/>
      <c r="AH72" s="262"/>
      <c r="AI72" s="262"/>
      <c r="AJ72" s="262"/>
      <c r="AK72" s="198" t="s">
        <v>533</v>
      </c>
      <c r="AL72" s="97" t="s">
        <v>534</v>
      </c>
      <c r="AM72" s="267" t="s">
        <v>535</v>
      </c>
      <c r="AN72" s="260" t="s">
        <v>150</v>
      </c>
      <c r="AO72" s="294"/>
      <c r="AP72" s="294"/>
      <c r="AQ72" s="294"/>
      <c r="AR72" s="294"/>
      <c r="AS72" s="294"/>
      <c r="AT72" s="294"/>
      <c r="AU72" s="294"/>
      <c r="AV72" s="294"/>
      <c r="AW72" s="294"/>
      <c r="AX72" s="294"/>
      <c r="AY72" s="294"/>
      <c r="AZ72" s="294"/>
      <c r="BA72" s="294"/>
      <c r="BB72" s="294"/>
      <c r="BC72" s="294"/>
      <c r="BD72" s="294"/>
    </row>
    <row r="73" spans="1:56" ht="116.25" thickBot="1">
      <c r="A73" s="425"/>
      <c r="B73" s="425"/>
      <c r="C73" s="425"/>
      <c r="D73" s="428"/>
      <c r="E73" s="428"/>
      <c r="F73" s="428"/>
      <c r="G73" s="428"/>
      <c r="H73" s="95" t="s">
        <v>166</v>
      </c>
      <c r="I73" s="95">
        <v>365</v>
      </c>
      <c r="J73" s="101" t="str">
        <f t="shared" si="0"/>
        <v>Media</v>
      </c>
      <c r="K73" s="321">
        <v>0.25</v>
      </c>
      <c r="L73" s="327" t="s">
        <v>135</v>
      </c>
      <c r="M73" s="321" t="s">
        <v>135</v>
      </c>
      <c r="N73" s="101" t="s">
        <v>136</v>
      </c>
      <c r="O73" s="321">
        <v>0</v>
      </c>
      <c r="P73" s="101" t="str">
        <f t="shared" si="2"/>
        <v/>
      </c>
      <c r="Q73" s="95">
        <v>4</v>
      </c>
      <c r="R73" s="389" t="s">
        <v>536</v>
      </c>
      <c r="S73" s="97" t="str">
        <f t="shared" si="10"/>
        <v>Probabilidad</v>
      </c>
      <c r="T73" s="242" t="s">
        <v>138</v>
      </c>
      <c r="U73" s="242" t="s">
        <v>169</v>
      </c>
      <c r="V73" s="100" t="str">
        <f t="shared" si="3"/>
        <v>40%</v>
      </c>
      <c r="W73" s="242" t="s">
        <v>140</v>
      </c>
      <c r="X73" s="242" t="s">
        <v>141</v>
      </c>
      <c r="Y73" s="242" t="s">
        <v>142</v>
      </c>
      <c r="Z73" s="243">
        <f t="shared" si="4"/>
        <v>0.15</v>
      </c>
      <c r="AA73" s="106" t="str">
        <f t="shared" si="5"/>
        <v>Muy Baja</v>
      </c>
      <c r="AB73" s="100">
        <f t="shared" si="6"/>
        <v>0.15</v>
      </c>
      <c r="AC73" s="106" t="str">
        <f t="shared" si="7"/>
        <v>Leve</v>
      </c>
      <c r="AD73" s="100">
        <f t="shared" si="8"/>
        <v>0</v>
      </c>
      <c r="AE73" s="106" t="str">
        <f t="shared" si="9"/>
        <v>Bajo</v>
      </c>
      <c r="AF73" s="242" t="s">
        <v>143</v>
      </c>
      <c r="AG73" s="261"/>
      <c r="AH73" s="261"/>
      <c r="AI73" s="261"/>
      <c r="AJ73" s="261"/>
      <c r="AK73" s="198" t="s">
        <v>537</v>
      </c>
      <c r="AL73" s="97" t="s">
        <v>538</v>
      </c>
      <c r="AM73" s="267" t="s">
        <v>539</v>
      </c>
      <c r="AN73" s="260" t="s">
        <v>150</v>
      </c>
      <c r="AO73" s="294"/>
      <c r="AP73" s="294"/>
      <c r="AQ73" s="294"/>
      <c r="AR73" s="294"/>
      <c r="AS73" s="294"/>
      <c r="AT73" s="294"/>
      <c r="AU73" s="294"/>
      <c r="AV73" s="294"/>
      <c r="AW73" s="294"/>
      <c r="AX73" s="294"/>
      <c r="AY73" s="294"/>
      <c r="AZ73" s="294"/>
      <c r="BA73" s="294"/>
      <c r="BB73" s="294"/>
      <c r="BC73" s="294"/>
      <c r="BD73" s="294"/>
    </row>
    <row r="74" spans="1:56" ht="299.25" customHeight="1">
      <c r="A74" s="305">
        <v>38</v>
      </c>
      <c r="B74" s="305" t="s">
        <v>496</v>
      </c>
      <c r="C74" s="305" t="s">
        <v>518</v>
      </c>
      <c r="D74" s="124" t="s">
        <v>194</v>
      </c>
      <c r="E74" s="124" t="s">
        <v>540</v>
      </c>
      <c r="F74" s="124" t="s">
        <v>541</v>
      </c>
      <c r="G74" s="95" t="s">
        <v>542</v>
      </c>
      <c r="H74" s="95" t="s">
        <v>166</v>
      </c>
      <c r="I74" s="95">
        <v>365</v>
      </c>
      <c r="J74" s="101" t="str">
        <f t="shared" si="0"/>
        <v>Media</v>
      </c>
      <c r="K74" s="321">
        <f>IF(J74="","",IF(J74="Muy Baja",0.2,IF(J74="Baja",0.4,IF(J74="Media",0.6,IF(J74="Alta",0.8,IF(J74="Muy Alta",1, ))))))</f>
        <v>0.6</v>
      </c>
      <c r="L74" s="95" t="s">
        <v>226</v>
      </c>
      <c r="M74" s="321" t="s">
        <v>226</v>
      </c>
      <c r="N74" s="101" t="s">
        <v>136</v>
      </c>
      <c r="O74" s="321">
        <f t="shared" ref="O74:O104" si="15">IF(N74="","",IF(N74="Leve",0.2,IF(N74="Menor",0.4,IF(N74="Moderado",0.6,IF(N74="Mayor",0.8,IF(N74="Catastrófico",1, ))))))</f>
        <v>0</v>
      </c>
      <c r="P74" s="101" t="str">
        <f t="shared" si="2"/>
        <v/>
      </c>
      <c r="Q74" s="95">
        <v>1</v>
      </c>
      <c r="R74" s="350" t="s">
        <v>543</v>
      </c>
      <c r="S74" s="97" t="str">
        <f t="shared" si="10"/>
        <v>Probabilidad</v>
      </c>
      <c r="T74" s="242" t="s">
        <v>138</v>
      </c>
      <c r="U74" s="242" t="s">
        <v>169</v>
      </c>
      <c r="V74" s="100" t="str">
        <f t="shared" si="3"/>
        <v>40%</v>
      </c>
      <c r="W74" s="242" t="s">
        <v>140</v>
      </c>
      <c r="X74" s="242" t="s">
        <v>141</v>
      </c>
      <c r="Y74" s="242" t="s">
        <v>142</v>
      </c>
      <c r="Z74" s="243">
        <f t="shared" si="4"/>
        <v>0.36</v>
      </c>
      <c r="AA74" s="106" t="str">
        <f t="shared" si="5"/>
        <v>Baja</v>
      </c>
      <c r="AB74" s="100">
        <f t="shared" si="6"/>
        <v>0.36</v>
      </c>
      <c r="AC74" s="106" t="str">
        <f t="shared" si="7"/>
        <v>Leve</v>
      </c>
      <c r="AD74" s="100">
        <f t="shared" si="8"/>
        <v>0</v>
      </c>
      <c r="AE74" s="106" t="str">
        <f t="shared" si="9"/>
        <v>Bajo</v>
      </c>
      <c r="AF74" s="242" t="s">
        <v>143</v>
      </c>
      <c r="AG74" s="96" t="s">
        <v>523</v>
      </c>
      <c r="AH74" s="196" t="s">
        <v>544</v>
      </c>
      <c r="AI74" s="197"/>
      <c r="AJ74" s="125">
        <v>44425</v>
      </c>
      <c r="AK74" s="196" t="s">
        <v>537</v>
      </c>
      <c r="AL74" s="97" t="s">
        <v>545</v>
      </c>
      <c r="AM74" s="97" t="s">
        <v>546</v>
      </c>
      <c r="AN74" s="260" t="s">
        <v>150</v>
      </c>
      <c r="AO74" s="294"/>
      <c r="AP74" s="294"/>
      <c r="AQ74" s="294"/>
      <c r="AR74" s="294"/>
      <c r="AS74" s="294"/>
      <c r="AT74" s="294"/>
      <c r="AU74" s="294"/>
      <c r="AV74" s="294"/>
      <c r="AW74" s="294"/>
      <c r="AX74" s="294"/>
      <c r="AY74" s="294"/>
      <c r="AZ74" s="294"/>
      <c r="BA74" s="294"/>
      <c r="BB74" s="294"/>
      <c r="BC74" s="294"/>
      <c r="BD74" s="294"/>
    </row>
    <row r="75" spans="1:56" ht="155.25" customHeight="1">
      <c r="A75" s="305">
        <v>39</v>
      </c>
      <c r="B75" s="305" t="s">
        <v>203</v>
      </c>
      <c r="C75" s="305" t="s">
        <v>518</v>
      </c>
      <c r="D75" s="95" t="s">
        <v>151</v>
      </c>
      <c r="E75" s="124" t="s">
        <v>547</v>
      </c>
      <c r="F75" s="124" t="s">
        <v>548</v>
      </c>
      <c r="G75" s="95" t="s">
        <v>549</v>
      </c>
      <c r="H75" s="95" t="s">
        <v>207</v>
      </c>
      <c r="I75" s="95">
        <v>1</v>
      </c>
      <c r="J75" s="101" t="str">
        <f t="shared" si="0"/>
        <v>Muy Baja</v>
      </c>
      <c r="K75" s="321">
        <f>IF(J75="","",IF(J75="Muy Baja",0.2,IF(J75="Baja",0.4,IF(J75="Media",0.6,IF(J75="Alta",0.8,IF(J75="Muy Alta",1, ))))))</f>
        <v>0.2</v>
      </c>
      <c r="L75" s="327"/>
      <c r="M75" s="321" t="s">
        <v>208</v>
      </c>
      <c r="N75" s="101" t="s">
        <v>82</v>
      </c>
      <c r="O75" s="321">
        <f t="shared" si="15"/>
        <v>0.6</v>
      </c>
      <c r="P75" s="101" t="str">
        <f t="shared" si="2"/>
        <v>Moderado</v>
      </c>
      <c r="Q75" s="95">
        <v>1</v>
      </c>
      <c r="R75" s="350" t="s">
        <v>550</v>
      </c>
      <c r="S75" s="97" t="str">
        <f t="shared" si="10"/>
        <v>Probabilidad</v>
      </c>
      <c r="T75" s="242" t="s">
        <v>138</v>
      </c>
      <c r="U75" s="242" t="s">
        <v>169</v>
      </c>
      <c r="V75" s="100" t="str">
        <f t="shared" si="3"/>
        <v>40%</v>
      </c>
      <c r="W75" s="242" t="s">
        <v>287</v>
      </c>
      <c r="X75" s="242" t="s">
        <v>360</v>
      </c>
      <c r="Y75" s="242" t="s">
        <v>142</v>
      </c>
      <c r="Z75" s="243">
        <f t="shared" si="4"/>
        <v>0.12</v>
      </c>
      <c r="AA75" s="106" t="str">
        <f t="shared" si="5"/>
        <v>Muy Baja</v>
      </c>
      <c r="AB75" s="100">
        <f t="shared" si="6"/>
        <v>0.12</v>
      </c>
      <c r="AC75" s="106" t="str">
        <f t="shared" si="7"/>
        <v>Moderado</v>
      </c>
      <c r="AD75" s="100">
        <f t="shared" si="8"/>
        <v>0.6</v>
      </c>
      <c r="AE75" s="106" t="str">
        <f t="shared" si="9"/>
        <v>Moderado</v>
      </c>
      <c r="AF75" s="242" t="s">
        <v>143</v>
      </c>
      <c r="AG75" s="96" t="s">
        <v>523</v>
      </c>
      <c r="AH75" s="196" t="s">
        <v>544</v>
      </c>
      <c r="AI75" s="197">
        <v>44561</v>
      </c>
      <c r="AJ75" s="125">
        <v>44425</v>
      </c>
      <c r="AK75" s="196" t="s">
        <v>551</v>
      </c>
      <c r="AL75" s="97" t="s">
        <v>552</v>
      </c>
      <c r="AM75" s="97" t="s">
        <v>553</v>
      </c>
      <c r="AN75" s="260" t="s">
        <v>150</v>
      </c>
      <c r="AO75" s="294"/>
      <c r="AP75" s="294"/>
      <c r="AQ75" s="294"/>
      <c r="AR75" s="294"/>
      <c r="AS75" s="294"/>
      <c r="AT75" s="294"/>
      <c r="AU75" s="294"/>
      <c r="AV75" s="294"/>
      <c r="AW75" s="294"/>
      <c r="AX75" s="294"/>
      <c r="AY75" s="294"/>
      <c r="AZ75" s="294"/>
      <c r="BA75" s="294"/>
      <c r="BB75" s="294"/>
      <c r="BC75" s="294"/>
      <c r="BD75" s="294"/>
    </row>
    <row r="76" spans="1:56" ht="254.25" customHeight="1">
      <c r="A76" s="305">
        <v>40</v>
      </c>
      <c r="B76" s="305" t="s">
        <v>222</v>
      </c>
      <c r="C76" s="305" t="s">
        <v>518</v>
      </c>
      <c r="D76" s="95" t="s">
        <v>194</v>
      </c>
      <c r="E76" s="124" t="s">
        <v>554</v>
      </c>
      <c r="F76" s="124" t="s">
        <v>555</v>
      </c>
      <c r="G76" s="124" t="s">
        <v>556</v>
      </c>
      <c r="H76" s="95" t="s">
        <v>166</v>
      </c>
      <c r="I76" s="95">
        <v>365</v>
      </c>
      <c r="J76" s="101" t="str">
        <f t="shared" si="0"/>
        <v>Media</v>
      </c>
      <c r="K76" s="321">
        <f>IF(J76="","",IF(J76="Muy Baja",0.2,IF(J76="Baja",0.4,IF(J76="Media",0.6,IF(J76="Alta",0.8,IF(J76="Muy Alta",1, ))))))</f>
        <v>0.6</v>
      </c>
      <c r="L76" s="95" t="s">
        <v>184</v>
      </c>
      <c r="M76" s="321" t="s">
        <v>184</v>
      </c>
      <c r="N76" s="101" t="s">
        <v>136</v>
      </c>
      <c r="O76" s="321">
        <f t="shared" si="15"/>
        <v>0</v>
      </c>
      <c r="P76" s="101" t="str">
        <f t="shared" si="2"/>
        <v/>
      </c>
      <c r="Q76" s="95">
        <v>1</v>
      </c>
      <c r="R76" s="350" t="s">
        <v>557</v>
      </c>
      <c r="S76" s="97" t="str">
        <f t="shared" si="10"/>
        <v>Probabilidad</v>
      </c>
      <c r="T76" s="242" t="s">
        <v>138</v>
      </c>
      <c r="U76" s="242" t="s">
        <v>169</v>
      </c>
      <c r="V76" s="100" t="str">
        <f t="shared" si="3"/>
        <v>40%</v>
      </c>
      <c r="W76" s="242" t="s">
        <v>287</v>
      </c>
      <c r="X76" s="242" t="s">
        <v>141</v>
      </c>
      <c r="Y76" s="242" t="s">
        <v>142</v>
      </c>
      <c r="Z76" s="243">
        <f t="shared" si="4"/>
        <v>0.36</v>
      </c>
      <c r="AA76" s="106" t="str">
        <f t="shared" si="5"/>
        <v>Baja</v>
      </c>
      <c r="AB76" s="100">
        <f t="shared" si="6"/>
        <v>0.36</v>
      </c>
      <c r="AC76" s="106" t="str">
        <f t="shared" si="7"/>
        <v>Leve</v>
      </c>
      <c r="AD76" s="100">
        <f t="shared" si="8"/>
        <v>0</v>
      </c>
      <c r="AE76" s="106" t="str">
        <f t="shared" si="9"/>
        <v>Bajo</v>
      </c>
      <c r="AF76" s="242" t="s">
        <v>143</v>
      </c>
      <c r="AG76" s="96" t="s">
        <v>523</v>
      </c>
      <c r="AH76" s="196" t="s">
        <v>544</v>
      </c>
      <c r="AI76" s="197"/>
      <c r="AJ76" s="125">
        <v>44425</v>
      </c>
      <c r="AK76" s="216" t="s">
        <v>558</v>
      </c>
      <c r="AL76" s="97" t="s">
        <v>559</v>
      </c>
      <c r="AM76" s="97" t="s">
        <v>560</v>
      </c>
      <c r="AN76" s="260" t="s">
        <v>150</v>
      </c>
      <c r="AO76" s="294"/>
      <c r="AP76" s="294"/>
      <c r="AQ76" s="294"/>
      <c r="AR76" s="294"/>
      <c r="AS76" s="294"/>
      <c r="AT76" s="294"/>
      <c r="AU76" s="294"/>
      <c r="AV76" s="294"/>
      <c r="AW76" s="294"/>
      <c r="AX76" s="294"/>
      <c r="AY76" s="294"/>
      <c r="AZ76" s="294"/>
      <c r="BA76" s="294"/>
      <c r="BB76" s="294"/>
      <c r="BC76" s="294"/>
      <c r="BD76" s="294"/>
    </row>
    <row r="77" spans="1:56" ht="245.25" customHeight="1">
      <c r="A77" s="423">
        <v>41</v>
      </c>
      <c r="B77" s="423" t="s">
        <v>203</v>
      </c>
      <c r="C77" s="423" t="s">
        <v>561</v>
      </c>
      <c r="D77" s="429" t="s">
        <v>151</v>
      </c>
      <c r="E77" s="429" t="s">
        <v>562</v>
      </c>
      <c r="F77" s="429" t="s">
        <v>563</v>
      </c>
      <c r="G77" s="426" t="s">
        <v>564</v>
      </c>
      <c r="H77" s="95" t="s">
        <v>207</v>
      </c>
      <c r="I77" s="95">
        <v>1</v>
      </c>
      <c r="J77" s="101" t="str">
        <f t="shared" si="0"/>
        <v>Muy Baja</v>
      </c>
      <c r="K77" s="321">
        <f>IF(J77="","",IF(J77="Muy Baja",0.2,IF(J77="Baja",0.4,IF(J77="Media",0.6,IF(J77="Alta",0.8,IF(J77="Muy Alta",1, ))))))</f>
        <v>0.2</v>
      </c>
      <c r="L77" s="327"/>
      <c r="M77" s="168" t="s">
        <v>208</v>
      </c>
      <c r="N77" s="101" t="s">
        <v>83</v>
      </c>
      <c r="O77" s="321">
        <f t="shared" si="15"/>
        <v>0.8</v>
      </c>
      <c r="P77" s="101" t="str">
        <f t="shared" si="2"/>
        <v>Alto</v>
      </c>
      <c r="Q77" s="95">
        <v>1</v>
      </c>
      <c r="R77" s="350" t="s">
        <v>565</v>
      </c>
      <c r="S77" s="97" t="str">
        <f t="shared" si="10"/>
        <v>Probabilidad</v>
      </c>
      <c r="T77" s="242" t="s">
        <v>138</v>
      </c>
      <c r="U77" s="242" t="s">
        <v>169</v>
      </c>
      <c r="V77" s="100" t="str">
        <f t="shared" si="3"/>
        <v>40%</v>
      </c>
      <c r="W77" s="242" t="s">
        <v>140</v>
      </c>
      <c r="X77" s="242" t="s">
        <v>141</v>
      </c>
      <c r="Y77" s="242" t="s">
        <v>142</v>
      </c>
      <c r="Z77" s="243">
        <f t="shared" si="4"/>
        <v>0.12</v>
      </c>
      <c r="AA77" s="106" t="str">
        <f t="shared" si="5"/>
        <v>Muy Baja</v>
      </c>
      <c r="AB77" s="100">
        <f t="shared" si="6"/>
        <v>0.12</v>
      </c>
      <c r="AC77" s="106" t="str">
        <f t="shared" si="7"/>
        <v>Mayor</v>
      </c>
      <c r="AD77" s="100">
        <f t="shared" si="8"/>
        <v>0.8</v>
      </c>
      <c r="AE77" s="106" t="str">
        <f t="shared" si="9"/>
        <v>Alto</v>
      </c>
      <c r="AF77" s="242" t="s">
        <v>143</v>
      </c>
      <c r="AG77" s="96" t="s">
        <v>566</v>
      </c>
      <c r="AH77" s="97" t="s">
        <v>567</v>
      </c>
      <c r="AI77" s="97" t="s">
        <v>368</v>
      </c>
      <c r="AJ77" s="125">
        <v>44425</v>
      </c>
      <c r="AK77" s="96" t="s">
        <v>568</v>
      </c>
      <c r="AL77" s="97" t="s">
        <v>569</v>
      </c>
      <c r="AM77" s="97" t="s">
        <v>570</v>
      </c>
      <c r="AN77" s="260" t="s">
        <v>150</v>
      </c>
      <c r="AO77" s="294"/>
      <c r="AP77" s="294"/>
      <c r="AQ77" s="294"/>
      <c r="AR77" s="294"/>
      <c r="AS77" s="294"/>
      <c r="AT77" s="294"/>
      <c r="AU77" s="294"/>
      <c r="AV77" s="294"/>
      <c r="AW77" s="294"/>
      <c r="AX77" s="294"/>
      <c r="AY77" s="294"/>
      <c r="AZ77" s="294"/>
      <c r="BA77" s="294"/>
      <c r="BB77" s="294"/>
      <c r="BC77" s="294"/>
      <c r="BD77" s="294"/>
    </row>
    <row r="78" spans="1:56" ht="165">
      <c r="A78" s="424"/>
      <c r="B78" s="424"/>
      <c r="C78" s="424"/>
      <c r="D78" s="430"/>
      <c r="E78" s="430"/>
      <c r="F78" s="430"/>
      <c r="G78" s="427"/>
      <c r="H78" s="95" t="s">
        <v>207</v>
      </c>
      <c r="I78" s="95">
        <v>1</v>
      </c>
      <c r="J78" s="101" t="str">
        <f t="shared" si="0"/>
        <v>Muy Baja</v>
      </c>
      <c r="K78" s="321">
        <v>0.36</v>
      </c>
      <c r="L78" s="327"/>
      <c r="M78" s="303"/>
      <c r="N78" s="101" t="s">
        <v>83</v>
      </c>
      <c r="O78" s="321">
        <f t="shared" si="15"/>
        <v>0.8</v>
      </c>
      <c r="P78" s="101" t="str">
        <f t="shared" si="2"/>
        <v>Alto</v>
      </c>
      <c r="Q78" s="95">
        <v>2</v>
      </c>
      <c r="R78" s="350" t="s">
        <v>571</v>
      </c>
      <c r="S78" s="97" t="str">
        <f t="shared" si="10"/>
        <v>Probabilidad</v>
      </c>
      <c r="T78" s="242" t="s">
        <v>138</v>
      </c>
      <c r="U78" s="242" t="s">
        <v>169</v>
      </c>
      <c r="V78" s="100" t="str">
        <f t="shared" si="3"/>
        <v>40%</v>
      </c>
      <c r="W78" s="242" t="s">
        <v>140</v>
      </c>
      <c r="X78" s="242" t="s">
        <v>141</v>
      </c>
      <c r="Y78" s="242" t="s">
        <v>142</v>
      </c>
      <c r="Z78" s="243">
        <f t="shared" si="4"/>
        <v>0.216</v>
      </c>
      <c r="AA78" s="106" t="str">
        <f t="shared" si="5"/>
        <v>Baja</v>
      </c>
      <c r="AB78" s="100">
        <f t="shared" si="6"/>
        <v>0.216</v>
      </c>
      <c r="AC78" s="106" t="str">
        <f t="shared" si="7"/>
        <v>Mayor</v>
      </c>
      <c r="AD78" s="100">
        <f t="shared" si="8"/>
        <v>0.8</v>
      </c>
      <c r="AE78" s="106" t="str">
        <f t="shared" si="9"/>
        <v>Alto</v>
      </c>
      <c r="AF78" s="242" t="s">
        <v>143</v>
      </c>
      <c r="AG78" s="96" t="s">
        <v>566</v>
      </c>
      <c r="AH78" s="97" t="s">
        <v>567</v>
      </c>
      <c r="AI78" s="97" t="s">
        <v>368</v>
      </c>
      <c r="AJ78" s="125">
        <v>44425</v>
      </c>
      <c r="AK78" s="96" t="s">
        <v>572</v>
      </c>
      <c r="AL78" s="97" t="s">
        <v>573</v>
      </c>
      <c r="AM78" s="97" t="s">
        <v>574</v>
      </c>
      <c r="AN78" s="260" t="s">
        <v>150</v>
      </c>
      <c r="AO78" s="294"/>
      <c r="AP78" s="294"/>
      <c r="AQ78" s="294"/>
      <c r="AR78" s="294"/>
      <c r="AS78" s="294"/>
      <c r="AT78" s="294"/>
      <c r="AU78" s="294"/>
      <c r="AV78" s="294"/>
      <c r="AW78" s="294"/>
      <c r="AX78" s="294"/>
      <c r="AY78" s="294"/>
      <c r="AZ78" s="294"/>
      <c r="BA78" s="294"/>
      <c r="BB78" s="294"/>
      <c r="BC78" s="294"/>
      <c r="BD78" s="294"/>
    </row>
    <row r="79" spans="1:56" ht="136.5" customHeight="1">
      <c r="A79" s="425"/>
      <c r="B79" s="425"/>
      <c r="C79" s="425"/>
      <c r="D79" s="431"/>
      <c r="E79" s="431"/>
      <c r="F79" s="431"/>
      <c r="G79" s="428"/>
      <c r="H79" s="95" t="s">
        <v>207</v>
      </c>
      <c r="I79" s="95">
        <v>1</v>
      </c>
      <c r="J79" s="101" t="str">
        <f t="shared" si="0"/>
        <v>Muy Baja</v>
      </c>
      <c r="K79" s="321">
        <v>0.216</v>
      </c>
      <c r="L79" s="327"/>
      <c r="M79" s="298"/>
      <c r="N79" s="101" t="s">
        <v>83</v>
      </c>
      <c r="O79" s="321">
        <f t="shared" si="15"/>
        <v>0.8</v>
      </c>
      <c r="P79" s="101" t="str">
        <f t="shared" si="2"/>
        <v>Alto</v>
      </c>
      <c r="Q79" s="95">
        <v>3</v>
      </c>
      <c r="R79" s="350" t="s">
        <v>575</v>
      </c>
      <c r="S79" s="97" t="str">
        <f t="shared" si="10"/>
        <v>Probabilidad</v>
      </c>
      <c r="T79" s="242" t="s">
        <v>138</v>
      </c>
      <c r="U79" s="242" t="s">
        <v>169</v>
      </c>
      <c r="V79" s="100" t="str">
        <f t="shared" si="3"/>
        <v>40%</v>
      </c>
      <c r="W79" s="242" t="s">
        <v>140</v>
      </c>
      <c r="X79" s="242" t="s">
        <v>141</v>
      </c>
      <c r="Y79" s="242" t="s">
        <v>142</v>
      </c>
      <c r="Z79" s="243">
        <f t="shared" si="4"/>
        <v>0.12959999999999999</v>
      </c>
      <c r="AA79" s="106" t="str">
        <f t="shared" si="5"/>
        <v>Muy Baja</v>
      </c>
      <c r="AB79" s="100">
        <f t="shared" si="6"/>
        <v>0.12959999999999999</v>
      </c>
      <c r="AC79" s="106" t="str">
        <f t="shared" si="7"/>
        <v>Mayor</v>
      </c>
      <c r="AD79" s="100">
        <f t="shared" si="8"/>
        <v>0.8</v>
      </c>
      <c r="AE79" s="106" t="str">
        <f t="shared" si="9"/>
        <v>Alto</v>
      </c>
      <c r="AF79" s="242" t="s">
        <v>143</v>
      </c>
      <c r="AG79" s="96" t="s">
        <v>566</v>
      </c>
      <c r="AH79" s="97" t="s">
        <v>567</v>
      </c>
      <c r="AI79" s="97" t="s">
        <v>368</v>
      </c>
      <c r="AJ79" s="125">
        <v>44425</v>
      </c>
      <c r="AK79" s="96" t="s">
        <v>576</v>
      </c>
      <c r="AL79" s="97" t="s">
        <v>577</v>
      </c>
      <c r="AM79" s="97" t="s">
        <v>578</v>
      </c>
      <c r="AN79" s="260" t="s">
        <v>150</v>
      </c>
      <c r="AO79" s="294"/>
      <c r="AP79" s="294"/>
      <c r="AQ79" s="294"/>
      <c r="AR79" s="294"/>
      <c r="AS79" s="294"/>
      <c r="AT79" s="294"/>
      <c r="AU79" s="294"/>
      <c r="AV79" s="294"/>
      <c r="AW79" s="294"/>
      <c r="AX79" s="294"/>
      <c r="AY79" s="294"/>
      <c r="AZ79" s="294"/>
      <c r="BA79" s="294"/>
      <c r="BB79" s="294"/>
      <c r="BC79" s="294"/>
      <c r="BD79" s="294"/>
    </row>
    <row r="80" spans="1:56" ht="231">
      <c r="A80" s="423">
        <v>42</v>
      </c>
      <c r="B80" s="423" t="s">
        <v>203</v>
      </c>
      <c r="C80" s="423" t="s">
        <v>561</v>
      </c>
      <c r="D80" s="426" t="s">
        <v>194</v>
      </c>
      <c r="E80" s="429" t="s">
        <v>579</v>
      </c>
      <c r="F80" s="429" t="s">
        <v>563</v>
      </c>
      <c r="G80" s="426" t="s">
        <v>580</v>
      </c>
      <c r="H80" s="95" t="s">
        <v>207</v>
      </c>
      <c r="I80" s="95">
        <v>100</v>
      </c>
      <c r="J80" s="101" t="str">
        <f t="shared" si="0"/>
        <v>Media</v>
      </c>
      <c r="K80" s="321">
        <f>IF(J80="","",IF(J80="Muy Baja",0.2,IF(J80="Baja",0.4,IF(J80="Media",0.6,IF(J80="Alta",0.8,IF(J80="Muy Alta",1, ))))))</f>
        <v>0.6</v>
      </c>
      <c r="L80" s="327"/>
      <c r="M80" s="321" t="s">
        <v>208</v>
      </c>
      <c r="N80" s="101" t="s">
        <v>83</v>
      </c>
      <c r="O80" s="321">
        <f t="shared" si="15"/>
        <v>0.8</v>
      </c>
      <c r="P80" s="101" t="str">
        <f t="shared" si="2"/>
        <v>Alto</v>
      </c>
      <c r="Q80" s="95">
        <v>1</v>
      </c>
      <c r="R80" s="350" t="s">
        <v>581</v>
      </c>
      <c r="S80" s="97" t="str">
        <f t="shared" si="10"/>
        <v>Probabilidad</v>
      </c>
      <c r="T80" s="242" t="s">
        <v>138</v>
      </c>
      <c r="U80" s="242" t="s">
        <v>169</v>
      </c>
      <c r="V80" s="100" t="str">
        <f t="shared" si="3"/>
        <v>40%</v>
      </c>
      <c r="W80" s="242" t="s">
        <v>140</v>
      </c>
      <c r="X80" s="242" t="s">
        <v>141</v>
      </c>
      <c r="Y80" s="242" t="s">
        <v>142</v>
      </c>
      <c r="Z80" s="243">
        <f t="shared" si="4"/>
        <v>0.36</v>
      </c>
      <c r="AA80" s="106" t="str">
        <f t="shared" si="5"/>
        <v>Baja</v>
      </c>
      <c r="AB80" s="100">
        <f t="shared" si="6"/>
        <v>0.36</v>
      </c>
      <c r="AC80" s="106" t="str">
        <f t="shared" si="7"/>
        <v>Mayor</v>
      </c>
      <c r="AD80" s="100">
        <f t="shared" si="8"/>
        <v>0.8</v>
      </c>
      <c r="AE80" s="106" t="str">
        <f t="shared" si="9"/>
        <v>Alto</v>
      </c>
      <c r="AF80" s="242" t="s">
        <v>143</v>
      </c>
      <c r="AG80" s="96" t="s">
        <v>566</v>
      </c>
      <c r="AH80" s="97" t="s">
        <v>567</v>
      </c>
      <c r="AI80" s="97" t="s">
        <v>368</v>
      </c>
      <c r="AJ80" s="125">
        <v>44425</v>
      </c>
      <c r="AK80" s="96" t="s">
        <v>568</v>
      </c>
      <c r="AL80" s="97" t="s">
        <v>582</v>
      </c>
      <c r="AM80" s="97" t="s">
        <v>583</v>
      </c>
      <c r="AN80" s="260" t="s">
        <v>150</v>
      </c>
      <c r="AO80" s="294"/>
      <c r="AP80" s="294"/>
      <c r="AQ80" s="294"/>
      <c r="AR80" s="294"/>
      <c r="AS80" s="294"/>
      <c r="AT80" s="294"/>
      <c r="AU80" s="294"/>
      <c r="AV80" s="294"/>
      <c r="AW80" s="294"/>
      <c r="AX80" s="294"/>
      <c r="AY80" s="294"/>
      <c r="AZ80" s="294"/>
      <c r="BA80" s="294"/>
      <c r="BB80" s="294"/>
      <c r="BC80" s="294"/>
      <c r="BD80" s="294"/>
    </row>
    <row r="81" spans="1:56" ht="165">
      <c r="A81" s="424"/>
      <c r="B81" s="424"/>
      <c r="C81" s="424"/>
      <c r="D81" s="427"/>
      <c r="E81" s="430"/>
      <c r="F81" s="430"/>
      <c r="G81" s="427"/>
      <c r="H81" s="95" t="s">
        <v>207</v>
      </c>
      <c r="I81" s="95">
        <v>100</v>
      </c>
      <c r="J81" s="101" t="str">
        <f t="shared" si="0"/>
        <v>Media</v>
      </c>
      <c r="K81" s="321">
        <f>IF(J81="","",IF(J81="Muy Baja",0.2,IF(J81="Baja",0.4,IF(J81="Media",0.6,IF(J81="Alta",0.8,IF(J81="Muy Alta",1, ))))))</f>
        <v>0.6</v>
      </c>
      <c r="L81" s="327"/>
      <c r="M81" s="321"/>
      <c r="N81" s="101" t="s">
        <v>83</v>
      </c>
      <c r="O81" s="321">
        <f t="shared" si="15"/>
        <v>0.8</v>
      </c>
      <c r="P81" s="101" t="str">
        <f t="shared" si="2"/>
        <v>Alto</v>
      </c>
      <c r="Q81" s="95">
        <v>2</v>
      </c>
      <c r="R81" s="350" t="s">
        <v>584</v>
      </c>
      <c r="S81" s="97" t="str">
        <f t="shared" si="10"/>
        <v>Probabilidad</v>
      </c>
      <c r="T81" s="242" t="s">
        <v>138</v>
      </c>
      <c r="U81" s="242" t="s">
        <v>169</v>
      </c>
      <c r="V81" s="100" t="str">
        <f t="shared" si="3"/>
        <v>40%</v>
      </c>
      <c r="W81" s="242" t="s">
        <v>140</v>
      </c>
      <c r="X81" s="242" t="s">
        <v>141</v>
      </c>
      <c r="Y81" s="242" t="s">
        <v>142</v>
      </c>
      <c r="Z81" s="243">
        <f t="shared" si="4"/>
        <v>0.36</v>
      </c>
      <c r="AA81" s="106" t="str">
        <f t="shared" si="5"/>
        <v>Baja</v>
      </c>
      <c r="AB81" s="100">
        <f t="shared" si="6"/>
        <v>0.36</v>
      </c>
      <c r="AC81" s="106" t="str">
        <f t="shared" si="7"/>
        <v>Mayor</v>
      </c>
      <c r="AD81" s="100">
        <f t="shared" si="8"/>
        <v>0.8</v>
      </c>
      <c r="AE81" s="106" t="str">
        <f t="shared" si="9"/>
        <v>Alto</v>
      </c>
      <c r="AF81" s="242" t="s">
        <v>143</v>
      </c>
      <c r="AG81" s="96" t="s">
        <v>566</v>
      </c>
      <c r="AH81" s="97" t="s">
        <v>567</v>
      </c>
      <c r="AI81" s="97" t="s">
        <v>368</v>
      </c>
      <c r="AJ81" s="125">
        <v>44425</v>
      </c>
      <c r="AK81" s="96" t="s">
        <v>572</v>
      </c>
      <c r="AL81" s="97" t="s">
        <v>585</v>
      </c>
      <c r="AM81" s="97" t="s">
        <v>586</v>
      </c>
      <c r="AN81" s="260" t="s">
        <v>150</v>
      </c>
      <c r="AO81" s="294"/>
      <c r="AP81" s="294"/>
      <c r="AQ81" s="294"/>
      <c r="AR81" s="294"/>
      <c r="AS81" s="294"/>
      <c r="AT81" s="294"/>
      <c r="AU81" s="294"/>
      <c r="AV81" s="294"/>
      <c r="AW81" s="294"/>
      <c r="AX81" s="294"/>
      <c r="AY81" s="294"/>
      <c r="AZ81" s="294"/>
      <c r="BA81" s="294"/>
      <c r="BB81" s="294"/>
      <c r="BC81" s="294"/>
      <c r="BD81" s="294"/>
    </row>
    <row r="82" spans="1:56" ht="165">
      <c r="A82" s="425"/>
      <c r="B82" s="425"/>
      <c r="C82" s="425"/>
      <c r="D82" s="428"/>
      <c r="E82" s="431"/>
      <c r="F82" s="431"/>
      <c r="G82" s="428"/>
      <c r="H82" s="95" t="s">
        <v>207</v>
      </c>
      <c r="I82" s="95">
        <v>100</v>
      </c>
      <c r="J82" s="101" t="str">
        <f t="shared" si="0"/>
        <v>Media</v>
      </c>
      <c r="K82" s="321">
        <f>IF(J82="","",IF(J82="Muy Baja",0.2,IF(J82="Baja",0.4,IF(J82="Media",0.6,IF(J82="Alta",0.8,IF(J82="Muy Alta",1, ))))))</f>
        <v>0.6</v>
      </c>
      <c r="L82" s="327"/>
      <c r="M82" s="321"/>
      <c r="N82" s="101" t="s">
        <v>83</v>
      </c>
      <c r="O82" s="321">
        <f t="shared" si="15"/>
        <v>0.8</v>
      </c>
      <c r="P82" s="101" t="str">
        <f t="shared" si="2"/>
        <v>Alto</v>
      </c>
      <c r="Q82" s="95">
        <v>3</v>
      </c>
      <c r="R82" s="350" t="s">
        <v>587</v>
      </c>
      <c r="S82" s="97" t="str">
        <f t="shared" si="10"/>
        <v>Probabilidad</v>
      </c>
      <c r="T82" s="242" t="s">
        <v>138</v>
      </c>
      <c r="U82" s="242" t="s">
        <v>169</v>
      </c>
      <c r="V82" s="100" t="str">
        <f t="shared" si="3"/>
        <v>40%</v>
      </c>
      <c r="W82" s="242" t="s">
        <v>140</v>
      </c>
      <c r="X82" s="242" t="s">
        <v>141</v>
      </c>
      <c r="Y82" s="242" t="s">
        <v>142</v>
      </c>
      <c r="Z82" s="243">
        <f t="shared" si="4"/>
        <v>0.36</v>
      </c>
      <c r="AA82" s="106" t="str">
        <f t="shared" si="5"/>
        <v>Baja</v>
      </c>
      <c r="AB82" s="100">
        <f t="shared" si="6"/>
        <v>0.36</v>
      </c>
      <c r="AC82" s="106" t="str">
        <f t="shared" si="7"/>
        <v>Mayor</v>
      </c>
      <c r="AD82" s="100">
        <f t="shared" si="8"/>
        <v>0.8</v>
      </c>
      <c r="AE82" s="106" t="str">
        <f t="shared" si="9"/>
        <v>Alto</v>
      </c>
      <c r="AF82" s="242" t="s">
        <v>143</v>
      </c>
      <c r="AG82" s="96" t="s">
        <v>566</v>
      </c>
      <c r="AH82" s="97" t="s">
        <v>567</v>
      </c>
      <c r="AI82" s="97" t="s">
        <v>368</v>
      </c>
      <c r="AJ82" s="125">
        <v>44425</v>
      </c>
      <c r="AK82" s="96" t="s">
        <v>576</v>
      </c>
      <c r="AL82" s="97" t="s">
        <v>588</v>
      </c>
      <c r="AM82" s="97" t="s">
        <v>589</v>
      </c>
      <c r="AN82" s="260" t="s">
        <v>150</v>
      </c>
      <c r="AO82" s="294"/>
      <c r="AP82" s="294"/>
      <c r="AQ82" s="294"/>
      <c r="AR82" s="294"/>
      <c r="AS82" s="294"/>
      <c r="AT82" s="294"/>
      <c r="AU82" s="294"/>
      <c r="AV82" s="294"/>
      <c r="AW82" s="294"/>
      <c r="AX82" s="294"/>
      <c r="AY82" s="294"/>
      <c r="AZ82" s="294"/>
      <c r="BA82" s="294"/>
      <c r="BB82" s="294"/>
      <c r="BC82" s="294"/>
      <c r="BD82" s="294"/>
    </row>
    <row r="83" spans="1:56" ht="198">
      <c r="A83" s="423">
        <v>43</v>
      </c>
      <c r="B83" s="423" t="s">
        <v>161</v>
      </c>
      <c r="C83" s="423" t="s">
        <v>561</v>
      </c>
      <c r="D83" s="426" t="s">
        <v>194</v>
      </c>
      <c r="E83" s="429" t="s">
        <v>590</v>
      </c>
      <c r="F83" s="429" t="s">
        <v>591</v>
      </c>
      <c r="G83" s="426" t="s">
        <v>592</v>
      </c>
      <c r="H83" s="95" t="s">
        <v>134</v>
      </c>
      <c r="I83" s="95">
        <v>100</v>
      </c>
      <c r="J83" s="101" t="str">
        <f t="shared" si="0"/>
        <v>Media</v>
      </c>
      <c r="K83" s="321">
        <f>IF(J83="","",IF(J83="Muy Baja",0.2,IF(J83="Baja",0.4,IF(J83="Media",0.6,IF(J83="Alta",0.8,IF(J83="Muy Alta",1, ))))))</f>
        <v>0.6</v>
      </c>
      <c r="L83" s="95" t="s">
        <v>155</v>
      </c>
      <c r="M83" s="321" t="s">
        <v>155</v>
      </c>
      <c r="N83" s="101" t="s">
        <v>136</v>
      </c>
      <c r="O83" s="321">
        <f t="shared" si="15"/>
        <v>0</v>
      </c>
      <c r="P83" s="101" t="str">
        <f t="shared" si="2"/>
        <v/>
      </c>
      <c r="Q83" s="95">
        <v>1</v>
      </c>
      <c r="R83" s="350" t="s">
        <v>593</v>
      </c>
      <c r="S83" s="97" t="str">
        <f t="shared" si="10"/>
        <v>Probabilidad</v>
      </c>
      <c r="T83" s="242" t="s">
        <v>138</v>
      </c>
      <c r="U83" s="242" t="s">
        <v>169</v>
      </c>
      <c r="V83" s="100" t="str">
        <f t="shared" si="3"/>
        <v>40%</v>
      </c>
      <c r="W83" s="242" t="s">
        <v>140</v>
      </c>
      <c r="X83" s="242" t="s">
        <v>141</v>
      </c>
      <c r="Y83" s="242" t="s">
        <v>142</v>
      </c>
      <c r="Z83" s="243">
        <f t="shared" si="4"/>
        <v>0.36</v>
      </c>
      <c r="AA83" s="106" t="str">
        <f t="shared" si="5"/>
        <v>Baja</v>
      </c>
      <c r="AB83" s="100">
        <f t="shared" si="6"/>
        <v>0.36</v>
      </c>
      <c r="AC83" s="106" t="str">
        <f t="shared" si="7"/>
        <v>Leve</v>
      </c>
      <c r="AD83" s="100">
        <f t="shared" si="8"/>
        <v>0</v>
      </c>
      <c r="AE83" s="106" t="str">
        <f t="shared" si="9"/>
        <v>Bajo</v>
      </c>
      <c r="AF83" s="242" t="s">
        <v>143</v>
      </c>
      <c r="AG83" s="96" t="s">
        <v>523</v>
      </c>
      <c r="AH83" s="97" t="s">
        <v>567</v>
      </c>
      <c r="AI83" s="97" t="s">
        <v>368</v>
      </c>
      <c r="AJ83" s="125">
        <v>44425</v>
      </c>
      <c r="AK83" s="96" t="s">
        <v>568</v>
      </c>
      <c r="AL83" s="97" t="s">
        <v>594</v>
      </c>
      <c r="AM83" s="97" t="s">
        <v>595</v>
      </c>
      <c r="AN83" s="260" t="s">
        <v>150</v>
      </c>
      <c r="AO83" s="294"/>
      <c r="AP83" s="294"/>
      <c r="AQ83" s="294"/>
      <c r="AR83" s="294"/>
      <c r="AS83" s="294"/>
      <c r="AT83" s="294"/>
      <c r="AU83" s="294"/>
      <c r="AV83" s="294"/>
      <c r="AW83" s="294"/>
      <c r="AX83" s="294"/>
      <c r="AY83" s="294"/>
      <c r="AZ83" s="294"/>
      <c r="BA83" s="294"/>
      <c r="BB83" s="294"/>
      <c r="BC83" s="294"/>
      <c r="BD83" s="294"/>
    </row>
    <row r="84" spans="1:56" ht="165">
      <c r="A84" s="424"/>
      <c r="B84" s="424"/>
      <c r="C84" s="424"/>
      <c r="D84" s="427"/>
      <c r="E84" s="430"/>
      <c r="F84" s="430"/>
      <c r="G84" s="427"/>
      <c r="H84" s="95" t="s">
        <v>134</v>
      </c>
      <c r="I84" s="95">
        <v>100</v>
      </c>
      <c r="J84" s="101" t="str">
        <f t="shared" si="0"/>
        <v>Media</v>
      </c>
      <c r="K84" s="321">
        <v>0.36</v>
      </c>
      <c r="L84" s="95" t="s">
        <v>155</v>
      </c>
      <c r="M84" s="321"/>
      <c r="N84" s="101" t="s">
        <v>136</v>
      </c>
      <c r="O84" s="321">
        <f t="shared" si="15"/>
        <v>0</v>
      </c>
      <c r="P84" s="101" t="str">
        <f t="shared" si="2"/>
        <v/>
      </c>
      <c r="Q84" s="95">
        <v>2</v>
      </c>
      <c r="R84" s="350" t="s">
        <v>596</v>
      </c>
      <c r="S84" s="97" t="str">
        <f t="shared" si="10"/>
        <v>Probabilidad</v>
      </c>
      <c r="T84" s="242" t="s">
        <v>138</v>
      </c>
      <c r="U84" s="242" t="s">
        <v>169</v>
      </c>
      <c r="V84" s="100" t="str">
        <f t="shared" si="3"/>
        <v>40%</v>
      </c>
      <c r="W84" s="242" t="s">
        <v>140</v>
      </c>
      <c r="X84" s="242" t="s">
        <v>141</v>
      </c>
      <c r="Y84" s="242" t="s">
        <v>142</v>
      </c>
      <c r="Z84" s="243">
        <f t="shared" si="4"/>
        <v>0.216</v>
      </c>
      <c r="AA84" s="106" t="str">
        <f t="shared" si="5"/>
        <v>Baja</v>
      </c>
      <c r="AB84" s="100">
        <f t="shared" si="6"/>
        <v>0.216</v>
      </c>
      <c r="AC84" s="106" t="str">
        <f t="shared" si="7"/>
        <v>Leve</v>
      </c>
      <c r="AD84" s="100">
        <f t="shared" si="8"/>
        <v>0</v>
      </c>
      <c r="AE84" s="106" t="str">
        <f t="shared" si="9"/>
        <v>Bajo</v>
      </c>
      <c r="AF84" s="242" t="s">
        <v>143</v>
      </c>
      <c r="AG84" s="96" t="s">
        <v>523</v>
      </c>
      <c r="AH84" s="97" t="s">
        <v>567</v>
      </c>
      <c r="AI84" s="97" t="s">
        <v>368</v>
      </c>
      <c r="AJ84" s="125">
        <v>44425</v>
      </c>
      <c r="AK84" s="96" t="s">
        <v>572</v>
      </c>
      <c r="AL84" s="97" t="s">
        <v>597</v>
      </c>
      <c r="AM84" s="97" t="s">
        <v>598</v>
      </c>
      <c r="AN84" s="260" t="s">
        <v>150</v>
      </c>
      <c r="AO84" s="294"/>
      <c r="AP84" s="294"/>
      <c r="AQ84" s="294"/>
      <c r="AR84" s="294"/>
      <c r="AS84" s="294"/>
      <c r="AT84" s="294"/>
      <c r="AU84" s="294"/>
      <c r="AV84" s="294"/>
      <c r="AW84" s="294"/>
      <c r="AX84" s="294"/>
      <c r="AY84" s="294"/>
      <c r="AZ84" s="294"/>
      <c r="BA84" s="294"/>
      <c r="BB84" s="294"/>
      <c r="BC84" s="294"/>
      <c r="BD84" s="294"/>
    </row>
    <row r="85" spans="1:56" ht="165">
      <c r="A85" s="425"/>
      <c r="B85" s="425"/>
      <c r="C85" s="425"/>
      <c r="D85" s="428"/>
      <c r="E85" s="431"/>
      <c r="F85" s="431"/>
      <c r="G85" s="428"/>
      <c r="H85" s="95" t="s">
        <v>134</v>
      </c>
      <c r="I85" s="95">
        <v>100</v>
      </c>
      <c r="J85" s="101" t="str">
        <f t="shared" si="0"/>
        <v>Media</v>
      </c>
      <c r="K85" s="321">
        <v>0.216</v>
      </c>
      <c r="L85" s="95" t="s">
        <v>155</v>
      </c>
      <c r="M85" s="321"/>
      <c r="N85" s="101" t="s">
        <v>136</v>
      </c>
      <c r="O85" s="321">
        <f t="shared" si="15"/>
        <v>0</v>
      </c>
      <c r="P85" s="101" t="str">
        <f t="shared" si="2"/>
        <v/>
      </c>
      <c r="Q85" s="95">
        <v>3</v>
      </c>
      <c r="R85" s="350" t="s">
        <v>599</v>
      </c>
      <c r="S85" s="97" t="str">
        <f t="shared" si="10"/>
        <v>Probabilidad</v>
      </c>
      <c r="T85" s="242" t="s">
        <v>138</v>
      </c>
      <c r="U85" s="242" t="s">
        <v>169</v>
      </c>
      <c r="V85" s="100" t="str">
        <f t="shared" si="3"/>
        <v>40%</v>
      </c>
      <c r="W85" s="242" t="s">
        <v>140</v>
      </c>
      <c r="X85" s="242" t="s">
        <v>141</v>
      </c>
      <c r="Y85" s="242" t="s">
        <v>142</v>
      </c>
      <c r="Z85" s="243">
        <f t="shared" si="4"/>
        <v>0.12959999999999999</v>
      </c>
      <c r="AA85" s="106" t="str">
        <f t="shared" si="5"/>
        <v>Muy Baja</v>
      </c>
      <c r="AB85" s="100">
        <f t="shared" si="6"/>
        <v>0.12959999999999999</v>
      </c>
      <c r="AC85" s="106" t="str">
        <f t="shared" si="7"/>
        <v>Leve</v>
      </c>
      <c r="AD85" s="100">
        <f t="shared" si="8"/>
        <v>0</v>
      </c>
      <c r="AE85" s="106" t="str">
        <f t="shared" si="9"/>
        <v>Bajo</v>
      </c>
      <c r="AF85" s="242" t="s">
        <v>143</v>
      </c>
      <c r="AG85" s="96" t="s">
        <v>523</v>
      </c>
      <c r="AH85" s="97" t="s">
        <v>567</v>
      </c>
      <c r="AI85" s="97" t="s">
        <v>368</v>
      </c>
      <c r="AJ85" s="125">
        <v>44425</v>
      </c>
      <c r="AK85" s="96" t="s">
        <v>576</v>
      </c>
      <c r="AL85" s="97" t="s">
        <v>600</v>
      </c>
      <c r="AM85" s="97" t="s">
        <v>601</v>
      </c>
      <c r="AN85" s="260" t="s">
        <v>150</v>
      </c>
      <c r="AO85" s="294"/>
      <c r="AP85" s="294"/>
      <c r="AQ85" s="294"/>
      <c r="AR85" s="294"/>
      <c r="AS85" s="294"/>
      <c r="AT85" s="294"/>
      <c r="AU85" s="294"/>
      <c r="AV85" s="294"/>
      <c r="AW85" s="294"/>
      <c r="AX85" s="294"/>
      <c r="AY85" s="294"/>
      <c r="AZ85" s="294"/>
      <c r="BA85" s="294"/>
      <c r="BB85" s="294"/>
      <c r="BC85" s="294"/>
      <c r="BD85" s="294"/>
    </row>
    <row r="86" spans="1:56" ht="333" customHeight="1">
      <c r="A86" s="305">
        <v>44</v>
      </c>
      <c r="B86" s="305" t="s">
        <v>128</v>
      </c>
      <c r="C86" s="305" t="s">
        <v>276</v>
      </c>
      <c r="D86" s="95" t="s">
        <v>194</v>
      </c>
      <c r="E86" s="95" t="s">
        <v>602</v>
      </c>
      <c r="F86" s="95" t="s">
        <v>603</v>
      </c>
      <c r="G86" s="95" t="s">
        <v>604</v>
      </c>
      <c r="H86" s="95" t="s">
        <v>134</v>
      </c>
      <c r="I86" s="95">
        <v>325</v>
      </c>
      <c r="J86" s="101" t="str">
        <f t="shared" si="0"/>
        <v>Media</v>
      </c>
      <c r="K86" s="321">
        <f t="shared" ref="K86:K91" si="16">IF(J86="","",IF(J86="Muy Baja",0.2,IF(J86="Baja",0.4,IF(J86="Media",0.6,IF(J86="Alta",0.8,IF(J86="Muy Alta",1, ))))))</f>
        <v>0.6</v>
      </c>
      <c r="L86" s="95" t="s">
        <v>226</v>
      </c>
      <c r="M86" s="321" t="s">
        <v>226</v>
      </c>
      <c r="N86" s="101" t="s">
        <v>136</v>
      </c>
      <c r="O86" s="321">
        <f t="shared" si="15"/>
        <v>0</v>
      </c>
      <c r="P86" s="101" t="str">
        <f t="shared" si="2"/>
        <v/>
      </c>
      <c r="Q86" s="95">
        <v>1</v>
      </c>
      <c r="R86" s="356" t="s">
        <v>605</v>
      </c>
      <c r="S86" s="97" t="str">
        <f t="shared" si="10"/>
        <v>Probabilidad</v>
      </c>
      <c r="T86" s="242" t="s">
        <v>138</v>
      </c>
      <c r="U86" s="242" t="s">
        <v>169</v>
      </c>
      <c r="V86" s="100" t="str">
        <f t="shared" si="3"/>
        <v>40%</v>
      </c>
      <c r="W86" s="242" t="s">
        <v>140</v>
      </c>
      <c r="X86" s="242" t="s">
        <v>141</v>
      </c>
      <c r="Y86" s="242" t="s">
        <v>142</v>
      </c>
      <c r="Z86" s="243">
        <f t="shared" si="4"/>
        <v>0.36</v>
      </c>
      <c r="AA86" s="106" t="str">
        <f t="shared" si="5"/>
        <v>Baja</v>
      </c>
      <c r="AB86" s="100">
        <f t="shared" si="6"/>
        <v>0.36</v>
      </c>
      <c r="AC86" s="106" t="str">
        <f t="shared" si="7"/>
        <v>Leve</v>
      </c>
      <c r="AD86" s="100">
        <f t="shared" si="8"/>
        <v>0</v>
      </c>
      <c r="AE86" s="106" t="str">
        <f t="shared" si="9"/>
        <v>Bajo</v>
      </c>
      <c r="AF86" s="242" t="s">
        <v>143</v>
      </c>
      <c r="AG86" s="97" t="s">
        <v>606</v>
      </c>
      <c r="AH86" s="97" t="s">
        <v>607</v>
      </c>
      <c r="AI86" s="268"/>
      <c r="AJ86" s="125">
        <v>44425</v>
      </c>
      <c r="AK86" s="217" t="s">
        <v>608</v>
      </c>
      <c r="AL86" s="217" t="s">
        <v>609</v>
      </c>
      <c r="AM86" s="269" t="s">
        <v>610</v>
      </c>
      <c r="AN86" s="260" t="s">
        <v>150</v>
      </c>
      <c r="AO86" s="294"/>
      <c r="AP86" s="294"/>
      <c r="AQ86" s="294"/>
      <c r="AR86" s="294"/>
      <c r="AS86" s="294"/>
      <c r="AT86" s="294"/>
      <c r="AU86" s="294"/>
      <c r="AV86" s="294"/>
      <c r="AW86" s="294"/>
      <c r="AX86" s="294"/>
      <c r="AY86" s="294"/>
      <c r="AZ86" s="294"/>
      <c r="BA86" s="294"/>
      <c r="BB86" s="294"/>
      <c r="BC86" s="294"/>
      <c r="BD86" s="294"/>
    </row>
    <row r="87" spans="1:56" ht="186.75" customHeight="1">
      <c r="A87" s="305">
        <v>45</v>
      </c>
      <c r="B87" s="305" t="s">
        <v>128</v>
      </c>
      <c r="C87" s="305" t="s">
        <v>276</v>
      </c>
      <c r="D87" s="95" t="s">
        <v>130</v>
      </c>
      <c r="E87" s="95" t="s">
        <v>611</v>
      </c>
      <c r="F87" s="95" t="s">
        <v>612</v>
      </c>
      <c r="G87" s="95" t="s">
        <v>613</v>
      </c>
      <c r="H87" s="95" t="s">
        <v>166</v>
      </c>
      <c r="I87" s="95">
        <v>325</v>
      </c>
      <c r="J87" s="101" t="str">
        <f t="shared" si="0"/>
        <v>Media</v>
      </c>
      <c r="K87" s="321">
        <f t="shared" si="16"/>
        <v>0.6</v>
      </c>
      <c r="L87" s="95" t="s">
        <v>155</v>
      </c>
      <c r="M87" s="321" t="s">
        <v>155</v>
      </c>
      <c r="N87" s="101" t="s">
        <v>136</v>
      </c>
      <c r="O87" s="321">
        <f t="shared" si="15"/>
        <v>0</v>
      </c>
      <c r="P87" s="101" t="str">
        <f t="shared" si="2"/>
        <v/>
      </c>
      <c r="Q87" s="95">
        <v>1</v>
      </c>
      <c r="R87" s="356" t="s">
        <v>614</v>
      </c>
      <c r="S87" s="97" t="str">
        <f t="shared" si="10"/>
        <v>Probabilidad</v>
      </c>
      <c r="T87" s="242" t="s">
        <v>138</v>
      </c>
      <c r="U87" s="242" t="s">
        <v>169</v>
      </c>
      <c r="V87" s="100" t="str">
        <f t="shared" si="3"/>
        <v>40%</v>
      </c>
      <c r="W87" s="242" t="s">
        <v>140</v>
      </c>
      <c r="X87" s="242" t="s">
        <v>141</v>
      </c>
      <c r="Y87" s="242" t="s">
        <v>142</v>
      </c>
      <c r="Z87" s="243">
        <f t="shared" si="4"/>
        <v>0.36</v>
      </c>
      <c r="AA87" s="106" t="str">
        <f t="shared" si="5"/>
        <v>Baja</v>
      </c>
      <c r="AB87" s="100">
        <f t="shared" si="6"/>
        <v>0.36</v>
      </c>
      <c r="AC87" s="106" t="str">
        <f t="shared" si="7"/>
        <v>Leve</v>
      </c>
      <c r="AD87" s="100">
        <f t="shared" si="8"/>
        <v>0</v>
      </c>
      <c r="AE87" s="106" t="str">
        <f t="shared" si="9"/>
        <v>Bajo</v>
      </c>
      <c r="AF87" s="242" t="s">
        <v>143</v>
      </c>
      <c r="AG87" s="97" t="s">
        <v>615</v>
      </c>
      <c r="AH87" s="97" t="s">
        <v>607</v>
      </c>
      <c r="AI87" s="268"/>
      <c r="AJ87" s="163">
        <v>44284</v>
      </c>
      <c r="AK87" s="97" t="s">
        <v>616</v>
      </c>
      <c r="AL87" s="269" t="s">
        <v>617</v>
      </c>
      <c r="AM87" s="269" t="s">
        <v>618</v>
      </c>
      <c r="AN87" s="260" t="s">
        <v>150</v>
      </c>
      <c r="AO87" s="294"/>
      <c r="AP87" s="294"/>
      <c r="AQ87" s="294"/>
      <c r="AR87" s="294"/>
      <c r="AS87" s="294"/>
      <c r="AT87" s="294"/>
      <c r="AU87" s="294"/>
      <c r="AV87" s="294"/>
      <c r="AW87" s="294"/>
      <c r="AX87" s="294"/>
      <c r="AY87" s="294"/>
      <c r="AZ87" s="294"/>
      <c r="BA87" s="294"/>
      <c r="BB87" s="294"/>
      <c r="BC87" s="294"/>
      <c r="BD87" s="294"/>
    </row>
    <row r="88" spans="1:56" s="293" customFormat="1" ht="75">
      <c r="A88" s="203">
        <v>46</v>
      </c>
      <c r="B88" s="203" t="s">
        <v>203</v>
      </c>
      <c r="C88" s="218" t="s">
        <v>276</v>
      </c>
      <c r="D88" s="205" t="s">
        <v>151</v>
      </c>
      <c r="E88" s="205" t="s">
        <v>619</v>
      </c>
      <c r="F88" s="205" t="s">
        <v>620</v>
      </c>
      <c r="G88" s="205" t="s">
        <v>621</v>
      </c>
      <c r="H88" s="205" t="s">
        <v>207</v>
      </c>
      <c r="I88" s="206">
        <v>1</v>
      </c>
      <c r="J88" s="334" t="s">
        <v>622</v>
      </c>
      <c r="K88" s="207">
        <f t="shared" si="16"/>
        <v>0.2</v>
      </c>
      <c r="L88" s="228"/>
      <c r="M88" s="207" t="s">
        <v>208</v>
      </c>
      <c r="N88" s="101" t="s">
        <v>136</v>
      </c>
      <c r="O88" s="207">
        <f t="shared" si="15"/>
        <v>0</v>
      </c>
      <c r="P88" s="208" t="str">
        <f t="shared" si="2"/>
        <v/>
      </c>
      <c r="Q88" s="206">
        <v>1</v>
      </c>
      <c r="R88" s="392" t="s">
        <v>623</v>
      </c>
      <c r="S88" s="209" t="str">
        <f t="shared" si="10"/>
        <v>Probabilidad</v>
      </c>
      <c r="T88" s="210" t="s">
        <v>138</v>
      </c>
      <c r="U88" s="210" t="s">
        <v>169</v>
      </c>
      <c r="V88" s="211" t="str">
        <f t="shared" si="3"/>
        <v>40%</v>
      </c>
      <c r="W88" s="210" t="s">
        <v>140</v>
      </c>
      <c r="X88" s="210" t="s">
        <v>360</v>
      </c>
      <c r="Y88" s="210" t="s">
        <v>142</v>
      </c>
      <c r="Z88" s="212">
        <f t="shared" si="4"/>
        <v>0.12</v>
      </c>
      <c r="AA88" s="213" t="str">
        <f t="shared" si="5"/>
        <v>Muy Baja</v>
      </c>
      <c r="AB88" s="211">
        <f t="shared" si="6"/>
        <v>0.12</v>
      </c>
      <c r="AC88" s="213" t="str">
        <f t="shared" si="7"/>
        <v>Leve</v>
      </c>
      <c r="AD88" s="211">
        <f t="shared" si="8"/>
        <v>0</v>
      </c>
      <c r="AE88" s="214" t="str">
        <f t="shared" si="9"/>
        <v>Bajo</v>
      </c>
      <c r="AF88" s="210" t="s">
        <v>143</v>
      </c>
      <c r="AG88" s="219" t="s">
        <v>624</v>
      </c>
      <c r="AH88" s="205" t="s">
        <v>607</v>
      </c>
      <c r="AI88" s="220"/>
      <c r="AJ88" s="221">
        <v>44284</v>
      </c>
      <c r="AK88" s="475" t="s">
        <v>625</v>
      </c>
      <c r="AL88" s="472"/>
      <c r="AM88" s="473"/>
      <c r="AN88" s="122" t="s">
        <v>160</v>
      </c>
      <c r="AO88" s="295"/>
      <c r="AP88" s="295"/>
      <c r="AQ88" s="295"/>
      <c r="AR88" s="295"/>
      <c r="AS88" s="295"/>
      <c r="AT88" s="295"/>
      <c r="AU88" s="295"/>
      <c r="AV88" s="295"/>
      <c r="AW88" s="295"/>
      <c r="AX88" s="295"/>
      <c r="AY88" s="295"/>
      <c r="AZ88" s="295"/>
      <c r="BA88" s="295"/>
      <c r="BB88" s="295"/>
      <c r="BC88" s="295"/>
      <c r="BD88" s="295"/>
    </row>
    <row r="89" spans="1:56" ht="214.5" customHeight="1">
      <c r="A89" s="423">
        <v>47</v>
      </c>
      <c r="B89" s="423" t="s">
        <v>496</v>
      </c>
      <c r="C89" s="423" t="s">
        <v>626</v>
      </c>
      <c r="D89" s="426" t="s">
        <v>151</v>
      </c>
      <c r="E89" s="429" t="s">
        <v>627</v>
      </c>
      <c r="F89" s="429" t="s">
        <v>628</v>
      </c>
      <c r="G89" s="426" t="s">
        <v>629</v>
      </c>
      <c r="H89" s="124" t="s">
        <v>134</v>
      </c>
      <c r="I89" s="124">
        <v>12</v>
      </c>
      <c r="J89" s="101" t="str">
        <f t="shared" ref="J89:J166" si="17">IF(I89&lt;=0,"",IF(I89&lt;=2,"Muy Baja",IF(I89&lt;=24,"Baja",IF(I89&lt;=500,"Media",IF(I89&lt;=5000,"Alta","Muy Alta")))))</f>
        <v>Baja</v>
      </c>
      <c r="K89" s="321">
        <f t="shared" si="16"/>
        <v>0.4</v>
      </c>
      <c r="L89" s="95" t="s">
        <v>184</v>
      </c>
      <c r="M89" s="168" t="s">
        <v>184</v>
      </c>
      <c r="N89" s="101" t="s">
        <v>136</v>
      </c>
      <c r="O89" s="321">
        <f t="shared" si="15"/>
        <v>0</v>
      </c>
      <c r="P89" s="101" t="str">
        <f t="shared" si="2"/>
        <v/>
      </c>
      <c r="Q89" s="95">
        <v>1</v>
      </c>
      <c r="R89" s="350" t="s">
        <v>630</v>
      </c>
      <c r="S89" s="97" t="str">
        <f t="shared" si="10"/>
        <v>Probabilidad</v>
      </c>
      <c r="T89" s="242" t="s">
        <v>138</v>
      </c>
      <c r="U89" s="242" t="s">
        <v>169</v>
      </c>
      <c r="V89" s="100" t="str">
        <f t="shared" si="3"/>
        <v>40%</v>
      </c>
      <c r="W89" s="242" t="s">
        <v>140</v>
      </c>
      <c r="X89" s="242" t="s">
        <v>141</v>
      </c>
      <c r="Y89" s="242" t="s">
        <v>142</v>
      </c>
      <c r="Z89" s="243">
        <f t="shared" si="4"/>
        <v>0.24</v>
      </c>
      <c r="AA89" s="106" t="str">
        <f t="shared" si="5"/>
        <v>Baja</v>
      </c>
      <c r="AB89" s="100">
        <f t="shared" si="6"/>
        <v>0.24</v>
      </c>
      <c r="AC89" s="106" t="str">
        <f t="shared" si="7"/>
        <v>Leve</v>
      </c>
      <c r="AD89" s="100">
        <f t="shared" si="8"/>
        <v>0</v>
      </c>
      <c r="AE89" s="106" t="str">
        <f t="shared" si="9"/>
        <v>Bajo</v>
      </c>
      <c r="AF89" s="242" t="s">
        <v>143</v>
      </c>
      <c r="AG89" s="270" t="s">
        <v>631</v>
      </c>
      <c r="AH89" s="96" t="s">
        <v>632</v>
      </c>
      <c r="AI89" s="125"/>
      <c r="AJ89" s="125">
        <v>44298</v>
      </c>
      <c r="AK89" s="97" t="s">
        <v>633</v>
      </c>
      <c r="AL89" s="271" t="s">
        <v>634</v>
      </c>
      <c r="AM89" s="97" t="s">
        <v>635</v>
      </c>
      <c r="AN89" s="260" t="s">
        <v>150</v>
      </c>
      <c r="AO89" s="294"/>
      <c r="AP89" s="294"/>
      <c r="AQ89" s="294"/>
      <c r="AR89" s="294"/>
      <c r="AS89" s="294"/>
      <c r="AT89" s="294"/>
      <c r="AU89" s="294"/>
      <c r="AV89" s="294"/>
      <c r="AW89" s="294"/>
      <c r="AX89" s="294"/>
      <c r="AY89" s="294"/>
      <c r="AZ89" s="294"/>
      <c r="BA89" s="294"/>
      <c r="BB89" s="294"/>
      <c r="BC89" s="294"/>
      <c r="BD89" s="294"/>
    </row>
    <row r="90" spans="1:56" ht="409.5">
      <c r="A90" s="425"/>
      <c r="B90" s="425"/>
      <c r="C90" s="425"/>
      <c r="D90" s="428"/>
      <c r="E90" s="431"/>
      <c r="F90" s="431"/>
      <c r="G90" s="428"/>
      <c r="H90" s="124" t="s">
        <v>134</v>
      </c>
      <c r="I90" s="124">
        <v>12</v>
      </c>
      <c r="J90" s="101" t="str">
        <f t="shared" si="17"/>
        <v>Baja</v>
      </c>
      <c r="K90" s="321">
        <f t="shared" si="16"/>
        <v>0.4</v>
      </c>
      <c r="L90" s="95" t="s">
        <v>184</v>
      </c>
      <c r="M90" s="298"/>
      <c r="N90" s="101" t="s">
        <v>136</v>
      </c>
      <c r="O90" s="321">
        <f t="shared" si="15"/>
        <v>0</v>
      </c>
      <c r="P90" s="101" t="str">
        <f t="shared" si="2"/>
        <v/>
      </c>
      <c r="Q90" s="95">
        <v>2</v>
      </c>
      <c r="R90" s="350" t="s">
        <v>636</v>
      </c>
      <c r="S90" s="97" t="str">
        <f t="shared" si="10"/>
        <v>Impacto</v>
      </c>
      <c r="T90" s="242" t="s">
        <v>468</v>
      </c>
      <c r="U90" s="242" t="s">
        <v>169</v>
      </c>
      <c r="V90" s="100"/>
      <c r="W90" s="242" t="s">
        <v>140</v>
      </c>
      <c r="X90" s="242" t="s">
        <v>141</v>
      </c>
      <c r="Y90" s="242" t="s">
        <v>142</v>
      </c>
      <c r="Z90" s="243">
        <f t="shared" si="4"/>
        <v>0.4</v>
      </c>
      <c r="AA90" s="106" t="str">
        <f t="shared" si="5"/>
        <v>Baja</v>
      </c>
      <c r="AB90" s="100">
        <f t="shared" si="6"/>
        <v>0.4</v>
      </c>
      <c r="AC90" s="106" t="str">
        <f t="shared" si="7"/>
        <v>Leve</v>
      </c>
      <c r="AD90" s="100">
        <f t="shared" si="8"/>
        <v>0</v>
      </c>
      <c r="AE90" s="106" t="str">
        <f t="shared" si="9"/>
        <v>Bajo</v>
      </c>
      <c r="AF90" s="242" t="s">
        <v>143</v>
      </c>
      <c r="AG90" s="272"/>
      <c r="AH90" s="96" t="s">
        <v>637</v>
      </c>
      <c r="AI90" s="125"/>
      <c r="AJ90" s="125">
        <v>44255</v>
      </c>
      <c r="AK90" s="217" t="s">
        <v>638</v>
      </c>
      <c r="AL90" s="96" t="s">
        <v>639</v>
      </c>
      <c r="AM90" s="97" t="s">
        <v>640</v>
      </c>
      <c r="AN90" s="260" t="s">
        <v>150</v>
      </c>
      <c r="AO90" s="294"/>
      <c r="AP90" s="294"/>
      <c r="AQ90" s="294"/>
      <c r="AR90" s="294"/>
      <c r="AS90" s="294"/>
      <c r="AT90" s="294"/>
      <c r="AU90" s="294"/>
      <c r="AV90" s="294"/>
      <c r="AW90" s="294"/>
      <c r="AX90" s="294"/>
      <c r="AY90" s="294"/>
      <c r="AZ90" s="294"/>
      <c r="BA90" s="294"/>
      <c r="BB90" s="294"/>
      <c r="BC90" s="294"/>
      <c r="BD90" s="294"/>
    </row>
    <row r="91" spans="1:56" ht="208.5" customHeight="1">
      <c r="A91" s="423">
        <v>48</v>
      </c>
      <c r="B91" s="423" t="s">
        <v>203</v>
      </c>
      <c r="C91" s="423" t="s">
        <v>626</v>
      </c>
      <c r="D91" s="426" t="s">
        <v>130</v>
      </c>
      <c r="E91" s="426" t="s">
        <v>641</v>
      </c>
      <c r="F91" s="429" t="s">
        <v>642</v>
      </c>
      <c r="G91" s="426" t="s">
        <v>643</v>
      </c>
      <c r="H91" s="299" t="s">
        <v>207</v>
      </c>
      <c r="I91" s="95">
        <v>1</v>
      </c>
      <c r="J91" s="101" t="str">
        <f t="shared" si="17"/>
        <v>Muy Baja</v>
      </c>
      <c r="K91" s="321">
        <f t="shared" si="16"/>
        <v>0.2</v>
      </c>
      <c r="L91" s="327"/>
      <c r="M91" s="168" t="s">
        <v>208</v>
      </c>
      <c r="N91" s="101" t="s">
        <v>83</v>
      </c>
      <c r="O91" s="321">
        <f t="shared" si="15"/>
        <v>0.8</v>
      </c>
      <c r="P91" s="101" t="str">
        <f t="shared" si="2"/>
        <v>Alto</v>
      </c>
      <c r="Q91" s="95">
        <v>1</v>
      </c>
      <c r="R91" s="350" t="s">
        <v>644</v>
      </c>
      <c r="S91" s="97" t="str">
        <f t="shared" si="10"/>
        <v>Probabilidad</v>
      </c>
      <c r="T91" s="242" t="s">
        <v>138</v>
      </c>
      <c r="U91" s="242" t="s">
        <v>169</v>
      </c>
      <c r="V91" s="100" t="str">
        <f t="shared" ref="V91:V118" si="18">IF(AND(T91="Preventivo",U91="Automático"),"50%",IF(AND(T91="Preventivo",U91="Manual"),"40%",IF(AND(T91="Detectivo",U91="Automático"),"40%",IF(AND(T91="Detectivo",U91="Manual"),"30%",IF(AND(T91="Correctivo",U91="Automático"),"35%",IF(AND(T91="Correctivo",U91="Manual"),"25%",""))))))</f>
        <v>40%</v>
      </c>
      <c r="W91" s="242" t="s">
        <v>140</v>
      </c>
      <c r="X91" s="242" t="s">
        <v>141</v>
      </c>
      <c r="Y91" s="242" t="s">
        <v>142</v>
      </c>
      <c r="Z91" s="243">
        <f t="shared" si="4"/>
        <v>0.12</v>
      </c>
      <c r="AA91" s="106" t="str">
        <f t="shared" si="5"/>
        <v>Muy Baja</v>
      </c>
      <c r="AB91" s="100">
        <f t="shared" si="6"/>
        <v>0.12</v>
      </c>
      <c r="AC91" s="106" t="str">
        <f t="shared" si="7"/>
        <v>Mayor</v>
      </c>
      <c r="AD91" s="100">
        <f t="shared" si="8"/>
        <v>0.8</v>
      </c>
      <c r="AE91" s="106" t="str">
        <f t="shared" si="9"/>
        <v>Alto</v>
      </c>
      <c r="AF91" s="242" t="s">
        <v>143</v>
      </c>
      <c r="AG91" s="273" t="s">
        <v>645</v>
      </c>
      <c r="AH91" s="96" t="s">
        <v>637</v>
      </c>
      <c r="AI91" s="125"/>
      <c r="AJ91" s="125">
        <v>44298</v>
      </c>
      <c r="AK91" s="97" t="s">
        <v>646</v>
      </c>
      <c r="AL91" s="97" t="s">
        <v>647</v>
      </c>
      <c r="AM91" s="97" t="s">
        <v>1139</v>
      </c>
      <c r="AN91" s="260" t="s">
        <v>150</v>
      </c>
      <c r="AO91" s="294"/>
      <c r="AP91" s="294"/>
      <c r="AQ91" s="294"/>
      <c r="AR91" s="294"/>
      <c r="AS91" s="294"/>
      <c r="AT91" s="294"/>
      <c r="AU91" s="294"/>
      <c r="AV91" s="294"/>
      <c r="AW91" s="294"/>
      <c r="AX91" s="294"/>
      <c r="AY91" s="294"/>
      <c r="AZ91" s="294"/>
      <c r="BA91" s="294"/>
      <c r="BB91" s="294"/>
      <c r="BC91" s="294"/>
      <c r="BD91" s="294"/>
    </row>
    <row r="92" spans="1:56" ht="247.5" customHeight="1">
      <c r="A92" s="424"/>
      <c r="B92" s="424"/>
      <c r="C92" s="424"/>
      <c r="D92" s="427"/>
      <c r="E92" s="427"/>
      <c r="F92" s="430"/>
      <c r="G92" s="427"/>
      <c r="H92" s="303"/>
      <c r="I92" s="95">
        <v>1</v>
      </c>
      <c r="J92" s="101" t="str">
        <f t="shared" si="17"/>
        <v>Muy Baja</v>
      </c>
      <c r="K92" s="321">
        <v>0.24</v>
      </c>
      <c r="L92" s="327"/>
      <c r="M92" s="298"/>
      <c r="N92" s="101" t="s">
        <v>83</v>
      </c>
      <c r="O92" s="321">
        <f t="shared" si="15"/>
        <v>0.8</v>
      </c>
      <c r="P92" s="101" t="str">
        <f t="shared" si="2"/>
        <v>Alto</v>
      </c>
      <c r="Q92" s="95">
        <v>2</v>
      </c>
      <c r="R92" s="350" t="s">
        <v>648</v>
      </c>
      <c r="S92" s="97" t="str">
        <f t="shared" si="10"/>
        <v>Probabilidad</v>
      </c>
      <c r="T92" s="242" t="s">
        <v>138</v>
      </c>
      <c r="U92" s="242" t="s">
        <v>169</v>
      </c>
      <c r="V92" s="100" t="str">
        <f t="shared" si="18"/>
        <v>40%</v>
      </c>
      <c r="W92" s="242" t="s">
        <v>140</v>
      </c>
      <c r="X92" s="242" t="s">
        <v>141</v>
      </c>
      <c r="Y92" s="242" t="s">
        <v>142</v>
      </c>
      <c r="Z92" s="243">
        <f t="shared" si="4"/>
        <v>0.14399999999999999</v>
      </c>
      <c r="AA92" s="106" t="str">
        <f t="shared" si="5"/>
        <v>Muy Baja</v>
      </c>
      <c r="AB92" s="100">
        <f t="shared" si="6"/>
        <v>0.14399999999999999</v>
      </c>
      <c r="AC92" s="106" t="str">
        <f t="shared" si="7"/>
        <v>Mayor</v>
      </c>
      <c r="AD92" s="100">
        <f t="shared" si="8"/>
        <v>0.8</v>
      </c>
      <c r="AE92" s="106" t="str">
        <f t="shared" si="9"/>
        <v>Alto</v>
      </c>
      <c r="AF92" s="242" t="s">
        <v>143</v>
      </c>
      <c r="AG92" s="274" t="s">
        <v>649</v>
      </c>
      <c r="AH92" s="96" t="s">
        <v>637</v>
      </c>
      <c r="AI92" s="125"/>
      <c r="AJ92" s="125">
        <v>44298</v>
      </c>
      <c r="AK92" s="97" t="s">
        <v>650</v>
      </c>
      <c r="AL92" s="96" t="s">
        <v>1140</v>
      </c>
      <c r="AM92" s="96" t="s">
        <v>1141</v>
      </c>
      <c r="AN92" s="260" t="s">
        <v>150</v>
      </c>
      <c r="AO92" s="294"/>
      <c r="AP92" s="294"/>
      <c r="AQ92" s="294"/>
      <c r="AR92" s="294"/>
      <c r="AS92" s="294"/>
      <c r="AT92" s="294"/>
      <c r="AU92" s="294"/>
      <c r="AV92" s="294"/>
      <c r="AW92" s="294"/>
      <c r="AX92" s="294"/>
      <c r="AY92" s="294"/>
      <c r="AZ92" s="294"/>
      <c r="BA92" s="294"/>
      <c r="BB92" s="294"/>
      <c r="BC92" s="294"/>
      <c r="BD92" s="294"/>
    </row>
    <row r="93" spans="1:56" ht="409.5">
      <c r="A93" s="425"/>
      <c r="B93" s="425"/>
      <c r="C93" s="425"/>
      <c r="D93" s="428"/>
      <c r="E93" s="428"/>
      <c r="F93" s="431"/>
      <c r="G93" s="428"/>
      <c r="H93" s="298"/>
      <c r="I93" s="95">
        <v>1</v>
      </c>
      <c r="J93" s="101" t="str">
        <f t="shared" si="17"/>
        <v>Muy Baja</v>
      </c>
      <c r="K93" s="321">
        <v>0.14000000000000001</v>
      </c>
      <c r="L93" s="327"/>
      <c r="M93" s="321"/>
      <c r="N93" s="101" t="s">
        <v>83</v>
      </c>
      <c r="O93" s="321">
        <f t="shared" si="15"/>
        <v>0.8</v>
      </c>
      <c r="P93" s="101" t="str">
        <f t="shared" si="2"/>
        <v>Alto</v>
      </c>
      <c r="Q93" s="95">
        <v>3</v>
      </c>
      <c r="R93" s="350" t="s">
        <v>651</v>
      </c>
      <c r="S93" s="97" t="str">
        <f t="shared" si="10"/>
        <v>Probabilidad</v>
      </c>
      <c r="T93" s="242" t="s">
        <v>138</v>
      </c>
      <c r="U93" s="242" t="s">
        <v>169</v>
      </c>
      <c r="V93" s="100" t="str">
        <f t="shared" si="18"/>
        <v>40%</v>
      </c>
      <c r="W93" s="242" t="s">
        <v>140</v>
      </c>
      <c r="X93" s="242" t="s">
        <v>141</v>
      </c>
      <c r="Y93" s="242" t="s">
        <v>142</v>
      </c>
      <c r="Z93" s="243">
        <f t="shared" si="4"/>
        <v>8.4000000000000005E-2</v>
      </c>
      <c r="AA93" s="106" t="str">
        <f t="shared" si="5"/>
        <v>Muy Baja</v>
      </c>
      <c r="AB93" s="100">
        <f t="shared" si="6"/>
        <v>8.4000000000000005E-2</v>
      </c>
      <c r="AC93" s="106" t="str">
        <f t="shared" si="7"/>
        <v>Mayor</v>
      </c>
      <c r="AD93" s="100">
        <f t="shared" si="8"/>
        <v>0.8</v>
      </c>
      <c r="AE93" s="106" t="str">
        <f t="shared" si="9"/>
        <v>Alto</v>
      </c>
      <c r="AF93" s="242" t="s">
        <v>143</v>
      </c>
      <c r="AG93" s="275" t="s">
        <v>652</v>
      </c>
      <c r="AH93" s="96" t="s">
        <v>637</v>
      </c>
      <c r="AI93" s="125"/>
      <c r="AJ93" s="125">
        <v>44298</v>
      </c>
      <c r="AK93" s="97" t="s">
        <v>653</v>
      </c>
      <c r="AL93" s="96" t="s">
        <v>654</v>
      </c>
      <c r="AM93" s="96" t="s">
        <v>655</v>
      </c>
      <c r="AN93" s="260" t="s">
        <v>150</v>
      </c>
      <c r="AO93" s="294"/>
      <c r="AP93" s="294"/>
      <c r="AQ93" s="294"/>
      <c r="AR93" s="294"/>
      <c r="AS93" s="294"/>
      <c r="AT93" s="294"/>
      <c r="AU93" s="294"/>
      <c r="AV93" s="294"/>
      <c r="AW93" s="294"/>
      <c r="AX93" s="294"/>
      <c r="AY93" s="294"/>
      <c r="AZ93" s="294"/>
      <c r="BA93" s="294"/>
      <c r="BB93" s="294"/>
      <c r="BC93" s="294"/>
      <c r="BD93" s="294"/>
    </row>
    <row r="94" spans="1:56" s="293" customFormat="1" ht="66">
      <c r="A94" s="203">
        <v>49</v>
      </c>
      <c r="B94" s="203" t="s">
        <v>496</v>
      </c>
      <c r="C94" s="218" t="s">
        <v>626</v>
      </c>
      <c r="D94" s="205"/>
      <c r="E94" s="205" t="s">
        <v>656</v>
      </c>
      <c r="F94" s="205"/>
      <c r="G94" s="205" t="s">
        <v>657</v>
      </c>
      <c r="H94" s="205"/>
      <c r="I94" s="206"/>
      <c r="J94" s="334" t="str">
        <f t="shared" si="17"/>
        <v/>
      </c>
      <c r="K94" s="207" t="str">
        <f>IF(J94="","",IF(J94="Muy Baja",0.2,IF(J94="Baja",0.4,IF(J94="Media",0.6,IF(J94="Alta",0.8,IF(J94="Muy Alta",1, ))))))</f>
        <v/>
      </c>
      <c r="L94" s="228"/>
      <c r="M94" s="207" t="s">
        <v>208</v>
      </c>
      <c r="N94" s="101" t="s">
        <v>136</v>
      </c>
      <c r="O94" s="207">
        <f t="shared" si="15"/>
        <v>0</v>
      </c>
      <c r="P94" s="208" t="str">
        <f t="shared" si="2"/>
        <v/>
      </c>
      <c r="Q94" s="206">
        <v>1</v>
      </c>
      <c r="R94" s="392" t="s">
        <v>658</v>
      </c>
      <c r="S94" s="209" t="str">
        <f t="shared" si="10"/>
        <v/>
      </c>
      <c r="T94" s="210"/>
      <c r="U94" s="210"/>
      <c r="V94" s="211" t="str">
        <f t="shared" si="18"/>
        <v/>
      </c>
      <c r="W94" s="210"/>
      <c r="X94" s="210"/>
      <c r="Y94" s="210"/>
      <c r="Z94" s="212" t="str">
        <f t="shared" si="4"/>
        <v/>
      </c>
      <c r="AA94" s="213" t="str">
        <f t="shared" si="5"/>
        <v/>
      </c>
      <c r="AB94" s="211" t="str">
        <f t="shared" si="6"/>
        <v/>
      </c>
      <c r="AC94" s="213" t="str">
        <f t="shared" si="7"/>
        <v/>
      </c>
      <c r="AD94" s="211" t="str">
        <f t="shared" si="8"/>
        <v/>
      </c>
      <c r="AE94" s="214" t="str">
        <f t="shared" si="9"/>
        <v/>
      </c>
      <c r="AF94" s="210"/>
      <c r="AG94" s="474" t="s">
        <v>659</v>
      </c>
      <c r="AH94" s="472"/>
      <c r="AI94" s="472"/>
      <c r="AJ94" s="472"/>
      <c r="AK94" s="473"/>
      <c r="AL94" s="206"/>
      <c r="AM94" s="206"/>
      <c r="AN94" s="108" t="s">
        <v>160</v>
      </c>
      <c r="AO94" s="295"/>
      <c r="AP94" s="295"/>
      <c r="AQ94" s="295"/>
      <c r="AR94" s="295"/>
      <c r="AS94" s="295"/>
      <c r="AT94" s="295"/>
      <c r="AU94" s="295"/>
      <c r="AV94" s="295"/>
      <c r="AW94" s="295"/>
      <c r="AX94" s="295"/>
      <c r="AY94" s="295"/>
      <c r="AZ94" s="295"/>
      <c r="BA94" s="295"/>
      <c r="BB94" s="295"/>
      <c r="BC94" s="295"/>
      <c r="BD94" s="295"/>
    </row>
    <row r="95" spans="1:56" ht="399.75" customHeight="1">
      <c r="A95" s="423">
        <v>50</v>
      </c>
      <c r="B95" s="423" t="s">
        <v>161</v>
      </c>
      <c r="C95" s="423" t="s">
        <v>660</v>
      </c>
      <c r="D95" s="426" t="s">
        <v>151</v>
      </c>
      <c r="E95" s="426" t="s">
        <v>661</v>
      </c>
      <c r="F95" s="429" t="s">
        <v>662</v>
      </c>
      <c r="G95" s="426" t="s">
        <v>663</v>
      </c>
      <c r="H95" s="95" t="s">
        <v>134</v>
      </c>
      <c r="I95" s="95">
        <v>300</v>
      </c>
      <c r="J95" s="101" t="str">
        <f t="shared" si="17"/>
        <v>Media</v>
      </c>
      <c r="K95" s="321">
        <f>IF(J95="","",IF(J95="Muy Baja",0.2,IF(J95="Baja",0.4,IF(J95="Media",0.6,IF(J95="Alta",0.8,IF(J95="Muy Alta",1, ))))))</f>
        <v>0.6</v>
      </c>
      <c r="L95" s="327" t="s">
        <v>167</v>
      </c>
      <c r="M95" s="321" t="s">
        <v>167</v>
      </c>
      <c r="N95" s="101" t="s">
        <v>136</v>
      </c>
      <c r="O95" s="321">
        <f t="shared" si="15"/>
        <v>0</v>
      </c>
      <c r="P95" s="101" t="str">
        <f t="shared" si="2"/>
        <v/>
      </c>
      <c r="Q95" s="95">
        <v>1</v>
      </c>
      <c r="R95" s="356" t="s">
        <v>664</v>
      </c>
      <c r="S95" s="97" t="str">
        <f t="shared" si="10"/>
        <v>Probabilidad</v>
      </c>
      <c r="T95" s="242" t="s">
        <v>176</v>
      </c>
      <c r="U95" s="242" t="s">
        <v>169</v>
      </c>
      <c r="V95" s="100" t="str">
        <f t="shared" si="18"/>
        <v>30%</v>
      </c>
      <c r="W95" s="242" t="s">
        <v>140</v>
      </c>
      <c r="X95" s="242" t="s">
        <v>360</v>
      </c>
      <c r="Y95" s="242" t="s">
        <v>142</v>
      </c>
      <c r="Z95" s="243">
        <f t="shared" si="4"/>
        <v>0.42</v>
      </c>
      <c r="AA95" s="106" t="str">
        <f t="shared" si="5"/>
        <v>Media</v>
      </c>
      <c r="AB95" s="100">
        <f t="shared" si="6"/>
        <v>0.42</v>
      </c>
      <c r="AC95" s="106" t="str">
        <f t="shared" si="7"/>
        <v>Leve</v>
      </c>
      <c r="AD95" s="100">
        <f t="shared" si="8"/>
        <v>0</v>
      </c>
      <c r="AE95" s="106" t="str">
        <f t="shared" si="9"/>
        <v>Moderado</v>
      </c>
      <c r="AF95" s="242" t="s">
        <v>143</v>
      </c>
      <c r="AG95" s="97" t="s">
        <v>664</v>
      </c>
      <c r="AH95" s="97" t="s">
        <v>665</v>
      </c>
      <c r="AI95" s="163">
        <v>44197</v>
      </c>
      <c r="AJ95" s="163">
        <v>44301</v>
      </c>
      <c r="AK95" s="97" t="s">
        <v>666</v>
      </c>
      <c r="AL95" s="97" t="s">
        <v>667</v>
      </c>
      <c r="AM95" s="97" t="s">
        <v>668</v>
      </c>
      <c r="AN95" s="260" t="s">
        <v>150</v>
      </c>
      <c r="AO95" s="294"/>
      <c r="AP95" s="294"/>
      <c r="AQ95" s="294"/>
      <c r="AR95" s="294"/>
      <c r="AS95" s="294"/>
      <c r="AT95" s="294"/>
      <c r="AU95" s="294"/>
      <c r="AV95" s="294"/>
      <c r="AW95" s="294"/>
      <c r="AX95" s="294"/>
      <c r="AY95" s="294"/>
      <c r="AZ95" s="294"/>
      <c r="BA95" s="294"/>
      <c r="BB95" s="294"/>
      <c r="BC95" s="294"/>
      <c r="BD95" s="294"/>
    </row>
    <row r="96" spans="1:56" ht="313.5" customHeight="1">
      <c r="A96" s="424"/>
      <c r="B96" s="424"/>
      <c r="C96" s="424"/>
      <c r="D96" s="427"/>
      <c r="E96" s="427"/>
      <c r="F96" s="430"/>
      <c r="G96" s="427"/>
      <c r="H96" s="95" t="s">
        <v>134</v>
      </c>
      <c r="I96" s="95">
        <v>300</v>
      </c>
      <c r="J96" s="101" t="str">
        <f t="shared" si="17"/>
        <v>Media</v>
      </c>
      <c r="K96" s="321">
        <v>0.36</v>
      </c>
      <c r="L96" s="327" t="s">
        <v>167</v>
      </c>
      <c r="M96" s="321"/>
      <c r="N96" s="101" t="s">
        <v>136</v>
      </c>
      <c r="O96" s="321">
        <f t="shared" si="15"/>
        <v>0</v>
      </c>
      <c r="P96" s="101" t="str">
        <f t="shared" si="2"/>
        <v/>
      </c>
      <c r="Q96" s="95">
        <v>2</v>
      </c>
      <c r="R96" s="356" t="s">
        <v>669</v>
      </c>
      <c r="S96" s="97" t="str">
        <f t="shared" si="10"/>
        <v>Probabilidad</v>
      </c>
      <c r="T96" s="242" t="s">
        <v>138</v>
      </c>
      <c r="U96" s="242" t="s">
        <v>169</v>
      </c>
      <c r="V96" s="100" t="str">
        <f t="shared" si="18"/>
        <v>40%</v>
      </c>
      <c r="W96" s="242" t="s">
        <v>140</v>
      </c>
      <c r="X96" s="242" t="s">
        <v>141</v>
      </c>
      <c r="Y96" s="242" t="s">
        <v>142</v>
      </c>
      <c r="Z96" s="243">
        <f t="shared" si="4"/>
        <v>0.216</v>
      </c>
      <c r="AA96" s="106" t="str">
        <f t="shared" si="5"/>
        <v>Baja</v>
      </c>
      <c r="AB96" s="100">
        <f t="shared" si="6"/>
        <v>0.216</v>
      </c>
      <c r="AC96" s="106" t="str">
        <f t="shared" si="7"/>
        <v>Leve</v>
      </c>
      <c r="AD96" s="100">
        <f t="shared" si="8"/>
        <v>0</v>
      </c>
      <c r="AE96" s="106" t="str">
        <f t="shared" si="9"/>
        <v>Bajo</v>
      </c>
      <c r="AF96" s="242" t="s">
        <v>143</v>
      </c>
      <c r="AG96" s="271" t="s">
        <v>670</v>
      </c>
      <c r="AH96" s="97" t="s">
        <v>671</v>
      </c>
      <c r="AI96" s="163">
        <v>44197</v>
      </c>
      <c r="AJ96" s="163">
        <v>44301</v>
      </c>
      <c r="AK96" s="97" t="s">
        <v>672</v>
      </c>
      <c r="AL96" s="223" t="s">
        <v>673</v>
      </c>
      <c r="AM96" s="97" t="s">
        <v>674</v>
      </c>
      <c r="AN96" s="260" t="s">
        <v>150</v>
      </c>
      <c r="AO96" s="294"/>
      <c r="AP96" s="294"/>
      <c r="AQ96" s="294"/>
      <c r="AR96" s="294"/>
      <c r="AS96" s="294"/>
      <c r="AT96" s="294"/>
      <c r="AU96" s="294"/>
      <c r="AV96" s="294"/>
      <c r="AW96" s="294"/>
      <c r="AX96" s="294"/>
      <c r="AY96" s="294"/>
      <c r="AZ96" s="294"/>
      <c r="BA96" s="294"/>
      <c r="BB96" s="294"/>
      <c r="BC96" s="294"/>
      <c r="BD96" s="294"/>
    </row>
    <row r="97" spans="1:56" ht="363" customHeight="1">
      <c r="A97" s="424"/>
      <c r="B97" s="424"/>
      <c r="C97" s="424"/>
      <c r="D97" s="427"/>
      <c r="E97" s="427"/>
      <c r="F97" s="430"/>
      <c r="G97" s="427"/>
      <c r="H97" s="95" t="s">
        <v>134</v>
      </c>
      <c r="I97" s="95">
        <v>300</v>
      </c>
      <c r="J97" s="101" t="str">
        <f t="shared" si="17"/>
        <v>Media</v>
      </c>
      <c r="K97" s="321">
        <v>0.22</v>
      </c>
      <c r="L97" s="327" t="s">
        <v>167</v>
      </c>
      <c r="M97" s="321"/>
      <c r="N97" s="101" t="s">
        <v>136</v>
      </c>
      <c r="O97" s="321">
        <f t="shared" si="15"/>
        <v>0</v>
      </c>
      <c r="P97" s="101" t="str">
        <f t="shared" si="2"/>
        <v/>
      </c>
      <c r="Q97" s="95">
        <v>3</v>
      </c>
      <c r="R97" s="356" t="s">
        <v>675</v>
      </c>
      <c r="S97" s="97" t="str">
        <f t="shared" si="10"/>
        <v>Probabilidad</v>
      </c>
      <c r="T97" s="242" t="s">
        <v>138</v>
      </c>
      <c r="U97" s="242" t="s">
        <v>169</v>
      </c>
      <c r="V97" s="100" t="str">
        <f t="shared" si="18"/>
        <v>40%</v>
      </c>
      <c r="W97" s="242" t="s">
        <v>140</v>
      </c>
      <c r="X97" s="242" t="s">
        <v>141</v>
      </c>
      <c r="Y97" s="242" t="s">
        <v>142</v>
      </c>
      <c r="Z97" s="243">
        <f t="shared" si="4"/>
        <v>0.13200000000000001</v>
      </c>
      <c r="AA97" s="106" t="str">
        <f t="shared" si="5"/>
        <v>Muy Baja</v>
      </c>
      <c r="AB97" s="100">
        <f t="shared" si="6"/>
        <v>0.13200000000000001</v>
      </c>
      <c r="AC97" s="106" t="str">
        <f t="shared" si="7"/>
        <v>Leve</v>
      </c>
      <c r="AD97" s="100">
        <f t="shared" si="8"/>
        <v>0</v>
      </c>
      <c r="AE97" s="106" t="str">
        <f t="shared" si="9"/>
        <v>Bajo</v>
      </c>
      <c r="AF97" s="242" t="s">
        <v>143</v>
      </c>
      <c r="AG97" s="97" t="s">
        <v>676</v>
      </c>
      <c r="AH97" s="97" t="s">
        <v>677</v>
      </c>
      <c r="AI97" s="163">
        <v>44197</v>
      </c>
      <c r="AJ97" s="163">
        <v>44301</v>
      </c>
      <c r="AK97" s="97" t="s">
        <v>678</v>
      </c>
      <c r="AL97" s="223" t="s">
        <v>679</v>
      </c>
      <c r="AM97" s="97" t="s">
        <v>680</v>
      </c>
      <c r="AN97" s="260" t="s">
        <v>150</v>
      </c>
      <c r="AO97" s="294"/>
      <c r="AP97" s="294"/>
      <c r="AQ97" s="294"/>
      <c r="AR97" s="294"/>
      <c r="AS97" s="294"/>
      <c r="AT97" s="294"/>
      <c r="AU97" s="294"/>
      <c r="AV97" s="294"/>
      <c r="AW97" s="294"/>
      <c r="AX97" s="294"/>
      <c r="AY97" s="294"/>
      <c r="AZ97" s="294"/>
      <c r="BA97" s="294"/>
      <c r="BB97" s="294"/>
      <c r="BC97" s="294"/>
      <c r="BD97" s="294"/>
    </row>
    <row r="98" spans="1:56" ht="409.5">
      <c r="A98" s="425"/>
      <c r="B98" s="425"/>
      <c r="C98" s="425"/>
      <c r="D98" s="428"/>
      <c r="E98" s="428"/>
      <c r="F98" s="431"/>
      <c r="G98" s="428"/>
      <c r="H98" s="95" t="s">
        <v>134</v>
      </c>
      <c r="I98" s="95">
        <v>300</v>
      </c>
      <c r="J98" s="101" t="str">
        <f t="shared" si="17"/>
        <v>Media</v>
      </c>
      <c r="K98" s="321">
        <v>0.13</v>
      </c>
      <c r="L98" s="327" t="s">
        <v>167</v>
      </c>
      <c r="M98" s="321"/>
      <c r="N98" s="101" t="s">
        <v>136</v>
      </c>
      <c r="O98" s="321">
        <f t="shared" si="15"/>
        <v>0</v>
      </c>
      <c r="P98" s="101" t="str">
        <f t="shared" si="2"/>
        <v/>
      </c>
      <c r="Q98" s="95">
        <v>4</v>
      </c>
      <c r="R98" s="356" t="s">
        <v>681</v>
      </c>
      <c r="S98" s="97" t="str">
        <f t="shared" si="10"/>
        <v>Probabilidad</v>
      </c>
      <c r="T98" s="242" t="s">
        <v>138</v>
      </c>
      <c r="U98" s="242" t="s">
        <v>169</v>
      </c>
      <c r="V98" s="100" t="str">
        <f t="shared" si="18"/>
        <v>40%</v>
      </c>
      <c r="W98" s="242" t="s">
        <v>140</v>
      </c>
      <c r="X98" s="242" t="s">
        <v>141</v>
      </c>
      <c r="Y98" s="242" t="s">
        <v>142</v>
      </c>
      <c r="Z98" s="243">
        <f t="shared" si="4"/>
        <v>7.8E-2</v>
      </c>
      <c r="AA98" s="106" t="str">
        <f t="shared" si="5"/>
        <v>Muy Baja</v>
      </c>
      <c r="AB98" s="100">
        <f t="shared" si="6"/>
        <v>7.8E-2</v>
      </c>
      <c r="AC98" s="106" t="str">
        <f t="shared" si="7"/>
        <v>Leve</v>
      </c>
      <c r="AD98" s="100">
        <f t="shared" si="8"/>
        <v>0</v>
      </c>
      <c r="AE98" s="106" t="str">
        <f t="shared" si="9"/>
        <v>Bajo</v>
      </c>
      <c r="AF98" s="242" t="s">
        <v>143</v>
      </c>
      <c r="AG98" s="97" t="s">
        <v>681</v>
      </c>
      <c r="AH98" s="97" t="s">
        <v>677</v>
      </c>
      <c r="AI98" s="163">
        <v>44197</v>
      </c>
      <c r="AJ98" s="163">
        <v>44301</v>
      </c>
      <c r="AK98" s="96" t="s">
        <v>682</v>
      </c>
      <c r="AL98" s="97" t="s">
        <v>683</v>
      </c>
      <c r="AM98" s="97" t="s">
        <v>684</v>
      </c>
      <c r="AN98" s="260" t="s">
        <v>150</v>
      </c>
      <c r="AO98" s="294"/>
      <c r="AP98" s="294"/>
      <c r="AQ98" s="294"/>
      <c r="AR98" s="294"/>
      <c r="AS98" s="294"/>
      <c r="AT98" s="294"/>
      <c r="AU98" s="294"/>
      <c r="AV98" s="294"/>
      <c r="AW98" s="294"/>
      <c r="AX98" s="294"/>
      <c r="AY98" s="294"/>
      <c r="AZ98" s="294"/>
      <c r="BA98" s="294"/>
      <c r="BB98" s="294"/>
      <c r="BC98" s="294"/>
      <c r="BD98" s="294"/>
    </row>
    <row r="99" spans="1:56" ht="242.25" customHeight="1">
      <c r="A99" s="449">
        <v>51</v>
      </c>
      <c r="B99" s="449" t="s">
        <v>161</v>
      </c>
      <c r="C99" s="423" t="s">
        <v>660</v>
      </c>
      <c r="D99" s="426" t="s">
        <v>194</v>
      </c>
      <c r="E99" s="426" t="s">
        <v>685</v>
      </c>
      <c r="F99" s="429" t="s">
        <v>686</v>
      </c>
      <c r="G99" s="426" t="s">
        <v>687</v>
      </c>
      <c r="H99" s="95" t="s">
        <v>134</v>
      </c>
      <c r="I99" s="124">
        <v>4</v>
      </c>
      <c r="J99" s="101" t="str">
        <f t="shared" si="17"/>
        <v>Baja</v>
      </c>
      <c r="K99" s="321">
        <f>IF(J99="","",IF(J99="Muy Baja",0.2,IF(J99="Baja",0.4,IF(J99="Media",0.6,IF(J99="Alta",0.8,IF(J99="Muy Alta",1, ))))))</f>
        <v>0.4</v>
      </c>
      <c r="L99" s="335" t="s">
        <v>184</v>
      </c>
      <c r="M99" s="321" t="s">
        <v>184</v>
      </c>
      <c r="N99" s="101" t="s">
        <v>136</v>
      </c>
      <c r="O99" s="321">
        <f t="shared" si="15"/>
        <v>0</v>
      </c>
      <c r="P99" s="101" t="str">
        <f t="shared" si="2"/>
        <v/>
      </c>
      <c r="Q99" s="95">
        <v>1</v>
      </c>
      <c r="R99" s="350" t="s">
        <v>688</v>
      </c>
      <c r="S99" s="97" t="str">
        <f t="shared" si="10"/>
        <v>Probabilidad</v>
      </c>
      <c r="T99" s="242" t="s">
        <v>138</v>
      </c>
      <c r="U99" s="242" t="s">
        <v>169</v>
      </c>
      <c r="V99" s="100" t="str">
        <f t="shared" si="18"/>
        <v>40%</v>
      </c>
      <c r="W99" s="242" t="s">
        <v>140</v>
      </c>
      <c r="X99" s="242" t="s">
        <v>360</v>
      </c>
      <c r="Y99" s="242" t="s">
        <v>142</v>
      </c>
      <c r="Z99" s="243">
        <f t="shared" si="4"/>
        <v>0.24</v>
      </c>
      <c r="AA99" s="106" t="str">
        <f t="shared" si="5"/>
        <v>Baja</v>
      </c>
      <c r="AB99" s="100">
        <f t="shared" si="6"/>
        <v>0.24</v>
      </c>
      <c r="AC99" s="106" t="str">
        <f t="shared" si="7"/>
        <v>Leve</v>
      </c>
      <c r="AD99" s="100">
        <f t="shared" si="8"/>
        <v>0</v>
      </c>
      <c r="AE99" s="106" t="str">
        <f t="shared" si="9"/>
        <v>Bajo</v>
      </c>
      <c r="AF99" s="242" t="s">
        <v>143</v>
      </c>
      <c r="AG99" s="202" t="s">
        <v>689</v>
      </c>
      <c r="AH99" s="123" t="s">
        <v>690</v>
      </c>
      <c r="AI99" s="186">
        <v>44334</v>
      </c>
      <c r="AJ99" s="186">
        <v>44560</v>
      </c>
      <c r="AK99" s="123"/>
      <c r="AL99" s="223" t="s">
        <v>691</v>
      </c>
      <c r="AM99" s="97" t="s">
        <v>692</v>
      </c>
      <c r="AN99" s="260" t="s">
        <v>150</v>
      </c>
      <c r="AO99" s="294"/>
      <c r="AP99" s="294"/>
      <c r="AQ99" s="294"/>
      <c r="AR99" s="294"/>
      <c r="AS99" s="294"/>
      <c r="AT99" s="294"/>
      <c r="AU99" s="294"/>
      <c r="AV99" s="294"/>
      <c r="AW99" s="294"/>
      <c r="AX99" s="294"/>
      <c r="AY99" s="294"/>
      <c r="AZ99" s="294"/>
      <c r="BA99" s="294"/>
      <c r="BB99" s="294"/>
      <c r="BC99" s="294"/>
      <c r="BD99" s="294"/>
    </row>
    <row r="100" spans="1:56" ht="182.25" customHeight="1">
      <c r="A100" s="450"/>
      <c r="B100" s="450"/>
      <c r="C100" s="424"/>
      <c r="D100" s="427"/>
      <c r="E100" s="427"/>
      <c r="F100" s="430"/>
      <c r="G100" s="427"/>
      <c r="H100" s="95" t="s">
        <v>134</v>
      </c>
      <c r="I100" s="124">
        <v>4</v>
      </c>
      <c r="J100" s="101" t="str">
        <f t="shared" si="17"/>
        <v>Baja</v>
      </c>
      <c r="K100" s="321">
        <v>0.24</v>
      </c>
      <c r="L100" s="327" t="s">
        <v>184</v>
      </c>
      <c r="M100" s="321" t="s">
        <v>184</v>
      </c>
      <c r="N100" s="101" t="s">
        <v>136</v>
      </c>
      <c r="O100" s="321">
        <f t="shared" si="15"/>
        <v>0</v>
      </c>
      <c r="P100" s="101" t="str">
        <f t="shared" si="2"/>
        <v/>
      </c>
      <c r="Q100" s="95">
        <v>2</v>
      </c>
      <c r="R100" s="393" t="s">
        <v>693</v>
      </c>
      <c r="S100" s="97" t="str">
        <f t="shared" si="10"/>
        <v>Probabilidad</v>
      </c>
      <c r="T100" s="242" t="s">
        <v>138</v>
      </c>
      <c r="U100" s="242" t="s">
        <v>169</v>
      </c>
      <c r="V100" s="100" t="str">
        <f t="shared" si="18"/>
        <v>40%</v>
      </c>
      <c r="W100" s="242" t="s">
        <v>140</v>
      </c>
      <c r="X100" s="242" t="s">
        <v>141</v>
      </c>
      <c r="Y100" s="242" t="s">
        <v>142</v>
      </c>
      <c r="Z100" s="243">
        <f t="shared" si="4"/>
        <v>0.14399999999999999</v>
      </c>
      <c r="AA100" s="106" t="str">
        <f t="shared" si="5"/>
        <v>Muy Baja</v>
      </c>
      <c r="AB100" s="100">
        <f t="shared" si="6"/>
        <v>0.14399999999999999</v>
      </c>
      <c r="AC100" s="106" t="str">
        <f t="shared" si="7"/>
        <v>Leve</v>
      </c>
      <c r="AD100" s="100">
        <f t="shared" si="8"/>
        <v>0</v>
      </c>
      <c r="AE100" s="106" t="str">
        <f t="shared" si="9"/>
        <v>Bajo</v>
      </c>
      <c r="AF100" s="247" t="s">
        <v>143</v>
      </c>
      <c r="AG100" s="97" t="s">
        <v>694</v>
      </c>
      <c r="AH100" s="123" t="s">
        <v>690</v>
      </c>
      <c r="AI100" s="163">
        <v>44334</v>
      </c>
      <c r="AJ100" s="186">
        <v>44560</v>
      </c>
      <c r="AK100" s="97"/>
      <c r="AL100" s="223" t="s">
        <v>695</v>
      </c>
      <c r="AM100" s="123" t="s">
        <v>696</v>
      </c>
      <c r="AN100" s="260" t="s">
        <v>150</v>
      </c>
      <c r="AO100" s="294"/>
      <c r="AP100" s="294"/>
      <c r="AQ100" s="294"/>
      <c r="AR100" s="294"/>
      <c r="AS100" s="294"/>
      <c r="AT100" s="294"/>
      <c r="AU100" s="294"/>
      <c r="AV100" s="294"/>
      <c r="AW100" s="294"/>
      <c r="AX100" s="294"/>
      <c r="AY100" s="294"/>
      <c r="AZ100" s="294"/>
      <c r="BA100" s="294"/>
      <c r="BB100" s="294"/>
      <c r="BC100" s="294"/>
      <c r="BD100" s="294"/>
    </row>
    <row r="101" spans="1:56" ht="216.75" customHeight="1">
      <c r="A101" s="451"/>
      <c r="B101" s="451"/>
      <c r="C101" s="425"/>
      <c r="D101" s="428"/>
      <c r="E101" s="428"/>
      <c r="F101" s="431"/>
      <c r="G101" s="428"/>
      <c r="H101" s="95" t="s">
        <v>134</v>
      </c>
      <c r="I101" s="124">
        <v>4</v>
      </c>
      <c r="J101" s="101" t="str">
        <f t="shared" si="17"/>
        <v>Baja</v>
      </c>
      <c r="K101" s="321">
        <v>0.125</v>
      </c>
      <c r="L101" s="327" t="s">
        <v>184</v>
      </c>
      <c r="M101" s="321" t="s">
        <v>184</v>
      </c>
      <c r="N101" s="101" t="s">
        <v>136</v>
      </c>
      <c r="O101" s="321">
        <f t="shared" si="15"/>
        <v>0</v>
      </c>
      <c r="P101" s="101" t="str">
        <f t="shared" si="2"/>
        <v/>
      </c>
      <c r="Q101" s="95">
        <v>3</v>
      </c>
      <c r="R101" s="350" t="s">
        <v>697</v>
      </c>
      <c r="S101" s="97" t="str">
        <f t="shared" si="10"/>
        <v>Probabilidad</v>
      </c>
      <c r="T101" s="242" t="s">
        <v>138</v>
      </c>
      <c r="U101" s="242" t="s">
        <v>169</v>
      </c>
      <c r="V101" s="100" t="str">
        <f t="shared" si="18"/>
        <v>40%</v>
      </c>
      <c r="W101" s="242" t="s">
        <v>140</v>
      </c>
      <c r="X101" s="242" t="s">
        <v>141</v>
      </c>
      <c r="Y101" s="242" t="s">
        <v>142</v>
      </c>
      <c r="Z101" s="243">
        <f t="shared" si="4"/>
        <v>7.4999999999999997E-2</v>
      </c>
      <c r="AA101" s="106" t="str">
        <f t="shared" si="5"/>
        <v>Muy Baja</v>
      </c>
      <c r="AB101" s="100">
        <f t="shared" si="6"/>
        <v>7.4999999999999997E-2</v>
      </c>
      <c r="AC101" s="106" t="str">
        <f t="shared" si="7"/>
        <v>Leve</v>
      </c>
      <c r="AD101" s="100">
        <f t="shared" si="8"/>
        <v>0</v>
      </c>
      <c r="AE101" s="106" t="str">
        <f t="shared" si="9"/>
        <v>Bajo</v>
      </c>
      <c r="AF101" s="247" t="s">
        <v>143</v>
      </c>
      <c r="AG101" s="96" t="s">
        <v>698</v>
      </c>
      <c r="AH101" s="97" t="s">
        <v>699</v>
      </c>
      <c r="AI101" s="163">
        <v>44334</v>
      </c>
      <c r="AJ101" s="163">
        <v>44560</v>
      </c>
      <c r="AK101" s="97"/>
      <c r="AL101" s="97" t="s">
        <v>700</v>
      </c>
      <c r="AM101" s="97" t="s">
        <v>701</v>
      </c>
      <c r="AN101" s="276" t="s">
        <v>150</v>
      </c>
      <c r="AO101" s="294"/>
      <c r="AP101" s="294"/>
      <c r="AQ101" s="294"/>
      <c r="AR101" s="294"/>
      <c r="AS101" s="294"/>
      <c r="AT101" s="294"/>
      <c r="AU101" s="294"/>
      <c r="AV101" s="294"/>
      <c r="AW101" s="294"/>
      <c r="AX101" s="294"/>
      <c r="AY101" s="294"/>
      <c r="AZ101" s="294"/>
      <c r="BA101" s="294"/>
      <c r="BB101" s="294"/>
      <c r="BC101" s="294"/>
      <c r="BD101" s="294"/>
    </row>
    <row r="102" spans="1:56" s="293" customFormat="1" ht="165">
      <c r="A102" s="109">
        <v>52</v>
      </c>
      <c r="B102" s="109" t="s">
        <v>161</v>
      </c>
      <c r="C102" s="224" t="s">
        <v>660</v>
      </c>
      <c r="D102" s="110" t="s">
        <v>194</v>
      </c>
      <c r="E102" s="225" t="s">
        <v>702</v>
      </c>
      <c r="F102" s="225" t="s">
        <v>703</v>
      </c>
      <c r="G102" s="225" t="s">
        <v>704</v>
      </c>
      <c r="H102" s="225"/>
      <c r="I102" s="225">
        <v>365</v>
      </c>
      <c r="J102" s="322" t="str">
        <f t="shared" si="17"/>
        <v>Media</v>
      </c>
      <c r="K102" s="114">
        <f t="shared" ref="K102:K107" si="19">IF(J102="","",IF(J102="Muy Baja",0.2,IF(J102="Baja",0.4,IF(J102="Media",0.6,IF(J102="Alta",0.8,IF(J102="Muy Alta",1, ))))))</f>
        <v>0.6</v>
      </c>
      <c r="L102" s="336"/>
      <c r="M102" s="114" t="s">
        <v>208</v>
      </c>
      <c r="N102" s="101" t="s">
        <v>136</v>
      </c>
      <c r="O102" s="114">
        <f t="shared" si="15"/>
        <v>0</v>
      </c>
      <c r="P102" s="115" t="str">
        <f t="shared" si="2"/>
        <v/>
      </c>
      <c r="Q102" s="112">
        <v>1</v>
      </c>
      <c r="R102" s="384" t="s">
        <v>705</v>
      </c>
      <c r="S102" s="226" t="str">
        <f t="shared" si="10"/>
        <v/>
      </c>
      <c r="T102" s="116"/>
      <c r="U102" s="116"/>
      <c r="V102" s="117" t="str">
        <f t="shared" si="18"/>
        <v/>
      </c>
      <c r="W102" s="116"/>
      <c r="X102" s="116"/>
      <c r="Y102" s="116"/>
      <c r="Z102" s="118" t="str">
        <f t="shared" si="4"/>
        <v/>
      </c>
      <c r="AA102" s="119" t="str">
        <f t="shared" si="5"/>
        <v/>
      </c>
      <c r="AB102" s="117" t="str">
        <f t="shared" si="6"/>
        <v/>
      </c>
      <c r="AC102" s="119" t="str">
        <f t="shared" si="7"/>
        <v/>
      </c>
      <c r="AD102" s="117" t="str">
        <f t="shared" si="8"/>
        <v/>
      </c>
      <c r="AE102" s="120" t="str">
        <f t="shared" si="9"/>
        <v/>
      </c>
      <c r="AF102" s="116"/>
      <c r="AG102" s="476" t="s">
        <v>706</v>
      </c>
      <c r="AH102" s="477"/>
      <c r="AI102" s="477"/>
      <c r="AJ102" s="477"/>
      <c r="AK102" s="477"/>
      <c r="AL102" s="477"/>
      <c r="AM102" s="478"/>
      <c r="AN102" s="227" t="s">
        <v>160</v>
      </c>
      <c r="AO102" s="295"/>
      <c r="AP102" s="295"/>
      <c r="AQ102" s="295"/>
      <c r="AR102" s="295"/>
      <c r="AS102" s="295"/>
      <c r="AT102" s="295"/>
      <c r="AU102" s="295"/>
      <c r="AV102" s="295"/>
      <c r="AW102" s="295"/>
      <c r="AX102" s="295"/>
      <c r="AY102" s="295"/>
      <c r="AZ102" s="295"/>
      <c r="BA102" s="295"/>
      <c r="BB102" s="295"/>
      <c r="BC102" s="295"/>
      <c r="BD102" s="295"/>
    </row>
    <row r="103" spans="1:56" ht="132" customHeight="1">
      <c r="A103" s="305">
        <v>53</v>
      </c>
      <c r="B103" s="305" t="s">
        <v>161</v>
      </c>
      <c r="C103" s="307" t="s">
        <v>660</v>
      </c>
      <c r="D103" s="302" t="s">
        <v>194</v>
      </c>
      <c r="E103" s="304" t="s">
        <v>707</v>
      </c>
      <c r="F103" s="304" t="s">
        <v>642</v>
      </c>
      <c r="G103" s="304" t="s">
        <v>708</v>
      </c>
      <c r="H103" s="310" t="s">
        <v>315</v>
      </c>
      <c r="I103" s="310">
        <v>365</v>
      </c>
      <c r="J103" s="101" t="str">
        <f t="shared" si="17"/>
        <v>Media</v>
      </c>
      <c r="K103" s="321">
        <f t="shared" si="19"/>
        <v>0.6</v>
      </c>
      <c r="L103" s="327"/>
      <c r="M103" s="321" t="s">
        <v>208</v>
      </c>
      <c r="N103" s="101" t="s">
        <v>83</v>
      </c>
      <c r="O103" s="321">
        <f t="shared" si="15"/>
        <v>0.8</v>
      </c>
      <c r="P103" s="101" t="str">
        <f t="shared" si="2"/>
        <v>Alto</v>
      </c>
      <c r="Q103" s="95">
        <v>1</v>
      </c>
      <c r="R103" s="350" t="s">
        <v>709</v>
      </c>
      <c r="S103" s="97" t="str">
        <f t="shared" si="10"/>
        <v>Probabilidad</v>
      </c>
      <c r="T103" s="242" t="s">
        <v>138</v>
      </c>
      <c r="U103" s="242" t="s">
        <v>169</v>
      </c>
      <c r="V103" s="100" t="str">
        <f t="shared" si="18"/>
        <v>40%</v>
      </c>
      <c r="W103" s="242" t="s">
        <v>140</v>
      </c>
      <c r="X103" s="242" t="s">
        <v>141</v>
      </c>
      <c r="Y103" s="242" t="s">
        <v>142</v>
      </c>
      <c r="Z103" s="243">
        <f t="shared" si="4"/>
        <v>0.36</v>
      </c>
      <c r="AA103" s="106" t="str">
        <f t="shared" si="5"/>
        <v>Baja</v>
      </c>
      <c r="AB103" s="100">
        <f t="shared" si="6"/>
        <v>0.36</v>
      </c>
      <c r="AC103" s="106" t="str">
        <f t="shared" si="7"/>
        <v>Mayor</v>
      </c>
      <c r="AD103" s="100">
        <f t="shared" si="8"/>
        <v>0.8</v>
      </c>
      <c r="AE103" s="106" t="str">
        <f t="shared" si="9"/>
        <v>Alto</v>
      </c>
      <c r="AF103" s="242" t="s">
        <v>143</v>
      </c>
      <c r="AG103" s="97"/>
      <c r="AH103" s="96" t="s">
        <v>460</v>
      </c>
      <c r="AI103" s="200">
        <v>44545</v>
      </c>
      <c r="AJ103" s="163">
        <v>44301</v>
      </c>
      <c r="AK103" s="196" t="s">
        <v>710</v>
      </c>
      <c r="AL103" s="97" t="s">
        <v>711</v>
      </c>
      <c r="AM103" s="123" t="s">
        <v>711</v>
      </c>
      <c r="AN103" s="263" t="s">
        <v>150</v>
      </c>
      <c r="AO103" s="294"/>
      <c r="AP103" s="294"/>
      <c r="AQ103" s="294"/>
      <c r="AR103" s="294"/>
      <c r="AS103" s="294"/>
      <c r="AT103" s="294"/>
      <c r="AU103" s="294"/>
      <c r="AV103" s="294"/>
      <c r="AW103" s="294"/>
      <c r="AX103" s="294"/>
      <c r="AY103" s="294"/>
      <c r="AZ103" s="294"/>
      <c r="BA103" s="294"/>
      <c r="BB103" s="294"/>
      <c r="BC103" s="294"/>
      <c r="BD103" s="294"/>
    </row>
    <row r="104" spans="1:56" ht="390" customHeight="1">
      <c r="A104" s="423">
        <v>54</v>
      </c>
      <c r="B104" s="447" t="s">
        <v>161</v>
      </c>
      <c r="C104" s="447" t="s">
        <v>712</v>
      </c>
      <c r="D104" s="429" t="s">
        <v>194</v>
      </c>
      <c r="E104" s="426" t="s">
        <v>713</v>
      </c>
      <c r="F104" s="426" t="s">
        <v>714</v>
      </c>
      <c r="G104" s="426" t="s">
        <v>715</v>
      </c>
      <c r="H104" s="95" t="s">
        <v>134</v>
      </c>
      <c r="I104" s="95">
        <v>365</v>
      </c>
      <c r="J104" s="101" t="str">
        <f t="shared" si="17"/>
        <v>Media</v>
      </c>
      <c r="K104" s="321">
        <f t="shared" si="19"/>
        <v>0.6</v>
      </c>
      <c r="L104" s="95" t="s">
        <v>399</v>
      </c>
      <c r="M104" s="168" t="s">
        <v>399</v>
      </c>
      <c r="N104" s="101" t="s">
        <v>136</v>
      </c>
      <c r="O104" s="321">
        <f t="shared" si="15"/>
        <v>0</v>
      </c>
      <c r="P104" s="101" t="str">
        <f t="shared" si="2"/>
        <v/>
      </c>
      <c r="Q104" s="95">
        <v>1</v>
      </c>
      <c r="R104" s="350" t="s">
        <v>716</v>
      </c>
      <c r="S104" s="97" t="str">
        <f t="shared" si="10"/>
        <v>Impacto</v>
      </c>
      <c r="T104" s="242" t="s">
        <v>468</v>
      </c>
      <c r="U104" s="242" t="s">
        <v>169</v>
      </c>
      <c r="V104" s="100" t="str">
        <f t="shared" si="18"/>
        <v>25%</v>
      </c>
      <c r="W104" s="242" t="s">
        <v>140</v>
      </c>
      <c r="X104" s="242" t="s">
        <v>141</v>
      </c>
      <c r="Y104" s="242" t="s">
        <v>142</v>
      </c>
      <c r="Z104" s="243">
        <f t="shared" si="4"/>
        <v>0.6</v>
      </c>
      <c r="AA104" s="106" t="str">
        <f t="shared" si="5"/>
        <v>Media</v>
      </c>
      <c r="AB104" s="100">
        <f t="shared" si="6"/>
        <v>0.6</v>
      </c>
      <c r="AC104" s="106" t="str">
        <f t="shared" si="7"/>
        <v>Leve</v>
      </c>
      <c r="AD104" s="100">
        <f t="shared" si="8"/>
        <v>0</v>
      </c>
      <c r="AE104" s="106" t="str">
        <f t="shared" si="9"/>
        <v>Moderado</v>
      </c>
      <c r="AF104" s="242" t="s">
        <v>143</v>
      </c>
      <c r="AG104" s="123" t="s">
        <v>717</v>
      </c>
      <c r="AH104" s="123" t="s">
        <v>718</v>
      </c>
      <c r="AI104" s="215">
        <v>44256</v>
      </c>
      <c r="AJ104" s="215">
        <v>44301</v>
      </c>
      <c r="AK104" s="164" t="s">
        <v>719</v>
      </c>
      <c r="AL104" s="341" t="s">
        <v>720</v>
      </c>
      <c r="AM104" s="339" t="s">
        <v>721</v>
      </c>
      <c r="AN104" s="340" t="s">
        <v>150</v>
      </c>
      <c r="AO104" s="294"/>
      <c r="AP104" s="294"/>
      <c r="AQ104" s="294"/>
      <c r="AR104" s="294"/>
      <c r="AS104" s="294"/>
      <c r="AT104" s="294"/>
      <c r="AU104" s="294"/>
      <c r="AV104" s="294"/>
      <c r="AW104" s="294"/>
      <c r="AX104" s="294"/>
      <c r="AY104" s="294"/>
      <c r="AZ104" s="294"/>
      <c r="BA104" s="294"/>
      <c r="BB104" s="294"/>
      <c r="BC104" s="294"/>
      <c r="BD104" s="294"/>
    </row>
    <row r="105" spans="1:56" s="293" customFormat="1" ht="149.25" customHeight="1">
      <c r="A105" s="425"/>
      <c r="B105" s="448"/>
      <c r="C105" s="448"/>
      <c r="D105" s="431"/>
      <c r="E105" s="428"/>
      <c r="F105" s="428"/>
      <c r="G105" s="428"/>
      <c r="H105" s="95" t="s">
        <v>134</v>
      </c>
      <c r="I105" s="98">
        <v>365</v>
      </c>
      <c r="J105" s="101" t="str">
        <f t="shared" si="17"/>
        <v>Media</v>
      </c>
      <c r="K105" s="321">
        <f t="shared" si="19"/>
        <v>0.6</v>
      </c>
      <c r="L105" s="95" t="s">
        <v>399</v>
      </c>
      <c r="M105" s="301"/>
      <c r="N105" s="101" t="s">
        <v>136</v>
      </c>
      <c r="O105" s="321">
        <v>0.75</v>
      </c>
      <c r="P105" s="102" t="str">
        <f t="shared" si="2"/>
        <v/>
      </c>
      <c r="Q105" s="95">
        <v>2</v>
      </c>
      <c r="R105" s="394" t="s">
        <v>722</v>
      </c>
      <c r="S105" s="162" t="str">
        <f t="shared" si="10"/>
        <v>Impacto</v>
      </c>
      <c r="T105" s="103" t="s">
        <v>468</v>
      </c>
      <c r="U105" s="103" t="s">
        <v>169</v>
      </c>
      <c r="V105" s="104" t="str">
        <f t="shared" si="18"/>
        <v>25%</v>
      </c>
      <c r="W105" s="103" t="s">
        <v>140</v>
      </c>
      <c r="X105" s="103" t="s">
        <v>141</v>
      </c>
      <c r="Y105" s="103" t="s">
        <v>142</v>
      </c>
      <c r="Z105" s="105">
        <f t="shared" si="4"/>
        <v>0.6</v>
      </c>
      <c r="AA105" s="106" t="str">
        <f t="shared" si="5"/>
        <v>Media</v>
      </c>
      <c r="AB105" s="104">
        <f t="shared" si="6"/>
        <v>0.6</v>
      </c>
      <c r="AC105" s="106" t="str">
        <f t="shared" si="7"/>
        <v>Moderado</v>
      </c>
      <c r="AD105" s="104">
        <f t="shared" si="8"/>
        <v>0.5625</v>
      </c>
      <c r="AE105" s="107" t="str">
        <f t="shared" si="9"/>
        <v>Moderado</v>
      </c>
      <c r="AF105" s="103" t="s">
        <v>143</v>
      </c>
      <c r="AG105" s="126"/>
      <c r="AH105" s="126"/>
      <c r="AI105" s="126"/>
      <c r="AJ105" s="126"/>
      <c r="AK105" s="126"/>
      <c r="AL105" s="342" t="s">
        <v>723</v>
      </c>
      <c r="AM105" s="126"/>
      <c r="AN105" s="171"/>
      <c r="AO105" s="295"/>
      <c r="AP105" s="295"/>
      <c r="AQ105" s="295"/>
      <c r="AR105" s="295"/>
      <c r="AS105" s="295"/>
      <c r="AT105" s="295"/>
      <c r="AU105" s="295"/>
      <c r="AV105" s="295"/>
      <c r="AW105" s="295"/>
      <c r="AX105" s="295"/>
      <c r="AY105" s="295"/>
      <c r="AZ105" s="295"/>
      <c r="BA105" s="295"/>
      <c r="BB105" s="295"/>
      <c r="BC105" s="295"/>
      <c r="BD105" s="295"/>
    </row>
    <row r="106" spans="1:56" ht="360" customHeight="1">
      <c r="A106" s="308">
        <v>55</v>
      </c>
      <c r="B106" s="308" t="s">
        <v>203</v>
      </c>
      <c r="C106" s="308" t="s">
        <v>712</v>
      </c>
      <c r="D106" s="124" t="s">
        <v>194</v>
      </c>
      <c r="E106" s="95" t="s">
        <v>724</v>
      </c>
      <c r="F106" s="95" t="s">
        <v>725</v>
      </c>
      <c r="G106" s="95" t="s">
        <v>726</v>
      </c>
      <c r="H106" s="95" t="s">
        <v>166</v>
      </c>
      <c r="I106" s="95">
        <v>1</v>
      </c>
      <c r="J106" s="101" t="str">
        <f t="shared" si="17"/>
        <v>Muy Baja</v>
      </c>
      <c r="K106" s="321">
        <f t="shared" si="19"/>
        <v>0.2</v>
      </c>
      <c r="L106" s="95" t="s">
        <v>167</v>
      </c>
      <c r="M106" s="321" t="s">
        <v>167</v>
      </c>
      <c r="N106" s="101" t="s">
        <v>136</v>
      </c>
      <c r="O106" s="321">
        <f t="shared" ref="O106:O130" si="20">IF(N106="","",IF(N106="Leve",0.2,IF(N106="Menor",0.4,IF(N106="Moderado",0.6,IF(N106="Mayor",0.8,IF(N106="Catastrófico",1, ))))))</f>
        <v>0</v>
      </c>
      <c r="P106" s="101" t="str">
        <f t="shared" si="2"/>
        <v/>
      </c>
      <c r="Q106" s="95">
        <v>1</v>
      </c>
      <c r="R106" s="356" t="s">
        <v>727</v>
      </c>
      <c r="S106" s="97" t="str">
        <f t="shared" si="10"/>
        <v>Impacto</v>
      </c>
      <c r="T106" s="242" t="s">
        <v>468</v>
      </c>
      <c r="U106" s="242" t="s">
        <v>169</v>
      </c>
      <c r="V106" s="100" t="str">
        <f t="shared" si="18"/>
        <v>25%</v>
      </c>
      <c r="W106" s="242" t="s">
        <v>140</v>
      </c>
      <c r="X106" s="242" t="s">
        <v>141</v>
      </c>
      <c r="Y106" s="242" t="s">
        <v>142</v>
      </c>
      <c r="Z106" s="243">
        <f t="shared" si="4"/>
        <v>0.2</v>
      </c>
      <c r="AA106" s="106" t="str">
        <f t="shared" si="5"/>
        <v>Muy Baja</v>
      </c>
      <c r="AB106" s="100">
        <f t="shared" si="6"/>
        <v>0.2</v>
      </c>
      <c r="AC106" s="106" t="str">
        <f t="shared" si="7"/>
        <v>Leve</v>
      </c>
      <c r="AD106" s="100">
        <f t="shared" si="8"/>
        <v>0</v>
      </c>
      <c r="AE106" s="106" t="str">
        <f t="shared" si="9"/>
        <v>Bajo</v>
      </c>
      <c r="AF106" s="242" t="s">
        <v>143</v>
      </c>
      <c r="AG106" s="97" t="s">
        <v>728</v>
      </c>
      <c r="AH106" s="97" t="s">
        <v>729</v>
      </c>
      <c r="AI106" s="163">
        <v>43983</v>
      </c>
      <c r="AJ106" s="163">
        <v>44301</v>
      </c>
      <c r="AK106" s="96" t="s">
        <v>730</v>
      </c>
      <c r="AL106" s="269" t="s">
        <v>731</v>
      </c>
      <c r="AM106" s="290" t="s">
        <v>732</v>
      </c>
      <c r="AN106" s="260" t="s">
        <v>150</v>
      </c>
      <c r="AO106" s="294"/>
      <c r="AP106" s="294"/>
      <c r="AQ106" s="294"/>
      <c r="AR106" s="294"/>
      <c r="AS106" s="294"/>
      <c r="AT106" s="294"/>
      <c r="AU106" s="294"/>
      <c r="AV106" s="294"/>
      <c r="AW106" s="294"/>
      <c r="AX106" s="294"/>
      <c r="AY106" s="294"/>
      <c r="AZ106" s="294"/>
      <c r="BA106" s="294"/>
      <c r="BB106" s="294"/>
      <c r="BC106" s="294"/>
      <c r="BD106" s="294"/>
    </row>
    <row r="107" spans="1:56" ht="165" customHeight="1">
      <c r="A107" s="423">
        <v>56</v>
      </c>
      <c r="B107" s="447" t="s">
        <v>161</v>
      </c>
      <c r="C107" s="447" t="s">
        <v>712</v>
      </c>
      <c r="D107" s="426" t="s">
        <v>130</v>
      </c>
      <c r="E107" s="426" t="s">
        <v>733</v>
      </c>
      <c r="F107" s="426" t="s">
        <v>734</v>
      </c>
      <c r="G107" s="426" t="s">
        <v>735</v>
      </c>
      <c r="H107" s="95" t="s">
        <v>166</v>
      </c>
      <c r="I107" s="95">
        <v>10</v>
      </c>
      <c r="J107" s="101" t="str">
        <f t="shared" si="17"/>
        <v>Baja</v>
      </c>
      <c r="K107" s="321">
        <f t="shared" si="19"/>
        <v>0.4</v>
      </c>
      <c r="L107" s="95" t="s">
        <v>184</v>
      </c>
      <c r="M107" s="168" t="s">
        <v>184</v>
      </c>
      <c r="N107" s="101" t="s">
        <v>136</v>
      </c>
      <c r="O107" s="321">
        <f t="shared" si="20"/>
        <v>0</v>
      </c>
      <c r="P107" s="101" t="str">
        <f t="shared" si="2"/>
        <v/>
      </c>
      <c r="Q107" s="95">
        <v>1</v>
      </c>
      <c r="R107" s="395" t="s">
        <v>736</v>
      </c>
      <c r="S107" s="97" t="str">
        <f t="shared" si="10"/>
        <v>Probabilidad</v>
      </c>
      <c r="T107" s="242" t="s">
        <v>138</v>
      </c>
      <c r="U107" s="242" t="s">
        <v>169</v>
      </c>
      <c r="V107" s="100" t="str">
        <f t="shared" si="18"/>
        <v>40%</v>
      </c>
      <c r="W107" s="242" t="s">
        <v>140</v>
      </c>
      <c r="X107" s="242" t="s">
        <v>360</v>
      </c>
      <c r="Y107" s="242" t="s">
        <v>142</v>
      </c>
      <c r="Z107" s="243">
        <f t="shared" si="4"/>
        <v>0.24</v>
      </c>
      <c r="AA107" s="106" t="str">
        <f t="shared" si="5"/>
        <v>Baja</v>
      </c>
      <c r="AB107" s="100">
        <f t="shared" si="6"/>
        <v>0.24</v>
      </c>
      <c r="AC107" s="106" t="str">
        <f t="shared" si="7"/>
        <v>Leve</v>
      </c>
      <c r="AD107" s="100">
        <f t="shared" si="8"/>
        <v>0</v>
      </c>
      <c r="AE107" s="106" t="str">
        <f t="shared" si="9"/>
        <v>Bajo</v>
      </c>
      <c r="AF107" s="242" t="s">
        <v>143</v>
      </c>
      <c r="AG107" s="123" t="s">
        <v>737</v>
      </c>
      <c r="AH107" s="123" t="s">
        <v>729</v>
      </c>
      <c r="AI107" s="186">
        <v>43983</v>
      </c>
      <c r="AJ107" s="186">
        <v>44301</v>
      </c>
      <c r="AK107" s="164" t="s">
        <v>738</v>
      </c>
      <c r="AL107" s="97" t="s">
        <v>739</v>
      </c>
      <c r="AM107" s="123" t="s">
        <v>740</v>
      </c>
      <c r="AN107" s="260" t="s">
        <v>150</v>
      </c>
      <c r="AO107" s="294"/>
      <c r="AP107" s="294"/>
      <c r="AQ107" s="294"/>
      <c r="AR107" s="294"/>
      <c r="AS107" s="294"/>
      <c r="AT107" s="294"/>
      <c r="AU107" s="294"/>
      <c r="AV107" s="294"/>
      <c r="AW107" s="294"/>
      <c r="AX107" s="294"/>
      <c r="AY107" s="294"/>
      <c r="AZ107" s="294"/>
      <c r="BA107" s="294"/>
      <c r="BB107" s="294"/>
      <c r="BC107" s="294"/>
      <c r="BD107" s="294"/>
    </row>
    <row r="108" spans="1:56" ht="181.5">
      <c r="A108" s="425"/>
      <c r="B108" s="448"/>
      <c r="C108" s="448"/>
      <c r="D108" s="428"/>
      <c r="E108" s="428"/>
      <c r="F108" s="428"/>
      <c r="G108" s="428"/>
      <c r="H108" s="95" t="s">
        <v>166</v>
      </c>
      <c r="I108" s="95">
        <v>10</v>
      </c>
      <c r="J108" s="101" t="str">
        <f t="shared" si="17"/>
        <v>Baja</v>
      </c>
      <c r="K108" s="321">
        <v>0.24</v>
      </c>
      <c r="L108" s="95" t="s">
        <v>184</v>
      </c>
      <c r="M108" s="298"/>
      <c r="N108" s="101" t="s">
        <v>136</v>
      </c>
      <c r="O108" s="321">
        <f t="shared" si="20"/>
        <v>0</v>
      </c>
      <c r="P108" s="101" t="str">
        <f t="shared" si="2"/>
        <v/>
      </c>
      <c r="Q108" s="95">
        <v>2</v>
      </c>
      <c r="R108" s="350" t="s">
        <v>741</v>
      </c>
      <c r="S108" s="97" t="str">
        <f t="shared" si="10"/>
        <v>Probabilidad</v>
      </c>
      <c r="T108" s="242" t="s">
        <v>138</v>
      </c>
      <c r="U108" s="242" t="s">
        <v>169</v>
      </c>
      <c r="V108" s="100" t="str">
        <f t="shared" si="18"/>
        <v>40%</v>
      </c>
      <c r="W108" s="242" t="s">
        <v>140</v>
      </c>
      <c r="X108" s="242" t="s">
        <v>360</v>
      </c>
      <c r="Y108" s="242" t="s">
        <v>142</v>
      </c>
      <c r="Z108" s="243">
        <f t="shared" si="4"/>
        <v>0.14399999999999999</v>
      </c>
      <c r="AA108" s="106" t="str">
        <f t="shared" si="5"/>
        <v>Muy Baja</v>
      </c>
      <c r="AB108" s="100">
        <f t="shared" si="6"/>
        <v>0.14399999999999999</v>
      </c>
      <c r="AC108" s="106" t="str">
        <f t="shared" si="7"/>
        <v>Leve</v>
      </c>
      <c r="AD108" s="100">
        <f t="shared" si="8"/>
        <v>0</v>
      </c>
      <c r="AE108" s="106" t="str">
        <f t="shared" si="9"/>
        <v>Bajo</v>
      </c>
      <c r="AF108" s="242" t="s">
        <v>143</v>
      </c>
      <c r="AG108" s="261"/>
      <c r="AH108" s="261"/>
      <c r="AI108" s="261"/>
      <c r="AJ108" s="261"/>
      <c r="AK108" s="261"/>
      <c r="AL108" s="97" t="s">
        <v>742</v>
      </c>
      <c r="AM108" s="199"/>
      <c r="AN108" s="260" t="s">
        <v>150</v>
      </c>
      <c r="AO108" s="294"/>
      <c r="AP108" s="294"/>
      <c r="AQ108" s="294"/>
      <c r="AR108" s="294"/>
      <c r="AS108" s="294"/>
      <c r="AT108" s="294"/>
      <c r="AU108" s="294"/>
      <c r="AV108" s="294"/>
      <c r="AW108" s="294"/>
      <c r="AX108" s="294"/>
      <c r="AY108" s="294"/>
      <c r="AZ108" s="294"/>
      <c r="BA108" s="294"/>
      <c r="BB108" s="294"/>
      <c r="BC108" s="294"/>
      <c r="BD108" s="294"/>
    </row>
    <row r="109" spans="1:56" ht="313.5" customHeight="1">
      <c r="A109" s="447">
        <v>57</v>
      </c>
      <c r="B109" s="447" t="s">
        <v>203</v>
      </c>
      <c r="C109" s="447" t="s">
        <v>712</v>
      </c>
      <c r="D109" s="426" t="s">
        <v>194</v>
      </c>
      <c r="E109" s="426" t="s">
        <v>743</v>
      </c>
      <c r="F109" s="426" t="s">
        <v>744</v>
      </c>
      <c r="G109" s="426" t="s">
        <v>745</v>
      </c>
      <c r="H109" s="95" t="s">
        <v>207</v>
      </c>
      <c r="I109" s="95">
        <v>1</v>
      </c>
      <c r="J109" s="101" t="str">
        <f t="shared" si="17"/>
        <v>Muy Baja</v>
      </c>
      <c r="K109" s="321">
        <f>IF(J109="","",IF(J109="Muy Baja",0.2,IF(J109="Baja",0.4,IF(J109="Media",0.6,IF(J109="Alta",0.8,IF(J109="Muy Alta",1, ))))))</f>
        <v>0.2</v>
      </c>
      <c r="L109" s="95" t="s">
        <v>184</v>
      </c>
      <c r="M109" s="168" t="s">
        <v>184</v>
      </c>
      <c r="N109" s="101" t="s">
        <v>136</v>
      </c>
      <c r="O109" s="321">
        <f t="shared" si="20"/>
        <v>0</v>
      </c>
      <c r="P109" s="101" t="str">
        <f t="shared" si="2"/>
        <v/>
      </c>
      <c r="Q109" s="95">
        <v>1</v>
      </c>
      <c r="R109" s="350" t="s">
        <v>746</v>
      </c>
      <c r="S109" s="97" t="str">
        <f t="shared" si="10"/>
        <v>Probabilidad</v>
      </c>
      <c r="T109" s="242" t="s">
        <v>138</v>
      </c>
      <c r="U109" s="242" t="s">
        <v>169</v>
      </c>
      <c r="V109" s="100" t="str">
        <f t="shared" si="18"/>
        <v>40%</v>
      </c>
      <c r="W109" s="242" t="s">
        <v>140</v>
      </c>
      <c r="X109" s="242" t="s">
        <v>141</v>
      </c>
      <c r="Y109" s="242" t="s">
        <v>142</v>
      </c>
      <c r="Z109" s="243">
        <f t="shared" si="4"/>
        <v>0.12</v>
      </c>
      <c r="AA109" s="106" t="str">
        <f t="shared" si="5"/>
        <v>Muy Baja</v>
      </c>
      <c r="AB109" s="100">
        <f t="shared" si="6"/>
        <v>0.12</v>
      </c>
      <c r="AC109" s="106" t="str">
        <f t="shared" si="7"/>
        <v>Leve</v>
      </c>
      <c r="AD109" s="100">
        <f t="shared" si="8"/>
        <v>0</v>
      </c>
      <c r="AE109" s="106" t="str">
        <f t="shared" si="9"/>
        <v>Bajo</v>
      </c>
      <c r="AF109" s="242" t="s">
        <v>143</v>
      </c>
      <c r="AG109" s="123" t="s">
        <v>747</v>
      </c>
      <c r="AH109" s="123" t="s">
        <v>729</v>
      </c>
      <c r="AI109" s="186">
        <v>44319</v>
      </c>
      <c r="AJ109" s="186">
        <v>44301</v>
      </c>
      <c r="AK109" s="164" t="s">
        <v>748</v>
      </c>
      <c r="AL109" s="97" t="s">
        <v>749</v>
      </c>
      <c r="AM109" s="123" t="s">
        <v>750</v>
      </c>
      <c r="AN109" s="260" t="s">
        <v>150</v>
      </c>
      <c r="AO109" s="294"/>
      <c r="AP109" s="294"/>
      <c r="AQ109" s="294"/>
      <c r="AR109" s="294"/>
      <c r="AS109" s="294"/>
      <c r="AT109" s="294"/>
      <c r="AU109" s="294"/>
      <c r="AV109" s="294"/>
      <c r="AW109" s="294"/>
      <c r="AX109" s="294"/>
      <c r="AY109" s="294"/>
      <c r="AZ109" s="294"/>
      <c r="BA109" s="294"/>
      <c r="BB109" s="294"/>
      <c r="BC109" s="294"/>
      <c r="BD109" s="294"/>
    </row>
    <row r="110" spans="1:56" ht="75">
      <c r="A110" s="448"/>
      <c r="B110" s="448"/>
      <c r="C110" s="448"/>
      <c r="D110" s="428"/>
      <c r="E110" s="428"/>
      <c r="F110" s="428"/>
      <c r="G110" s="428"/>
      <c r="H110" s="95" t="s">
        <v>207</v>
      </c>
      <c r="I110" s="95">
        <v>1</v>
      </c>
      <c r="J110" s="101" t="str">
        <f t="shared" si="17"/>
        <v>Muy Baja</v>
      </c>
      <c r="K110" s="321">
        <f>IF(J110="","",IF(J110="Muy Baja",0.2,IF(J110="Baja",0.4,IF(J110="Media",0.6,IF(J110="Alta",0.8,IF(J110="Muy Alta",1, ))))))</f>
        <v>0.2</v>
      </c>
      <c r="L110" s="95" t="s">
        <v>184</v>
      </c>
      <c r="M110" s="298"/>
      <c r="N110" s="101" t="s">
        <v>136</v>
      </c>
      <c r="O110" s="321">
        <f t="shared" si="20"/>
        <v>0</v>
      </c>
      <c r="P110" s="101" t="str">
        <f t="shared" si="2"/>
        <v/>
      </c>
      <c r="Q110" s="95">
        <v>2</v>
      </c>
      <c r="R110" s="350" t="s">
        <v>751</v>
      </c>
      <c r="S110" s="97" t="str">
        <f t="shared" si="10"/>
        <v>Probabilidad</v>
      </c>
      <c r="T110" s="242" t="s">
        <v>138</v>
      </c>
      <c r="U110" s="242" t="s">
        <v>169</v>
      </c>
      <c r="V110" s="100" t="str">
        <f t="shared" si="18"/>
        <v>40%</v>
      </c>
      <c r="W110" s="242" t="s">
        <v>140</v>
      </c>
      <c r="X110" s="242" t="s">
        <v>141</v>
      </c>
      <c r="Y110" s="242" t="s">
        <v>142</v>
      </c>
      <c r="Z110" s="243">
        <f t="shared" si="4"/>
        <v>0.12</v>
      </c>
      <c r="AA110" s="106" t="str">
        <f t="shared" si="5"/>
        <v>Muy Baja</v>
      </c>
      <c r="AB110" s="100">
        <f t="shared" si="6"/>
        <v>0.12</v>
      </c>
      <c r="AC110" s="106" t="str">
        <f t="shared" si="7"/>
        <v>Leve</v>
      </c>
      <c r="AD110" s="100">
        <f t="shared" si="8"/>
        <v>0</v>
      </c>
      <c r="AE110" s="106" t="str">
        <f t="shared" si="9"/>
        <v>Bajo</v>
      </c>
      <c r="AF110" s="242" t="s">
        <v>143</v>
      </c>
      <c r="AG110" s="261"/>
      <c r="AH110" s="261"/>
      <c r="AI110" s="261"/>
      <c r="AJ110" s="261"/>
      <c r="AK110" s="261"/>
      <c r="AL110" s="97" t="s">
        <v>752</v>
      </c>
      <c r="AM110" s="199"/>
      <c r="AN110" s="260" t="s">
        <v>150</v>
      </c>
      <c r="AO110" s="294"/>
      <c r="AP110" s="294"/>
      <c r="AQ110" s="294"/>
      <c r="AR110" s="294"/>
      <c r="AS110" s="294"/>
      <c r="AT110" s="294"/>
      <c r="AU110" s="294"/>
      <c r="AV110" s="294"/>
      <c r="AW110" s="294"/>
      <c r="AX110" s="294"/>
      <c r="AY110" s="294"/>
      <c r="AZ110" s="294"/>
      <c r="BA110" s="294"/>
      <c r="BB110" s="294"/>
      <c r="BC110" s="294"/>
      <c r="BD110" s="294"/>
    </row>
    <row r="111" spans="1:56" ht="214.5" customHeight="1">
      <c r="A111" s="423">
        <v>58</v>
      </c>
      <c r="B111" s="423" t="s">
        <v>496</v>
      </c>
      <c r="C111" s="423" t="s">
        <v>753</v>
      </c>
      <c r="D111" s="426" t="s">
        <v>194</v>
      </c>
      <c r="E111" s="426" t="s">
        <v>754</v>
      </c>
      <c r="F111" s="426" t="s">
        <v>755</v>
      </c>
      <c r="G111" s="426" t="s">
        <v>756</v>
      </c>
      <c r="H111" s="95" t="s">
        <v>134</v>
      </c>
      <c r="I111" s="95">
        <v>365</v>
      </c>
      <c r="J111" s="101" t="str">
        <f t="shared" si="17"/>
        <v>Media</v>
      </c>
      <c r="K111" s="321">
        <f>IF(J111="","",IF(J111="Muy Baja",0.2,IF(J111="Baja",0.4,IF(J111="Media",0.6,IF(J111="Alta",0.8,IF(J111="Muy Alta",1, ))))))</f>
        <v>0.6</v>
      </c>
      <c r="L111" s="95" t="s">
        <v>184</v>
      </c>
      <c r="M111" s="321" t="s">
        <v>184</v>
      </c>
      <c r="N111" s="101" t="s">
        <v>136</v>
      </c>
      <c r="O111" s="321">
        <f t="shared" si="20"/>
        <v>0</v>
      </c>
      <c r="P111" s="101" t="str">
        <f t="shared" si="2"/>
        <v/>
      </c>
      <c r="Q111" s="95">
        <v>1</v>
      </c>
      <c r="R111" s="356" t="s">
        <v>757</v>
      </c>
      <c r="S111" s="97" t="str">
        <f t="shared" si="10"/>
        <v>Probabilidad</v>
      </c>
      <c r="T111" s="242" t="s">
        <v>138</v>
      </c>
      <c r="U111" s="242" t="s">
        <v>169</v>
      </c>
      <c r="V111" s="100" t="str">
        <f t="shared" si="18"/>
        <v>40%</v>
      </c>
      <c r="W111" s="242" t="s">
        <v>140</v>
      </c>
      <c r="X111" s="242" t="s">
        <v>141</v>
      </c>
      <c r="Y111" s="242" t="s">
        <v>142</v>
      </c>
      <c r="Z111" s="243">
        <f t="shared" si="4"/>
        <v>0.36</v>
      </c>
      <c r="AA111" s="106" t="str">
        <f t="shared" si="5"/>
        <v>Baja</v>
      </c>
      <c r="AB111" s="100">
        <f t="shared" si="6"/>
        <v>0.36</v>
      </c>
      <c r="AC111" s="106" t="str">
        <f t="shared" si="7"/>
        <v>Leve</v>
      </c>
      <c r="AD111" s="100">
        <f t="shared" si="8"/>
        <v>0</v>
      </c>
      <c r="AE111" s="106" t="str">
        <f t="shared" si="9"/>
        <v>Bajo</v>
      </c>
      <c r="AF111" s="242" t="s">
        <v>143</v>
      </c>
      <c r="AG111" s="123" t="s">
        <v>758</v>
      </c>
      <c r="AH111" s="97" t="s">
        <v>759</v>
      </c>
      <c r="AI111" s="97" t="s">
        <v>283</v>
      </c>
      <c r="AJ111" s="163">
        <v>44305</v>
      </c>
      <c r="AK111" s="97" t="s">
        <v>760</v>
      </c>
      <c r="AL111" s="223" t="s">
        <v>761</v>
      </c>
      <c r="AM111" s="223" t="s">
        <v>761</v>
      </c>
      <c r="AN111" s="260" t="s">
        <v>150</v>
      </c>
      <c r="AO111" s="294"/>
      <c r="AP111" s="294"/>
      <c r="AQ111" s="294"/>
      <c r="AR111" s="294"/>
      <c r="AS111" s="294"/>
      <c r="AT111" s="294"/>
      <c r="AU111" s="294"/>
      <c r="AV111" s="294"/>
      <c r="AW111" s="294"/>
      <c r="AX111" s="294"/>
      <c r="AY111" s="294"/>
      <c r="AZ111" s="294"/>
      <c r="BA111" s="294"/>
      <c r="BB111" s="294"/>
      <c r="BC111" s="294"/>
      <c r="BD111" s="294"/>
    </row>
    <row r="112" spans="1:56" ht="165">
      <c r="A112" s="425"/>
      <c r="B112" s="425"/>
      <c r="C112" s="425"/>
      <c r="D112" s="428"/>
      <c r="E112" s="428"/>
      <c r="F112" s="428"/>
      <c r="G112" s="428"/>
      <c r="H112" s="95" t="s">
        <v>134</v>
      </c>
      <c r="I112" s="95">
        <v>365</v>
      </c>
      <c r="J112" s="101" t="str">
        <f t="shared" si="17"/>
        <v>Media</v>
      </c>
      <c r="K112" s="321">
        <v>0.36</v>
      </c>
      <c r="L112" s="95" t="s">
        <v>184</v>
      </c>
      <c r="M112" s="321" t="s">
        <v>184</v>
      </c>
      <c r="N112" s="101" t="s">
        <v>136</v>
      </c>
      <c r="O112" s="321">
        <f t="shared" si="20"/>
        <v>0</v>
      </c>
      <c r="P112" s="101" t="str">
        <f t="shared" si="2"/>
        <v/>
      </c>
      <c r="Q112" s="95">
        <v>2</v>
      </c>
      <c r="R112" s="356" t="s">
        <v>762</v>
      </c>
      <c r="S112" s="97" t="str">
        <f t="shared" si="10"/>
        <v>Probabilidad</v>
      </c>
      <c r="T112" s="242" t="s">
        <v>138</v>
      </c>
      <c r="U112" s="242" t="s">
        <v>169</v>
      </c>
      <c r="V112" s="100" t="str">
        <f t="shared" si="18"/>
        <v>40%</v>
      </c>
      <c r="W112" s="242" t="s">
        <v>140</v>
      </c>
      <c r="X112" s="242" t="s">
        <v>141</v>
      </c>
      <c r="Y112" s="242" t="s">
        <v>142</v>
      </c>
      <c r="Z112" s="243">
        <f t="shared" si="4"/>
        <v>0.216</v>
      </c>
      <c r="AA112" s="106" t="str">
        <f t="shared" si="5"/>
        <v>Baja</v>
      </c>
      <c r="AB112" s="100">
        <f t="shared" si="6"/>
        <v>0.216</v>
      </c>
      <c r="AC112" s="106" t="str">
        <f t="shared" si="7"/>
        <v>Leve</v>
      </c>
      <c r="AD112" s="100">
        <f t="shared" si="8"/>
        <v>0</v>
      </c>
      <c r="AE112" s="106" t="str">
        <f t="shared" si="9"/>
        <v>Bajo</v>
      </c>
      <c r="AF112" s="242" t="s">
        <v>143</v>
      </c>
      <c r="AG112" s="261"/>
      <c r="AH112" s="97" t="s">
        <v>759</v>
      </c>
      <c r="AI112" s="97" t="s">
        <v>283</v>
      </c>
      <c r="AJ112" s="163">
        <v>44305</v>
      </c>
      <c r="AK112" s="97" t="s">
        <v>763</v>
      </c>
      <c r="AL112" s="97" t="s">
        <v>764</v>
      </c>
      <c r="AM112" s="97" t="s">
        <v>765</v>
      </c>
      <c r="AN112" s="260" t="s">
        <v>150</v>
      </c>
      <c r="AO112" s="294"/>
      <c r="AP112" s="294"/>
      <c r="AQ112" s="294"/>
      <c r="AR112" s="294"/>
      <c r="AS112" s="294"/>
      <c r="AT112" s="294"/>
      <c r="AU112" s="294"/>
      <c r="AV112" s="294"/>
      <c r="AW112" s="294"/>
      <c r="AX112" s="294"/>
      <c r="AY112" s="294"/>
      <c r="AZ112" s="294"/>
      <c r="BA112" s="294"/>
      <c r="BB112" s="294"/>
      <c r="BC112" s="294"/>
      <c r="BD112" s="294"/>
    </row>
    <row r="113" spans="1:56" s="293" customFormat="1" ht="49.5" customHeight="1">
      <c r="A113" s="203">
        <v>59</v>
      </c>
      <c r="B113" s="203" t="s">
        <v>161</v>
      </c>
      <c r="C113" s="218" t="s">
        <v>753</v>
      </c>
      <c r="D113" s="205"/>
      <c r="E113" s="205" t="s">
        <v>766</v>
      </c>
      <c r="F113" s="205"/>
      <c r="G113" s="205" t="s">
        <v>767</v>
      </c>
      <c r="H113" s="205"/>
      <c r="I113" s="206"/>
      <c r="J113" s="101" t="str">
        <f t="shared" si="17"/>
        <v/>
      </c>
      <c r="K113" s="207" t="str">
        <f>IF(J113="","",IF(J113="Muy Baja",0.2,IF(J113="Baja",0.4,IF(J113="Media",0.6,IF(J113="Alta",0.8,IF(J113="Muy Alta",1, ))))))</f>
        <v/>
      </c>
      <c r="L113" s="228"/>
      <c r="M113" s="207" t="s">
        <v>208</v>
      </c>
      <c r="N113" s="101" t="s">
        <v>136</v>
      </c>
      <c r="O113" s="207">
        <f t="shared" si="20"/>
        <v>0</v>
      </c>
      <c r="P113" s="208" t="str">
        <f t="shared" si="2"/>
        <v/>
      </c>
      <c r="Q113" s="206">
        <v>1</v>
      </c>
      <c r="R113" s="392" t="s">
        <v>768</v>
      </c>
      <c r="S113" s="209" t="str">
        <f t="shared" si="10"/>
        <v/>
      </c>
      <c r="T113" s="210"/>
      <c r="U113" s="210"/>
      <c r="V113" s="211" t="str">
        <f t="shared" si="18"/>
        <v/>
      </c>
      <c r="W113" s="210"/>
      <c r="X113" s="210"/>
      <c r="Y113" s="210"/>
      <c r="Z113" s="212" t="str">
        <f t="shared" si="4"/>
        <v/>
      </c>
      <c r="AA113" s="213" t="str">
        <f t="shared" si="5"/>
        <v/>
      </c>
      <c r="AB113" s="211" t="str">
        <f t="shared" si="6"/>
        <v/>
      </c>
      <c r="AC113" s="213" t="str">
        <f t="shared" si="7"/>
        <v/>
      </c>
      <c r="AD113" s="211" t="str">
        <f t="shared" si="8"/>
        <v/>
      </c>
      <c r="AE113" s="214" t="str">
        <f t="shared" si="9"/>
        <v/>
      </c>
      <c r="AF113" s="210"/>
      <c r="AG113" s="474" t="s">
        <v>769</v>
      </c>
      <c r="AH113" s="472"/>
      <c r="AI113" s="472"/>
      <c r="AJ113" s="472"/>
      <c r="AK113" s="472"/>
      <c r="AL113" s="472"/>
      <c r="AM113" s="473"/>
      <c r="AN113" s="122" t="s">
        <v>160</v>
      </c>
      <c r="AO113" s="295"/>
      <c r="AP113" s="295"/>
      <c r="AQ113" s="295"/>
      <c r="AR113" s="295"/>
      <c r="AS113" s="295"/>
      <c r="AT113" s="295"/>
      <c r="AU113" s="295"/>
      <c r="AV113" s="295"/>
      <c r="AW113" s="295"/>
      <c r="AX113" s="295"/>
      <c r="AY113" s="295"/>
      <c r="AZ113" s="295"/>
      <c r="BA113" s="295"/>
      <c r="BB113" s="295"/>
      <c r="BC113" s="295"/>
      <c r="BD113" s="295"/>
    </row>
    <row r="114" spans="1:56" s="293" customFormat="1" ht="33" customHeight="1">
      <c r="A114" s="203">
        <v>60</v>
      </c>
      <c r="B114" s="203" t="s">
        <v>161</v>
      </c>
      <c r="C114" s="218" t="s">
        <v>753</v>
      </c>
      <c r="D114" s="205"/>
      <c r="E114" s="205" t="s">
        <v>770</v>
      </c>
      <c r="F114" s="205"/>
      <c r="G114" s="205" t="s">
        <v>771</v>
      </c>
      <c r="H114" s="205"/>
      <c r="I114" s="206"/>
      <c r="J114" s="334" t="str">
        <f t="shared" si="17"/>
        <v/>
      </c>
      <c r="K114" s="207" t="str">
        <f>IF(J114="","",IF(J114="Muy Baja",0.2,IF(J114="Baja",0.4,IF(J114="Media",0.6,IF(J114="Alta",0.8,IF(J114="Muy Alta",1, ))))))</f>
        <v/>
      </c>
      <c r="L114" s="228"/>
      <c r="M114" s="207" t="s">
        <v>208</v>
      </c>
      <c r="N114" s="101" t="s">
        <v>136</v>
      </c>
      <c r="O114" s="207">
        <f t="shared" si="20"/>
        <v>0</v>
      </c>
      <c r="P114" s="208" t="str">
        <f t="shared" si="2"/>
        <v/>
      </c>
      <c r="Q114" s="206">
        <v>1</v>
      </c>
      <c r="R114" s="392" t="s">
        <v>772</v>
      </c>
      <c r="S114" s="209" t="str">
        <f t="shared" si="10"/>
        <v/>
      </c>
      <c r="T114" s="210"/>
      <c r="U114" s="210"/>
      <c r="V114" s="211" t="str">
        <f t="shared" si="18"/>
        <v/>
      </c>
      <c r="W114" s="210"/>
      <c r="X114" s="210"/>
      <c r="Y114" s="210"/>
      <c r="Z114" s="212" t="str">
        <f t="shared" si="4"/>
        <v/>
      </c>
      <c r="AA114" s="213" t="str">
        <f t="shared" si="5"/>
        <v/>
      </c>
      <c r="AB114" s="211" t="str">
        <f t="shared" si="6"/>
        <v/>
      </c>
      <c r="AC114" s="213" t="str">
        <f t="shared" si="7"/>
        <v/>
      </c>
      <c r="AD114" s="211" t="str">
        <f t="shared" si="8"/>
        <v/>
      </c>
      <c r="AE114" s="214" t="str">
        <f t="shared" si="9"/>
        <v/>
      </c>
      <c r="AF114" s="210"/>
      <c r="AG114" s="474" t="s">
        <v>773</v>
      </c>
      <c r="AH114" s="472"/>
      <c r="AI114" s="472"/>
      <c r="AJ114" s="472"/>
      <c r="AK114" s="472"/>
      <c r="AL114" s="472"/>
      <c r="AM114" s="473"/>
      <c r="AN114" s="122" t="s">
        <v>160</v>
      </c>
      <c r="AO114" s="295"/>
      <c r="AP114" s="295"/>
      <c r="AQ114" s="295"/>
      <c r="AR114" s="295"/>
      <c r="AS114" s="295"/>
      <c r="AT114" s="295"/>
      <c r="AU114" s="295"/>
      <c r="AV114" s="295"/>
      <c r="AW114" s="295"/>
      <c r="AX114" s="295"/>
      <c r="AY114" s="295"/>
      <c r="AZ114" s="295"/>
      <c r="BA114" s="295"/>
      <c r="BB114" s="295"/>
      <c r="BC114" s="295"/>
      <c r="BD114" s="295"/>
    </row>
    <row r="115" spans="1:56" ht="214.5" customHeight="1">
      <c r="A115" s="423">
        <v>61</v>
      </c>
      <c r="B115" s="423" t="s">
        <v>496</v>
      </c>
      <c r="C115" s="423" t="s">
        <v>774</v>
      </c>
      <c r="D115" s="426" t="s">
        <v>151</v>
      </c>
      <c r="E115" s="426" t="s">
        <v>775</v>
      </c>
      <c r="F115" s="426" t="s">
        <v>776</v>
      </c>
      <c r="G115" s="426" t="s">
        <v>777</v>
      </c>
      <c r="H115" s="95" t="s">
        <v>134</v>
      </c>
      <c r="I115" s="95">
        <v>12</v>
      </c>
      <c r="J115" s="101" t="str">
        <f t="shared" si="17"/>
        <v>Baja</v>
      </c>
      <c r="K115" s="321">
        <f>IF(J115="","",IF(J115="Muy Baja",0.2,IF(J115="Baja",0.4,IF(J115="Media",0.6,IF(J115="Alta",0.8,IF(J115="Muy Alta",1, ))))))</f>
        <v>0.4</v>
      </c>
      <c r="L115" s="95" t="s">
        <v>226</v>
      </c>
      <c r="M115" s="168" t="s">
        <v>226</v>
      </c>
      <c r="N115" s="101" t="s">
        <v>136</v>
      </c>
      <c r="O115" s="321">
        <f t="shared" si="20"/>
        <v>0</v>
      </c>
      <c r="P115" s="101" t="str">
        <f t="shared" si="2"/>
        <v/>
      </c>
      <c r="Q115" s="95">
        <v>1</v>
      </c>
      <c r="R115" s="356" t="s">
        <v>778</v>
      </c>
      <c r="S115" s="97" t="str">
        <f t="shared" si="10"/>
        <v>Probabilidad</v>
      </c>
      <c r="T115" s="242" t="s">
        <v>138</v>
      </c>
      <c r="U115" s="242" t="s">
        <v>169</v>
      </c>
      <c r="V115" s="100" t="str">
        <f t="shared" si="18"/>
        <v>40%</v>
      </c>
      <c r="W115" s="242" t="s">
        <v>140</v>
      </c>
      <c r="X115" s="242" t="s">
        <v>141</v>
      </c>
      <c r="Y115" s="242" t="s">
        <v>142</v>
      </c>
      <c r="Z115" s="243">
        <f t="shared" si="4"/>
        <v>0.24</v>
      </c>
      <c r="AA115" s="106" t="str">
        <f t="shared" si="5"/>
        <v>Baja</v>
      </c>
      <c r="AB115" s="100">
        <f t="shared" si="6"/>
        <v>0.24</v>
      </c>
      <c r="AC115" s="106" t="str">
        <f t="shared" si="7"/>
        <v>Leve</v>
      </c>
      <c r="AD115" s="100">
        <f t="shared" si="8"/>
        <v>0</v>
      </c>
      <c r="AE115" s="106" t="str">
        <f t="shared" si="9"/>
        <v>Bajo</v>
      </c>
      <c r="AF115" s="242" t="s">
        <v>143</v>
      </c>
      <c r="AG115" s="97" t="s">
        <v>779</v>
      </c>
      <c r="AH115" s="97" t="s">
        <v>759</v>
      </c>
      <c r="AI115" s="163">
        <v>44561</v>
      </c>
      <c r="AJ115" s="163">
        <v>44424</v>
      </c>
      <c r="AK115" s="97" t="s">
        <v>780</v>
      </c>
      <c r="AL115" s="223" t="s">
        <v>781</v>
      </c>
      <c r="AM115" s="123" t="s">
        <v>782</v>
      </c>
      <c r="AN115" s="260" t="s">
        <v>150</v>
      </c>
      <c r="AO115" s="294"/>
      <c r="AP115" s="294"/>
      <c r="AQ115" s="294"/>
      <c r="AR115" s="294"/>
      <c r="AS115" s="294"/>
      <c r="AT115" s="294"/>
      <c r="AU115" s="294"/>
      <c r="AV115" s="294"/>
      <c r="AW115" s="294"/>
      <c r="AX115" s="294"/>
      <c r="AY115" s="294"/>
      <c r="AZ115" s="294"/>
      <c r="BA115" s="294"/>
      <c r="BB115" s="294"/>
      <c r="BC115" s="294"/>
      <c r="BD115" s="294"/>
    </row>
    <row r="116" spans="1:56" ht="156.75">
      <c r="A116" s="424"/>
      <c r="B116" s="424"/>
      <c r="C116" s="424"/>
      <c r="D116" s="427"/>
      <c r="E116" s="427"/>
      <c r="F116" s="427"/>
      <c r="G116" s="427"/>
      <c r="H116" s="95" t="s">
        <v>134</v>
      </c>
      <c r="I116" s="95">
        <v>12</v>
      </c>
      <c r="J116" s="101" t="str">
        <f t="shared" si="17"/>
        <v>Baja</v>
      </c>
      <c r="K116" s="321">
        <v>0.24</v>
      </c>
      <c r="L116" s="95" t="s">
        <v>226</v>
      </c>
      <c r="M116" s="298"/>
      <c r="N116" s="101" t="s">
        <v>136</v>
      </c>
      <c r="O116" s="321">
        <f t="shared" si="20"/>
        <v>0</v>
      </c>
      <c r="P116" s="101" t="str">
        <f t="shared" si="2"/>
        <v/>
      </c>
      <c r="Q116" s="95">
        <v>2</v>
      </c>
      <c r="R116" s="356" t="s">
        <v>783</v>
      </c>
      <c r="S116" s="97" t="str">
        <f t="shared" si="10"/>
        <v>Probabilidad</v>
      </c>
      <c r="T116" s="242" t="s">
        <v>138</v>
      </c>
      <c r="U116" s="242" t="s">
        <v>169</v>
      </c>
      <c r="V116" s="100" t="str">
        <f t="shared" si="18"/>
        <v>40%</v>
      </c>
      <c r="W116" s="242" t="s">
        <v>140</v>
      </c>
      <c r="X116" s="242" t="s">
        <v>141</v>
      </c>
      <c r="Y116" s="242" t="s">
        <v>142</v>
      </c>
      <c r="Z116" s="243">
        <f t="shared" si="4"/>
        <v>0.14399999999999999</v>
      </c>
      <c r="AA116" s="106" t="str">
        <f t="shared" si="5"/>
        <v>Muy Baja</v>
      </c>
      <c r="AB116" s="100">
        <f t="shared" si="6"/>
        <v>0.14399999999999999</v>
      </c>
      <c r="AC116" s="106" t="str">
        <f t="shared" si="7"/>
        <v>Leve</v>
      </c>
      <c r="AD116" s="100">
        <f t="shared" si="8"/>
        <v>0</v>
      </c>
      <c r="AE116" s="106" t="str">
        <f t="shared" si="9"/>
        <v>Bajo</v>
      </c>
      <c r="AF116" s="242" t="s">
        <v>143</v>
      </c>
      <c r="AG116" s="97" t="s">
        <v>784</v>
      </c>
      <c r="AH116" s="97" t="s">
        <v>759</v>
      </c>
      <c r="AI116" s="163">
        <v>44561</v>
      </c>
      <c r="AJ116" s="163">
        <v>44424</v>
      </c>
      <c r="AK116" s="217" t="s">
        <v>785</v>
      </c>
      <c r="AL116" s="97" t="s">
        <v>786</v>
      </c>
      <c r="AM116" s="264"/>
      <c r="AN116" s="260" t="s">
        <v>150</v>
      </c>
      <c r="AO116" s="294"/>
      <c r="AP116" s="294"/>
      <c r="AQ116" s="294"/>
      <c r="AR116" s="294"/>
      <c r="AS116" s="294"/>
      <c r="AT116" s="294"/>
      <c r="AU116" s="294"/>
      <c r="AV116" s="294"/>
      <c r="AW116" s="294"/>
      <c r="AX116" s="294"/>
      <c r="AY116" s="294"/>
      <c r="AZ116" s="294"/>
      <c r="BA116" s="294"/>
      <c r="BB116" s="294"/>
      <c r="BC116" s="294"/>
      <c r="BD116" s="294"/>
    </row>
    <row r="117" spans="1:56" ht="82.5">
      <c r="A117" s="425"/>
      <c r="B117" s="425"/>
      <c r="C117" s="425"/>
      <c r="D117" s="428"/>
      <c r="E117" s="428"/>
      <c r="F117" s="428"/>
      <c r="G117" s="428"/>
      <c r="H117" s="95" t="s">
        <v>134</v>
      </c>
      <c r="I117" s="95">
        <v>12</v>
      </c>
      <c r="J117" s="101" t="str">
        <f t="shared" si="17"/>
        <v>Baja</v>
      </c>
      <c r="K117" s="321">
        <v>0.14399999999999999</v>
      </c>
      <c r="L117" s="95" t="s">
        <v>226</v>
      </c>
      <c r="M117" s="321"/>
      <c r="N117" s="101" t="s">
        <v>136</v>
      </c>
      <c r="O117" s="321">
        <f t="shared" si="20"/>
        <v>0</v>
      </c>
      <c r="P117" s="101" t="str">
        <f t="shared" si="2"/>
        <v/>
      </c>
      <c r="Q117" s="95">
        <v>3</v>
      </c>
      <c r="R117" s="356" t="s">
        <v>787</v>
      </c>
      <c r="S117" s="97" t="str">
        <f t="shared" si="10"/>
        <v>Probabilidad</v>
      </c>
      <c r="T117" s="242" t="s">
        <v>138</v>
      </c>
      <c r="U117" s="242" t="s">
        <v>169</v>
      </c>
      <c r="V117" s="100" t="str">
        <f t="shared" si="18"/>
        <v>40%</v>
      </c>
      <c r="W117" s="242" t="s">
        <v>140</v>
      </c>
      <c r="X117" s="242" t="s">
        <v>141</v>
      </c>
      <c r="Y117" s="242" t="s">
        <v>142</v>
      </c>
      <c r="Z117" s="243">
        <f t="shared" si="4"/>
        <v>8.6399999999999991E-2</v>
      </c>
      <c r="AA117" s="106" t="str">
        <f t="shared" si="5"/>
        <v>Muy Baja</v>
      </c>
      <c r="AB117" s="100">
        <f t="shared" si="6"/>
        <v>8.6399999999999991E-2</v>
      </c>
      <c r="AC117" s="106" t="str">
        <f t="shared" si="7"/>
        <v>Leve</v>
      </c>
      <c r="AD117" s="100">
        <f t="shared" si="8"/>
        <v>0</v>
      </c>
      <c r="AE117" s="106" t="str">
        <f t="shared" si="9"/>
        <v>Bajo</v>
      </c>
      <c r="AF117" s="242" t="s">
        <v>143</v>
      </c>
      <c r="AG117" s="97" t="s">
        <v>784</v>
      </c>
      <c r="AH117" s="97" t="s">
        <v>759</v>
      </c>
      <c r="AI117" s="163">
        <v>44561</v>
      </c>
      <c r="AJ117" s="163">
        <v>44424</v>
      </c>
      <c r="AK117" s="97" t="s">
        <v>788</v>
      </c>
      <c r="AL117" s="97" t="s">
        <v>789</v>
      </c>
      <c r="AM117" s="199"/>
      <c r="AN117" s="260" t="s">
        <v>150</v>
      </c>
      <c r="AO117" s="294"/>
      <c r="AP117" s="294"/>
      <c r="AQ117" s="294"/>
      <c r="AR117" s="294"/>
      <c r="AS117" s="294"/>
      <c r="AT117" s="294"/>
      <c r="AU117" s="294"/>
      <c r="AV117" s="294"/>
      <c r="AW117" s="294"/>
      <c r="AX117" s="294"/>
      <c r="AY117" s="294"/>
      <c r="AZ117" s="294"/>
      <c r="BA117" s="294"/>
      <c r="BB117" s="294"/>
      <c r="BC117" s="294"/>
      <c r="BD117" s="294"/>
    </row>
    <row r="118" spans="1:56" s="293" customFormat="1" ht="115.5">
      <c r="A118" s="441">
        <v>62</v>
      </c>
      <c r="B118" s="441" t="s">
        <v>161</v>
      </c>
      <c r="C118" s="443" t="s">
        <v>774</v>
      </c>
      <c r="D118" s="445"/>
      <c r="E118" s="445" t="s">
        <v>790</v>
      </c>
      <c r="F118" s="445"/>
      <c r="G118" s="445" t="s">
        <v>791</v>
      </c>
      <c r="H118" s="205"/>
      <c r="I118" s="206"/>
      <c r="J118" s="334" t="str">
        <f t="shared" si="17"/>
        <v/>
      </c>
      <c r="K118" s="207" t="str">
        <f t="shared" ref="K118:K127" si="21">IF(J118="","",IF(J118="Muy Baja",0.2,IF(J118="Baja",0.4,IF(J118="Media",0.6,IF(J118="Alta",0.8,IF(J118="Muy Alta",1, ))))))</f>
        <v/>
      </c>
      <c r="L118" s="228"/>
      <c r="M118" s="229" t="s">
        <v>208</v>
      </c>
      <c r="N118" s="101" t="s">
        <v>136</v>
      </c>
      <c r="O118" s="207">
        <f t="shared" si="20"/>
        <v>0</v>
      </c>
      <c r="P118" s="208" t="str">
        <f t="shared" si="2"/>
        <v/>
      </c>
      <c r="Q118" s="206">
        <v>1</v>
      </c>
      <c r="R118" s="392" t="s">
        <v>792</v>
      </c>
      <c r="S118" s="209" t="str">
        <f t="shared" si="10"/>
        <v/>
      </c>
      <c r="T118" s="210"/>
      <c r="U118" s="210"/>
      <c r="V118" s="211" t="str">
        <f t="shared" si="18"/>
        <v/>
      </c>
      <c r="W118" s="210"/>
      <c r="X118" s="210"/>
      <c r="Y118" s="210"/>
      <c r="Z118" s="212" t="str">
        <f t="shared" si="4"/>
        <v/>
      </c>
      <c r="AA118" s="213" t="str">
        <f t="shared" si="5"/>
        <v/>
      </c>
      <c r="AB118" s="211" t="str">
        <f t="shared" si="6"/>
        <v/>
      </c>
      <c r="AC118" s="213" t="str">
        <f t="shared" si="7"/>
        <v/>
      </c>
      <c r="AD118" s="211" t="str">
        <f t="shared" si="8"/>
        <v/>
      </c>
      <c r="AE118" s="214" t="str">
        <f t="shared" si="9"/>
        <v/>
      </c>
      <c r="AF118" s="210"/>
      <c r="AG118" s="230" t="s">
        <v>793</v>
      </c>
      <c r="AH118" s="231"/>
      <c r="AI118" s="231"/>
      <c r="AJ118" s="231"/>
      <c r="AK118" s="231"/>
      <c r="AL118" s="231"/>
      <c r="AM118" s="232"/>
      <c r="AN118" s="233" t="s">
        <v>160</v>
      </c>
      <c r="AO118" s="295"/>
      <c r="AP118" s="295"/>
      <c r="AQ118" s="295"/>
      <c r="AR118" s="295"/>
      <c r="AS118" s="295"/>
      <c r="AT118" s="295"/>
      <c r="AU118" s="295"/>
      <c r="AV118" s="295"/>
      <c r="AW118" s="295"/>
      <c r="AX118" s="295"/>
      <c r="AY118" s="295"/>
      <c r="AZ118" s="295"/>
      <c r="BA118" s="295"/>
      <c r="BB118" s="295"/>
      <c r="BC118" s="295"/>
      <c r="BD118" s="295"/>
    </row>
    <row r="119" spans="1:56" s="293" customFormat="1" ht="16.5">
      <c r="A119" s="442"/>
      <c r="B119" s="442"/>
      <c r="C119" s="444"/>
      <c r="D119" s="446"/>
      <c r="E119" s="446"/>
      <c r="F119" s="446"/>
      <c r="G119" s="446"/>
      <c r="H119" s="205"/>
      <c r="I119" s="206"/>
      <c r="J119" s="334" t="str">
        <f t="shared" si="17"/>
        <v/>
      </c>
      <c r="K119" s="207" t="str">
        <f t="shared" si="21"/>
        <v/>
      </c>
      <c r="L119" s="228"/>
      <c r="M119" s="301"/>
      <c r="N119" s="101" t="s">
        <v>136</v>
      </c>
      <c r="O119" s="207">
        <f t="shared" si="20"/>
        <v>0</v>
      </c>
      <c r="P119" s="208" t="str">
        <f t="shared" si="2"/>
        <v/>
      </c>
      <c r="Q119" s="206">
        <v>2</v>
      </c>
      <c r="R119" s="392" t="s">
        <v>794</v>
      </c>
      <c r="S119" s="209" t="str">
        <f t="shared" si="10"/>
        <v/>
      </c>
      <c r="T119" s="210"/>
      <c r="U119" s="210"/>
      <c r="V119" s="211"/>
      <c r="W119" s="210"/>
      <c r="X119" s="210"/>
      <c r="Y119" s="210"/>
      <c r="Z119" s="212" t="str">
        <f t="shared" si="4"/>
        <v/>
      </c>
      <c r="AA119" s="213" t="str">
        <f t="shared" si="5"/>
        <v/>
      </c>
      <c r="AB119" s="211"/>
      <c r="AC119" s="213"/>
      <c r="AD119" s="211"/>
      <c r="AE119" s="214"/>
      <c r="AF119" s="210"/>
      <c r="AG119" s="171"/>
      <c r="AH119" s="234"/>
      <c r="AI119" s="234"/>
      <c r="AJ119" s="234"/>
      <c r="AK119" s="234"/>
      <c r="AL119" s="234"/>
      <c r="AM119" s="222"/>
      <c r="AN119" s="171"/>
      <c r="AO119" s="295"/>
      <c r="AP119" s="295"/>
      <c r="AQ119" s="295"/>
      <c r="AR119" s="295"/>
      <c r="AS119" s="295"/>
      <c r="AT119" s="295"/>
      <c r="AU119" s="295"/>
      <c r="AV119" s="295"/>
      <c r="AW119" s="295"/>
      <c r="AX119" s="295"/>
      <c r="AY119" s="295"/>
      <c r="AZ119" s="295"/>
      <c r="BA119" s="295"/>
      <c r="BB119" s="295"/>
      <c r="BC119" s="295"/>
      <c r="BD119" s="295"/>
    </row>
    <row r="120" spans="1:56" ht="297" customHeight="1">
      <c r="A120" s="423">
        <v>63</v>
      </c>
      <c r="B120" s="423" t="s">
        <v>203</v>
      </c>
      <c r="C120" s="423" t="s">
        <v>774</v>
      </c>
      <c r="D120" s="426" t="s">
        <v>151</v>
      </c>
      <c r="E120" s="426" t="s">
        <v>795</v>
      </c>
      <c r="F120" s="426" t="s">
        <v>796</v>
      </c>
      <c r="G120" s="426" t="s">
        <v>797</v>
      </c>
      <c r="H120" s="95" t="s">
        <v>207</v>
      </c>
      <c r="I120" s="95">
        <v>2</v>
      </c>
      <c r="J120" s="101" t="str">
        <f t="shared" si="17"/>
        <v>Muy Baja</v>
      </c>
      <c r="K120" s="321">
        <f t="shared" si="21"/>
        <v>0.2</v>
      </c>
      <c r="L120" s="327"/>
      <c r="M120" s="321" t="s">
        <v>208</v>
      </c>
      <c r="N120" s="101" t="s">
        <v>83</v>
      </c>
      <c r="O120" s="321">
        <f t="shared" si="20"/>
        <v>0.8</v>
      </c>
      <c r="P120" s="101" t="str">
        <f t="shared" si="2"/>
        <v>Alto</v>
      </c>
      <c r="Q120" s="95">
        <v>1</v>
      </c>
      <c r="R120" s="356" t="s">
        <v>798</v>
      </c>
      <c r="S120" s="97" t="str">
        <f t="shared" si="10"/>
        <v>Probabilidad</v>
      </c>
      <c r="T120" s="242" t="s">
        <v>138</v>
      </c>
      <c r="U120" s="242" t="s">
        <v>169</v>
      </c>
      <c r="V120" s="100" t="str">
        <f t="shared" ref="V120:V166" si="22">IF(AND(T120="Preventivo",U120="Automático"),"50%",IF(AND(T120="Preventivo",U120="Manual"),"40%",IF(AND(T120="Detectivo",U120="Automático"),"40%",IF(AND(T120="Detectivo",U120="Manual"),"30%",IF(AND(T120="Correctivo",U120="Automático"),"35%",IF(AND(T120="Correctivo",U120="Manual"),"25%",""))))))</f>
        <v>40%</v>
      </c>
      <c r="W120" s="242" t="s">
        <v>140</v>
      </c>
      <c r="X120" s="242" t="s">
        <v>141</v>
      </c>
      <c r="Y120" s="242" t="s">
        <v>142</v>
      </c>
      <c r="Z120" s="243">
        <f t="shared" si="4"/>
        <v>0.12</v>
      </c>
      <c r="AA120" s="106" t="str">
        <f t="shared" si="5"/>
        <v>Muy Baja</v>
      </c>
      <c r="AB120" s="100">
        <f t="shared" ref="AB120:AB166" si="23">+Z120</f>
        <v>0.12</v>
      </c>
      <c r="AC120" s="106" t="str">
        <f t="shared" ref="AC120:AC166" si="24">IFERROR(IF(AD120="","",IF(AD120&lt;=0.2,"Leve",IF(AD120&lt;=0.4,"Menor",IF(AD120&lt;=0.6,"Moderado",IF(AD120&lt;=0.8,"Mayor","Catastrófico"))))),"")</f>
        <v>Mayor</v>
      </c>
      <c r="AD120" s="100">
        <f t="shared" ref="AD120:AD166" si="25">IFERROR(IF(S120="Impacto",(O120-(+O120*V120)),IF(S120="Probabilidad",O120,"")),"")</f>
        <v>0.8</v>
      </c>
      <c r="AE120" s="106" t="str">
        <f t="shared" ref="AE120:AE166" si="26">IFERROR(IF(OR(AND(AA120="Muy Baja",AC120="Leve"),AND(AA120="Muy Baja",AC120="Menor"),AND(AA120="Baja",AC120="Leve")),"Bajo",IF(OR(AND(AA120="Muy baja",AC120="Moderado"),AND(AA120="Baja",AC120="Menor"),AND(AA120="Baja",AC120="Moderado"),AND(AA120="Media",AC120="Leve"),AND(AA120="Media",AC120="Menor"),AND(AA120="Media",AC120="Moderado"),AND(AA120="Alta",AC120="Leve"),AND(AA120="Alta",AC120="Menor")),"Moderado",IF(OR(AND(AA120="Muy Baja",AC120="Mayor"),AND(AA120="Baja",AC120="Mayor"),AND(AA120="Media",AC120="Mayor"),AND(AA120="Alta",AC120="Moderado"),AND(AA120="Alta",AC120="Mayor"),AND(AA120="Muy Alta",AC120="Leve"),AND(AA120="Muy Alta",AC120="Menor"),AND(AA120="Muy Alta",AC120="Moderado"),AND(AA120="Muy Alta",AC120="Mayor")),"Alto",IF(OR(AND(AA120="Muy Baja",AC120="Catastrófico"),AND(AA120="Baja",AC120="Catastrófico"),AND(AA120="Media",AC120="Catastrófico"),AND(AA120="Alta",AC120="Catastrófico"),AND(AA120="Muy Alta",AC120="Catastrófico")),"Extremo","")))),"")</f>
        <v>Alto</v>
      </c>
      <c r="AF120" s="242" t="s">
        <v>143</v>
      </c>
      <c r="AG120" s="123" t="s">
        <v>799</v>
      </c>
      <c r="AH120" s="123" t="s">
        <v>759</v>
      </c>
      <c r="AI120" s="97" t="s">
        <v>283</v>
      </c>
      <c r="AJ120" s="163">
        <v>44426</v>
      </c>
      <c r="AK120" s="97" t="s">
        <v>800</v>
      </c>
      <c r="AL120" s="223" t="s">
        <v>801</v>
      </c>
      <c r="AM120" s="123" t="s">
        <v>802</v>
      </c>
      <c r="AN120" s="260" t="s">
        <v>150</v>
      </c>
      <c r="AO120" s="294"/>
      <c r="AP120" s="294"/>
      <c r="AQ120" s="294"/>
      <c r="AR120" s="294"/>
      <c r="AS120" s="294"/>
      <c r="AT120" s="294"/>
      <c r="AU120" s="294"/>
      <c r="AV120" s="294"/>
      <c r="AW120" s="294"/>
      <c r="AX120" s="294"/>
      <c r="AY120" s="294"/>
      <c r="AZ120" s="294"/>
      <c r="BA120" s="294"/>
      <c r="BB120" s="294"/>
      <c r="BC120" s="294"/>
      <c r="BD120" s="294"/>
    </row>
    <row r="121" spans="1:56" ht="138.75" customHeight="1">
      <c r="A121" s="425"/>
      <c r="B121" s="425"/>
      <c r="C121" s="425"/>
      <c r="D121" s="428"/>
      <c r="E121" s="428"/>
      <c r="F121" s="428"/>
      <c r="G121" s="428"/>
      <c r="H121" s="95" t="s">
        <v>207</v>
      </c>
      <c r="I121" s="95">
        <v>2</v>
      </c>
      <c r="J121" s="101" t="str">
        <f t="shared" si="17"/>
        <v>Muy Baja</v>
      </c>
      <c r="K121" s="321">
        <f t="shared" si="21"/>
        <v>0.2</v>
      </c>
      <c r="L121" s="327"/>
      <c r="M121" s="321"/>
      <c r="N121" s="101" t="s">
        <v>83</v>
      </c>
      <c r="O121" s="321">
        <f t="shared" si="20"/>
        <v>0.8</v>
      </c>
      <c r="P121" s="101" t="str">
        <f t="shared" si="2"/>
        <v>Alto</v>
      </c>
      <c r="Q121" s="95">
        <v>2</v>
      </c>
      <c r="R121" s="356" t="s">
        <v>803</v>
      </c>
      <c r="S121" s="97" t="str">
        <f t="shared" si="10"/>
        <v>Probabilidad</v>
      </c>
      <c r="T121" s="242" t="s">
        <v>138</v>
      </c>
      <c r="U121" s="242" t="s">
        <v>169</v>
      </c>
      <c r="V121" s="100" t="str">
        <f t="shared" si="22"/>
        <v>40%</v>
      </c>
      <c r="W121" s="242" t="s">
        <v>140</v>
      </c>
      <c r="X121" s="242" t="s">
        <v>141</v>
      </c>
      <c r="Y121" s="242" t="s">
        <v>142</v>
      </c>
      <c r="Z121" s="243">
        <f t="shared" si="4"/>
        <v>0.12</v>
      </c>
      <c r="AA121" s="106" t="str">
        <f t="shared" si="5"/>
        <v>Muy Baja</v>
      </c>
      <c r="AB121" s="100">
        <f t="shared" si="23"/>
        <v>0.12</v>
      </c>
      <c r="AC121" s="106" t="str">
        <f t="shared" si="24"/>
        <v>Mayor</v>
      </c>
      <c r="AD121" s="100">
        <f t="shared" si="25"/>
        <v>0.8</v>
      </c>
      <c r="AE121" s="106" t="str">
        <f t="shared" si="26"/>
        <v>Alto</v>
      </c>
      <c r="AF121" s="242" t="s">
        <v>143</v>
      </c>
      <c r="AG121" s="261"/>
      <c r="AH121" s="261"/>
      <c r="AI121" s="97" t="s">
        <v>283</v>
      </c>
      <c r="AJ121" s="163">
        <v>44426</v>
      </c>
      <c r="AK121" s="97" t="s">
        <v>804</v>
      </c>
      <c r="AL121" s="97" t="s">
        <v>805</v>
      </c>
      <c r="AM121" s="199"/>
      <c r="AN121" s="260" t="s">
        <v>150</v>
      </c>
      <c r="AO121" s="294"/>
      <c r="AP121" s="294"/>
      <c r="AQ121" s="294"/>
      <c r="AR121" s="294"/>
      <c r="AS121" s="294"/>
      <c r="AT121" s="294"/>
      <c r="AU121" s="294"/>
      <c r="AV121" s="294"/>
      <c r="AW121" s="294"/>
      <c r="AX121" s="294"/>
      <c r="AY121" s="294"/>
      <c r="AZ121" s="294"/>
      <c r="BA121" s="294"/>
      <c r="BB121" s="294"/>
      <c r="BC121" s="294"/>
      <c r="BD121" s="294"/>
    </row>
    <row r="122" spans="1:56" ht="165" customHeight="1">
      <c r="A122" s="318">
        <v>64</v>
      </c>
      <c r="B122" s="318" t="s">
        <v>161</v>
      </c>
      <c r="C122" s="319" t="s">
        <v>806</v>
      </c>
      <c r="D122" s="95" t="s">
        <v>194</v>
      </c>
      <c r="E122" s="95" t="s">
        <v>807</v>
      </c>
      <c r="F122" s="95" t="s">
        <v>808</v>
      </c>
      <c r="G122" s="95" t="s">
        <v>809</v>
      </c>
      <c r="H122" s="95" t="s">
        <v>134</v>
      </c>
      <c r="I122" s="95">
        <v>320</v>
      </c>
      <c r="J122" s="101" t="str">
        <f t="shared" si="17"/>
        <v>Media</v>
      </c>
      <c r="K122" s="321">
        <f t="shared" si="21"/>
        <v>0.6</v>
      </c>
      <c r="L122" s="95" t="s">
        <v>184</v>
      </c>
      <c r="M122" s="321" t="s">
        <v>184</v>
      </c>
      <c r="N122" s="101" t="s">
        <v>136</v>
      </c>
      <c r="O122" s="321">
        <f t="shared" si="20"/>
        <v>0</v>
      </c>
      <c r="P122" s="101" t="str">
        <f t="shared" si="2"/>
        <v/>
      </c>
      <c r="Q122" s="95">
        <v>1</v>
      </c>
      <c r="R122" s="356" t="s">
        <v>810</v>
      </c>
      <c r="S122" s="97" t="str">
        <f t="shared" si="10"/>
        <v>Probabilidad</v>
      </c>
      <c r="T122" s="242" t="s">
        <v>138</v>
      </c>
      <c r="U122" s="242" t="s">
        <v>169</v>
      </c>
      <c r="V122" s="100" t="str">
        <f t="shared" si="22"/>
        <v>40%</v>
      </c>
      <c r="W122" s="242" t="s">
        <v>140</v>
      </c>
      <c r="X122" s="242" t="s">
        <v>141</v>
      </c>
      <c r="Y122" s="242" t="s">
        <v>142</v>
      </c>
      <c r="Z122" s="243">
        <f t="shared" si="4"/>
        <v>0.36</v>
      </c>
      <c r="AA122" s="106" t="str">
        <f t="shared" si="5"/>
        <v>Baja</v>
      </c>
      <c r="AB122" s="100">
        <f t="shared" si="23"/>
        <v>0.36</v>
      </c>
      <c r="AC122" s="106" t="str">
        <f t="shared" si="24"/>
        <v>Leve</v>
      </c>
      <c r="AD122" s="100">
        <f t="shared" si="25"/>
        <v>0</v>
      </c>
      <c r="AE122" s="106" t="str">
        <f t="shared" si="26"/>
        <v>Bajo</v>
      </c>
      <c r="AF122" s="242" t="s">
        <v>143</v>
      </c>
      <c r="AG122" s="97"/>
      <c r="AH122" s="97" t="s">
        <v>811</v>
      </c>
      <c r="AI122" s="97" t="s">
        <v>283</v>
      </c>
      <c r="AJ122" s="163">
        <v>44426</v>
      </c>
      <c r="AK122" s="97" t="s">
        <v>812</v>
      </c>
      <c r="AL122" s="97"/>
      <c r="AM122" s="97" t="s">
        <v>428</v>
      </c>
      <c r="AN122" s="260" t="s">
        <v>150</v>
      </c>
      <c r="AO122" s="294"/>
      <c r="AP122" s="294"/>
      <c r="AQ122" s="294"/>
      <c r="AR122" s="294"/>
      <c r="AS122" s="294"/>
      <c r="AT122" s="294"/>
      <c r="AU122" s="294"/>
      <c r="AV122" s="294"/>
      <c r="AW122" s="294"/>
      <c r="AX122" s="294"/>
      <c r="AY122" s="294"/>
      <c r="AZ122" s="294"/>
      <c r="BA122" s="294"/>
      <c r="BB122" s="294"/>
      <c r="BC122" s="294"/>
      <c r="BD122" s="294"/>
    </row>
    <row r="123" spans="1:56" ht="165" customHeight="1">
      <c r="A123" s="318">
        <v>65</v>
      </c>
      <c r="B123" s="318" t="s">
        <v>203</v>
      </c>
      <c r="C123" s="319" t="s">
        <v>806</v>
      </c>
      <c r="D123" s="95" t="s">
        <v>194</v>
      </c>
      <c r="E123" s="95" t="s">
        <v>813</v>
      </c>
      <c r="F123" s="95" t="s">
        <v>814</v>
      </c>
      <c r="G123" s="95" t="s">
        <v>815</v>
      </c>
      <c r="H123" s="95" t="s">
        <v>166</v>
      </c>
      <c r="I123" s="95">
        <v>320</v>
      </c>
      <c r="J123" s="101" t="str">
        <f t="shared" si="17"/>
        <v>Media</v>
      </c>
      <c r="K123" s="321">
        <f t="shared" si="21"/>
        <v>0.6</v>
      </c>
      <c r="L123" s="95" t="s">
        <v>184</v>
      </c>
      <c r="M123" s="321" t="s">
        <v>184</v>
      </c>
      <c r="N123" s="101" t="s">
        <v>136</v>
      </c>
      <c r="O123" s="321">
        <f t="shared" si="20"/>
        <v>0</v>
      </c>
      <c r="P123" s="101" t="str">
        <f t="shared" si="2"/>
        <v/>
      </c>
      <c r="Q123" s="95">
        <v>1</v>
      </c>
      <c r="R123" s="356" t="s">
        <v>816</v>
      </c>
      <c r="S123" s="97" t="str">
        <f t="shared" si="10"/>
        <v>Probabilidad</v>
      </c>
      <c r="T123" s="242" t="s">
        <v>138</v>
      </c>
      <c r="U123" s="242" t="s">
        <v>169</v>
      </c>
      <c r="V123" s="100" t="str">
        <f t="shared" si="22"/>
        <v>40%</v>
      </c>
      <c r="W123" s="242" t="s">
        <v>140</v>
      </c>
      <c r="X123" s="242" t="s">
        <v>141</v>
      </c>
      <c r="Y123" s="242" t="s">
        <v>142</v>
      </c>
      <c r="Z123" s="243">
        <f t="shared" si="4"/>
        <v>0.36</v>
      </c>
      <c r="AA123" s="106" t="str">
        <f t="shared" si="5"/>
        <v>Baja</v>
      </c>
      <c r="AB123" s="100">
        <f t="shared" si="23"/>
        <v>0.36</v>
      </c>
      <c r="AC123" s="106" t="str">
        <f t="shared" si="24"/>
        <v>Leve</v>
      </c>
      <c r="AD123" s="100">
        <f t="shared" si="25"/>
        <v>0</v>
      </c>
      <c r="AE123" s="106" t="str">
        <f t="shared" si="26"/>
        <v>Bajo</v>
      </c>
      <c r="AF123" s="242" t="s">
        <v>143</v>
      </c>
      <c r="AG123" s="97"/>
      <c r="AH123" s="97" t="s">
        <v>811</v>
      </c>
      <c r="AI123" s="97" t="s">
        <v>283</v>
      </c>
      <c r="AJ123" s="163">
        <v>44426</v>
      </c>
      <c r="AK123" s="97" t="s">
        <v>817</v>
      </c>
      <c r="AL123" s="97"/>
      <c r="AM123" s="97" t="s">
        <v>428</v>
      </c>
      <c r="AN123" s="260" t="s">
        <v>150</v>
      </c>
      <c r="AO123" s="294"/>
      <c r="AP123" s="294"/>
      <c r="AQ123" s="294"/>
      <c r="AR123" s="294"/>
      <c r="AS123" s="294"/>
      <c r="AT123" s="294"/>
      <c r="AU123" s="294"/>
      <c r="AV123" s="294"/>
      <c r="AW123" s="294"/>
      <c r="AX123" s="294"/>
      <c r="AY123" s="294"/>
      <c r="AZ123" s="294"/>
      <c r="BA123" s="294"/>
      <c r="BB123" s="294"/>
      <c r="BC123" s="294"/>
      <c r="BD123" s="294"/>
    </row>
    <row r="124" spans="1:56" ht="409.5">
      <c r="A124" s="423">
        <v>66</v>
      </c>
      <c r="B124" s="423" t="s">
        <v>818</v>
      </c>
      <c r="C124" s="423" t="s">
        <v>819</v>
      </c>
      <c r="D124" s="426" t="s">
        <v>151</v>
      </c>
      <c r="E124" s="426" t="s">
        <v>820</v>
      </c>
      <c r="F124" s="426" t="s">
        <v>821</v>
      </c>
      <c r="G124" s="426" t="s">
        <v>822</v>
      </c>
      <c r="H124" s="95" t="s">
        <v>134</v>
      </c>
      <c r="I124" s="95">
        <v>4</v>
      </c>
      <c r="J124" s="101" t="str">
        <f t="shared" si="17"/>
        <v>Baja</v>
      </c>
      <c r="K124" s="321">
        <f t="shared" si="21"/>
        <v>0.4</v>
      </c>
      <c r="L124" s="327" t="s">
        <v>184</v>
      </c>
      <c r="M124" s="168" t="s">
        <v>184</v>
      </c>
      <c r="N124" s="101" t="s">
        <v>136</v>
      </c>
      <c r="O124" s="321">
        <f t="shared" si="20"/>
        <v>0</v>
      </c>
      <c r="P124" s="101" t="str">
        <f t="shared" si="2"/>
        <v/>
      </c>
      <c r="Q124" s="95">
        <v>1</v>
      </c>
      <c r="R124" s="350" t="s">
        <v>823</v>
      </c>
      <c r="S124" s="97" t="str">
        <f t="shared" si="10"/>
        <v>Probabilidad</v>
      </c>
      <c r="T124" s="242" t="s">
        <v>138</v>
      </c>
      <c r="U124" s="242" t="s">
        <v>169</v>
      </c>
      <c r="V124" s="100" t="str">
        <f t="shared" si="22"/>
        <v>40%</v>
      </c>
      <c r="W124" s="242" t="s">
        <v>140</v>
      </c>
      <c r="X124" s="242" t="s">
        <v>360</v>
      </c>
      <c r="Y124" s="242" t="s">
        <v>142</v>
      </c>
      <c r="Z124" s="243">
        <f t="shared" si="4"/>
        <v>0.24</v>
      </c>
      <c r="AA124" s="106" t="str">
        <f t="shared" si="5"/>
        <v>Baja</v>
      </c>
      <c r="AB124" s="100">
        <f t="shared" si="23"/>
        <v>0.24</v>
      </c>
      <c r="AC124" s="106" t="str">
        <f t="shared" si="24"/>
        <v>Leve</v>
      </c>
      <c r="AD124" s="100">
        <f t="shared" si="25"/>
        <v>0</v>
      </c>
      <c r="AE124" s="106" t="str">
        <f t="shared" si="26"/>
        <v>Bajo</v>
      </c>
      <c r="AF124" s="242" t="s">
        <v>143</v>
      </c>
      <c r="AG124" s="123" t="s">
        <v>824</v>
      </c>
      <c r="AH124" s="96" t="s">
        <v>825</v>
      </c>
      <c r="AI124" s="197"/>
      <c r="AJ124" s="163">
        <v>44426</v>
      </c>
      <c r="AK124" s="196" t="s">
        <v>826</v>
      </c>
      <c r="AL124" s="196" t="s">
        <v>827</v>
      </c>
      <c r="AM124" s="123" t="s">
        <v>828</v>
      </c>
      <c r="AN124" s="260" t="s">
        <v>150</v>
      </c>
      <c r="AO124" s="294"/>
      <c r="AP124" s="294"/>
      <c r="AQ124" s="294"/>
      <c r="AR124" s="294"/>
      <c r="AS124" s="294"/>
      <c r="AT124" s="294"/>
      <c r="AU124" s="294"/>
      <c r="AV124" s="294"/>
      <c r="AW124" s="294"/>
      <c r="AX124" s="294"/>
      <c r="AY124" s="294"/>
      <c r="AZ124" s="294"/>
      <c r="BA124" s="294"/>
      <c r="BB124" s="294"/>
      <c r="BC124" s="294"/>
      <c r="BD124" s="294"/>
    </row>
    <row r="125" spans="1:56" ht="270.75">
      <c r="A125" s="424"/>
      <c r="B125" s="424"/>
      <c r="C125" s="424"/>
      <c r="D125" s="427"/>
      <c r="E125" s="427"/>
      <c r="F125" s="427"/>
      <c r="G125" s="427"/>
      <c r="H125" s="95" t="s">
        <v>134</v>
      </c>
      <c r="I125" s="95">
        <v>4</v>
      </c>
      <c r="J125" s="101" t="str">
        <f t="shared" si="17"/>
        <v>Baja</v>
      </c>
      <c r="K125" s="321">
        <f t="shared" si="21"/>
        <v>0.4</v>
      </c>
      <c r="L125" s="327" t="s">
        <v>184</v>
      </c>
      <c r="M125" s="303"/>
      <c r="N125" s="101" t="s">
        <v>136</v>
      </c>
      <c r="O125" s="321">
        <f t="shared" si="20"/>
        <v>0</v>
      </c>
      <c r="P125" s="101" t="str">
        <f t="shared" si="2"/>
        <v/>
      </c>
      <c r="Q125" s="95">
        <v>2</v>
      </c>
      <c r="R125" s="389" t="s">
        <v>829</v>
      </c>
      <c r="S125" s="97" t="str">
        <f t="shared" si="10"/>
        <v>Probabilidad</v>
      </c>
      <c r="T125" s="242" t="s">
        <v>138</v>
      </c>
      <c r="U125" s="242" t="s">
        <v>169</v>
      </c>
      <c r="V125" s="100" t="str">
        <f t="shared" si="22"/>
        <v>40%</v>
      </c>
      <c r="W125" s="242" t="s">
        <v>140</v>
      </c>
      <c r="X125" s="242" t="s">
        <v>360</v>
      </c>
      <c r="Y125" s="242" t="s">
        <v>142</v>
      </c>
      <c r="Z125" s="243">
        <f t="shared" si="4"/>
        <v>0.24</v>
      </c>
      <c r="AA125" s="106" t="str">
        <f t="shared" si="5"/>
        <v>Baja</v>
      </c>
      <c r="AB125" s="100">
        <f t="shared" si="23"/>
        <v>0.24</v>
      </c>
      <c r="AC125" s="106" t="str">
        <f t="shared" si="24"/>
        <v>Leve</v>
      </c>
      <c r="AD125" s="100">
        <f t="shared" si="25"/>
        <v>0</v>
      </c>
      <c r="AE125" s="106" t="str">
        <f t="shared" si="26"/>
        <v>Bajo</v>
      </c>
      <c r="AF125" s="242" t="s">
        <v>143</v>
      </c>
      <c r="AG125" s="262"/>
      <c r="AH125" s="277" t="s">
        <v>830</v>
      </c>
      <c r="AI125" s="200"/>
      <c r="AJ125" s="163">
        <v>44426</v>
      </c>
      <c r="AK125" s="198" t="s">
        <v>831</v>
      </c>
      <c r="AL125" s="235" t="s">
        <v>832</v>
      </c>
      <c r="AM125" s="264"/>
      <c r="AN125" s="260" t="s">
        <v>150</v>
      </c>
      <c r="AO125" s="294"/>
      <c r="AP125" s="294"/>
      <c r="AQ125" s="294"/>
      <c r="AR125" s="294"/>
      <c r="AS125" s="294"/>
      <c r="AT125" s="294"/>
      <c r="AU125" s="294"/>
      <c r="AV125" s="294"/>
      <c r="AW125" s="294"/>
      <c r="AX125" s="294"/>
      <c r="AY125" s="294"/>
      <c r="AZ125" s="294"/>
      <c r="BA125" s="294"/>
      <c r="BB125" s="294"/>
      <c r="BC125" s="294"/>
      <c r="BD125" s="294"/>
    </row>
    <row r="126" spans="1:56" ht="165" customHeight="1">
      <c r="A126" s="425"/>
      <c r="B126" s="425"/>
      <c r="C126" s="425"/>
      <c r="D126" s="428"/>
      <c r="E126" s="428"/>
      <c r="F126" s="428"/>
      <c r="G126" s="428"/>
      <c r="H126" s="95" t="s">
        <v>134</v>
      </c>
      <c r="I126" s="95">
        <v>4</v>
      </c>
      <c r="J126" s="101" t="str">
        <f t="shared" si="17"/>
        <v>Baja</v>
      </c>
      <c r="K126" s="321">
        <f t="shared" si="21"/>
        <v>0.4</v>
      </c>
      <c r="L126" s="327" t="s">
        <v>184</v>
      </c>
      <c r="M126" s="298"/>
      <c r="N126" s="101" t="s">
        <v>136</v>
      </c>
      <c r="O126" s="321">
        <f t="shared" si="20"/>
        <v>0</v>
      </c>
      <c r="P126" s="101" t="str">
        <f t="shared" si="2"/>
        <v/>
      </c>
      <c r="Q126" s="95">
        <v>3</v>
      </c>
      <c r="R126" s="389" t="s">
        <v>833</v>
      </c>
      <c r="S126" s="97" t="str">
        <f t="shared" si="10"/>
        <v>Probabilidad</v>
      </c>
      <c r="T126" s="242" t="s">
        <v>138</v>
      </c>
      <c r="U126" s="242" t="s">
        <v>169</v>
      </c>
      <c r="V126" s="100" t="str">
        <f t="shared" si="22"/>
        <v>40%</v>
      </c>
      <c r="W126" s="242" t="s">
        <v>140</v>
      </c>
      <c r="X126" s="242" t="s">
        <v>141</v>
      </c>
      <c r="Y126" s="242" t="s">
        <v>142</v>
      </c>
      <c r="Z126" s="243">
        <f t="shared" si="4"/>
        <v>0.24</v>
      </c>
      <c r="AA126" s="106" t="str">
        <f t="shared" si="5"/>
        <v>Baja</v>
      </c>
      <c r="AB126" s="100">
        <f t="shared" si="23"/>
        <v>0.24</v>
      </c>
      <c r="AC126" s="106" t="str">
        <f t="shared" si="24"/>
        <v>Leve</v>
      </c>
      <c r="AD126" s="100">
        <f t="shared" si="25"/>
        <v>0</v>
      </c>
      <c r="AE126" s="106" t="str">
        <f t="shared" si="26"/>
        <v>Bajo</v>
      </c>
      <c r="AF126" s="242" t="s">
        <v>143</v>
      </c>
      <c r="AG126" s="261"/>
      <c r="AH126" s="261"/>
      <c r="AI126" s="200"/>
      <c r="AJ126" s="163">
        <v>44426</v>
      </c>
      <c r="AK126" s="198" t="s">
        <v>834</v>
      </c>
      <c r="AL126" s="198" t="s">
        <v>835</v>
      </c>
      <c r="AM126" s="199"/>
      <c r="AN126" s="260" t="s">
        <v>150</v>
      </c>
      <c r="AO126" s="294"/>
      <c r="AP126" s="294"/>
      <c r="AQ126" s="294"/>
      <c r="AR126" s="294"/>
      <c r="AS126" s="294"/>
      <c r="AT126" s="294"/>
      <c r="AU126" s="294"/>
      <c r="AV126" s="294"/>
      <c r="AW126" s="294"/>
      <c r="AX126" s="294"/>
      <c r="AY126" s="294"/>
      <c r="AZ126" s="294"/>
      <c r="BA126" s="294"/>
      <c r="BB126" s="294"/>
      <c r="BC126" s="294"/>
      <c r="BD126" s="294"/>
    </row>
    <row r="127" spans="1:56" ht="409.5">
      <c r="A127" s="423">
        <v>67</v>
      </c>
      <c r="B127" s="423" t="s">
        <v>818</v>
      </c>
      <c r="C127" s="423" t="s">
        <v>819</v>
      </c>
      <c r="D127" s="429" t="s">
        <v>151</v>
      </c>
      <c r="E127" s="429" t="s">
        <v>836</v>
      </c>
      <c r="F127" s="429" t="s">
        <v>837</v>
      </c>
      <c r="G127" s="426" t="s">
        <v>838</v>
      </c>
      <c r="H127" s="302" t="s">
        <v>134</v>
      </c>
      <c r="I127" s="304">
        <v>2</v>
      </c>
      <c r="J127" s="101" t="str">
        <f t="shared" si="17"/>
        <v>Muy Baja</v>
      </c>
      <c r="K127" s="321">
        <f t="shared" si="21"/>
        <v>0.2</v>
      </c>
      <c r="L127" s="302" t="s">
        <v>184</v>
      </c>
      <c r="M127" s="168" t="s">
        <v>184</v>
      </c>
      <c r="N127" s="101" t="s">
        <v>136</v>
      </c>
      <c r="O127" s="321">
        <f t="shared" si="20"/>
        <v>0</v>
      </c>
      <c r="P127" s="101" t="str">
        <f t="shared" si="2"/>
        <v/>
      </c>
      <c r="Q127" s="124">
        <v>1</v>
      </c>
      <c r="R127" s="390" t="s">
        <v>839</v>
      </c>
      <c r="S127" s="97" t="str">
        <f t="shared" si="10"/>
        <v>Probabilidad</v>
      </c>
      <c r="T127" s="242" t="s">
        <v>138</v>
      </c>
      <c r="U127" s="242" t="s">
        <v>169</v>
      </c>
      <c r="V127" s="100" t="str">
        <f t="shared" si="22"/>
        <v>40%</v>
      </c>
      <c r="W127" s="242" t="s">
        <v>287</v>
      </c>
      <c r="X127" s="242" t="s">
        <v>360</v>
      </c>
      <c r="Y127" s="242" t="s">
        <v>142</v>
      </c>
      <c r="Z127" s="243">
        <f t="shared" si="4"/>
        <v>0.12</v>
      </c>
      <c r="AA127" s="106" t="str">
        <f t="shared" si="5"/>
        <v>Muy Baja</v>
      </c>
      <c r="AB127" s="100">
        <f t="shared" si="23"/>
        <v>0.12</v>
      </c>
      <c r="AC127" s="106" t="str">
        <f t="shared" si="24"/>
        <v>Leve</v>
      </c>
      <c r="AD127" s="100">
        <f t="shared" si="25"/>
        <v>0</v>
      </c>
      <c r="AE127" s="106" t="str">
        <f t="shared" si="26"/>
        <v>Bajo</v>
      </c>
      <c r="AF127" s="242" t="s">
        <v>143</v>
      </c>
      <c r="AG127" s="202" t="s">
        <v>840</v>
      </c>
      <c r="AH127" s="96" t="s">
        <v>830</v>
      </c>
      <c r="AI127" s="197"/>
      <c r="AJ127" s="163">
        <v>44426</v>
      </c>
      <c r="AK127" s="196" t="s">
        <v>831</v>
      </c>
      <c r="AL127" s="196" t="s">
        <v>841</v>
      </c>
      <c r="AM127" s="123" t="s">
        <v>842</v>
      </c>
      <c r="AN127" s="260" t="s">
        <v>150</v>
      </c>
      <c r="AO127" s="294"/>
      <c r="AP127" s="294"/>
      <c r="AQ127" s="294"/>
      <c r="AR127" s="294"/>
      <c r="AS127" s="294"/>
      <c r="AT127" s="294"/>
      <c r="AU127" s="294"/>
      <c r="AV127" s="294"/>
      <c r="AW127" s="294"/>
      <c r="AX127" s="294"/>
      <c r="AY127" s="294"/>
      <c r="AZ127" s="294"/>
      <c r="BA127" s="294"/>
      <c r="BB127" s="294"/>
      <c r="BC127" s="294"/>
      <c r="BD127" s="294"/>
    </row>
    <row r="128" spans="1:56" ht="247.5">
      <c r="A128" s="425"/>
      <c r="B128" s="425"/>
      <c r="C128" s="425"/>
      <c r="D128" s="431"/>
      <c r="E128" s="431"/>
      <c r="F128" s="431"/>
      <c r="G128" s="428"/>
      <c r="H128" s="302" t="s">
        <v>134</v>
      </c>
      <c r="I128" s="304">
        <v>2</v>
      </c>
      <c r="J128" s="101" t="str">
        <f t="shared" si="17"/>
        <v>Muy Baja</v>
      </c>
      <c r="K128" s="321">
        <v>0.12</v>
      </c>
      <c r="L128" s="302" t="s">
        <v>184</v>
      </c>
      <c r="M128" s="298"/>
      <c r="N128" s="101" t="s">
        <v>136</v>
      </c>
      <c r="O128" s="321">
        <f t="shared" si="20"/>
        <v>0</v>
      </c>
      <c r="P128" s="101" t="str">
        <f t="shared" si="2"/>
        <v/>
      </c>
      <c r="Q128" s="311">
        <v>2</v>
      </c>
      <c r="R128" s="391" t="s">
        <v>843</v>
      </c>
      <c r="S128" s="97" t="str">
        <f t="shared" si="10"/>
        <v>Probabilidad</v>
      </c>
      <c r="T128" s="242" t="s">
        <v>138</v>
      </c>
      <c r="U128" s="242" t="s">
        <v>169</v>
      </c>
      <c r="V128" s="100" t="str">
        <f t="shared" si="22"/>
        <v>40%</v>
      </c>
      <c r="W128" s="242" t="s">
        <v>287</v>
      </c>
      <c r="X128" s="242" t="s">
        <v>360</v>
      </c>
      <c r="Y128" s="242" t="s">
        <v>142</v>
      </c>
      <c r="Z128" s="243">
        <f t="shared" si="4"/>
        <v>7.1999999999999995E-2</v>
      </c>
      <c r="AA128" s="106" t="str">
        <f t="shared" si="5"/>
        <v>Muy Baja</v>
      </c>
      <c r="AB128" s="100">
        <f t="shared" si="23"/>
        <v>7.1999999999999995E-2</v>
      </c>
      <c r="AC128" s="106" t="str">
        <f t="shared" si="24"/>
        <v>Leve</v>
      </c>
      <c r="AD128" s="100">
        <f t="shared" si="25"/>
        <v>0</v>
      </c>
      <c r="AE128" s="106" t="str">
        <f t="shared" si="26"/>
        <v>Bajo</v>
      </c>
      <c r="AF128" s="242" t="s">
        <v>143</v>
      </c>
      <c r="AG128" s="96" t="s">
        <v>844</v>
      </c>
      <c r="AH128" s="198" t="s">
        <v>845</v>
      </c>
      <c r="AI128" s="200"/>
      <c r="AJ128" s="163">
        <v>44426</v>
      </c>
      <c r="AK128" s="198" t="s">
        <v>826</v>
      </c>
      <c r="AL128" s="198" t="s">
        <v>846</v>
      </c>
      <c r="AM128" s="199"/>
      <c r="AN128" s="260" t="s">
        <v>150</v>
      </c>
      <c r="AO128" s="294"/>
      <c r="AP128" s="294"/>
      <c r="AQ128" s="294"/>
      <c r="AR128" s="294"/>
      <c r="AS128" s="294"/>
      <c r="AT128" s="294"/>
      <c r="AU128" s="294"/>
      <c r="AV128" s="294"/>
      <c r="AW128" s="294"/>
      <c r="AX128" s="294"/>
      <c r="AY128" s="294"/>
      <c r="AZ128" s="294"/>
      <c r="BA128" s="294"/>
      <c r="BB128" s="294"/>
      <c r="BC128" s="294"/>
      <c r="BD128" s="294"/>
    </row>
    <row r="129" spans="1:56" ht="409.5">
      <c r="A129" s="423">
        <v>68</v>
      </c>
      <c r="B129" s="423" t="s">
        <v>847</v>
      </c>
      <c r="C129" s="423" t="s">
        <v>819</v>
      </c>
      <c r="D129" s="429" t="s">
        <v>151</v>
      </c>
      <c r="E129" s="429" t="s">
        <v>848</v>
      </c>
      <c r="F129" s="429" t="s">
        <v>849</v>
      </c>
      <c r="G129" s="426" t="s">
        <v>850</v>
      </c>
      <c r="H129" s="95" t="s">
        <v>315</v>
      </c>
      <c r="I129" s="95">
        <v>120</v>
      </c>
      <c r="J129" s="101" t="str">
        <f t="shared" si="17"/>
        <v>Media</v>
      </c>
      <c r="K129" s="321">
        <f>IF(J129="","",IF(J129="Muy Baja",0.2,IF(J129="Baja",0.4,IF(J129="Media",0.6,IF(J129="Alta",0.8,IF(J129="Muy Alta",1, ))))))</f>
        <v>0.6</v>
      </c>
      <c r="L129" s="327" t="s">
        <v>184</v>
      </c>
      <c r="M129" s="168" t="s">
        <v>184</v>
      </c>
      <c r="N129" s="101" t="s">
        <v>136</v>
      </c>
      <c r="O129" s="321">
        <f t="shared" si="20"/>
        <v>0</v>
      </c>
      <c r="P129" s="101" t="str">
        <f t="shared" si="2"/>
        <v/>
      </c>
      <c r="Q129" s="95">
        <v>1</v>
      </c>
      <c r="R129" s="350" t="s">
        <v>851</v>
      </c>
      <c r="S129" s="97" t="str">
        <f t="shared" si="10"/>
        <v>Probabilidad</v>
      </c>
      <c r="T129" s="242" t="s">
        <v>138</v>
      </c>
      <c r="U129" s="242" t="s">
        <v>169</v>
      </c>
      <c r="V129" s="100" t="str">
        <f t="shared" si="22"/>
        <v>40%</v>
      </c>
      <c r="W129" s="242" t="s">
        <v>140</v>
      </c>
      <c r="X129" s="242" t="s">
        <v>141</v>
      </c>
      <c r="Y129" s="242" t="s">
        <v>142</v>
      </c>
      <c r="Z129" s="243">
        <f t="shared" si="4"/>
        <v>0.36</v>
      </c>
      <c r="AA129" s="106" t="str">
        <f t="shared" si="5"/>
        <v>Baja</v>
      </c>
      <c r="AB129" s="100">
        <f t="shared" si="23"/>
        <v>0.36</v>
      </c>
      <c r="AC129" s="106" t="str">
        <f t="shared" si="24"/>
        <v>Leve</v>
      </c>
      <c r="AD129" s="100">
        <f t="shared" si="25"/>
        <v>0</v>
      </c>
      <c r="AE129" s="106" t="str">
        <f t="shared" si="26"/>
        <v>Bajo</v>
      </c>
      <c r="AF129" s="242" t="s">
        <v>143</v>
      </c>
      <c r="AG129" s="164" t="s">
        <v>852</v>
      </c>
      <c r="AH129" s="164" t="s">
        <v>830</v>
      </c>
      <c r="AI129" s="215"/>
      <c r="AJ129" s="163">
        <v>44426</v>
      </c>
      <c r="AK129" s="196" t="s">
        <v>853</v>
      </c>
      <c r="AL129" s="96"/>
      <c r="AM129" s="199" t="s">
        <v>854</v>
      </c>
      <c r="AN129" s="260" t="s">
        <v>150</v>
      </c>
      <c r="AO129" s="294"/>
      <c r="AP129" s="294"/>
      <c r="AQ129" s="294"/>
      <c r="AR129" s="294"/>
      <c r="AS129" s="294"/>
      <c r="AT129" s="294"/>
      <c r="AU129" s="294"/>
      <c r="AV129" s="294"/>
      <c r="AW129" s="294"/>
      <c r="AX129" s="294"/>
      <c r="AY129" s="294"/>
      <c r="AZ129" s="294"/>
      <c r="BA129" s="294"/>
      <c r="BB129" s="294"/>
      <c r="BC129" s="294"/>
      <c r="BD129" s="294"/>
    </row>
    <row r="130" spans="1:56" ht="264" customHeight="1">
      <c r="A130" s="424"/>
      <c r="B130" s="424"/>
      <c r="C130" s="424"/>
      <c r="D130" s="430"/>
      <c r="E130" s="430"/>
      <c r="F130" s="430"/>
      <c r="G130" s="427"/>
      <c r="H130" s="95" t="s">
        <v>315</v>
      </c>
      <c r="I130" s="95">
        <v>120</v>
      </c>
      <c r="J130" s="101" t="str">
        <f t="shared" si="17"/>
        <v>Media</v>
      </c>
      <c r="K130" s="321">
        <v>0.36</v>
      </c>
      <c r="L130" s="327" t="s">
        <v>184</v>
      </c>
      <c r="M130" s="303"/>
      <c r="N130" s="101" t="s">
        <v>136</v>
      </c>
      <c r="O130" s="321">
        <f t="shared" si="20"/>
        <v>0</v>
      </c>
      <c r="P130" s="101" t="str">
        <f t="shared" si="2"/>
        <v/>
      </c>
      <c r="Q130" s="95">
        <v>2</v>
      </c>
      <c r="R130" s="389" t="s">
        <v>855</v>
      </c>
      <c r="S130" s="97" t="str">
        <f t="shared" si="10"/>
        <v>Impacto</v>
      </c>
      <c r="T130" s="242" t="s">
        <v>468</v>
      </c>
      <c r="U130" s="242" t="s">
        <v>169</v>
      </c>
      <c r="V130" s="100" t="str">
        <f t="shared" si="22"/>
        <v>25%</v>
      </c>
      <c r="W130" s="242" t="s">
        <v>140</v>
      </c>
      <c r="X130" s="242" t="s">
        <v>141</v>
      </c>
      <c r="Y130" s="242" t="s">
        <v>142</v>
      </c>
      <c r="Z130" s="243">
        <f t="shared" si="4"/>
        <v>0.36</v>
      </c>
      <c r="AA130" s="106" t="str">
        <f t="shared" si="5"/>
        <v>Baja</v>
      </c>
      <c r="AB130" s="100">
        <f t="shared" si="23"/>
        <v>0.36</v>
      </c>
      <c r="AC130" s="106" t="str">
        <f t="shared" si="24"/>
        <v>Leve</v>
      </c>
      <c r="AD130" s="100">
        <f t="shared" si="25"/>
        <v>0</v>
      </c>
      <c r="AE130" s="106" t="str">
        <f t="shared" si="26"/>
        <v>Bajo</v>
      </c>
      <c r="AF130" s="242" t="s">
        <v>143</v>
      </c>
      <c r="AG130" s="262"/>
      <c r="AH130" s="262"/>
      <c r="AI130" s="262"/>
      <c r="AJ130" s="163">
        <v>44426</v>
      </c>
      <c r="AK130" s="198" t="s">
        <v>856</v>
      </c>
      <c r="AL130" s="166" t="s">
        <v>857</v>
      </c>
      <c r="AM130" s="97" t="s">
        <v>858</v>
      </c>
      <c r="AN130" s="260" t="s">
        <v>150</v>
      </c>
      <c r="AO130" s="294"/>
      <c r="AP130" s="294"/>
      <c r="AQ130" s="294"/>
      <c r="AR130" s="294"/>
      <c r="AS130" s="294"/>
      <c r="AT130" s="294"/>
      <c r="AU130" s="294"/>
      <c r="AV130" s="294"/>
      <c r="AW130" s="294"/>
      <c r="AX130" s="294"/>
      <c r="AY130" s="294"/>
      <c r="AZ130" s="294"/>
      <c r="BA130" s="294"/>
      <c r="BB130" s="294"/>
      <c r="BC130" s="294"/>
      <c r="BD130" s="294"/>
    </row>
    <row r="131" spans="1:56" ht="409.5">
      <c r="A131" s="425"/>
      <c r="B131" s="425"/>
      <c r="C131" s="425"/>
      <c r="D131" s="431"/>
      <c r="E131" s="431"/>
      <c r="F131" s="431"/>
      <c r="G131" s="428"/>
      <c r="H131" s="95" t="s">
        <v>315</v>
      </c>
      <c r="I131" s="95">
        <v>120</v>
      </c>
      <c r="J131" s="101" t="str">
        <f t="shared" si="17"/>
        <v>Media</v>
      </c>
      <c r="K131" s="321">
        <v>0.25</v>
      </c>
      <c r="L131" s="327" t="s">
        <v>184</v>
      </c>
      <c r="M131" s="298"/>
      <c r="N131" s="101" t="s">
        <v>136</v>
      </c>
      <c r="O131" s="321">
        <v>0.45</v>
      </c>
      <c r="P131" s="101" t="str">
        <f t="shared" si="2"/>
        <v/>
      </c>
      <c r="Q131" s="95">
        <v>3</v>
      </c>
      <c r="R131" s="389" t="s">
        <v>843</v>
      </c>
      <c r="S131" s="97" t="str">
        <f t="shared" si="10"/>
        <v>Probabilidad</v>
      </c>
      <c r="T131" s="242" t="s">
        <v>138</v>
      </c>
      <c r="U131" s="242" t="s">
        <v>169</v>
      </c>
      <c r="V131" s="100" t="str">
        <f t="shared" si="22"/>
        <v>40%</v>
      </c>
      <c r="W131" s="242" t="s">
        <v>140</v>
      </c>
      <c r="X131" s="242" t="s">
        <v>141</v>
      </c>
      <c r="Y131" s="242" t="s">
        <v>142</v>
      </c>
      <c r="Z131" s="243">
        <f t="shared" si="4"/>
        <v>0.15</v>
      </c>
      <c r="AA131" s="106" t="str">
        <f t="shared" si="5"/>
        <v>Muy Baja</v>
      </c>
      <c r="AB131" s="100">
        <f t="shared" si="23"/>
        <v>0.15</v>
      </c>
      <c r="AC131" s="106" t="str">
        <f t="shared" si="24"/>
        <v>Moderado</v>
      </c>
      <c r="AD131" s="100">
        <f t="shared" si="25"/>
        <v>0.45</v>
      </c>
      <c r="AE131" s="106" t="str">
        <f t="shared" si="26"/>
        <v>Moderado</v>
      </c>
      <c r="AF131" s="242" t="s">
        <v>143</v>
      </c>
      <c r="AG131" s="261"/>
      <c r="AH131" s="261"/>
      <c r="AI131" s="261"/>
      <c r="AJ131" s="163">
        <v>44426</v>
      </c>
      <c r="AK131" s="198" t="s">
        <v>859</v>
      </c>
      <c r="AL131" s="166"/>
      <c r="AM131" s="97" t="s">
        <v>860</v>
      </c>
      <c r="AN131" s="260" t="s">
        <v>150</v>
      </c>
      <c r="AO131" s="294"/>
      <c r="AP131" s="294"/>
      <c r="AQ131" s="294"/>
      <c r="AR131" s="294"/>
      <c r="AS131" s="294"/>
      <c r="AT131" s="294"/>
      <c r="AU131" s="294"/>
      <c r="AV131" s="294"/>
      <c r="AW131" s="294"/>
      <c r="AX131" s="294"/>
      <c r="AY131" s="294"/>
      <c r="AZ131" s="294"/>
      <c r="BA131" s="294"/>
      <c r="BB131" s="294"/>
      <c r="BC131" s="294"/>
      <c r="BD131" s="294"/>
    </row>
    <row r="132" spans="1:56" ht="247.5" customHeight="1">
      <c r="A132" s="423">
        <v>69</v>
      </c>
      <c r="B132" s="423" t="s">
        <v>847</v>
      </c>
      <c r="C132" s="423" t="s">
        <v>819</v>
      </c>
      <c r="D132" s="429" t="s">
        <v>151</v>
      </c>
      <c r="E132" s="429" t="s">
        <v>861</v>
      </c>
      <c r="F132" s="429" t="s">
        <v>862</v>
      </c>
      <c r="G132" s="426" t="s">
        <v>863</v>
      </c>
      <c r="H132" s="302" t="s">
        <v>315</v>
      </c>
      <c r="I132" s="304">
        <v>120</v>
      </c>
      <c r="J132" s="101" t="str">
        <f t="shared" si="17"/>
        <v>Media</v>
      </c>
      <c r="K132" s="321">
        <f>IF(J132="","",IF(J132="Muy Baja",0.2,IF(J132="Baja",0.4,IF(J132="Media",0.6,IF(J132="Alta",0.8,IF(J132="Muy Alta",1, ))))))</f>
        <v>0.6</v>
      </c>
      <c r="L132" s="302" t="s">
        <v>399</v>
      </c>
      <c r="M132" s="168" t="s">
        <v>399</v>
      </c>
      <c r="N132" s="101" t="s">
        <v>136</v>
      </c>
      <c r="O132" s="321">
        <f t="shared" ref="O132:O166" si="27">IF(N132="","",IF(N132="Leve",0.2,IF(N132="Menor",0.4,IF(N132="Moderado",0.6,IF(N132="Mayor",0.8,IF(N132="Catastrófico",1, ))))))</f>
        <v>0</v>
      </c>
      <c r="P132" s="101" t="str">
        <f t="shared" si="2"/>
        <v/>
      </c>
      <c r="Q132" s="124">
        <v>1</v>
      </c>
      <c r="R132" s="390" t="s">
        <v>864</v>
      </c>
      <c r="S132" s="97" t="str">
        <f t="shared" si="10"/>
        <v>Probabilidad</v>
      </c>
      <c r="T132" s="242" t="s">
        <v>138</v>
      </c>
      <c r="U132" s="242" t="s">
        <v>169</v>
      </c>
      <c r="V132" s="100" t="str">
        <f t="shared" si="22"/>
        <v>40%</v>
      </c>
      <c r="W132" s="242" t="s">
        <v>140</v>
      </c>
      <c r="X132" s="242" t="s">
        <v>360</v>
      </c>
      <c r="Y132" s="242" t="s">
        <v>142</v>
      </c>
      <c r="Z132" s="243">
        <f t="shared" si="4"/>
        <v>0.36</v>
      </c>
      <c r="AA132" s="106" t="str">
        <f t="shared" si="5"/>
        <v>Baja</v>
      </c>
      <c r="AB132" s="100">
        <f t="shared" si="23"/>
        <v>0.36</v>
      </c>
      <c r="AC132" s="106" t="str">
        <f t="shared" si="24"/>
        <v>Leve</v>
      </c>
      <c r="AD132" s="100">
        <f t="shared" si="25"/>
        <v>0</v>
      </c>
      <c r="AE132" s="106" t="str">
        <f t="shared" si="26"/>
        <v>Bajo</v>
      </c>
      <c r="AF132" s="242" t="s">
        <v>143</v>
      </c>
      <c r="AG132" s="96" t="s">
        <v>865</v>
      </c>
      <c r="AH132" s="196" t="s">
        <v>845</v>
      </c>
      <c r="AI132" s="197"/>
      <c r="AJ132" s="163">
        <v>44426</v>
      </c>
      <c r="AK132" s="196" t="s">
        <v>866</v>
      </c>
      <c r="AL132" s="198" t="s">
        <v>867</v>
      </c>
      <c r="AM132" s="97" t="s">
        <v>868</v>
      </c>
      <c r="AN132" s="260" t="s">
        <v>150</v>
      </c>
      <c r="AO132" s="294"/>
      <c r="AP132" s="294"/>
      <c r="AQ132" s="294"/>
      <c r="AR132" s="294"/>
      <c r="AS132" s="294"/>
      <c r="AT132" s="294"/>
      <c r="AU132" s="294"/>
      <c r="AV132" s="294"/>
      <c r="AW132" s="294"/>
      <c r="AX132" s="294"/>
      <c r="AY132" s="294"/>
      <c r="AZ132" s="294"/>
      <c r="BA132" s="294"/>
      <c r="BB132" s="294"/>
      <c r="BC132" s="294"/>
      <c r="BD132" s="294"/>
    </row>
    <row r="133" spans="1:56" ht="148.5" customHeight="1">
      <c r="A133" s="424"/>
      <c r="B133" s="424"/>
      <c r="C133" s="424"/>
      <c r="D133" s="430"/>
      <c r="E133" s="430"/>
      <c r="F133" s="430"/>
      <c r="G133" s="427"/>
      <c r="H133" s="302" t="s">
        <v>315</v>
      </c>
      <c r="I133" s="304">
        <v>120</v>
      </c>
      <c r="J133" s="101" t="str">
        <f t="shared" si="17"/>
        <v>Media</v>
      </c>
      <c r="K133" s="321">
        <v>0.36</v>
      </c>
      <c r="L133" s="302" t="s">
        <v>399</v>
      </c>
      <c r="M133" s="303"/>
      <c r="N133" s="101" t="s">
        <v>136</v>
      </c>
      <c r="O133" s="321">
        <f t="shared" si="27"/>
        <v>0</v>
      </c>
      <c r="P133" s="101" t="str">
        <f t="shared" si="2"/>
        <v/>
      </c>
      <c r="Q133" s="311">
        <v>2</v>
      </c>
      <c r="R133" s="391" t="s">
        <v>869</v>
      </c>
      <c r="S133" s="97" t="str">
        <f t="shared" si="10"/>
        <v>Probabilidad</v>
      </c>
      <c r="T133" s="242" t="s">
        <v>176</v>
      </c>
      <c r="U133" s="242" t="s">
        <v>169</v>
      </c>
      <c r="V133" s="100" t="str">
        <f t="shared" si="22"/>
        <v>30%</v>
      </c>
      <c r="W133" s="242" t="s">
        <v>140</v>
      </c>
      <c r="X133" s="242" t="s">
        <v>141</v>
      </c>
      <c r="Y133" s="242" t="s">
        <v>142</v>
      </c>
      <c r="Z133" s="243">
        <f t="shared" si="4"/>
        <v>0.252</v>
      </c>
      <c r="AA133" s="106" t="str">
        <f t="shared" si="5"/>
        <v>Baja</v>
      </c>
      <c r="AB133" s="100">
        <f t="shared" si="23"/>
        <v>0.252</v>
      </c>
      <c r="AC133" s="106" t="str">
        <f t="shared" si="24"/>
        <v>Leve</v>
      </c>
      <c r="AD133" s="100">
        <f t="shared" si="25"/>
        <v>0</v>
      </c>
      <c r="AE133" s="106" t="str">
        <f t="shared" si="26"/>
        <v>Bajo</v>
      </c>
      <c r="AF133" s="242" t="s">
        <v>143</v>
      </c>
      <c r="AG133" s="166" t="s">
        <v>870</v>
      </c>
      <c r="AH133" s="198" t="s">
        <v>871</v>
      </c>
      <c r="AI133" s="200"/>
      <c r="AJ133" s="163">
        <v>44426</v>
      </c>
      <c r="AK133" s="198" t="s">
        <v>872</v>
      </c>
      <c r="AL133" s="166"/>
      <c r="AM133" s="97"/>
      <c r="AN133" s="260" t="s">
        <v>150</v>
      </c>
      <c r="AO133" s="294"/>
      <c r="AP133" s="294"/>
      <c r="AQ133" s="294"/>
      <c r="AR133" s="294"/>
      <c r="AS133" s="294"/>
      <c r="AT133" s="294"/>
      <c r="AU133" s="294"/>
      <c r="AV133" s="294"/>
      <c r="AW133" s="294"/>
      <c r="AX133" s="294"/>
      <c r="AY133" s="294"/>
      <c r="AZ133" s="294"/>
      <c r="BA133" s="294"/>
      <c r="BB133" s="294"/>
      <c r="BC133" s="294"/>
      <c r="BD133" s="294"/>
    </row>
    <row r="134" spans="1:56" ht="205.5" customHeight="1">
      <c r="A134" s="424"/>
      <c r="B134" s="424"/>
      <c r="C134" s="424"/>
      <c r="D134" s="430"/>
      <c r="E134" s="430"/>
      <c r="F134" s="430"/>
      <c r="G134" s="427"/>
      <c r="H134" s="302" t="s">
        <v>315</v>
      </c>
      <c r="I134" s="304">
        <v>120</v>
      </c>
      <c r="J134" s="101" t="str">
        <f t="shared" si="17"/>
        <v>Media</v>
      </c>
      <c r="K134" s="321">
        <v>0.252</v>
      </c>
      <c r="L134" s="302" t="s">
        <v>399</v>
      </c>
      <c r="M134" s="303"/>
      <c r="N134" s="101" t="s">
        <v>136</v>
      </c>
      <c r="O134" s="321">
        <f t="shared" si="27"/>
        <v>0</v>
      </c>
      <c r="P134" s="101" t="str">
        <f t="shared" si="2"/>
        <v/>
      </c>
      <c r="Q134" s="311">
        <v>3</v>
      </c>
      <c r="R134" s="391" t="s">
        <v>873</v>
      </c>
      <c r="S134" s="97" t="str">
        <f t="shared" si="10"/>
        <v>Probabilidad</v>
      </c>
      <c r="T134" s="242" t="s">
        <v>138</v>
      </c>
      <c r="U134" s="242" t="s">
        <v>169</v>
      </c>
      <c r="V134" s="100" t="str">
        <f t="shared" si="22"/>
        <v>40%</v>
      </c>
      <c r="W134" s="242" t="s">
        <v>140</v>
      </c>
      <c r="X134" s="242" t="s">
        <v>360</v>
      </c>
      <c r="Y134" s="242" t="s">
        <v>142</v>
      </c>
      <c r="Z134" s="243">
        <f t="shared" si="4"/>
        <v>0.1512</v>
      </c>
      <c r="AA134" s="106" t="str">
        <f t="shared" si="5"/>
        <v>Muy Baja</v>
      </c>
      <c r="AB134" s="100">
        <f t="shared" si="23"/>
        <v>0.1512</v>
      </c>
      <c r="AC134" s="106" t="str">
        <f t="shared" si="24"/>
        <v>Leve</v>
      </c>
      <c r="AD134" s="100">
        <f t="shared" si="25"/>
        <v>0</v>
      </c>
      <c r="AE134" s="106" t="str">
        <f t="shared" si="26"/>
        <v>Bajo</v>
      </c>
      <c r="AF134" s="242" t="s">
        <v>143</v>
      </c>
      <c r="AG134" s="166" t="s">
        <v>874</v>
      </c>
      <c r="AH134" s="198" t="s">
        <v>875</v>
      </c>
      <c r="AI134" s="200"/>
      <c r="AJ134" s="163">
        <v>44426</v>
      </c>
      <c r="AK134" s="198" t="s">
        <v>876</v>
      </c>
      <c r="AL134" s="166" t="s">
        <v>876</v>
      </c>
      <c r="AM134" s="97" t="s">
        <v>877</v>
      </c>
      <c r="AN134" s="260" t="s">
        <v>150</v>
      </c>
      <c r="AO134" s="294"/>
      <c r="AP134" s="294"/>
      <c r="AQ134" s="294"/>
      <c r="AR134" s="294"/>
      <c r="AS134" s="294"/>
      <c r="AT134" s="294"/>
      <c r="AU134" s="294"/>
      <c r="AV134" s="294"/>
      <c r="AW134" s="294"/>
      <c r="AX134" s="294"/>
      <c r="AY134" s="294"/>
      <c r="AZ134" s="294"/>
      <c r="BA134" s="294"/>
      <c r="BB134" s="294"/>
      <c r="BC134" s="294"/>
      <c r="BD134" s="294"/>
    </row>
    <row r="135" spans="1:56" ht="215.25" customHeight="1">
      <c r="A135" s="425"/>
      <c r="B135" s="425"/>
      <c r="C135" s="425"/>
      <c r="D135" s="431"/>
      <c r="E135" s="431"/>
      <c r="F135" s="431"/>
      <c r="G135" s="428"/>
      <c r="H135" s="302" t="s">
        <v>315</v>
      </c>
      <c r="I135" s="304">
        <v>120</v>
      </c>
      <c r="J135" s="101" t="str">
        <f t="shared" si="17"/>
        <v>Media</v>
      </c>
      <c r="K135" s="321">
        <v>0.151</v>
      </c>
      <c r="L135" s="302" t="s">
        <v>399</v>
      </c>
      <c r="M135" s="298"/>
      <c r="N135" s="101" t="s">
        <v>136</v>
      </c>
      <c r="O135" s="321">
        <f t="shared" si="27"/>
        <v>0</v>
      </c>
      <c r="P135" s="101" t="str">
        <f t="shared" si="2"/>
        <v/>
      </c>
      <c r="Q135" s="311">
        <v>4</v>
      </c>
      <c r="R135" s="391" t="s">
        <v>878</v>
      </c>
      <c r="S135" s="97" t="str">
        <f t="shared" si="10"/>
        <v>Impacto</v>
      </c>
      <c r="T135" s="242" t="s">
        <v>468</v>
      </c>
      <c r="U135" s="242" t="s">
        <v>169</v>
      </c>
      <c r="V135" s="100" t="str">
        <f t="shared" si="22"/>
        <v>25%</v>
      </c>
      <c r="W135" s="242" t="s">
        <v>140</v>
      </c>
      <c r="X135" s="242" t="s">
        <v>141</v>
      </c>
      <c r="Y135" s="242" t="s">
        <v>142</v>
      </c>
      <c r="Z135" s="243">
        <f t="shared" si="4"/>
        <v>0.151</v>
      </c>
      <c r="AA135" s="106" t="str">
        <f t="shared" si="5"/>
        <v>Muy Baja</v>
      </c>
      <c r="AB135" s="100">
        <f t="shared" si="23"/>
        <v>0.151</v>
      </c>
      <c r="AC135" s="106" t="str">
        <f t="shared" si="24"/>
        <v>Leve</v>
      </c>
      <c r="AD135" s="100">
        <f t="shared" si="25"/>
        <v>0</v>
      </c>
      <c r="AE135" s="106" t="str">
        <f t="shared" si="26"/>
        <v>Bajo</v>
      </c>
      <c r="AF135" s="242" t="s">
        <v>143</v>
      </c>
      <c r="AG135" s="166" t="s">
        <v>879</v>
      </c>
      <c r="AH135" s="198" t="s">
        <v>845</v>
      </c>
      <c r="AI135" s="200"/>
      <c r="AJ135" s="163">
        <v>44426</v>
      </c>
      <c r="AK135" s="198" t="s">
        <v>880</v>
      </c>
      <c r="AL135" s="166" t="s">
        <v>881</v>
      </c>
      <c r="AM135" s="97" t="s">
        <v>882</v>
      </c>
      <c r="AN135" s="260" t="s">
        <v>150</v>
      </c>
      <c r="AO135" s="294"/>
      <c r="AP135" s="294"/>
      <c r="AQ135" s="294"/>
      <c r="AR135" s="294"/>
      <c r="AS135" s="294"/>
      <c r="AT135" s="294"/>
      <c r="AU135" s="294"/>
      <c r="AV135" s="294"/>
      <c r="AW135" s="294"/>
      <c r="AX135" s="294"/>
      <c r="AY135" s="294"/>
      <c r="AZ135" s="294"/>
      <c r="BA135" s="294"/>
      <c r="BB135" s="294"/>
      <c r="BC135" s="294"/>
      <c r="BD135" s="294"/>
    </row>
    <row r="136" spans="1:56" ht="165" customHeight="1">
      <c r="A136" s="423">
        <v>70</v>
      </c>
      <c r="B136" s="423" t="s">
        <v>847</v>
      </c>
      <c r="C136" s="423" t="s">
        <v>819</v>
      </c>
      <c r="D136" s="429" t="s">
        <v>151</v>
      </c>
      <c r="E136" s="429" t="s">
        <v>883</v>
      </c>
      <c r="F136" s="429" t="s">
        <v>884</v>
      </c>
      <c r="G136" s="426" t="s">
        <v>885</v>
      </c>
      <c r="H136" s="302" t="s">
        <v>457</v>
      </c>
      <c r="I136" s="95">
        <v>52</v>
      </c>
      <c r="J136" s="101" t="str">
        <f t="shared" si="17"/>
        <v>Media</v>
      </c>
      <c r="K136" s="321">
        <f>IF(J136="","",IF(J136="Muy Baja",0.2,IF(J136="Baja",0.4,IF(J136="Media",0.6,IF(J136="Alta",0.8,IF(J136="Muy Alta",1, ))))))</f>
        <v>0.6</v>
      </c>
      <c r="L136" s="302" t="s">
        <v>184</v>
      </c>
      <c r="M136" s="168" t="s">
        <v>184</v>
      </c>
      <c r="N136" s="101" t="s">
        <v>136</v>
      </c>
      <c r="O136" s="321">
        <f t="shared" si="27"/>
        <v>0</v>
      </c>
      <c r="P136" s="101" t="str">
        <f t="shared" si="2"/>
        <v/>
      </c>
      <c r="Q136" s="124">
        <v>1</v>
      </c>
      <c r="R136" s="390" t="s">
        <v>886</v>
      </c>
      <c r="S136" s="97" t="str">
        <f t="shared" si="10"/>
        <v>Probabilidad</v>
      </c>
      <c r="T136" s="242" t="s">
        <v>138</v>
      </c>
      <c r="U136" s="242" t="s">
        <v>169</v>
      </c>
      <c r="V136" s="100" t="str">
        <f t="shared" si="22"/>
        <v>40%</v>
      </c>
      <c r="W136" s="242" t="s">
        <v>140</v>
      </c>
      <c r="X136" s="242" t="s">
        <v>141</v>
      </c>
      <c r="Y136" s="242" t="s">
        <v>142</v>
      </c>
      <c r="Z136" s="243">
        <f t="shared" si="4"/>
        <v>0.36</v>
      </c>
      <c r="AA136" s="106" t="str">
        <f t="shared" si="5"/>
        <v>Baja</v>
      </c>
      <c r="AB136" s="100">
        <f t="shared" si="23"/>
        <v>0.36</v>
      </c>
      <c r="AC136" s="106" t="str">
        <f t="shared" si="24"/>
        <v>Leve</v>
      </c>
      <c r="AD136" s="100">
        <f t="shared" si="25"/>
        <v>0</v>
      </c>
      <c r="AE136" s="106" t="str">
        <f t="shared" si="26"/>
        <v>Bajo</v>
      </c>
      <c r="AF136" s="242" t="s">
        <v>143</v>
      </c>
      <c r="AG136" s="96" t="s">
        <v>887</v>
      </c>
      <c r="AH136" s="196" t="s">
        <v>888</v>
      </c>
      <c r="AI136" s="196"/>
      <c r="AJ136" s="163">
        <v>44426</v>
      </c>
      <c r="AK136" s="196" t="s">
        <v>889</v>
      </c>
      <c r="AL136" s="166" t="s">
        <v>890</v>
      </c>
      <c r="AM136" s="97"/>
      <c r="AN136" s="260" t="s">
        <v>150</v>
      </c>
      <c r="AO136" s="294"/>
      <c r="AP136" s="294"/>
      <c r="AQ136" s="294"/>
      <c r="AR136" s="294"/>
      <c r="AS136" s="294"/>
      <c r="AT136" s="294"/>
      <c r="AU136" s="294"/>
      <c r="AV136" s="294"/>
      <c r="AW136" s="294"/>
      <c r="AX136" s="294"/>
      <c r="AY136" s="294"/>
      <c r="AZ136" s="294"/>
      <c r="BA136" s="294"/>
      <c r="BB136" s="294"/>
      <c r="BC136" s="294"/>
      <c r="BD136" s="294"/>
    </row>
    <row r="137" spans="1:56" ht="264" customHeight="1">
      <c r="A137" s="424"/>
      <c r="B137" s="424"/>
      <c r="C137" s="424"/>
      <c r="D137" s="430"/>
      <c r="E137" s="430"/>
      <c r="F137" s="430"/>
      <c r="G137" s="427"/>
      <c r="H137" s="302" t="s">
        <v>134</v>
      </c>
      <c r="I137" s="95">
        <v>52</v>
      </c>
      <c r="J137" s="101" t="str">
        <f t="shared" si="17"/>
        <v>Media</v>
      </c>
      <c r="K137" s="321">
        <f>IF(J137="","",IF(J137="Muy Baja",0.2,IF(J137="Baja",0.4,IF(J137="Media",0.6,IF(J137="Alta",0.8,IF(J137="Muy Alta",1, ))))))</f>
        <v>0.6</v>
      </c>
      <c r="L137" s="302" t="s">
        <v>184</v>
      </c>
      <c r="M137" s="303"/>
      <c r="N137" s="101" t="s">
        <v>136</v>
      </c>
      <c r="O137" s="321">
        <f t="shared" si="27"/>
        <v>0</v>
      </c>
      <c r="P137" s="101" t="str">
        <f t="shared" si="2"/>
        <v/>
      </c>
      <c r="Q137" s="311">
        <v>2</v>
      </c>
      <c r="R137" s="391" t="s">
        <v>891</v>
      </c>
      <c r="S137" s="97" t="str">
        <f t="shared" si="10"/>
        <v>Probabilidad</v>
      </c>
      <c r="T137" s="242" t="s">
        <v>138</v>
      </c>
      <c r="U137" s="242" t="s">
        <v>169</v>
      </c>
      <c r="V137" s="100" t="str">
        <f t="shared" si="22"/>
        <v>40%</v>
      </c>
      <c r="W137" s="242" t="s">
        <v>140</v>
      </c>
      <c r="X137" s="242" t="s">
        <v>141</v>
      </c>
      <c r="Y137" s="242" t="s">
        <v>142</v>
      </c>
      <c r="Z137" s="243">
        <f t="shared" si="4"/>
        <v>0.36</v>
      </c>
      <c r="AA137" s="106" t="str">
        <f t="shared" si="5"/>
        <v>Baja</v>
      </c>
      <c r="AB137" s="100">
        <f t="shared" si="23"/>
        <v>0.36</v>
      </c>
      <c r="AC137" s="106" t="str">
        <f t="shared" si="24"/>
        <v>Leve</v>
      </c>
      <c r="AD137" s="100">
        <f t="shared" si="25"/>
        <v>0</v>
      </c>
      <c r="AE137" s="106" t="str">
        <f t="shared" si="26"/>
        <v>Bajo</v>
      </c>
      <c r="AF137" s="242" t="s">
        <v>143</v>
      </c>
      <c r="AG137" s="166" t="s">
        <v>892</v>
      </c>
      <c r="AH137" s="198" t="s">
        <v>893</v>
      </c>
      <c r="AI137" s="196"/>
      <c r="AJ137" s="163">
        <v>44426</v>
      </c>
      <c r="AK137" s="198" t="s">
        <v>894</v>
      </c>
      <c r="AL137" s="166" t="s">
        <v>895</v>
      </c>
      <c r="AM137" s="97" t="s">
        <v>896</v>
      </c>
      <c r="AN137" s="260" t="s">
        <v>150</v>
      </c>
      <c r="AO137" s="294"/>
      <c r="AP137" s="294"/>
      <c r="AQ137" s="294"/>
      <c r="AR137" s="294"/>
      <c r="AS137" s="294"/>
      <c r="AT137" s="294"/>
      <c r="AU137" s="294"/>
      <c r="AV137" s="294"/>
      <c r="AW137" s="294"/>
      <c r="AX137" s="294"/>
      <c r="AY137" s="294"/>
      <c r="AZ137" s="294"/>
      <c r="BA137" s="294"/>
      <c r="BB137" s="294"/>
      <c r="BC137" s="294"/>
      <c r="BD137" s="294"/>
    </row>
    <row r="138" spans="1:56" ht="198" customHeight="1">
      <c r="A138" s="424"/>
      <c r="B138" s="424"/>
      <c r="C138" s="424"/>
      <c r="D138" s="430"/>
      <c r="E138" s="430"/>
      <c r="F138" s="430"/>
      <c r="G138" s="427"/>
      <c r="H138" s="302" t="s">
        <v>134</v>
      </c>
      <c r="I138" s="95">
        <v>52</v>
      </c>
      <c r="J138" s="101" t="str">
        <f t="shared" si="17"/>
        <v>Media</v>
      </c>
      <c r="K138" s="321">
        <f>IF(J138="","",IF(J138="Muy Baja",0.2,IF(J138="Baja",0.4,IF(J138="Media",0.6,IF(J138="Alta",0.8,IF(J138="Muy Alta",1, ))))))</f>
        <v>0.6</v>
      </c>
      <c r="L138" s="302" t="s">
        <v>184</v>
      </c>
      <c r="M138" s="303"/>
      <c r="N138" s="101" t="s">
        <v>136</v>
      </c>
      <c r="O138" s="321">
        <f t="shared" si="27"/>
        <v>0</v>
      </c>
      <c r="P138" s="101" t="str">
        <f t="shared" si="2"/>
        <v/>
      </c>
      <c r="Q138" s="311">
        <v>3</v>
      </c>
      <c r="R138" s="391" t="s">
        <v>897</v>
      </c>
      <c r="S138" s="97" t="str">
        <f t="shared" si="10"/>
        <v>Probabilidad</v>
      </c>
      <c r="T138" s="242" t="s">
        <v>138</v>
      </c>
      <c r="U138" s="242" t="s">
        <v>169</v>
      </c>
      <c r="V138" s="100" t="str">
        <f t="shared" si="22"/>
        <v>40%</v>
      </c>
      <c r="W138" s="242" t="s">
        <v>140</v>
      </c>
      <c r="X138" s="242" t="s">
        <v>141</v>
      </c>
      <c r="Y138" s="242" t="s">
        <v>142</v>
      </c>
      <c r="Z138" s="243">
        <f t="shared" si="4"/>
        <v>0.36</v>
      </c>
      <c r="AA138" s="106" t="str">
        <f t="shared" si="5"/>
        <v>Baja</v>
      </c>
      <c r="AB138" s="100">
        <f t="shared" si="23"/>
        <v>0.36</v>
      </c>
      <c r="AC138" s="106" t="str">
        <f t="shared" si="24"/>
        <v>Leve</v>
      </c>
      <c r="AD138" s="100">
        <f t="shared" si="25"/>
        <v>0</v>
      </c>
      <c r="AE138" s="106" t="str">
        <f t="shared" si="26"/>
        <v>Bajo</v>
      </c>
      <c r="AF138" s="242" t="s">
        <v>143</v>
      </c>
      <c r="AG138" s="166" t="s">
        <v>898</v>
      </c>
      <c r="AH138" s="198" t="s">
        <v>845</v>
      </c>
      <c r="AI138" s="196"/>
      <c r="AJ138" s="163">
        <v>44426</v>
      </c>
      <c r="AK138" s="198" t="s">
        <v>899</v>
      </c>
      <c r="AL138" s="166" t="s">
        <v>900</v>
      </c>
      <c r="AM138" s="97" t="s">
        <v>901</v>
      </c>
      <c r="AN138" s="260" t="s">
        <v>150</v>
      </c>
      <c r="AO138" s="294"/>
      <c r="AP138" s="294"/>
      <c r="AQ138" s="294"/>
      <c r="AR138" s="294"/>
      <c r="AS138" s="294"/>
      <c r="AT138" s="294"/>
      <c r="AU138" s="294"/>
      <c r="AV138" s="294"/>
      <c r="AW138" s="294"/>
      <c r="AX138" s="294"/>
      <c r="AY138" s="294"/>
      <c r="AZ138" s="294"/>
      <c r="BA138" s="294"/>
      <c r="BB138" s="294"/>
      <c r="BC138" s="294"/>
      <c r="BD138" s="294"/>
    </row>
    <row r="139" spans="1:56" ht="148.5" customHeight="1">
      <c r="A139" s="425"/>
      <c r="B139" s="425"/>
      <c r="C139" s="425"/>
      <c r="D139" s="431"/>
      <c r="E139" s="431"/>
      <c r="F139" s="431"/>
      <c r="G139" s="428"/>
      <c r="H139" s="302" t="s">
        <v>134</v>
      </c>
      <c r="I139" s="95">
        <v>52</v>
      </c>
      <c r="J139" s="101" t="str">
        <f t="shared" si="17"/>
        <v>Media</v>
      </c>
      <c r="K139" s="321">
        <f>IF(J139="","",IF(J139="Muy Baja",0.2,IF(J139="Baja",0.4,IF(J139="Media",0.6,IF(J139="Alta",0.8,IF(J139="Muy Alta",1, ))))))</f>
        <v>0.6</v>
      </c>
      <c r="L139" s="302" t="s">
        <v>184</v>
      </c>
      <c r="M139" s="298"/>
      <c r="N139" s="101" t="s">
        <v>136</v>
      </c>
      <c r="O139" s="321">
        <f t="shared" si="27"/>
        <v>0</v>
      </c>
      <c r="P139" s="101" t="str">
        <f t="shared" si="2"/>
        <v/>
      </c>
      <c r="Q139" s="311">
        <v>4</v>
      </c>
      <c r="R139" s="391" t="s">
        <v>902</v>
      </c>
      <c r="S139" s="97" t="str">
        <f t="shared" si="10"/>
        <v>Probabilidad</v>
      </c>
      <c r="T139" s="242" t="s">
        <v>138</v>
      </c>
      <c r="U139" s="242" t="s">
        <v>169</v>
      </c>
      <c r="V139" s="100" t="str">
        <f t="shared" si="22"/>
        <v>40%</v>
      </c>
      <c r="W139" s="242" t="s">
        <v>287</v>
      </c>
      <c r="X139" s="242" t="s">
        <v>141</v>
      </c>
      <c r="Y139" s="242" t="s">
        <v>379</v>
      </c>
      <c r="Z139" s="243">
        <f t="shared" si="4"/>
        <v>0.36</v>
      </c>
      <c r="AA139" s="106" t="str">
        <f t="shared" si="5"/>
        <v>Baja</v>
      </c>
      <c r="AB139" s="100">
        <f t="shared" si="23"/>
        <v>0.36</v>
      </c>
      <c r="AC139" s="106" t="str">
        <f t="shared" si="24"/>
        <v>Leve</v>
      </c>
      <c r="AD139" s="100">
        <f t="shared" si="25"/>
        <v>0</v>
      </c>
      <c r="AE139" s="106" t="str">
        <f t="shared" si="26"/>
        <v>Bajo</v>
      </c>
      <c r="AF139" s="242" t="s">
        <v>143</v>
      </c>
      <c r="AG139" s="166" t="s">
        <v>903</v>
      </c>
      <c r="AH139" s="198" t="s">
        <v>845</v>
      </c>
      <c r="AI139" s="196"/>
      <c r="AJ139" s="163">
        <v>44426</v>
      </c>
      <c r="AK139" s="198" t="s">
        <v>904</v>
      </c>
      <c r="AL139" s="166" t="s">
        <v>905</v>
      </c>
      <c r="AM139" s="97" t="s">
        <v>906</v>
      </c>
      <c r="AN139" s="260" t="s">
        <v>150</v>
      </c>
      <c r="AO139" s="294"/>
      <c r="AP139" s="294"/>
      <c r="AQ139" s="294"/>
      <c r="AR139" s="294"/>
      <c r="AS139" s="294"/>
      <c r="AT139" s="294"/>
      <c r="AU139" s="294"/>
      <c r="AV139" s="294"/>
      <c r="AW139" s="294"/>
      <c r="AX139" s="294"/>
      <c r="AY139" s="294"/>
      <c r="AZ139" s="294"/>
      <c r="BA139" s="294"/>
      <c r="BB139" s="294"/>
      <c r="BC139" s="294"/>
      <c r="BD139" s="294"/>
    </row>
    <row r="140" spans="1:56" ht="224.25" customHeight="1">
      <c r="A140" s="423">
        <v>71</v>
      </c>
      <c r="B140" s="423" t="s">
        <v>847</v>
      </c>
      <c r="C140" s="423" t="s">
        <v>819</v>
      </c>
      <c r="D140" s="429" t="s">
        <v>151</v>
      </c>
      <c r="E140" s="429" t="s">
        <v>907</v>
      </c>
      <c r="F140" s="429" t="s">
        <v>908</v>
      </c>
      <c r="G140" s="426" t="s">
        <v>909</v>
      </c>
      <c r="H140" s="302" t="s">
        <v>315</v>
      </c>
      <c r="I140" s="304">
        <v>12</v>
      </c>
      <c r="J140" s="101" t="str">
        <f t="shared" si="17"/>
        <v>Baja</v>
      </c>
      <c r="K140" s="321">
        <f>IF(J140="","",IF(J140="Muy Baja",0.2,IF(J140="Baja",0.4,IF(J140="Media",0.6,IF(J140="Alta",0.8,IF(J140="Muy Alta",1, ))))))</f>
        <v>0.4</v>
      </c>
      <c r="L140" s="302" t="s">
        <v>399</v>
      </c>
      <c r="M140" s="168" t="s">
        <v>399</v>
      </c>
      <c r="N140" s="101" t="s">
        <v>136</v>
      </c>
      <c r="O140" s="321">
        <f t="shared" si="27"/>
        <v>0</v>
      </c>
      <c r="P140" s="101" t="str">
        <f t="shared" si="2"/>
        <v/>
      </c>
      <c r="Q140" s="124">
        <v>1</v>
      </c>
      <c r="R140" s="390" t="s">
        <v>910</v>
      </c>
      <c r="S140" s="97" t="str">
        <f t="shared" si="10"/>
        <v>Probabilidad</v>
      </c>
      <c r="T140" s="242" t="s">
        <v>138</v>
      </c>
      <c r="U140" s="242" t="s">
        <v>139</v>
      </c>
      <c r="V140" s="100" t="str">
        <f t="shared" si="22"/>
        <v>50%</v>
      </c>
      <c r="W140" s="242" t="s">
        <v>140</v>
      </c>
      <c r="X140" s="242" t="s">
        <v>141</v>
      </c>
      <c r="Y140" s="242" t="s">
        <v>142</v>
      </c>
      <c r="Z140" s="243">
        <f t="shared" si="4"/>
        <v>0.2</v>
      </c>
      <c r="AA140" s="106" t="str">
        <f t="shared" si="5"/>
        <v>Muy Baja</v>
      </c>
      <c r="AB140" s="100">
        <f t="shared" si="23"/>
        <v>0.2</v>
      </c>
      <c r="AC140" s="106" t="str">
        <f t="shared" si="24"/>
        <v>Leve</v>
      </c>
      <c r="AD140" s="100">
        <f t="shared" si="25"/>
        <v>0</v>
      </c>
      <c r="AE140" s="106" t="str">
        <f t="shared" si="26"/>
        <v>Bajo</v>
      </c>
      <c r="AF140" s="242" t="s">
        <v>143</v>
      </c>
      <c r="AG140" s="96" t="s">
        <v>911</v>
      </c>
      <c r="AH140" s="196" t="s">
        <v>912</v>
      </c>
      <c r="AI140" s="196"/>
      <c r="AJ140" s="163">
        <v>44426</v>
      </c>
      <c r="AK140" s="196" t="s">
        <v>913</v>
      </c>
      <c r="AL140" s="166" t="s">
        <v>914</v>
      </c>
      <c r="AM140" s="97" t="s">
        <v>915</v>
      </c>
      <c r="AN140" s="260" t="s">
        <v>150</v>
      </c>
      <c r="AO140" s="294"/>
      <c r="AP140" s="294"/>
      <c r="AQ140" s="294"/>
      <c r="AR140" s="294"/>
      <c r="AS140" s="294"/>
      <c r="AT140" s="294"/>
      <c r="AU140" s="294"/>
      <c r="AV140" s="294"/>
      <c r="AW140" s="294"/>
      <c r="AX140" s="294"/>
      <c r="AY140" s="294"/>
      <c r="AZ140" s="294"/>
      <c r="BA140" s="294"/>
      <c r="BB140" s="294"/>
      <c r="BC140" s="294"/>
      <c r="BD140" s="294"/>
    </row>
    <row r="141" spans="1:56" ht="213" customHeight="1">
      <c r="A141" s="424"/>
      <c r="B141" s="424"/>
      <c r="C141" s="424"/>
      <c r="D141" s="430"/>
      <c r="E141" s="430"/>
      <c r="F141" s="430"/>
      <c r="G141" s="427"/>
      <c r="H141" s="302" t="s">
        <v>315</v>
      </c>
      <c r="I141" s="304">
        <v>12</v>
      </c>
      <c r="J141" s="101" t="str">
        <f t="shared" si="17"/>
        <v>Baja</v>
      </c>
      <c r="K141" s="321">
        <v>0.2</v>
      </c>
      <c r="L141" s="302" t="s">
        <v>399</v>
      </c>
      <c r="M141" s="303"/>
      <c r="N141" s="101" t="s">
        <v>136</v>
      </c>
      <c r="O141" s="321">
        <f t="shared" si="27"/>
        <v>0</v>
      </c>
      <c r="P141" s="101" t="str">
        <f t="shared" si="2"/>
        <v/>
      </c>
      <c r="Q141" s="311">
        <v>2</v>
      </c>
      <c r="R141" s="391" t="s">
        <v>916</v>
      </c>
      <c r="S141" s="97" t="str">
        <f t="shared" si="10"/>
        <v>Probabilidad</v>
      </c>
      <c r="T141" s="242" t="s">
        <v>138</v>
      </c>
      <c r="U141" s="242" t="s">
        <v>139</v>
      </c>
      <c r="V141" s="100" t="str">
        <f t="shared" si="22"/>
        <v>50%</v>
      </c>
      <c r="W141" s="242" t="s">
        <v>140</v>
      </c>
      <c r="X141" s="242" t="s">
        <v>141</v>
      </c>
      <c r="Y141" s="242" t="s">
        <v>142</v>
      </c>
      <c r="Z141" s="243">
        <f t="shared" si="4"/>
        <v>0.1</v>
      </c>
      <c r="AA141" s="106" t="str">
        <f t="shared" si="5"/>
        <v>Muy Baja</v>
      </c>
      <c r="AB141" s="100">
        <f t="shared" si="23"/>
        <v>0.1</v>
      </c>
      <c r="AC141" s="106" t="str">
        <f t="shared" si="24"/>
        <v>Leve</v>
      </c>
      <c r="AD141" s="100">
        <f t="shared" si="25"/>
        <v>0</v>
      </c>
      <c r="AE141" s="106" t="str">
        <f t="shared" si="26"/>
        <v>Bajo</v>
      </c>
      <c r="AF141" s="242" t="s">
        <v>143</v>
      </c>
      <c r="AG141" s="166" t="s">
        <v>917</v>
      </c>
      <c r="AH141" s="198" t="s">
        <v>912</v>
      </c>
      <c r="AI141" s="196"/>
      <c r="AJ141" s="163">
        <v>44426</v>
      </c>
      <c r="AK141" s="198" t="s">
        <v>918</v>
      </c>
      <c r="AL141" s="166" t="s">
        <v>919</v>
      </c>
      <c r="AM141" s="97" t="s">
        <v>920</v>
      </c>
      <c r="AN141" s="260" t="s">
        <v>150</v>
      </c>
      <c r="AO141" s="294"/>
      <c r="AP141" s="294"/>
      <c r="AQ141" s="294"/>
      <c r="AR141" s="294"/>
      <c r="AS141" s="294"/>
      <c r="AT141" s="294"/>
      <c r="AU141" s="294"/>
      <c r="AV141" s="294"/>
      <c r="AW141" s="294"/>
      <c r="AX141" s="294"/>
      <c r="AY141" s="294"/>
      <c r="AZ141" s="294"/>
      <c r="BA141" s="294"/>
      <c r="BB141" s="294"/>
      <c r="BC141" s="294"/>
      <c r="BD141" s="294"/>
    </row>
    <row r="142" spans="1:56" ht="198" customHeight="1">
      <c r="A142" s="424"/>
      <c r="B142" s="424"/>
      <c r="C142" s="424"/>
      <c r="D142" s="430"/>
      <c r="E142" s="430"/>
      <c r="F142" s="430"/>
      <c r="G142" s="427"/>
      <c r="H142" s="302" t="s">
        <v>315</v>
      </c>
      <c r="I142" s="304">
        <v>12</v>
      </c>
      <c r="J142" s="101" t="str">
        <f t="shared" si="17"/>
        <v>Baja</v>
      </c>
      <c r="K142" s="321">
        <v>0.1</v>
      </c>
      <c r="L142" s="302" t="s">
        <v>399</v>
      </c>
      <c r="M142" s="303"/>
      <c r="N142" s="101" t="s">
        <v>136</v>
      </c>
      <c r="O142" s="321">
        <f t="shared" si="27"/>
        <v>0</v>
      </c>
      <c r="P142" s="101" t="str">
        <f t="shared" si="2"/>
        <v/>
      </c>
      <c r="Q142" s="311">
        <v>3</v>
      </c>
      <c r="R142" s="391" t="s">
        <v>921</v>
      </c>
      <c r="S142" s="97" t="str">
        <f t="shared" si="10"/>
        <v>Probabilidad</v>
      </c>
      <c r="T142" s="242" t="s">
        <v>176</v>
      </c>
      <c r="U142" s="242" t="s">
        <v>139</v>
      </c>
      <c r="V142" s="100" t="str">
        <f t="shared" si="22"/>
        <v>40%</v>
      </c>
      <c r="W142" s="242" t="s">
        <v>140</v>
      </c>
      <c r="X142" s="242" t="s">
        <v>141</v>
      </c>
      <c r="Y142" s="242" t="s">
        <v>142</v>
      </c>
      <c r="Z142" s="243">
        <f t="shared" si="4"/>
        <v>0.06</v>
      </c>
      <c r="AA142" s="106" t="str">
        <f t="shared" si="5"/>
        <v>Muy Baja</v>
      </c>
      <c r="AB142" s="100">
        <f t="shared" si="23"/>
        <v>0.06</v>
      </c>
      <c r="AC142" s="106" t="str">
        <f t="shared" si="24"/>
        <v>Leve</v>
      </c>
      <c r="AD142" s="100">
        <f t="shared" si="25"/>
        <v>0</v>
      </c>
      <c r="AE142" s="106" t="str">
        <f t="shared" si="26"/>
        <v>Bajo</v>
      </c>
      <c r="AF142" s="242" t="s">
        <v>143</v>
      </c>
      <c r="AG142" s="166" t="s">
        <v>922</v>
      </c>
      <c r="AH142" s="198" t="s">
        <v>912</v>
      </c>
      <c r="AI142" s="196"/>
      <c r="AJ142" s="163">
        <v>44426</v>
      </c>
      <c r="AK142" s="198" t="s">
        <v>923</v>
      </c>
      <c r="AL142" s="166" t="s">
        <v>924</v>
      </c>
      <c r="AM142" s="97" t="s">
        <v>925</v>
      </c>
      <c r="AN142" s="260" t="s">
        <v>150</v>
      </c>
      <c r="AO142" s="294"/>
      <c r="AP142" s="294"/>
      <c r="AQ142" s="294"/>
      <c r="AR142" s="294"/>
      <c r="AS142" s="294"/>
      <c r="AT142" s="294"/>
      <c r="AU142" s="294"/>
      <c r="AV142" s="294"/>
      <c r="AW142" s="294"/>
      <c r="AX142" s="294"/>
      <c r="AY142" s="294"/>
      <c r="AZ142" s="294"/>
      <c r="BA142" s="294"/>
      <c r="BB142" s="294"/>
      <c r="BC142" s="294"/>
      <c r="BD142" s="294"/>
    </row>
    <row r="143" spans="1:56" ht="195.75" customHeight="1">
      <c r="A143" s="424"/>
      <c r="B143" s="424"/>
      <c r="C143" s="424"/>
      <c r="D143" s="430"/>
      <c r="E143" s="430"/>
      <c r="F143" s="430"/>
      <c r="G143" s="427"/>
      <c r="H143" s="302" t="s">
        <v>315</v>
      </c>
      <c r="I143" s="304">
        <v>12</v>
      </c>
      <c r="J143" s="101" t="str">
        <f t="shared" si="17"/>
        <v>Baja</v>
      </c>
      <c r="K143" s="321">
        <v>0.06</v>
      </c>
      <c r="L143" s="302" t="s">
        <v>399</v>
      </c>
      <c r="M143" s="303"/>
      <c r="N143" s="101" t="s">
        <v>136</v>
      </c>
      <c r="O143" s="321">
        <f t="shared" si="27"/>
        <v>0</v>
      </c>
      <c r="P143" s="101" t="str">
        <f t="shared" si="2"/>
        <v/>
      </c>
      <c r="Q143" s="311">
        <v>4</v>
      </c>
      <c r="R143" s="391" t="s">
        <v>926</v>
      </c>
      <c r="S143" s="97" t="str">
        <f t="shared" si="10"/>
        <v>Probabilidad</v>
      </c>
      <c r="T143" s="242" t="s">
        <v>176</v>
      </c>
      <c r="U143" s="242" t="s">
        <v>139</v>
      </c>
      <c r="V143" s="100" t="str">
        <f t="shared" si="22"/>
        <v>40%</v>
      </c>
      <c r="W143" s="242" t="s">
        <v>287</v>
      </c>
      <c r="X143" s="242" t="s">
        <v>141</v>
      </c>
      <c r="Y143" s="242" t="s">
        <v>142</v>
      </c>
      <c r="Z143" s="243">
        <f t="shared" si="4"/>
        <v>3.5999999999999997E-2</v>
      </c>
      <c r="AA143" s="106" t="str">
        <f t="shared" si="5"/>
        <v>Muy Baja</v>
      </c>
      <c r="AB143" s="100">
        <f t="shared" si="23"/>
        <v>3.5999999999999997E-2</v>
      </c>
      <c r="AC143" s="106" t="str">
        <f t="shared" si="24"/>
        <v>Leve</v>
      </c>
      <c r="AD143" s="100">
        <f t="shared" si="25"/>
        <v>0</v>
      </c>
      <c r="AE143" s="106" t="str">
        <f t="shared" si="26"/>
        <v>Bajo</v>
      </c>
      <c r="AF143" s="242" t="s">
        <v>143</v>
      </c>
      <c r="AG143" s="166" t="s">
        <v>927</v>
      </c>
      <c r="AH143" s="198" t="s">
        <v>845</v>
      </c>
      <c r="AI143" s="196"/>
      <c r="AJ143" s="163">
        <v>44426</v>
      </c>
      <c r="AK143" s="198" t="s">
        <v>928</v>
      </c>
      <c r="AL143" s="166" t="s">
        <v>929</v>
      </c>
      <c r="AM143" s="97" t="s">
        <v>930</v>
      </c>
      <c r="AN143" s="260" t="s">
        <v>150</v>
      </c>
      <c r="AO143" s="294"/>
      <c r="AP143" s="294"/>
      <c r="AQ143" s="294"/>
      <c r="AR143" s="294"/>
      <c r="AS143" s="294"/>
      <c r="AT143" s="294"/>
      <c r="AU143" s="294"/>
      <c r="AV143" s="294"/>
      <c r="AW143" s="294"/>
      <c r="AX143" s="294"/>
      <c r="AY143" s="294"/>
      <c r="AZ143" s="294"/>
      <c r="BA143" s="294"/>
      <c r="BB143" s="294"/>
      <c r="BC143" s="294"/>
      <c r="BD143" s="294"/>
    </row>
    <row r="144" spans="1:56" ht="181.5" customHeight="1">
      <c r="A144" s="425"/>
      <c r="B144" s="425"/>
      <c r="C144" s="425"/>
      <c r="D144" s="431"/>
      <c r="E144" s="431"/>
      <c r="F144" s="431"/>
      <c r="G144" s="428"/>
      <c r="H144" s="302" t="s">
        <v>315</v>
      </c>
      <c r="I144" s="304">
        <v>12</v>
      </c>
      <c r="J144" s="101" t="str">
        <f t="shared" si="17"/>
        <v>Baja</v>
      </c>
      <c r="K144" s="321">
        <v>3.5999999999999997E-2</v>
      </c>
      <c r="L144" s="302" t="s">
        <v>399</v>
      </c>
      <c r="M144" s="298"/>
      <c r="N144" s="101" t="s">
        <v>136</v>
      </c>
      <c r="O144" s="321">
        <f t="shared" si="27"/>
        <v>0</v>
      </c>
      <c r="P144" s="101" t="str">
        <f t="shared" si="2"/>
        <v/>
      </c>
      <c r="Q144" s="311">
        <v>5</v>
      </c>
      <c r="R144" s="391" t="s">
        <v>931</v>
      </c>
      <c r="S144" s="97" t="str">
        <f t="shared" si="10"/>
        <v>Impacto</v>
      </c>
      <c r="T144" s="242" t="s">
        <v>468</v>
      </c>
      <c r="U144" s="242" t="s">
        <v>169</v>
      </c>
      <c r="V144" s="100" t="str">
        <f t="shared" si="22"/>
        <v>25%</v>
      </c>
      <c r="W144" s="242" t="s">
        <v>140</v>
      </c>
      <c r="X144" s="242" t="s">
        <v>141</v>
      </c>
      <c r="Y144" s="242" t="s">
        <v>142</v>
      </c>
      <c r="Z144" s="243">
        <f t="shared" si="4"/>
        <v>3.5999999999999997E-2</v>
      </c>
      <c r="AA144" s="106" t="str">
        <f t="shared" si="5"/>
        <v>Muy Baja</v>
      </c>
      <c r="AB144" s="100">
        <f t="shared" si="23"/>
        <v>3.5999999999999997E-2</v>
      </c>
      <c r="AC144" s="106" t="str">
        <f t="shared" si="24"/>
        <v>Leve</v>
      </c>
      <c r="AD144" s="100">
        <f t="shared" si="25"/>
        <v>0</v>
      </c>
      <c r="AE144" s="106" t="str">
        <f t="shared" si="26"/>
        <v>Bajo</v>
      </c>
      <c r="AF144" s="242" t="s">
        <v>143</v>
      </c>
      <c r="AG144" s="166" t="s">
        <v>932</v>
      </c>
      <c r="AH144" s="198" t="s">
        <v>912</v>
      </c>
      <c r="AI144" s="196"/>
      <c r="AJ144" s="163">
        <v>44426</v>
      </c>
      <c r="AK144" s="198" t="s">
        <v>933</v>
      </c>
      <c r="AL144" s="166" t="s">
        <v>934</v>
      </c>
      <c r="AM144" s="97" t="s">
        <v>935</v>
      </c>
      <c r="AN144" s="260" t="s">
        <v>150</v>
      </c>
      <c r="AO144" s="294"/>
      <c r="AP144" s="294"/>
      <c r="AQ144" s="294"/>
      <c r="AR144" s="294"/>
      <c r="AS144" s="294"/>
      <c r="AT144" s="294"/>
      <c r="AU144" s="294"/>
      <c r="AV144" s="294"/>
      <c r="AW144" s="294"/>
      <c r="AX144" s="294"/>
      <c r="AY144" s="294"/>
      <c r="AZ144" s="294"/>
      <c r="BA144" s="294"/>
      <c r="BB144" s="294"/>
      <c r="BC144" s="294"/>
      <c r="BD144" s="294"/>
    </row>
    <row r="145" spans="1:56" ht="227.25" customHeight="1">
      <c r="A145" s="423">
        <v>72</v>
      </c>
      <c r="B145" s="423" t="s">
        <v>847</v>
      </c>
      <c r="C145" s="423" t="s">
        <v>819</v>
      </c>
      <c r="D145" s="429" t="s">
        <v>151</v>
      </c>
      <c r="E145" s="429" t="s">
        <v>936</v>
      </c>
      <c r="F145" s="429" t="s">
        <v>937</v>
      </c>
      <c r="G145" s="429" t="s">
        <v>938</v>
      </c>
      <c r="H145" s="302" t="s">
        <v>315</v>
      </c>
      <c r="I145" s="95">
        <v>2</v>
      </c>
      <c r="J145" s="101" t="str">
        <f t="shared" si="17"/>
        <v>Muy Baja</v>
      </c>
      <c r="K145" s="321">
        <f t="shared" ref="K145:K150" si="28">IF(J145="","",IF(J145="Muy Baja",0.2,IF(J145="Baja",0.4,IF(J145="Media",0.6,IF(J145="Alta",0.8,IF(J145="Muy Alta",1, ))))))</f>
        <v>0.2</v>
      </c>
      <c r="L145" s="302" t="s">
        <v>399</v>
      </c>
      <c r="M145" s="168" t="s">
        <v>399</v>
      </c>
      <c r="N145" s="101" t="s">
        <v>136</v>
      </c>
      <c r="O145" s="321">
        <f t="shared" si="27"/>
        <v>0</v>
      </c>
      <c r="P145" s="101" t="str">
        <f t="shared" si="2"/>
        <v/>
      </c>
      <c r="Q145" s="124">
        <v>1</v>
      </c>
      <c r="R145" s="390" t="s">
        <v>939</v>
      </c>
      <c r="S145" s="97" t="str">
        <f t="shared" si="10"/>
        <v>Probabilidad</v>
      </c>
      <c r="T145" s="242" t="s">
        <v>138</v>
      </c>
      <c r="U145" s="242" t="s">
        <v>169</v>
      </c>
      <c r="V145" s="100" t="str">
        <f t="shared" si="22"/>
        <v>40%</v>
      </c>
      <c r="W145" s="242" t="s">
        <v>140</v>
      </c>
      <c r="X145" s="242" t="s">
        <v>141</v>
      </c>
      <c r="Y145" s="242" t="s">
        <v>142</v>
      </c>
      <c r="Z145" s="243">
        <f t="shared" si="4"/>
        <v>0.12</v>
      </c>
      <c r="AA145" s="106" t="str">
        <f t="shared" si="5"/>
        <v>Muy Baja</v>
      </c>
      <c r="AB145" s="100">
        <f t="shared" si="23"/>
        <v>0.12</v>
      </c>
      <c r="AC145" s="106" t="str">
        <f t="shared" si="24"/>
        <v>Leve</v>
      </c>
      <c r="AD145" s="100">
        <f t="shared" si="25"/>
        <v>0</v>
      </c>
      <c r="AE145" s="106" t="str">
        <f t="shared" si="26"/>
        <v>Bajo</v>
      </c>
      <c r="AF145" s="242" t="s">
        <v>143</v>
      </c>
      <c r="AG145" s="96" t="s">
        <v>939</v>
      </c>
      <c r="AH145" s="196" t="s">
        <v>845</v>
      </c>
      <c r="AI145" s="196"/>
      <c r="AJ145" s="163">
        <v>44426</v>
      </c>
      <c r="AK145" s="196" t="s">
        <v>940</v>
      </c>
      <c r="AL145" s="166" t="s">
        <v>941</v>
      </c>
      <c r="AM145" s="97" t="s">
        <v>942</v>
      </c>
      <c r="AN145" s="260" t="s">
        <v>150</v>
      </c>
      <c r="AO145" s="294"/>
      <c r="AP145" s="294"/>
      <c r="AQ145" s="294"/>
      <c r="AR145" s="294"/>
      <c r="AS145" s="294"/>
      <c r="AT145" s="294"/>
      <c r="AU145" s="294"/>
      <c r="AV145" s="294"/>
      <c r="AW145" s="294"/>
      <c r="AX145" s="294"/>
      <c r="AY145" s="294"/>
      <c r="AZ145" s="294"/>
      <c r="BA145" s="294"/>
      <c r="BB145" s="294"/>
      <c r="BC145" s="294"/>
      <c r="BD145" s="294"/>
    </row>
    <row r="146" spans="1:56" ht="207" customHeight="1">
      <c r="A146" s="424"/>
      <c r="B146" s="424"/>
      <c r="C146" s="424"/>
      <c r="D146" s="430"/>
      <c r="E146" s="430"/>
      <c r="F146" s="430"/>
      <c r="G146" s="430"/>
      <c r="H146" s="302" t="s">
        <v>315</v>
      </c>
      <c r="I146" s="95">
        <v>2</v>
      </c>
      <c r="J146" s="101" t="str">
        <f t="shared" si="17"/>
        <v>Muy Baja</v>
      </c>
      <c r="K146" s="321">
        <f t="shared" si="28"/>
        <v>0.2</v>
      </c>
      <c r="L146" s="302" t="s">
        <v>399</v>
      </c>
      <c r="M146" s="303"/>
      <c r="N146" s="101" t="s">
        <v>136</v>
      </c>
      <c r="O146" s="321">
        <f t="shared" si="27"/>
        <v>0</v>
      </c>
      <c r="P146" s="101" t="str">
        <f t="shared" si="2"/>
        <v/>
      </c>
      <c r="Q146" s="311">
        <v>2</v>
      </c>
      <c r="R146" s="391" t="s">
        <v>943</v>
      </c>
      <c r="S146" s="97" t="str">
        <f t="shared" si="10"/>
        <v>Probabilidad</v>
      </c>
      <c r="T146" s="242" t="s">
        <v>138</v>
      </c>
      <c r="U146" s="242" t="s">
        <v>169</v>
      </c>
      <c r="V146" s="100" t="str">
        <f t="shared" si="22"/>
        <v>40%</v>
      </c>
      <c r="W146" s="242" t="s">
        <v>140</v>
      </c>
      <c r="X146" s="242" t="s">
        <v>141</v>
      </c>
      <c r="Y146" s="242" t="s">
        <v>142</v>
      </c>
      <c r="Z146" s="243">
        <f t="shared" si="4"/>
        <v>0.12</v>
      </c>
      <c r="AA146" s="106" t="str">
        <f t="shared" si="5"/>
        <v>Muy Baja</v>
      </c>
      <c r="AB146" s="100">
        <f t="shared" si="23"/>
        <v>0.12</v>
      </c>
      <c r="AC146" s="106" t="str">
        <f t="shared" si="24"/>
        <v>Leve</v>
      </c>
      <c r="AD146" s="100">
        <f t="shared" si="25"/>
        <v>0</v>
      </c>
      <c r="AE146" s="106" t="str">
        <f t="shared" si="26"/>
        <v>Bajo</v>
      </c>
      <c r="AF146" s="242" t="s">
        <v>143</v>
      </c>
      <c r="AG146" s="166" t="s">
        <v>943</v>
      </c>
      <c r="AH146" s="198" t="s">
        <v>944</v>
      </c>
      <c r="AI146" s="196"/>
      <c r="AJ146" s="163">
        <v>44426</v>
      </c>
      <c r="AK146" s="198" t="s">
        <v>945</v>
      </c>
      <c r="AL146" s="166" t="s">
        <v>946</v>
      </c>
      <c r="AM146" s="97" t="s">
        <v>947</v>
      </c>
      <c r="AN146" s="260" t="s">
        <v>150</v>
      </c>
      <c r="AO146" s="294"/>
      <c r="AP146" s="294"/>
      <c r="AQ146" s="294"/>
      <c r="AR146" s="294"/>
      <c r="AS146" s="294"/>
      <c r="AT146" s="294"/>
      <c r="AU146" s="294"/>
      <c r="AV146" s="294"/>
      <c r="AW146" s="294"/>
      <c r="AX146" s="294"/>
      <c r="AY146" s="294"/>
      <c r="AZ146" s="294"/>
      <c r="BA146" s="294"/>
      <c r="BB146" s="294"/>
      <c r="BC146" s="294"/>
      <c r="BD146" s="294"/>
    </row>
    <row r="147" spans="1:56" ht="149.25" customHeight="1" thickBot="1">
      <c r="A147" s="425"/>
      <c r="B147" s="425"/>
      <c r="C147" s="425"/>
      <c r="D147" s="431"/>
      <c r="E147" s="431"/>
      <c r="F147" s="431"/>
      <c r="G147" s="431"/>
      <c r="H147" s="302" t="s">
        <v>315</v>
      </c>
      <c r="I147" s="95">
        <v>2</v>
      </c>
      <c r="J147" s="101" t="str">
        <f t="shared" si="17"/>
        <v>Muy Baja</v>
      </c>
      <c r="K147" s="321">
        <f t="shared" si="28"/>
        <v>0.2</v>
      </c>
      <c r="L147" s="302" t="s">
        <v>399</v>
      </c>
      <c r="M147" s="298"/>
      <c r="N147" s="101" t="s">
        <v>136</v>
      </c>
      <c r="O147" s="321">
        <f t="shared" si="27"/>
        <v>0</v>
      </c>
      <c r="P147" s="101" t="str">
        <f t="shared" si="2"/>
        <v/>
      </c>
      <c r="Q147" s="311">
        <v>3</v>
      </c>
      <c r="R147" s="391" t="s">
        <v>948</v>
      </c>
      <c r="S147" s="97" t="str">
        <f t="shared" si="10"/>
        <v>Probabilidad</v>
      </c>
      <c r="T147" s="242" t="s">
        <v>138</v>
      </c>
      <c r="U147" s="242" t="s">
        <v>169</v>
      </c>
      <c r="V147" s="100" t="str">
        <f t="shared" si="22"/>
        <v>40%</v>
      </c>
      <c r="W147" s="242" t="s">
        <v>287</v>
      </c>
      <c r="X147" s="242" t="s">
        <v>141</v>
      </c>
      <c r="Y147" s="242" t="s">
        <v>142</v>
      </c>
      <c r="Z147" s="243">
        <f t="shared" si="4"/>
        <v>0.12</v>
      </c>
      <c r="AA147" s="106" t="str">
        <f t="shared" si="5"/>
        <v>Muy Baja</v>
      </c>
      <c r="AB147" s="100">
        <f t="shared" si="23"/>
        <v>0.12</v>
      </c>
      <c r="AC147" s="106" t="str">
        <f t="shared" si="24"/>
        <v>Leve</v>
      </c>
      <c r="AD147" s="100">
        <f t="shared" si="25"/>
        <v>0</v>
      </c>
      <c r="AE147" s="106" t="str">
        <f t="shared" si="26"/>
        <v>Bajo</v>
      </c>
      <c r="AF147" s="242" t="s">
        <v>143</v>
      </c>
      <c r="AG147" s="166" t="s">
        <v>948</v>
      </c>
      <c r="AH147" s="198" t="s">
        <v>845</v>
      </c>
      <c r="AI147" s="196"/>
      <c r="AJ147" s="163">
        <v>44426</v>
      </c>
      <c r="AK147" s="198" t="s">
        <v>949</v>
      </c>
      <c r="AL147" s="166" t="s">
        <v>950</v>
      </c>
      <c r="AM147" s="97" t="s">
        <v>951</v>
      </c>
      <c r="AN147" s="260" t="s">
        <v>150</v>
      </c>
      <c r="AO147" s="294"/>
      <c r="AP147" s="294"/>
      <c r="AQ147" s="294"/>
      <c r="AR147" s="294"/>
      <c r="AS147" s="294"/>
      <c r="AT147" s="294"/>
      <c r="AU147" s="294"/>
      <c r="AV147" s="294"/>
      <c r="AW147" s="294"/>
      <c r="AX147" s="294"/>
      <c r="AY147" s="294"/>
      <c r="AZ147" s="294"/>
      <c r="BA147" s="294"/>
      <c r="BB147" s="294"/>
      <c r="BC147" s="294"/>
      <c r="BD147" s="294"/>
    </row>
    <row r="148" spans="1:56" ht="215.25" customHeight="1" thickBot="1">
      <c r="A148" s="423">
        <v>73</v>
      </c>
      <c r="B148" s="423" t="s">
        <v>496</v>
      </c>
      <c r="C148" s="423" t="s">
        <v>952</v>
      </c>
      <c r="D148" s="429" t="s">
        <v>194</v>
      </c>
      <c r="E148" s="429" t="s">
        <v>953</v>
      </c>
      <c r="F148" s="429" t="s">
        <v>954</v>
      </c>
      <c r="G148" s="429" t="s">
        <v>955</v>
      </c>
      <c r="H148" s="95" t="s">
        <v>134</v>
      </c>
      <c r="I148" s="95">
        <v>6</v>
      </c>
      <c r="J148" s="101" t="str">
        <f t="shared" si="17"/>
        <v>Baja</v>
      </c>
      <c r="K148" s="321">
        <f t="shared" si="28"/>
        <v>0.4</v>
      </c>
      <c r="L148" s="327" t="s">
        <v>184</v>
      </c>
      <c r="M148" s="168" t="s">
        <v>184</v>
      </c>
      <c r="N148" s="101" t="s">
        <v>136</v>
      </c>
      <c r="O148" s="321">
        <f t="shared" si="27"/>
        <v>0</v>
      </c>
      <c r="P148" s="101" t="str">
        <f t="shared" si="2"/>
        <v/>
      </c>
      <c r="Q148" s="95">
        <v>1</v>
      </c>
      <c r="R148" s="350" t="s">
        <v>956</v>
      </c>
      <c r="S148" s="97" t="str">
        <f t="shared" si="10"/>
        <v>Probabilidad</v>
      </c>
      <c r="T148" s="242" t="s">
        <v>138</v>
      </c>
      <c r="U148" s="242" t="s">
        <v>169</v>
      </c>
      <c r="V148" s="100" t="str">
        <f t="shared" si="22"/>
        <v>40%</v>
      </c>
      <c r="W148" s="242" t="s">
        <v>140</v>
      </c>
      <c r="X148" s="242" t="s">
        <v>141</v>
      </c>
      <c r="Y148" s="242" t="s">
        <v>142</v>
      </c>
      <c r="Z148" s="243">
        <f t="shared" si="4"/>
        <v>0.24</v>
      </c>
      <c r="AA148" s="106" t="str">
        <f t="shared" si="5"/>
        <v>Baja</v>
      </c>
      <c r="AB148" s="100">
        <f t="shared" si="23"/>
        <v>0.24</v>
      </c>
      <c r="AC148" s="106" t="str">
        <f t="shared" si="24"/>
        <v>Leve</v>
      </c>
      <c r="AD148" s="100">
        <f t="shared" si="25"/>
        <v>0</v>
      </c>
      <c r="AE148" s="106" t="str">
        <f t="shared" si="26"/>
        <v>Bajo</v>
      </c>
      <c r="AF148" s="242" t="s">
        <v>143</v>
      </c>
      <c r="AG148" s="202" t="s">
        <v>957</v>
      </c>
      <c r="AH148" s="97" t="s">
        <v>958</v>
      </c>
      <c r="AI148" s="163" t="s">
        <v>959</v>
      </c>
      <c r="AJ148" s="163">
        <v>44426</v>
      </c>
      <c r="AK148" s="217" t="s">
        <v>960</v>
      </c>
      <c r="AL148" s="223" t="s">
        <v>961</v>
      </c>
      <c r="AM148" s="278" t="s">
        <v>962</v>
      </c>
      <c r="AN148" s="260" t="s">
        <v>150</v>
      </c>
      <c r="AO148" s="294"/>
      <c r="AP148" s="294"/>
      <c r="AQ148" s="294"/>
      <c r="AR148" s="294"/>
      <c r="AS148" s="294"/>
      <c r="AT148" s="294"/>
      <c r="AU148" s="294"/>
      <c r="AV148" s="294"/>
      <c r="AW148" s="294"/>
      <c r="AX148" s="294"/>
      <c r="AY148" s="294"/>
      <c r="AZ148" s="294"/>
      <c r="BA148" s="294"/>
      <c r="BB148" s="294"/>
      <c r="BC148" s="294"/>
      <c r="BD148" s="294"/>
    </row>
    <row r="149" spans="1:56" ht="264.75" thickBot="1">
      <c r="A149" s="425"/>
      <c r="B149" s="425"/>
      <c r="C149" s="425"/>
      <c r="D149" s="431"/>
      <c r="E149" s="431"/>
      <c r="F149" s="431"/>
      <c r="G149" s="431"/>
      <c r="H149" s="95" t="s">
        <v>134</v>
      </c>
      <c r="I149" s="95">
        <v>6</v>
      </c>
      <c r="J149" s="101" t="str">
        <f t="shared" si="17"/>
        <v>Baja</v>
      </c>
      <c r="K149" s="321">
        <f t="shared" si="28"/>
        <v>0.4</v>
      </c>
      <c r="L149" s="327" t="s">
        <v>184</v>
      </c>
      <c r="M149" s="298"/>
      <c r="N149" s="101" t="s">
        <v>136</v>
      </c>
      <c r="O149" s="321">
        <f t="shared" si="27"/>
        <v>0</v>
      </c>
      <c r="P149" s="101" t="str">
        <f t="shared" si="2"/>
        <v/>
      </c>
      <c r="Q149" s="95">
        <v>2</v>
      </c>
      <c r="R149" s="350" t="s">
        <v>963</v>
      </c>
      <c r="S149" s="97" t="str">
        <f t="shared" si="10"/>
        <v>Probabilidad</v>
      </c>
      <c r="T149" s="242" t="s">
        <v>138</v>
      </c>
      <c r="U149" s="242" t="s">
        <v>169</v>
      </c>
      <c r="V149" s="100" t="str">
        <f t="shared" si="22"/>
        <v>40%</v>
      </c>
      <c r="W149" s="242" t="s">
        <v>140</v>
      </c>
      <c r="X149" s="242" t="s">
        <v>141</v>
      </c>
      <c r="Y149" s="242" t="s">
        <v>142</v>
      </c>
      <c r="Z149" s="243">
        <f t="shared" si="4"/>
        <v>0.24</v>
      </c>
      <c r="AA149" s="106" t="str">
        <f t="shared" si="5"/>
        <v>Baja</v>
      </c>
      <c r="AB149" s="100">
        <f t="shared" si="23"/>
        <v>0.24</v>
      </c>
      <c r="AC149" s="106" t="str">
        <f t="shared" si="24"/>
        <v>Leve</v>
      </c>
      <c r="AD149" s="100">
        <f t="shared" si="25"/>
        <v>0</v>
      </c>
      <c r="AE149" s="106" t="str">
        <f t="shared" si="26"/>
        <v>Bajo</v>
      </c>
      <c r="AF149" s="242" t="s">
        <v>143</v>
      </c>
      <c r="AG149" s="96" t="s">
        <v>964</v>
      </c>
      <c r="AH149" s="97" t="s">
        <v>958</v>
      </c>
      <c r="AI149" s="163" t="s">
        <v>959</v>
      </c>
      <c r="AJ149" s="163">
        <v>44428</v>
      </c>
      <c r="AK149" s="217" t="s">
        <v>965</v>
      </c>
      <c r="AL149" s="223" t="s">
        <v>966</v>
      </c>
      <c r="AM149" s="267" t="s">
        <v>967</v>
      </c>
      <c r="AN149" s="260" t="s">
        <v>150</v>
      </c>
      <c r="AO149" s="294"/>
      <c r="AP149" s="294"/>
      <c r="AQ149" s="294"/>
      <c r="AR149" s="294"/>
      <c r="AS149" s="294"/>
      <c r="AT149" s="294"/>
      <c r="AU149" s="294"/>
      <c r="AV149" s="294"/>
      <c r="AW149" s="294"/>
      <c r="AX149" s="294"/>
      <c r="AY149" s="294"/>
      <c r="AZ149" s="294"/>
      <c r="BA149" s="294"/>
      <c r="BB149" s="294"/>
      <c r="BC149" s="294"/>
      <c r="BD149" s="294"/>
    </row>
    <row r="150" spans="1:56" ht="231.75" customHeight="1" thickBot="1">
      <c r="A150" s="423">
        <v>74</v>
      </c>
      <c r="B150" s="423" t="s">
        <v>203</v>
      </c>
      <c r="C150" s="423" t="s">
        <v>952</v>
      </c>
      <c r="D150" s="429" t="s">
        <v>194</v>
      </c>
      <c r="E150" s="429" t="s">
        <v>968</v>
      </c>
      <c r="F150" s="429" t="s">
        <v>969</v>
      </c>
      <c r="G150" s="429" t="s">
        <v>970</v>
      </c>
      <c r="H150" s="95" t="s">
        <v>134</v>
      </c>
      <c r="I150" s="95">
        <v>2</v>
      </c>
      <c r="J150" s="101" t="str">
        <f t="shared" si="17"/>
        <v>Muy Baja</v>
      </c>
      <c r="K150" s="321">
        <f t="shared" si="28"/>
        <v>0.2</v>
      </c>
      <c r="L150" s="327"/>
      <c r="M150" s="168" t="s">
        <v>208</v>
      </c>
      <c r="N150" s="101" t="s">
        <v>83</v>
      </c>
      <c r="O150" s="321">
        <f t="shared" si="27"/>
        <v>0.8</v>
      </c>
      <c r="P150" s="101" t="str">
        <f t="shared" si="2"/>
        <v>Alto</v>
      </c>
      <c r="Q150" s="95">
        <v>1</v>
      </c>
      <c r="R150" s="396" t="s">
        <v>971</v>
      </c>
      <c r="S150" s="97" t="str">
        <f t="shared" si="10"/>
        <v>Probabilidad</v>
      </c>
      <c r="T150" s="242" t="s">
        <v>138</v>
      </c>
      <c r="U150" s="242" t="s">
        <v>169</v>
      </c>
      <c r="V150" s="100" t="str">
        <f t="shared" si="22"/>
        <v>40%</v>
      </c>
      <c r="W150" s="242" t="s">
        <v>140</v>
      </c>
      <c r="X150" s="242" t="s">
        <v>141</v>
      </c>
      <c r="Y150" s="242" t="s">
        <v>142</v>
      </c>
      <c r="Z150" s="243">
        <f t="shared" si="4"/>
        <v>0.12</v>
      </c>
      <c r="AA150" s="106" t="str">
        <f t="shared" si="5"/>
        <v>Muy Baja</v>
      </c>
      <c r="AB150" s="100">
        <f t="shared" si="23"/>
        <v>0.12</v>
      </c>
      <c r="AC150" s="106" t="str">
        <f t="shared" si="24"/>
        <v>Mayor</v>
      </c>
      <c r="AD150" s="100">
        <f t="shared" si="25"/>
        <v>0.8</v>
      </c>
      <c r="AE150" s="106" t="str">
        <f t="shared" si="26"/>
        <v>Alto</v>
      </c>
      <c r="AF150" s="242" t="s">
        <v>143</v>
      </c>
      <c r="AG150" s="202" t="s">
        <v>972</v>
      </c>
      <c r="AH150" s="96" t="s">
        <v>958</v>
      </c>
      <c r="AI150" s="125" t="s">
        <v>973</v>
      </c>
      <c r="AJ150" s="163">
        <v>44428</v>
      </c>
      <c r="AK150" s="217" t="s">
        <v>974</v>
      </c>
      <c r="AL150" s="223" t="s">
        <v>975</v>
      </c>
      <c r="AM150" s="266" t="s">
        <v>976</v>
      </c>
      <c r="AN150" s="260" t="s">
        <v>150</v>
      </c>
      <c r="AO150" s="294"/>
      <c r="AP150" s="294"/>
      <c r="AQ150" s="294"/>
      <c r="AR150" s="294"/>
      <c r="AS150" s="294"/>
      <c r="AT150" s="294"/>
      <c r="AU150" s="294"/>
      <c r="AV150" s="294"/>
      <c r="AW150" s="294"/>
      <c r="AX150" s="294"/>
      <c r="AY150" s="294"/>
      <c r="AZ150" s="294"/>
      <c r="BA150" s="294"/>
      <c r="BB150" s="294"/>
      <c r="BC150" s="294"/>
      <c r="BD150" s="294"/>
    </row>
    <row r="151" spans="1:56" ht="281.25" thickBot="1">
      <c r="A151" s="425"/>
      <c r="B151" s="425"/>
      <c r="C151" s="425"/>
      <c r="D151" s="431"/>
      <c r="E151" s="431"/>
      <c r="F151" s="431"/>
      <c r="G151" s="431"/>
      <c r="H151" s="95" t="s">
        <v>134</v>
      </c>
      <c r="I151" s="95">
        <v>2</v>
      </c>
      <c r="J151" s="101" t="str">
        <f t="shared" si="17"/>
        <v>Muy Baja</v>
      </c>
      <c r="K151" s="321">
        <v>0.12</v>
      </c>
      <c r="L151" s="327"/>
      <c r="M151" s="298"/>
      <c r="N151" s="101" t="s">
        <v>83</v>
      </c>
      <c r="O151" s="321">
        <f t="shared" si="27"/>
        <v>0.8</v>
      </c>
      <c r="P151" s="101" t="str">
        <f t="shared" si="2"/>
        <v>Alto</v>
      </c>
      <c r="Q151" s="95">
        <v>2</v>
      </c>
      <c r="R151" s="350" t="s">
        <v>963</v>
      </c>
      <c r="S151" s="97" t="str">
        <f t="shared" si="10"/>
        <v>Probabilidad</v>
      </c>
      <c r="T151" s="242" t="s">
        <v>138</v>
      </c>
      <c r="U151" s="242" t="s">
        <v>169</v>
      </c>
      <c r="V151" s="100" t="str">
        <f t="shared" si="22"/>
        <v>40%</v>
      </c>
      <c r="W151" s="242" t="s">
        <v>140</v>
      </c>
      <c r="X151" s="242" t="s">
        <v>141</v>
      </c>
      <c r="Y151" s="242" t="s">
        <v>142</v>
      </c>
      <c r="Z151" s="243">
        <f t="shared" si="4"/>
        <v>7.1999999999999995E-2</v>
      </c>
      <c r="AA151" s="106" t="str">
        <f t="shared" si="5"/>
        <v>Muy Baja</v>
      </c>
      <c r="AB151" s="100">
        <f t="shared" si="23"/>
        <v>7.1999999999999995E-2</v>
      </c>
      <c r="AC151" s="106" t="str">
        <f t="shared" si="24"/>
        <v>Mayor</v>
      </c>
      <c r="AD151" s="100">
        <f t="shared" si="25"/>
        <v>0.8</v>
      </c>
      <c r="AE151" s="106" t="str">
        <f t="shared" si="26"/>
        <v>Alto</v>
      </c>
      <c r="AF151" s="242" t="s">
        <v>143</v>
      </c>
      <c r="AG151" s="96" t="s">
        <v>964</v>
      </c>
      <c r="AH151" s="96" t="s">
        <v>958</v>
      </c>
      <c r="AI151" s="125" t="s">
        <v>973</v>
      </c>
      <c r="AJ151" s="163">
        <v>44428</v>
      </c>
      <c r="AK151" s="217" t="s">
        <v>977</v>
      </c>
      <c r="AL151" s="223" t="s">
        <v>978</v>
      </c>
      <c r="AM151" s="279" t="s">
        <v>979</v>
      </c>
      <c r="AN151" s="260" t="s">
        <v>150</v>
      </c>
      <c r="AO151" s="294"/>
      <c r="AP151" s="294"/>
      <c r="AQ151" s="294"/>
      <c r="AR151" s="294"/>
      <c r="AS151" s="294"/>
      <c r="AT151" s="294"/>
      <c r="AU151" s="294"/>
      <c r="AV151" s="294"/>
      <c r="AW151" s="294"/>
      <c r="AX151" s="294"/>
      <c r="AY151" s="294"/>
      <c r="AZ151" s="294"/>
      <c r="BA151" s="294"/>
      <c r="BB151" s="294"/>
      <c r="BC151" s="294"/>
      <c r="BD151" s="294"/>
    </row>
    <row r="152" spans="1:56" ht="248.25" customHeight="1" thickBot="1">
      <c r="A152" s="423">
        <v>75</v>
      </c>
      <c r="B152" s="423" t="s">
        <v>222</v>
      </c>
      <c r="C152" s="423" t="s">
        <v>952</v>
      </c>
      <c r="D152" s="426" t="s">
        <v>194</v>
      </c>
      <c r="E152" s="429" t="s">
        <v>980</v>
      </c>
      <c r="F152" s="429" t="s">
        <v>981</v>
      </c>
      <c r="G152" s="429" t="s">
        <v>982</v>
      </c>
      <c r="H152" s="299" t="s">
        <v>134</v>
      </c>
      <c r="I152" s="299">
        <v>6</v>
      </c>
      <c r="J152" s="101" t="str">
        <f t="shared" si="17"/>
        <v>Baja</v>
      </c>
      <c r="K152" s="321">
        <f>IF(J152="","",IF(J152="Muy Baja",0.2,IF(J152="Baja",0.4,IF(J152="Media",0.6,IF(J152="Alta",0.8,IF(J152="Muy Alta",1, ))))))</f>
        <v>0.4</v>
      </c>
      <c r="L152" s="299" t="s">
        <v>155</v>
      </c>
      <c r="M152" s="168" t="s">
        <v>155</v>
      </c>
      <c r="N152" s="101" t="s">
        <v>136</v>
      </c>
      <c r="O152" s="321">
        <f t="shared" si="27"/>
        <v>0</v>
      </c>
      <c r="P152" s="101" t="str">
        <f t="shared" si="2"/>
        <v/>
      </c>
      <c r="Q152" s="95">
        <v>1</v>
      </c>
      <c r="R152" s="396" t="s">
        <v>983</v>
      </c>
      <c r="S152" s="97" t="str">
        <f t="shared" si="10"/>
        <v>Probabilidad</v>
      </c>
      <c r="T152" s="242" t="s">
        <v>138</v>
      </c>
      <c r="U152" s="242" t="s">
        <v>169</v>
      </c>
      <c r="V152" s="100" t="str">
        <f t="shared" si="22"/>
        <v>40%</v>
      </c>
      <c r="W152" s="242" t="s">
        <v>140</v>
      </c>
      <c r="X152" s="242" t="s">
        <v>141</v>
      </c>
      <c r="Y152" s="242" t="s">
        <v>142</v>
      </c>
      <c r="Z152" s="243">
        <f t="shared" si="4"/>
        <v>0.24</v>
      </c>
      <c r="AA152" s="106" t="str">
        <f t="shared" si="5"/>
        <v>Baja</v>
      </c>
      <c r="AB152" s="100">
        <f t="shared" si="23"/>
        <v>0.24</v>
      </c>
      <c r="AC152" s="106" t="str">
        <f t="shared" si="24"/>
        <v>Leve</v>
      </c>
      <c r="AD152" s="100">
        <f t="shared" si="25"/>
        <v>0</v>
      </c>
      <c r="AE152" s="106" t="str">
        <f t="shared" si="26"/>
        <v>Bajo</v>
      </c>
      <c r="AF152" s="242" t="s">
        <v>143</v>
      </c>
      <c r="AG152" s="202" t="s">
        <v>972</v>
      </c>
      <c r="AH152" s="96" t="s">
        <v>958</v>
      </c>
      <c r="AI152" s="125" t="s">
        <v>973</v>
      </c>
      <c r="AJ152" s="163">
        <v>44428</v>
      </c>
      <c r="AK152" s="217" t="s">
        <v>984</v>
      </c>
      <c r="AL152" s="97" t="s">
        <v>985</v>
      </c>
      <c r="AM152" s="266" t="s">
        <v>986</v>
      </c>
      <c r="AN152" s="260" t="s">
        <v>150</v>
      </c>
      <c r="AO152" s="294"/>
      <c r="AP152" s="294"/>
      <c r="AQ152" s="294"/>
      <c r="AR152" s="294"/>
      <c r="AS152" s="294"/>
      <c r="AT152" s="294"/>
      <c r="AU152" s="294"/>
      <c r="AV152" s="294"/>
      <c r="AW152" s="294"/>
      <c r="AX152" s="294"/>
      <c r="AY152" s="294"/>
      <c r="AZ152" s="294"/>
      <c r="BA152" s="294"/>
      <c r="BB152" s="294"/>
      <c r="BC152" s="294"/>
      <c r="BD152" s="294"/>
    </row>
    <row r="153" spans="1:56" ht="116.25" thickBot="1">
      <c r="A153" s="425"/>
      <c r="B153" s="425"/>
      <c r="C153" s="425"/>
      <c r="D153" s="428"/>
      <c r="E153" s="431"/>
      <c r="F153" s="431"/>
      <c r="G153" s="431"/>
      <c r="H153" s="298"/>
      <c r="I153" s="170">
        <v>6</v>
      </c>
      <c r="J153" s="101" t="str">
        <f t="shared" si="17"/>
        <v>Baja</v>
      </c>
      <c r="K153" s="321">
        <v>0.24</v>
      </c>
      <c r="L153" s="170" t="s">
        <v>155</v>
      </c>
      <c r="M153" s="298"/>
      <c r="N153" s="101" t="s">
        <v>136</v>
      </c>
      <c r="O153" s="321">
        <f t="shared" si="27"/>
        <v>0</v>
      </c>
      <c r="P153" s="101" t="str">
        <f t="shared" si="2"/>
        <v/>
      </c>
      <c r="Q153" s="95">
        <v>2</v>
      </c>
      <c r="R153" s="350" t="s">
        <v>987</v>
      </c>
      <c r="S153" s="97" t="str">
        <f t="shared" si="10"/>
        <v>Probabilidad</v>
      </c>
      <c r="T153" s="242" t="s">
        <v>138</v>
      </c>
      <c r="U153" s="242" t="s">
        <v>169</v>
      </c>
      <c r="V153" s="100" t="str">
        <f t="shared" si="22"/>
        <v>40%</v>
      </c>
      <c r="W153" s="242" t="s">
        <v>140</v>
      </c>
      <c r="X153" s="242" t="s">
        <v>141</v>
      </c>
      <c r="Y153" s="242" t="s">
        <v>142</v>
      </c>
      <c r="Z153" s="243">
        <f t="shared" si="4"/>
        <v>0.14399999999999999</v>
      </c>
      <c r="AA153" s="106" t="str">
        <f t="shared" si="5"/>
        <v>Muy Baja</v>
      </c>
      <c r="AB153" s="100">
        <f t="shared" si="23"/>
        <v>0.14399999999999999</v>
      </c>
      <c r="AC153" s="106" t="str">
        <f t="shared" si="24"/>
        <v>Leve</v>
      </c>
      <c r="AD153" s="100">
        <f t="shared" si="25"/>
        <v>0</v>
      </c>
      <c r="AE153" s="106" t="str">
        <f t="shared" si="26"/>
        <v>Bajo</v>
      </c>
      <c r="AF153" s="242" t="s">
        <v>143</v>
      </c>
      <c r="AG153" s="96" t="s">
        <v>988</v>
      </c>
      <c r="AH153" s="96" t="s">
        <v>958</v>
      </c>
      <c r="AI153" s="125" t="s">
        <v>989</v>
      </c>
      <c r="AJ153" s="163">
        <v>44428</v>
      </c>
      <c r="AK153" s="217" t="s">
        <v>990</v>
      </c>
      <c r="AL153" s="97" t="s">
        <v>991</v>
      </c>
      <c r="AM153" s="280" t="s">
        <v>992</v>
      </c>
      <c r="AN153" s="260" t="s">
        <v>150</v>
      </c>
      <c r="AO153" s="294"/>
      <c r="AP153" s="294"/>
      <c r="AQ153" s="294"/>
      <c r="AR153" s="294"/>
      <c r="AS153" s="294"/>
      <c r="AT153" s="294"/>
      <c r="AU153" s="294"/>
      <c r="AV153" s="294"/>
      <c r="AW153" s="294"/>
      <c r="AX153" s="294"/>
      <c r="AY153" s="294"/>
      <c r="AZ153" s="294"/>
      <c r="BA153" s="294"/>
      <c r="BB153" s="294"/>
      <c r="BC153" s="294"/>
      <c r="BD153" s="294"/>
    </row>
    <row r="154" spans="1:56" ht="409.5">
      <c r="A154" s="423">
        <v>76</v>
      </c>
      <c r="B154" s="432" t="s">
        <v>303</v>
      </c>
      <c r="C154" s="432" t="s">
        <v>660</v>
      </c>
      <c r="D154" s="426" t="s">
        <v>194</v>
      </c>
      <c r="E154" s="426" t="s">
        <v>993</v>
      </c>
      <c r="F154" s="426" t="s">
        <v>994</v>
      </c>
      <c r="G154" s="426" t="s">
        <v>995</v>
      </c>
      <c r="H154" s="95" t="s">
        <v>166</v>
      </c>
      <c r="I154" s="95">
        <v>365</v>
      </c>
      <c r="J154" s="101" t="str">
        <f t="shared" si="17"/>
        <v>Media</v>
      </c>
      <c r="K154" s="321">
        <f>IF(J154="","",IF(J154="Muy Baja",0.2,IF(J154="Baja",0.4,IF(J154="Media",0.6,IF(J154="Alta",0.8,IF(J154="Muy Alta",1, ))))))</f>
        <v>0.6</v>
      </c>
      <c r="L154" s="95" t="s">
        <v>184</v>
      </c>
      <c r="M154" s="168" t="s">
        <v>184</v>
      </c>
      <c r="N154" s="101" t="s">
        <v>136</v>
      </c>
      <c r="O154" s="321">
        <f t="shared" si="27"/>
        <v>0</v>
      </c>
      <c r="P154" s="101" t="str">
        <f t="shared" si="2"/>
        <v/>
      </c>
      <c r="Q154" s="95">
        <v>1</v>
      </c>
      <c r="R154" s="356" t="s">
        <v>996</v>
      </c>
      <c r="S154" s="97" t="str">
        <f t="shared" si="10"/>
        <v>Probabilidad</v>
      </c>
      <c r="T154" s="242" t="s">
        <v>138</v>
      </c>
      <c r="U154" s="242" t="s">
        <v>169</v>
      </c>
      <c r="V154" s="100" t="str">
        <f t="shared" si="22"/>
        <v>40%</v>
      </c>
      <c r="W154" s="242" t="s">
        <v>287</v>
      </c>
      <c r="X154" s="242" t="s">
        <v>141</v>
      </c>
      <c r="Y154" s="242" t="s">
        <v>142</v>
      </c>
      <c r="Z154" s="243">
        <f t="shared" si="4"/>
        <v>0.36</v>
      </c>
      <c r="AA154" s="106" t="str">
        <f t="shared" si="5"/>
        <v>Baja</v>
      </c>
      <c r="AB154" s="100">
        <f t="shared" si="23"/>
        <v>0.36</v>
      </c>
      <c r="AC154" s="106" t="str">
        <f t="shared" si="24"/>
        <v>Leve</v>
      </c>
      <c r="AD154" s="100">
        <f t="shared" si="25"/>
        <v>0</v>
      </c>
      <c r="AE154" s="106" t="str">
        <f t="shared" si="26"/>
        <v>Bajo</v>
      </c>
      <c r="AF154" s="242" t="s">
        <v>143</v>
      </c>
      <c r="AG154" s="271" t="s">
        <v>997</v>
      </c>
      <c r="AH154" s="97" t="s">
        <v>998</v>
      </c>
      <c r="AI154" s="97" t="s">
        <v>999</v>
      </c>
      <c r="AJ154" s="163">
        <v>44428</v>
      </c>
      <c r="AK154" s="97" t="s">
        <v>1000</v>
      </c>
      <c r="AL154" s="223" t="s">
        <v>1001</v>
      </c>
      <c r="AM154" s="97" t="s">
        <v>1002</v>
      </c>
      <c r="AN154" s="260" t="s">
        <v>150</v>
      </c>
      <c r="AO154" s="294"/>
      <c r="AP154" s="294"/>
      <c r="AQ154" s="294"/>
      <c r="AR154" s="294"/>
      <c r="AS154" s="294"/>
      <c r="AT154" s="294"/>
      <c r="AU154" s="294"/>
      <c r="AV154" s="294"/>
      <c r="AW154" s="294"/>
      <c r="AX154" s="294"/>
      <c r="AY154" s="294"/>
      <c r="AZ154" s="294"/>
      <c r="BA154" s="294"/>
      <c r="BB154" s="294"/>
      <c r="BC154" s="294"/>
      <c r="BD154" s="294"/>
    </row>
    <row r="155" spans="1:56" ht="366" customHeight="1">
      <c r="A155" s="424"/>
      <c r="B155" s="433"/>
      <c r="C155" s="433"/>
      <c r="D155" s="427"/>
      <c r="E155" s="427"/>
      <c r="F155" s="427"/>
      <c r="G155" s="427"/>
      <c r="H155" s="95" t="s">
        <v>166</v>
      </c>
      <c r="I155" s="95">
        <v>365</v>
      </c>
      <c r="J155" s="101" t="str">
        <f t="shared" si="17"/>
        <v>Media</v>
      </c>
      <c r="K155" s="321">
        <v>0.36</v>
      </c>
      <c r="L155" s="95" t="s">
        <v>184</v>
      </c>
      <c r="M155" s="298"/>
      <c r="N155" s="101" t="s">
        <v>136</v>
      </c>
      <c r="O155" s="321">
        <f t="shared" si="27"/>
        <v>0</v>
      </c>
      <c r="P155" s="101" t="str">
        <f t="shared" si="2"/>
        <v/>
      </c>
      <c r="Q155" s="95">
        <v>2</v>
      </c>
      <c r="R155" s="356" t="s">
        <v>1003</v>
      </c>
      <c r="S155" s="97" t="str">
        <f t="shared" si="10"/>
        <v>Probabilidad</v>
      </c>
      <c r="T155" s="242" t="s">
        <v>138</v>
      </c>
      <c r="U155" s="242" t="s">
        <v>169</v>
      </c>
      <c r="V155" s="100" t="str">
        <f t="shared" si="22"/>
        <v>40%</v>
      </c>
      <c r="W155" s="242" t="s">
        <v>140</v>
      </c>
      <c r="X155" s="242" t="s">
        <v>141</v>
      </c>
      <c r="Y155" s="242" t="s">
        <v>142</v>
      </c>
      <c r="Z155" s="243">
        <f t="shared" si="4"/>
        <v>0.216</v>
      </c>
      <c r="AA155" s="106" t="str">
        <f t="shared" si="5"/>
        <v>Baja</v>
      </c>
      <c r="AB155" s="100">
        <f t="shared" si="23"/>
        <v>0.216</v>
      </c>
      <c r="AC155" s="106" t="str">
        <f t="shared" si="24"/>
        <v>Leve</v>
      </c>
      <c r="AD155" s="100">
        <f t="shared" si="25"/>
        <v>0</v>
      </c>
      <c r="AE155" s="106" t="str">
        <f t="shared" si="26"/>
        <v>Bajo</v>
      </c>
      <c r="AF155" s="242" t="s">
        <v>143</v>
      </c>
      <c r="AG155" s="123" t="s">
        <v>1004</v>
      </c>
      <c r="AH155" s="97" t="s">
        <v>677</v>
      </c>
      <c r="AI155" s="163">
        <v>44197</v>
      </c>
      <c r="AJ155" s="163">
        <v>44428</v>
      </c>
      <c r="AK155" s="97" t="s">
        <v>1005</v>
      </c>
      <c r="AL155" s="97" t="s">
        <v>1006</v>
      </c>
      <c r="AM155" s="97" t="s">
        <v>1007</v>
      </c>
      <c r="AN155" s="260" t="s">
        <v>150</v>
      </c>
      <c r="AO155" s="294"/>
      <c r="AP155" s="294"/>
      <c r="AQ155" s="294"/>
      <c r="AR155" s="294"/>
      <c r="AS155" s="294"/>
      <c r="AT155" s="294"/>
      <c r="AU155" s="294"/>
      <c r="AV155" s="294"/>
      <c r="AW155" s="294"/>
      <c r="AX155" s="294"/>
      <c r="AY155" s="294"/>
      <c r="AZ155" s="294"/>
      <c r="BA155" s="294"/>
      <c r="BB155" s="294"/>
      <c r="BC155" s="294"/>
      <c r="BD155" s="294"/>
    </row>
    <row r="156" spans="1:56" ht="348.75" customHeight="1">
      <c r="A156" s="425"/>
      <c r="B156" s="434"/>
      <c r="C156" s="434"/>
      <c r="D156" s="428"/>
      <c r="E156" s="428"/>
      <c r="F156" s="428"/>
      <c r="G156" s="428"/>
      <c r="H156" s="95" t="s">
        <v>166</v>
      </c>
      <c r="I156" s="95">
        <v>365</v>
      </c>
      <c r="J156" s="101" t="str">
        <f t="shared" si="17"/>
        <v>Media</v>
      </c>
      <c r="K156" s="321">
        <v>0.216</v>
      </c>
      <c r="L156" s="95" t="s">
        <v>184</v>
      </c>
      <c r="M156" s="321"/>
      <c r="N156" s="101" t="s">
        <v>136</v>
      </c>
      <c r="O156" s="321">
        <f t="shared" si="27"/>
        <v>0</v>
      </c>
      <c r="P156" s="101" t="str">
        <f t="shared" si="2"/>
        <v/>
      </c>
      <c r="Q156" s="95">
        <v>3</v>
      </c>
      <c r="R156" s="350" t="s">
        <v>1008</v>
      </c>
      <c r="S156" s="97" t="str">
        <f t="shared" si="10"/>
        <v>Probabilidad</v>
      </c>
      <c r="T156" s="242" t="s">
        <v>138</v>
      </c>
      <c r="U156" s="242" t="s">
        <v>169</v>
      </c>
      <c r="V156" s="100" t="str">
        <f t="shared" si="22"/>
        <v>40%</v>
      </c>
      <c r="W156" s="242" t="s">
        <v>140</v>
      </c>
      <c r="X156" s="242" t="s">
        <v>360</v>
      </c>
      <c r="Y156" s="242" t="s">
        <v>142</v>
      </c>
      <c r="Z156" s="243">
        <f t="shared" si="4"/>
        <v>0.12959999999999999</v>
      </c>
      <c r="AA156" s="106" t="str">
        <f t="shared" si="5"/>
        <v>Muy Baja</v>
      </c>
      <c r="AB156" s="100">
        <f t="shared" si="23"/>
        <v>0.12959999999999999</v>
      </c>
      <c r="AC156" s="106" t="str">
        <f t="shared" si="24"/>
        <v>Leve</v>
      </c>
      <c r="AD156" s="100">
        <f t="shared" si="25"/>
        <v>0</v>
      </c>
      <c r="AE156" s="106" t="str">
        <f t="shared" si="26"/>
        <v>Bajo</v>
      </c>
      <c r="AF156" s="242" t="s">
        <v>143</v>
      </c>
      <c r="AG156" s="199" t="s">
        <v>1009</v>
      </c>
      <c r="AH156" s="97" t="s">
        <v>718</v>
      </c>
      <c r="AI156" s="163">
        <v>44197</v>
      </c>
      <c r="AJ156" s="163">
        <v>44428</v>
      </c>
      <c r="AK156" s="97" t="s">
        <v>1005</v>
      </c>
      <c r="AL156" s="97" t="s">
        <v>1010</v>
      </c>
      <c r="AM156" s="97" t="s">
        <v>1011</v>
      </c>
      <c r="AN156" s="260" t="s">
        <v>150</v>
      </c>
      <c r="AO156" s="294"/>
      <c r="AP156" s="294"/>
      <c r="AQ156" s="294"/>
      <c r="AR156" s="294"/>
      <c r="AS156" s="294"/>
      <c r="AT156" s="294"/>
      <c r="AU156" s="294"/>
      <c r="AV156" s="294"/>
      <c r="AW156" s="294"/>
      <c r="AX156" s="294"/>
      <c r="AY156" s="294"/>
      <c r="AZ156" s="294"/>
      <c r="BA156" s="294"/>
      <c r="BB156" s="294"/>
      <c r="BC156" s="294"/>
      <c r="BD156" s="294"/>
    </row>
    <row r="157" spans="1:56" ht="165">
      <c r="A157" s="439">
        <v>77</v>
      </c>
      <c r="B157" s="437" t="s">
        <v>303</v>
      </c>
      <c r="C157" s="437" t="s">
        <v>1012</v>
      </c>
      <c r="D157" s="435" t="s">
        <v>194</v>
      </c>
      <c r="E157" s="435" t="s">
        <v>1013</v>
      </c>
      <c r="F157" s="435" t="s">
        <v>1014</v>
      </c>
      <c r="G157" s="435" t="s">
        <v>1015</v>
      </c>
      <c r="H157" s="129" t="s">
        <v>166</v>
      </c>
      <c r="I157" s="129">
        <v>365</v>
      </c>
      <c r="J157" s="323" t="str">
        <f t="shared" si="17"/>
        <v>Media</v>
      </c>
      <c r="K157" s="324">
        <f>IF(J157="","",IF(J157="Muy Baja",0.2,IF(J157="Baja",0.4,IF(J157="Media",0.6,IF(J157="Alta",0.8,IF(J157="Muy Alta",1, ))))))</f>
        <v>0.6</v>
      </c>
      <c r="L157" s="129" t="s">
        <v>184</v>
      </c>
      <c r="M157" s="131" t="s">
        <v>184</v>
      </c>
      <c r="N157" s="101" t="s">
        <v>136</v>
      </c>
      <c r="O157" s="324">
        <f t="shared" si="27"/>
        <v>0</v>
      </c>
      <c r="P157" s="323" t="str">
        <f t="shared" si="2"/>
        <v/>
      </c>
      <c r="Q157" s="129">
        <v>1</v>
      </c>
      <c r="R157" s="397" t="s">
        <v>1016</v>
      </c>
      <c r="S157" s="133" t="str">
        <f t="shared" si="10"/>
        <v>Probabilidad</v>
      </c>
      <c r="T157" s="248" t="s">
        <v>138</v>
      </c>
      <c r="U157" s="248" t="s">
        <v>169</v>
      </c>
      <c r="V157" s="130" t="str">
        <f t="shared" si="22"/>
        <v>40%</v>
      </c>
      <c r="W157" s="248" t="s">
        <v>140</v>
      </c>
      <c r="X157" s="248" t="s">
        <v>141</v>
      </c>
      <c r="Y157" s="248" t="s">
        <v>142</v>
      </c>
      <c r="Z157" s="249">
        <f t="shared" si="4"/>
        <v>0.36</v>
      </c>
      <c r="AA157" s="236" t="str">
        <f t="shared" si="5"/>
        <v>Baja</v>
      </c>
      <c r="AB157" s="130">
        <f t="shared" si="23"/>
        <v>0.36</v>
      </c>
      <c r="AC157" s="236" t="str">
        <f t="shared" si="24"/>
        <v>Leve</v>
      </c>
      <c r="AD157" s="130">
        <f t="shared" si="25"/>
        <v>0</v>
      </c>
      <c r="AE157" s="236" t="str">
        <f t="shared" si="26"/>
        <v>Bajo</v>
      </c>
      <c r="AF157" s="248" t="s">
        <v>143</v>
      </c>
      <c r="AG157" s="128" t="s">
        <v>1017</v>
      </c>
      <c r="AH157" s="128" t="s">
        <v>1018</v>
      </c>
      <c r="AI157" s="142" t="s">
        <v>1019</v>
      </c>
      <c r="AJ157" s="142" t="s">
        <v>1020</v>
      </c>
      <c r="AK157" s="281" t="s">
        <v>1016</v>
      </c>
      <c r="AL157" s="133"/>
      <c r="AM157" s="133"/>
      <c r="AN157" s="282" t="s">
        <v>150</v>
      </c>
      <c r="AO157" s="294"/>
      <c r="AP157" s="294"/>
      <c r="AQ157" s="294"/>
      <c r="AR157" s="294"/>
      <c r="AS157" s="294"/>
      <c r="AT157" s="294"/>
      <c r="AU157" s="294"/>
      <c r="AV157" s="294"/>
      <c r="AW157" s="294"/>
      <c r="AX157" s="294"/>
      <c r="AY157" s="294"/>
      <c r="AZ157" s="294"/>
      <c r="BA157" s="294"/>
      <c r="BB157" s="294"/>
      <c r="BC157" s="294"/>
      <c r="BD157" s="294"/>
    </row>
    <row r="158" spans="1:56" ht="100.5">
      <c r="A158" s="440"/>
      <c r="B158" s="438"/>
      <c r="C158" s="438"/>
      <c r="D158" s="436"/>
      <c r="E158" s="436"/>
      <c r="F158" s="436"/>
      <c r="G158" s="436"/>
      <c r="H158" s="129" t="s">
        <v>166</v>
      </c>
      <c r="I158" s="129">
        <v>365</v>
      </c>
      <c r="J158" s="323" t="str">
        <f t="shared" si="17"/>
        <v>Media</v>
      </c>
      <c r="K158" s="324">
        <v>0.36</v>
      </c>
      <c r="L158" s="129" t="s">
        <v>184</v>
      </c>
      <c r="M158" s="298"/>
      <c r="N158" s="101" t="s">
        <v>136</v>
      </c>
      <c r="O158" s="324">
        <f t="shared" si="27"/>
        <v>0</v>
      </c>
      <c r="P158" s="323" t="str">
        <f t="shared" si="2"/>
        <v/>
      </c>
      <c r="Q158" s="129">
        <v>2</v>
      </c>
      <c r="R158" s="385" t="s">
        <v>1021</v>
      </c>
      <c r="S158" s="133" t="str">
        <f t="shared" si="10"/>
        <v>Probabilidad</v>
      </c>
      <c r="T158" s="248" t="s">
        <v>138</v>
      </c>
      <c r="U158" s="248" t="s">
        <v>169</v>
      </c>
      <c r="V158" s="130" t="str">
        <f t="shared" si="22"/>
        <v>40%</v>
      </c>
      <c r="W158" s="248" t="s">
        <v>140</v>
      </c>
      <c r="X158" s="248" t="s">
        <v>141</v>
      </c>
      <c r="Y158" s="248" t="s">
        <v>142</v>
      </c>
      <c r="Z158" s="249">
        <f t="shared" si="4"/>
        <v>0.216</v>
      </c>
      <c r="AA158" s="236" t="str">
        <f t="shared" si="5"/>
        <v>Baja</v>
      </c>
      <c r="AB158" s="130">
        <f t="shared" si="23"/>
        <v>0.216</v>
      </c>
      <c r="AC158" s="236" t="str">
        <f t="shared" si="24"/>
        <v>Leve</v>
      </c>
      <c r="AD158" s="130">
        <f t="shared" si="25"/>
        <v>0</v>
      </c>
      <c r="AE158" s="236" t="str">
        <f t="shared" si="26"/>
        <v>Bajo</v>
      </c>
      <c r="AF158" s="248" t="s">
        <v>143</v>
      </c>
      <c r="AG158" s="261"/>
      <c r="AH158" s="261"/>
      <c r="AI158" s="261"/>
      <c r="AJ158" s="261"/>
      <c r="AK158" s="133" t="s">
        <v>1022</v>
      </c>
      <c r="AL158" s="133"/>
      <c r="AM158" s="133"/>
      <c r="AN158" s="282" t="s">
        <v>150</v>
      </c>
      <c r="AO158" s="294"/>
      <c r="AP158" s="294"/>
      <c r="AQ158" s="294"/>
      <c r="AR158" s="294"/>
      <c r="AS158" s="294"/>
      <c r="AT158" s="294"/>
      <c r="AU158" s="294"/>
      <c r="AV158" s="294"/>
      <c r="AW158" s="294"/>
      <c r="AX158" s="294"/>
      <c r="AY158" s="294"/>
      <c r="AZ158" s="294"/>
      <c r="BA158" s="294"/>
      <c r="BB158" s="294"/>
      <c r="BC158" s="294"/>
      <c r="BD158" s="294"/>
    </row>
    <row r="159" spans="1:56" ht="231" customHeight="1">
      <c r="A159" s="423">
        <v>78</v>
      </c>
      <c r="B159" s="423" t="s">
        <v>496</v>
      </c>
      <c r="C159" s="423" t="s">
        <v>753</v>
      </c>
      <c r="D159" s="426" t="s">
        <v>194</v>
      </c>
      <c r="E159" s="426" t="s">
        <v>1023</v>
      </c>
      <c r="F159" s="429" t="s">
        <v>1024</v>
      </c>
      <c r="G159" s="426" t="s">
        <v>1025</v>
      </c>
      <c r="H159" s="95" t="s">
        <v>134</v>
      </c>
      <c r="I159" s="95">
        <v>12</v>
      </c>
      <c r="J159" s="101" t="str">
        <f t="shared" si="17"/>
        <v>Baja</v>
      </c>
      <c r="K159" s="321">
        <f t="shared" ref="K159:K166" si="29">IF(J159="","",IF(J159="Muy Baja",0.2,IF(J159="Baja",0.4,IF(J159="Media",0.6,IF(J159="Alta",0.8,IF(J159="Muy Alta",1, ))))))</f>
        <v>0.4</v>
      </c>
      <c r="L159" s="95" t="s">
        <v>226</v>
      </c>
      <c r="M159" s="168" t="s">
        <v>226</v>
      </c>
      <c r="N159" s="101" t="s">
        <v>136</v>
      </c>
      <c r="O159" s="321">
        <f t="shared" si="27"/>
        <v>0</v>
      </c>
      <c r="P159" s="101" t="str">
        <f t="shared" si="2"/>
        <v/>
      </c>
      <c r="Q159" s="95">
        <v>1</v>
      </c>
      <c r="R159" s="356" t="s">
        <v>1026</v>
      </c>
      <c r="S159" s="97" t="str">
        <f t="shared" si="10"/>
        <v>Probabilidad</v>
      </c>
      <c r="T159" s="242" t="s">
        <v>138</v>
      </c>
      <c r="U159" s="242" t="s">
        <v>169</v>
      </c>
      <c r="V159" s="100" t="str">
        <f t="shared" si="22"/>
        <v>40%</v>
      </c>
      <c r="W159" s="242" t="s">
        <v>140</v>
      </c>
      <c r="X159" s="242" t="s">
        <v>141</v>
      </c>
      <c r="Y159" s="242" t="s">
        <v>142</v>
      </c>
      <c r="Z159" s="243">
        <f t="shared" si="4"/>
        <v>0.24</v>
      </c>
      <c r="AA159" s="106" t="str">
        <f t="shared" si="5"/>
        <v>Baja</v>
      </c>
      <c r="AB159" s="100">
        <f t="shared" si="23"/>
        <v>0.24</v>
      </c>
      <c r="AC159" s="106" t="str">
        <f t="shared" si="24"/>
        <v>Leve</v>
      </c>
      <c r="AD159" s="100">
        <f t="shared" si="25"/>
        <v>0</v>
      </c>
      <c r="AE159" s="106" t="str">
        <f t="shared" si="26"/>
        <v>Bajo</v>
      </c>
      <c r="AF159" s="242" t="s">
        <v>143</v>
      </c>
      <c r="AG159" s="97" t="s">
        <v>1027</v>
      </c>
      <c r="AH159" s="97" t="s">
        <v>1028</v>
      </c>
      <c r="AI159" s="163">
        <v>44197</v>
      </c>
      <c r="AJ159" s="163">
        <v>44428</v>
      </c>
      <c r="AK159" s="97" t="s">
        <v>1029</v>
      </c>
      <c r="AL159" s="97" t="s">
        <v>1030</v>
      </c>
      <c r="AM159" s="97" t="s">
        <v>1031</v>
      </c>
      <c r="AN159" s="260" t="s">
        <v>150</v>
      </c>
      <c r="AO159" s="294"/>
      <c r="AP159" s="294"/>
      <c r="AQ159" s="294"/>
      <c r="AR159" s="294"/>
      <c r="AS159" s="294"/>
      <c r="AT159" s="294"/>
      <c r="AU159" s="294"/>
      <c r="AV159" s="294"/>
      <c r="AW159" s="294"/>
      <c r="AX159" s="294"/>
      <c r="AY159" s="294"/>
      <c r="AZ159" s="294"/>
      <c r="BA159" s="294"/>
      <c r="BB159" s="294"/>
      <c r="BC159" s="294"/>
      <c r="BD159" s="294"/>
    </row>
    <row r="160" spans="1:56" ht="99">
      <c r="A160" s="424"/>
      <c r="B160" s="424"/>
      <c r="C160" s="424"/>
      <c r="D160" s="427"/>
      <c r="E160" s="427"/>
      <c r="F160" s="430"/>
      <c r="G160" s="427"/>
      <c r="H160" s="95" t="s">
        <v>134</v>
      </c>
      <c r="I160" s="95">
        <v>12</v>
      </c>
      <c r="J160" s="101" t="str">
        <f t="shared" si="17"/>
        <v>Baja</v>
      </c>
      <c r="K160" s="321">
        <f t="shared" si="29"/>
        <v>0.4</v>
      </c>
      <c r="L160" s="95" t="s">
        <v>226</v>
      </c>
      <c r="M160" s="303"/>
      <c r="N160" s="101" t="s">
        <v>136</v>
      </c>
      <c r="O160" s="321">
        <f t="shared" si="27"/>
        <v>0</v>
      </c>
      <c r="P160" s="101" t="str">
        <f t="shared" si="2"/>
        <v/>
      </c>
      <c r="Q160" s="95">
        <v>2</v>
      </c>
      <c r="R160" s="356" t="s">
        <v>1032</v>
      </c>
      <c r="S160" s="97" t="str">
        <f t="shared" si="10"/>
        <v>Probabilidad</v>
      </c>
      <c r="T160" s="242" t="s">
        <v>138</v>
      </c>
      <c r="U160" s="242" t="s">
        <v>169</v>
      </c>
      <c r="V160" s="100" t="str">
        <f t="shared" si="22"/>
        <v>40%</v>
      </c>
      <c r="W160" s="242" t="s">
        <v>140</v>
      </c>
      <c r="X160" s="242" t="s">
        <v>141</v>
      </c>
      <c r="Y160" s="242" t="s">
        <v>142</v>
      </c>
      <c r="Z160" s="243">
        <f t="shared" si="4"/>
        <v>0.24</v>
      </c>
      <c r="AA160" s="106" t="str">
        <f t="shared" si="5"/>
        <v>Baja</v>
      </c>
      <c r="AB160" s="100">
        <f t="shared" si="23"/>
        <v>0.24</v>
      </c>
      <c r="AC160" s="106" t="str">
        <f t="shared" si="24"/>
        <v>Leve</v>
      </c>
      <c r="AD160" s="100">
        <f t="shared" si="25"/>
        <v>0</v>
      </c>
      <c r="AE160" s="106" t="str">
        <f t="shared" si="26"/>
        <v>Bajo</v>
      </c>
      <c r="AF160" s="242" t="s">
        <v>143</v>
      </c>
      <c r="AG160" s="97" t="s">
        <v>1033</v>
      </c>
      <c r="AH160" s="97" t="s">
        <v>1028</v>
      </c>
      <c r="AI160" s="163">
        <v>44197</v>
      </c>
      <c r="AJ160" s="163">
        <v>44428</v>
      </c>
      <c r="AK160" s="97" t="s">
        <v>1034</v>
      </c>
      <c r="AL160" s="97" t="s">
        <v>1035</v>
      </c>
      <c r="AM160" s="123" t="s">
        <v>1036</v>
      </c>
      <c r="AN160" s="260" t="s">
        <v>150</v>
      </c>
      <c r="AO160" s="294"/>
      <c r="AP160" s="294"/>
      <c r="AQ160" s="294"/>
      <c r="AR160" s="294"/>
      <c r="AS160" s="294"/>
      <c r="AT160" s="294"/>
      <c r="AU160" s="294"/>
      <c r="AV160" s="294"/>
      <c r="AW160" s="294"/>
      <c r="AX160" s="294"/>
      <c r="AY160" s="294"/>
      <c r="AZ160" s="294"/>
      <c r="BA160" s="294"/>
      <c r="BB160" s="294"/>
      <c r="BC160" s="294"/>
      <c r="BD160" s="294"/>
    </row>
    <row r="161" spans="1:56" ht="124.5" customHeight="1">
      <c r="A161" s="425"/>
      <c r="B161" s="425"/>
      <c r="C161" s="425"/>
      <c r="D161" s="428"/>
      <c r="E161" s="428"/>
      <c r="F161" s="431"/>
      <c r="G161" s="428"/>
      <c r="H161" s="95" t="s">
        <v>134</v>
      </c>
      <c r="I161" s="95">
        <v>12</v>
      </c>
      <c r="J161" s="101" t="str">
        <f t="shared" si="17"/>
        <v>Baja</v>
      </c>
      <c r="K161" s="321">
        <f t="shared" si="29"/>
        <v>0.4</v>
      </c>
      <c r="L161" s="95" t="s">
        <v>226</v>
      </c>
      <c r="M161" s="298"/>
      <c r="N161" s="101" t="s">
        <v>136</v>
      </c>
      <c r="O161" s="321">
        <f t="shared" si="27"/>
        <v>0</v>
      </c>
      <c r="P161" s="101" t="str">
        <f t="shared" si="2"/>
        <v/>
      </c>
      <c r="Q161" s="95">
        <v>3</v>
      </c>
      <c r="R161" s="356" t="s">
        <v>1037</v>
      </c>
      <c r="S161" s="97" t="str">
        <f t="shared" si="10"/>
        <v>Probabilidad</v>
      </c>
      <c r="T161" s="242" t="s">
        <v>138</v>
      </c>
      <c r="U161" s="242" t="s">
        <v>169</v>
      </c>
      <c r="V161" s="100" t="str">
        <f t="shared" si="22"/>
        <v>40%</v>
      </c>
      <c r="W161" s="242" t="s">
        <v>140</v>
      </c>
      <c r="X161" s="242" t="s">
        <v>141</v>
      </c>
      <c r="Y161" s="242" t="s">
        <v>142</v>
      </c>
      <c r="Z161" s="243">
        <f t="shared" si="4"/>
        <v>0.24</v>
      </c>
      <c r="AA161" s="106" t="str">
        <f t="shared" si="5"/>
        <v>Baja</v>
      </c>
      <c r="AB161" s="100">
        <f t="shared" si="23"/>
        <v>0.24</v>
      </c>
      <c r="AC161" s="106" t="str">
        <f t="shared" si="24"/>
        <v>Leve</v>
      </c>
      <c r="AD161" s="100">
        <f t="shared" si="25"/>
        <v>0</v>
      </c>
      <c r="AE161" s="106" t="str">
        <f t="shared" si="26"/>
        <v>Bajo</v>
      </c>
      <c r="AF161" s="242" t="s">
        <v>143</v>
      </c>
      <c r="AG161" s="97" t="s">
        <v>1038</v>
      </c>
      <c r="AH161" s="97" t="s">
        <v>1028</v>
      </c>
      <c r="AI161" s="163">
        <v>44197</v>
      </c>
      <c r="AJ161" s="163">
        <v>44428</v>
      </c>
      <c r="AK161" s="97" t="s">
        <v>1039</v>
      </c>
      <c r="AL161" s="97" t="s">
        <v>1040</v>
      </c>
      <c r="AM161" s="199"/>
      <c r="AN161" s="260" t="s">
        <v>150</v>
      </c>
      <c r="AO161" s="294"/>
      <c r="AP161" s="294"/>
      <c r="AQ161" s="294"/>
      <c r="AR161" s="294"/>
      <c r="AS161" s="294"/>
      <c r="AT161" s="294"/>
      <c r="AU161" s="294"/>
      <c r="AV161" s="294"/>
      <c r="AW161" s="294"/>
      <c r="AX161" s="294"/>
      <c r="AY161" s="294"/>
      <c r="AZ161" s="294"/>
      <c r="BA161" s="294"/>
      <c r="BB161" s="294"/>
      <c r="BC161" s="294"/>
      <c r="BD161" s="294"/>
    </row>
    <row r="162" spans="1:56" ht="131.25" customHeight="1">
      <c r="A162" s="305">
        <v>79</v>
      </c>
      <c r="B162" s="305" t="s">
        <v>1041</v>
      </c>
      <c r="C162" s="305" t="s">
        <v>129</v>
      </c>
      <c r="D162" s="95" t="s">
        <v>151</v>
      </c>
      <c r="E162" s="124" t="s">
        <v>1042</v>
      </c>
      <c r="F162" s="124" t="s">
        <v>1043</v>
      </c>
      <c r="G162" s="95" t="s">
        <v>1044</v>
      </c>
      <c r="H162" s="95" t="s">
        <v>315</v>
      </c>
      <c r="I162" s="95">
        <v>12</v>
      </c>
      <c r="J162" s="101" t="str">
        <f t="shared" si="17"/>
        <v>Baja</v>
      </c>
      <c r="K162" s="321">
        <f t="shared" si="29"/>
        <v>0.4</v>
      </c>
      <c r="L162" s="95" t="s">
        <v>135</v>
      </c>
      <c r="M162" s="337" t="s">
        <v>136</v>
      </c>
      <c r="N162" s="101" t="s">
        <v>136</v>
      </c>
      <c r="O162" s="321">
        <f t="shared" si="27"/>
        <v>0</v>
      </c>
      <c r="P162" s="101" t="str">
        <f t="shared" si="2"/>
        <v/>
      </c>
      <c r="Q162" s="95">
        <v>1</v>
      </c>
      <c r="R162" s="356" t="s">
        <v>1045</v>
      </c>
      <c r="S162" s="97" t="str">
        <f t="shared" si="10"/>
        <v>Probabilidad</v>
      </c>
      <c r="T162" s="242" t="s">
        <v>138</v>
      </c>
      <c r="U162" s="242" t="s">
        <v>169</v>
      </c>
      <c r="V162" s="100" t="str">
        <f t="shared" si="22"/>
        <v>40%</v>
      </c>
      <c r="W162" s="242" t="s">
        <v>140</v>
      </c>
      <c r="X162" s="242" t="s">
        <v>141</v>
      </c>
      <c r="Y162" s="242" t="s">
        <v>142</v>
      </c>
      <c r="Z162" s="243">
        <f t="shared" si="4"/>
        <v>0.24</v>
      </c>
      <c r="AA162" s="106" t="str">
        <f t="shared" si="5"/>
        <v>Baja</v>
      </c>
      <c r="AB162" s="100">
        <f t="shared" si="23"/>
        <v>0.24</v>
      </c>
      <c r="AC162" s="106" t="str">
        <f t="shared" si="24"/>
        <v>Leve</v>
      </c>
      <c r="AD162" s="100">
        <f t="shared" si="25"/>
        <v>0</v>
      </c>
      <c r="AE162" s="106" t="str">
        <f t="shared" si="26"/>
        <v>Bajo</v>
      </c>
      <c r="AF162" s="242" t="s">
        <v>143</v>
      </c>
      <c r="AG162" s="97" t="s">
        <v>1046</v>
      </c>
      <c r="AH162" s="97" t="s">
        <v>1047</v>
      </c>
      <c r="AI162" s="163">
        <v>44302</v>
      </c>
      <c r="AJ162" s="163">
        <v>44420</v>
      </c>
      <c r="AK162" s="97" t="s">
        <v>1048</v>
      </c>
      <c r="AL162" s="97" t="s">
        <v>1049</v>
      </c>
      <c r="AM162" s="97" t="s">
        <v>1048</v>
      </c>
      <c r="AN162" s="260" t="s">
        <v>150</v>
      </c>
      <c r="AO162" s="294"/>
      <c r="AP162" s="294"/>
      <c r="AQ162" s="294"/>
      <c r="AR162" s="294"/>
      <c r="AS162" s="294"/>
      <c r="AT162" s="294"/>
      <c r="AU162" s="294"/>
      <c r="AV162" s="294"/>
      <c r="AW162" s="294"/>
      <c r="AX162" s="294"/>
      <c r="AY162" s="294"/>
      <c r="AZ162" s="294"/>
      <c r="BA162" s="294"/>
      <c r="BB162" s="294"/>
      <c r="BC162" s="294"/>
      <c r="BD162" s="294"/>
    </row>
    <row r="163" spans="1:56" ht="231" customHeight="1">
      <c r="A163" s="423">
        <v>80</v>
      </c>
      <c r="B163" s="423" t="s">
        <v>161</v>
      </c>
      <c r="C163" s="423" t="s">
        <v>1050</v>
      </c>
      <c r="D163" s="95" t="s">
        <v>194</v>
      </c>
      <c r="E163" s="429" t="s">
        <v>1051</v>
      </c>
      <c r="F163" s="429" t="s">
        <v>1052</v>
      </c>
      <c r="G163" s="426" t="s">
        <v>1053</v>
      </c>
      <c r="H163" s="95" t="s">
        <v>166</v>
      </c>
      <c r="I163" s="95">
        <v>18</v>
      </c>
      <c r="J163" s="101" t="str">
        <f t="shared" si="17"/>
        <v>Baja</v>
      </c>
      <c r="K163" s="321">
        <f t="shared" si="29"/>
        <v>0.4</v>
      </c>
      <c r="L163" s="95" t="s">
        <v>184</v>
      </c>
      <c r="M163" s="321"/>
      <c r="N163" s="101" t="s">
        <v>136</v>
      </c>
      <c r="O163" s="321">
        <f t="shared" si="27"/>
        <v>0</v>
      </c>
      <c r="P163" s="101" t="str">
        <f t="shared" si="2"/>
        <v/>
      </c>
      <c r="Q163" s="95">
        <v>1</v>
      </c>
      <c r="R163" s="356" t="s">
        <v>1054</v>
      </c>
      <c r="S163" s="97" t="str">
        <f t="shared" si="10"/>
        <v>Probabilidad</v>
      </c>
      <c r="T163" s="242" t="s">
        <v>138</v>
      </c>
      <c r="U163" s="242" t="s">
        <v>169</v>
      </c>
      <c r="V163" s="100" t="str">
        <f t="shared" si="22"/>
        <v>40%</v>
      </c>
      <c r="W163" s="242" t="s">
        <v>140</v>
      </c>
      <c r="X163" s="242" t="s">
        <v>360</v>
      </c>
      <c r="Y163" s="242" t="s">
        <v>142</v>
      </c>
      <c r="Z163" s="243">
        <f t="shared" si="4"/>
        <v>0.24</v>
      </c>
      <c r="AA163" s="106" t="str">
        <f t="shared" si="5"/>
        <v>Baja</v>
      </c>
      <c r="AB163" s="100">
        <f t="shared" si="23"/>
        <v>0.24</v>
      </c>
      <c r="AC163" s="106" t="str">
        <f t="shared" si="24"/>
        <v>Leve</v>
      </c>
      <c r="AD163" s="100">
        <f t="shared" si="25"/>
        <v>0</v>
      </c>
      <c r="AE163" s="106" t="str">
        <f t="shared" si="26"/>
        <v>Bajo</v>
      </c>
      <c r="AF163" s="242" t="s">
        <v>143</v>
      </c>
      <c r="AG163" s="283" t="s">
        <v>1055</v>
      </c>
      <c r="AH163" s="269" t="s">
        <v>671</v>
      </c>
      <c r="AI163" s="163">
        <v>44317</v>
      </c>
      <c r="AJ163" s="163">
        <v>44420</v>
      </c>
      <c r="AK163" s="97" t="s">
        <v>1056</v>
      </c>
      <c r="AL163" s="223" t="s">
        <v>1057</v>
      </c>
      <c r="AM163" s="97"/>
      <c r="AN163" s="260" t="s">
        <v>150</v>
      </c>
      <c r="AO163" s="296"/>
      <c r="AP163" s="296"/>
      <c r="AQ163" s="296"/>
      <c r="AR163" s="296"/>
      <c r="AS163" s="296"/>
      <c r="AT163" s="296"/>
      <c r="AU163" s="296"/>
      <c r="AV163" s="296"/>
      <c r="AW163" s="296"/>
      <c r="AX163" s="296"/>
      <c r="AY163" s="296"/>
      <c r="AZ163" s="296"/>
      <c r="BA163" s="296"/>
      <c r="BB163" s="296"/>
      <c r="BC163" s="296"/>
      <c r="BD163" s="296"/>
    </row>
    <row r="164" spans="1:56" ht="126.75" customHeight="1">
      <c r="A164" s="424"/>
      <c r="B164" s="424"/>
      <c r="C164" s="424"/>
      <c r="D164" s="95" t="s">
        <v>194</v>
      </c>
      <c r="E164" s="430"/>
      <c r="F164" s="430"/>
      <c r="G164" s="427"/>
      <c r="H164" s="95" t="s">
        <v>166</v>
      </c>
      <c r="I164" s="95">
        <v>18</v>
      </c>
      <c r="J164" s="101" t="str">
        <f t="shared" si="17"/>
        <v>Baja</v>
      </c>
      <c r="K164" s="321">
        <f t="shared" si="29"/>
        <v>0.4</v>
      </c>
      <c r="L164" s="95" t="s">
        <v>184</v>
      </c>
      <c r="M164" s="321"/>
      <c r="N164" s="101" t="s">
        <v>136</v>
      </c>
      <c r="O164" s="321">
        <f t="shared" si="27"/>
        <v>0</v>
      </c>
      <c r="P164" s="101" t="str">
        <f t="shared" si="2"/>
        <v/>
      </c>
      <c r="Q164" s="95">
        <v>2</v>
      </c>
      <c r="R164" s="356" t="s">
        <v>1058</v>
      </c>
      <c r="S164" s="97" t="str">
        <f t="shared" si="10"/>
        <v>Probabilidad</v>
      </c>
      <c r="T164" s="242" t="s">
        <v>138</v>
      </c>
      <c r="U164" s="242" t="s">
        <v>169</v>
      </c>
      <c r="V164" s="100" t="str">
        <f t="shared" si="22"/>
        <v>40%</v>
      </c>
      <c r="W164" s="242" t="s">
        <v>140</v>
      </c>
      <c r="X164" s="242" t="s">
        <v>141</v>
      </c>
      <c r="Y164" s="242" t="s">
        <v>142</v>
      </c>
      <c r="Z164" s="243">
        <f t="shared" si="4"/>
        <v>0.24</v>
      </c>
      <c r="AA164" s="106" t="str">
        <f t="shared" si="5"/>
        <v>Baja</v>
      </c>
      <c r="AB164" s="100">
        <f t="shared" si="23"/>
        <v>0.24</v>
      </c>
      <c r="AC164" s="106" t="str">
        <f t="shared" si="24"/>
        <v>Leve</v>
      </c>
      <c r="AD164" s="100">
        <f t="shared" si="25"/>
        <v>0</v>
      </c>
      <c r="AE164" s="106" t="str">
        <f t="shared" si="26"/>
        <v>Bajo</v>
      </c>
      <c r="AF164" s="242" t="s">
        <v>143</v>
      </c>
      <c r="AG164" s="269" t="s">
        <v>1059</v>
      </c>
      <c r="AH164" s="269" t="s">
        <v>1060</v>
      </c>
      <c r="AI164" s="163">
        <v>44317</v>
      </c>
      <c r="AJ164" s="163">
        <v>44420</v>
      </c>
      <c r="AK164" s="97" t="s">
        <v>523</v>
      </c>
      <c r="AL164" s="97" t="s">
        <v>1061</v>
      </c>
      <c r="AM164" s="97" t="s">
        <v>428</v>
      </c>
      <c r="AN164" s="260" t="s">
        <v>150</v>
      </c>
      <c r="AO164" s="296"/>
      <c r="AP164" s="296"/>
      <c r="AQ164" s="296"/>
      <c r="AR164" s="296"/>
      <c r="AS164" s="296"/>
      <c r="AT164" s="296"/>
      <c r="AU164" s="296"/>
      <c r="AV164" s="296"/>
      <c r="AW164" s="296"/>
      <c r="AX164" s="296"/>
      <c r="AY164" s="296"/>
      <c r="AZ164" s="296"/>
      <c r="BA164" s="296"/>
      <c r="BB164" s="296"/>
      <c r="BC164" s="296"/>
      <c r="BD164" s="296"/>
    </row>
    <row r="165" spans="1:56" ht="132" customHeight="1">
      <c r="A165" s="425"/>
      <c r="B165" s="425"/>
      <c r="C165" s="425"/>
      <c r="D165" s="95" t="s">
        <v>194</v>
      </c>
      <c r="E165" s="431"/>
      <c r="F165" s="431"/>
      <c r="G165" s="428"/>
      <c r="H165" s="95" t="s">
        <v>166</v>
      </c>
      <c r="I165" s="95">
        <v>18</v>
      </c>
      <c r="J165" s="101" t="str">
        <f t="shared" si="17"/>
        <v>Baja</v>
      </c>
      <c r="K165" s="321">
        <f t="shared" si="29"/>
        <v>0.4</v>
      </c>
      <c r="L165" s="95" t="s">
        <v>184</v>
      </c>
      <c r="M165" s="321"/>
      <c r="N165" s="101" t="s">
        <v>136</v>
      </c>
      <c r="O165" s="321">
        <f t="shared" si="27"/>
        <v>0</v>
      </c>
      <c r="P165" s="101" t="str">
        <f t="shared" si="2"/>
        <v/>
      </c>
      <c r="Q165" s="95">
        <v>3</v>
      </c>
      <c r="R165" s="356" t="s">
        <v>1062</v>
      </c>
      <c r="S165" s="97" t="str">
        <f t="shared" si="10"/>
        <v>Probabilidad</v>
      </c>
      <c r="T165" s="242" t="s">
        <v>138</v>
      </c>
      <c r="U165" s="242" t="s">
        <v>169</v>
      </c>
      <c r="V165" s="100" t="str">
        <f t="shared" si="22"/>
        <v>40%</v>
      </c>
      <c r="W165" s="242" t="s">
        <v>287</v>
      </c>
      <c r="X165" s="242" t="s">
        <v>360</v>
      </c>
      <c r="Y165" s="242" t="s">
        <v>379</v>
      </c>
      <c r="Z165" s="243">
        <f t="shared" si="4"/>
        <v>0.24</v>
      </c>
      <c r="AA165" s="106" t="str">
        <f t="shared" si="5"/>
        <v>Baja</v>
      </c>
      <c r="AB165" s="100">
        <f t="shared" si="23"/>
        <v>0.24</v>
      </c>
      <c r="AC165" s="106" t="str">
        <f t="shared" si="24"/>
        <v>Leve</v>
      </c>
      <c r="AD165" s="100">
        <f t="shared" si="25"/>
        <v>0</v>
      </c>
      <c r="AE165" s="106" t="str">
        <f t="shared" si="26"/>
        <v>Bajo</v>
      </c>
      <c r="AF165" s="242" t="s">
        <v>1063</v>
      </c>
      <c r="AG165" s="269" t="s">
        <v>1064</v>
      </c>
      <c r="AH165" s="269" t="s">
        <v>1065</v>
      </c>
      <c r="AI165" s="163">
        <v>44317</v>
      </c>
      <c r="AJ165" s="163">
        <v>44420</v>
      </c>
      <c r="AK165" s="97" t="s">
        <v>1066</v>
      </c>
      <c r="AL165" s="97" t="s">
        <v>1067</v>
      </c>
      <c r="AM165" s="97" t="s">
        <v>428</v>
      </c>
      <c r="AN165" s="260" t="s">
        <v>150</v>
      </c>
      <c r="AO165" s="296"/>
      <c r="AP165" s="296"/>
      <c r="AQ165" s="296"/>
      <c r="AR165" s="296"/>
      <c r="AS165" s="296"/>
      <c r="AT165" s="296"/>
      <c r="AU165" s="296"/>
      <c r="AV165" s="296"/>
      <c r="AW165" s="296"/>
      <c r="AX165" s="296"/>
      <c r="AY165" s="296"/>
      <c r="AZ165" s="296"/>
      <c r="BA165" s="296"/>
      <c r="BB165" s="296"/>
      <c r="BC165" s="296"/>
      <c r="BD165" s="296"/>
    </row>
    <row r="166" spans="1:56" ht="289.5" customHeight="1">
      <c r="A166" s="305">
        <v>81</v>
      </c>
      <c r="B166" s="309" t="s">
        <v>128</v>
      </c>
      <c r="C166" s="320" t="s">
        <v>276</v>
      </c>
      <c r="D166" s="310" t="s">
        <v>1068</v>
      </c>
      <c r="E166" s="310" t="s">
        <v>1069</v>
      </c>
      <c r="F166" s="310" t="s">
        <v>1070</v>
      </c>
      <c r="G166" s="310" t="s">
        <v>1071</v>
      </c>
      <c r="H166" s="95" t="s">
        <v>134</v>
      </c>
      <c r="I166" s="95">
        <v>84</v>
      </c>
      <c r="J166" s="101" t="str">
        <f t="shared" si="17"/>
        <v>Media</v>
      </c>
      <c r="K166" s="321">
        <f t="shared" si="29"/>
        <v>0.6</v>
      </c>
      <c r="L166" s="305" t="s">
        <v>184</v>
      </c>
      <c r="M166" s="305"/>
      <c r="N166" s="101" t="s">
        <v>136</v>
      </c>
      <c r="O166" s="321">
        <f t="shared" si="27"/>
        <v>0</v>
      </c>
      <c r="P166" s="101" t="str">
        <f t="shared" si="2"/>
        <v/>
      </c>
      <c r="Q166" s="95">
        <v>1</v>
      </c>
      <c r="R166" s="356" t="s">
        <v>1072</v>
      </c>
      <c r="S166" s="97" t="str">
        <f t="shared" si="10"/>
        <v>Probabilidad</v>
      </c>
      <c r="T166" s="242" t="s">
        <v>138</v>
      </c>
      <c r="U166" s="242" t="s">
        <v>169</v>
      </c>
      <c r="V166" s="100" t="str">
        <f t="shared" si="22"/>
        <v>40%</v>
      </c>
      <c r="W166" s="242" t="s">
        <v>140</v>
      </c>
      <c r="X166" s="242" t="s">
        <v>141</v>
      </c>
      <c r="Y166" s="242" t="s">
        <v>142</v>
      </c>
      <c r="Z166" s="243">
        <f t="shared" si="4"/>
        <v>0.36</v>
      </c>
      <c r="AA166" s="106" t="str">
        <f t="shared" si="5"/>
        <v>Baja</v>
      </c>
      <c r="AB166" s="100">
        <f t="shared" si="23"/>
        <v>0.36</v>
      </c>
      <c r="AC166" s="106" t="str">
        <f t="shared" si="24"/>
        <v>Leve</v>
      </c>
      <c r="AD166" s="100">
        <f t="shared" si="25"/>
        <v>0</v>
      </c>
      <c r="AE166" s="106" t="str">
        <f t="shared" si="26"/>
        <v>Bajo</v>
      </c>
      <c r="AF166" s="242" t="s">
        <v>1063</v>
      </c>
      <c r="AG166" s="97" t="s">
        <v>1073</v>
      </c>
      <c r="AH166" s="97" t="s">
        <v>299</v>
      </c>
      <c r="AI166" s="97" t="s">
        <v>1074</v>
      </c>
      <c r="AJ166" s="163">
        <v>44421</v>
      </c>
      <c r="AK166" s="97" t="s">
        <v>523</v>
      </c>
      <c r="AL166" s="97" t="s">
        <v>1075</v>
      </c>
      <c r="AM166" s="97" t="s">
        <v>1076</v>
      </c>
      <c r="AN166" s="260" t="s">
        <v>150</v>
      </c>
      <c r="AO166" s="296"/>
      <c r="AP166" s="296"/>
      <c r="AQ166" s="296"/>
      <c r="AR166" s="296"/>
      <c r="AS166" s="296"/>
      <c r="AT166" s="296"/>
      <c r="AU166" s="296"/>
      <c r="AV166" s="296"/>
      <c r="AW166" s="296"/>
      <c r="AX166" s="296"/>
      <c r="AY166" s="296"/>
      <c r="AZ166" s="296"/>
      <c r="BA166" s="296"/>
      <c r="BB166" s="296"/>
      <c r="BC166" s="296"/>
      <c r="BD166" s="296"/>
    </row>
    <row r="167" spans="1:56" ht="17.25">
      <c r="A167" s="381" t="s">
        <v>1160</v>
      </c>
      <c r="B167" s="284"/>
      <c r="C167" s="237"/>
      <c r="D167" s="237"/>
      <c r="E167" s="237"/>
      <c r="F167" s="237"/>
      <c r="G167" s="237"/>
      <c r="H167" s="237"/>
      <c r="I167" s="237"/>
      <c r="J167" s="237"/>
      <c r="K167" s="100"/>
      <c r="L167" s="237"/>
      <c r="M167" s="237"/>
      <c r="N167" s="99"/>
      <c r="O167" s="100"/>
      <c r="P167" s="99"/>
      <c r="Q167" s="237"/>
      <c r="R167" s="382"/>
      <c r="S167" s="237"/>
      <c r="T167" s="237"/>
      <c r="U167" s="237"/>
      <c r="V167" s="100"/>
      <c r="W167" s="237"/>
      <c r="X167" s="237"/>
      <c r="Y167" s="237"/>
      <c r="Z167" s="243"/>
      <c r="AA167" s="106"/>
      <c r="AB167" s="100"/>
      <c r="AC167" s="106"/>
      <c r="AD167" s="100"/>
      <c r="AE167" s="106"/>
      <c r="AF167" s="237"/>
      <c r="AG167" s="237"/>
      <c r="AH167" s="237"/>
      <c r="AI167" s="237"/>
      <c r="AJ167" s="237"/>
      <c r="AK167" s="237"/>
      <c r="AL167" s="237"/>
      <c r="AM167" s="237"/>
      <c r="AN167" s="237"/>
      <c r="AO167" s="296"/>
      <c r="AP167" s="296"/>
      <c r="AQ167" s="296"/>
      <c r="AR167" s="296"/>
      <c r="AS167" s="296"/>
      <c r="AT167" s="296"/>
      <c r="AU167" s="296"/>
      <c r="AV167" s="296"/>
      <c r="AW167" s="296"/>
      <c r="AX167" s="296"/>
      <c r="AY167" s="296"/>
      <c r="AZ167" s="296"/>
      <c r="BA167" s="296"/>
      <c r="BB167" s="296"/>
      <c r="BC167" s="296"/>
      <c r="BD167" s="296"/>
    </row>
    <row r="168" spans="1:56" ht="33.75" customHeight="1">
      <c r="A168" s="420" t="s">
        <v>1161</v>
      </c>
      <c r="B168" s="421"/>
      <c r="C168" s="421"/>
      <c r="D168" s="421"/>
      <c r="E168" s="421"/>
      <c r="F168" s="422"/>
      <c r="G168" s="237"/>
      <c r="H168" s="237"/>
      <c r="I168" s="237"/>
      <c r="J168" s="237"/>
      <c r="K168" s="100"/>
      <c r="L168" s="237"/>
      <c r="M168" s="237"/>
      <c r="N168" s="99"/>
      <c r="O168" s="100"/>
      <c r="P168" s="99"/>
      <c r="Q168" s="237"/>
      <c r="R168" s="382"/>
      <c r="S168" s="237"/>
      <c r="T168" s="237"/>
      <c r="U168" s="237"/>
      <c r="V168" s="100"/>
      <c r="W168" s="237"/>
      <c r="X168" s="237"/>
      <c r="Y168" s="237"/>
      <c r="Z168" s="243"/>
      <c r="AA168" s="106"/>
      <c r="AB168" s="100"/>
      <c r="AC168" s="106"/>
      <c r="AD168" s="100"/>
      <c r="AE168" s="106"/>
      <c r="AF168" s="237"/>
      <c r="AG168" s="237"/>
      <c r="AH168" s="237"/>
      <c r="AI168" s="237"/>
      <c r="AJ168" s="237"/>
      <c r="AK168" s="237"/>
      <c r="AL168" s="237"/>
      <c r="AM168" s="237"/>
      <c r="AN168" s="237"/>
      <c r="AO168" s="296"/>
      <c r="AP168" s="296"/>
      <c r="AQ168" s="296"/>
      <c r="AR168" s="296"/>
      <c r="AS168" s="296"/>
      <c r="AT168" s="296"/>
      <c r="AU168" s="296"/>
      <c r="AV168" s="296"/>
      <c r="AW168" s="296"/>
      <c r="AX168" s="296"/>
      <c r="AY168" s="296"/>
      <c r="AZ168" s="296"/>
      <c r="BA168" s="296"/>
      <c r="BB168" s="296"/>
      <c r="BC168" s="296"/>
      <c r="BD168" s="296"/>
    </row>
    <row r="169" spans="1:56" ht="32.25" customHeight="1">
      <c r="A169" s="420" t="s">
        <v>1159</v>
      </c>
      <c r="B169" s="421"/>
      <c r="C169" s="421"/>
      <c r="D169" s="421"/>
      <c r="E169" s="421"/>
      <c r="F169" s="422"/>
      <c r="G169" s="237"/>
      <c r="H169" s="237"/>
      <c r="I169" s="237"/>
      <c r="J169" s="237"/>
      <c r="K169" s="100"/>
      <c r="L169" s="237"/>
      <c r="M169" s="237"/>
      <c r="N169" s="99"/>
      <c r="O169" s="100"/>
      <c r="P169" s="99"/>
      <c r="Q169" s="237"/>
      <c r="R169" s="382"/>
      <c r="S169" s="237"/>
      <c r="T169" s="237"/>
      <c r="U169" s="237"/>
      <c r="V169" s="100"/>
      <c r="W169" s="237"/>
      <c r="X169" s="237"/>
      <c r="Y169" s="237"/>
      <c r="Z169" s="243"/>
      <c r="AA169" s="106"/>
      <c r="AB169" s="100"/>
      <c r="AC169" s="106"/>
      <c r="AD169" s="100"/>
      <c r="AE169" s="106"/>
      <c r="AF169" s="237"/>
      <c r="AG169" s="237"/>
      <c r="AH169" s="237"/>
      <c r="AI169" s="237"/>
      <c r="AJ169" s="237"/>
      <c r="AK169" s="237"/>
      <c r="AL169" s="237"/>
      <c r="AM169" s="237"/>
      <c r="AN169" s="237"/>
      <c r="AO169" s="296"/>
      <c r="AP169" s="296"/>
      <c r="AQ169" s="296"/>
      <c r="AR169" s="296"/>
      <c r="AS169" s="296"/>
      <c r="AT169" s="296"/>
      <c r="AU169" s="296"/>
      <c r="AV169" s="296"/>
      <c r="AW169" s="296"/>
      <c r="AX169" s="296"/>
      <c r="AY169" s="296"/>
      <c r="AZ169" s="296"/>
      <c r="BA169" s="296"/>
      <c r="BB169" s="296"/>
      <c r="BC169" s="296"/>
      <c r="BD169" s="296"/>
    </row>
    <row r="170" spans="1:56" ht="16.5">
      <c r="A170" s="237"/>
      <c r="B170" s="284"/>
      <c r="C170" s="237"/>
      <c r="D170" s="237"/>
      <c r="E170" s="237"/>
      <c r="F170" s="237"/>
      <c r="G170" s="237"/>
      <c r="H170" s="237"/>
      <c r="I170" s="237"/>
      <c r="J170" s="237"/>
      <c r="K170" s="100"/>
      <c r="L170" s="237"/>
      <c r="M170" s="237"/>
      <c r="N170" s="99"/>
      <c r="O170" s="100"/>
      <c r="P170" s="99"/>
      <c r="Q170" s="237"/>
      <c r="R170" s="382"/>
      <c r="S170" s="237"/>
      <c r="T170" s="237"/>
      <c r="U170" s="237"/>
      <c r="V170" s="100"/>
      <c r="W170" s="237"/>
      <c r="X170" s="237"/>
      <c r="Y170" s="237"/>
      <c r="Z170" s="243"/>
      <c r="AA170" s="106"/>
      <c r="AB170" s="100"/>
      <c r="AC170" s="106"/>
      <c r="AD170" s="100"/>
      <c r="AE170" s="106"/>
      <c r="AF170" s="237"/>
      <c r="AG170" s="237"/>
      <c r="AH170" s="237"/>
      <c r="AI170" s="237"/>
      <c r="AJ170" s="237"/>
      <c r="AK170" s="237"/>
      <c r="AL170" s="237"/>
      <c r="AM170" s="237"/>
      <c r="AN170" s="237"/>
      <c r="AO170" s="296"/>
      <c r="AP170" s="296"/>
      <c r="AQ170" s="296"/>
      <c r="AR170" s="296"/>
      <c r="AS170" s="296"/>
      <c r="AT170" s="296"/>
      <c r="AU170" s="296"/>
      <c r="AV170" s="296"/>
      <c r="AW170" s="296"/>
      <c r="AX170" s="296"/>
      <c r="AY170" s="296"/>
      <c r="AZ170" s="296"/>
      <c r="BA170" s="296"/>
      <c r="BB170" s="296"/>
      <c r="BC170" s="296"/>
      <c r="BD170" s="296"/>
    </row>
    <row r="171" spans="1:56" ht="16.5">
      <c r="A171" s="420" t="s">
        <v>1077</v>
      </c>
      <c r="B171" s="479"/>
      <c r="C171" s="479"/>
      <c r="D171" s="469"/>
      <c r="E171" s="237"/>
      <c r="F171" s="237"/>
      <c r="G171" s="237"/>
      <c r="H171" s="237"/>
      <c r="I171" s="237"/>
      <c r="J171" s="237"/>
      <c r="K171" s="100" t="str">
        <f>IF(J171="","",IF(J171="Muy Baja",0.2,IF(J171="Baja",0.4,IF(J171="Media",0.6,IF(J171="Alta",0.8,IF(J171="Muy Alta",1, ))))))</f>
        <v/>
      </c>
      <c r="L171" s="237"/>
      <c r="M171" s="237"/>
      <c r="N171" s="99" t="s">
        <v>136</v>
      </c>
      <c r="O171" s="100">
        <f>IF(N171="","",IF(N171="Leve",0.2,IF(N171="Menor",0.4,IF(N171="Moderado",0.6,IF(N171="Mayor",0.8,IF(N171="Catastrófico",1, ))))))</f>
        <v>0</v>
      </c>
      <c r="P171" s="99" t="str">
        <f>IF(OR(AND(J171="Muy Baja",N171="Leve"),AND(J171="Muy Baja",N171="Menor"),AND(J171="Baja",N171="Leve")),"Bajo",IF(OR(AND(J171="Muy baja",N171="Moderado"),AND(J171="Baja",N171="Menor"),AND(J171="Baja",N171="Moderado"),AND(J171="Media",N171="Leve"),AND(J171="Media",N171="Menor"),AND(J171="Media",N171="Moderado"),AND(J171="Alta",N171="Leve"),AND(J171="Alta",N171="Menor")),"Moderado",IF(OR(AND(J171="Muy Baja",N171="Mayor"),AND(J171="Baja",N171="Mayor"),AND(J171="Media",N171="Mayor"),AND(J171="Alta",N171="Moderado"),AND(J171="Alta",N171="Mayor"),AND(J171="Muy Alta",N171="Leve"),AND(J171="Muy Alta",N171="Menor"),AND(J171="Muy Alta",N171="Moderado"),AND(J171="Muy Alta",N171="Mayor")),"Alto",IF(OR(AND(J171="Muy Baja",N171="Catastrófico"),AND(J171="Baja",N171="Catastrófico"),AND(J171="Media",N171="Catastrófico"),AND(J171="Alta",N171="Catastrófico"),AND(J171="Muy Alta",N171="Catastrófico")),"Extremo",""))))</f>
        <v/>
      </c>
      <c r="Q171" s="237"/>
      <c r="R171" s="382"/>
      <c r="S171" s="237" t="str">
        <f>IF(OR(T171="Preventivo",T171="Detectivo"),"Probabilidad",IF(T171="Correctivo","Impacto",""))</f>
        <v/>
      </c>
      <c r="T171" s="237"/>
      <c r="U171" s="237"/>
      <c r="V171" s="100" t="str">
        <f>IF(AND(T171="Preventivo",U171="Automático"),"50%",IF(AND(T171="Preventivo",U171="Manual"),"40%",IF(AND(T171="Detectivo",U171="Automático"),"40%",IF(AND(T171="Detectivo",U171="Manual"),"30%",IF(AND(T171="Correctivo",U171="Automático"),"35%",IF(AND(T171="Correctivo",U171="Manual"),"25%",""))))))</f>
        <v/>
      </c>
      <c r="W171" s="237"/>
      <c r="X171" s="237"/>
      <c r="Y171" s="237"/>
      <c r="Z171" s="243" t="str">
        <f>IFERROR(IF(S171="Probabilidad",(K171-(+K171*V171)),IF(S171="Impacto",K171,"")),"")</f>
        <v/>
      </c>
      <c r="AA171" s="106" t="str">
        <f>IFERROR(IF(Z171="","",IF(Z171&lt;=0.2,"Muy Baja",IF(Z171&lt;=0.4,"Baja",IF(Z171&lt;=0.6,"Media",IF(Z171&lt;=0.8,"Alta","Muy Alta"))))),"")</f>
        <v/>
      </c>
      <c r="AB171" s="100" t="str">
        <f>+Z171</f>
        <v/>
      </c>
      <c r="AC171" s="106" t="str">
        <f>IFERROR(IF(AD171="","",IF(AD171&lt;=0.2,"Leve",IF(AD171&lt;=0.4,"Menor",IF(AD171&lt;=0.6,"Moderado",IF(AD171&lt;=0.8,"Mayor","Catastrófico"))))),"")</f>
        <v/>
      </c>
      <c r="AD171" s="100" t="str">
        <f>IFERROR(IF(S171="Impacto",(O171-(+O171*V171)),IF(S171="Probabilidad",O171,"")),"")</f>
        <v/>
      </c>
      <c r="AE171" s="106" t="str">
        <f>IFERROR(IF(OR(AND(AA171="Muy Baja",AC171="Leve"),AND(AA171="Muy Baja",AC171="Menor"),AND(AA171="Baja",AC171="Leve")),"Bajo",IF(OR(AND(AA171="Muy baja",AC171="Moderado"),AND(AA171="Baja",AC171="Menor"),AND(AA171="Baja",AC171="Moderado"),AND(AA171="Media",AC171="Leve"),AND(AA171="Media",AC171="Menor"),AND(AA171="Media",AC171="Moderado"),AND(AA171="Alta",AC171="Leve"),AND(AA171="Alta",AC171="Menor")),"Moderado",IF(OR(AND(AA171="Muy Baja",AC171="Mayor"),AND(AA171="Baja",AC171="Mayor"),AND(AA171="Media",AC171="Mayor"),AND(AA171="Alta",AC171="Moderado"),AND(AA171="Alta",AC171="Mayor"),AND(AA171="Muy Alta",AC171="Leve"),AND(AA171="Muy Alta",AC171="Menor"),AND(AA171="Muy Alta",AC171="Moderado"),AND(AA171="Muy Alta",AC171="Mayor")),"Alto",IF(OR(AND(AA171="Muy Baja",AC171="Catastrófico"),AND(AA171="Baja",AC171="Catastrófico"),AND(AA171="Media",AC171="Catastrófico"),AND(AA171="Alta",AC171="Catastrófico"),AND(AA171="Muy Alta",AC171="Catastrófico")),"Extremo","")))),"")</f>
        <v/>
      </c>
      <c r="AF171" s="237"/>
      <c r="AG171" s="237"/>
      <c r="AH171" s="237"/>
      <c r="AI171" s="237"/>
      <c r="AJ171" s="237"/>
      <c r="AK171" s="237"/>
      <c r="AL171" s="237"/>
      <c r="AM171" s="237"/>
      <c r="AN171" s="237"/>
      <c r="AO171" s="296"/>
      <c r="AP171" s="296"/>
      <c r="AQ171" s="296"/>
      <c r="AR171" s="296"/>
      <c r="AS171" s="296"/>
      <c r="AT171" s="296"/>
      <c r="AU171" s="296"/>
      <c r="AV171" s="296"/>
      <c r="AW171" s="296"/>
      <c r="AX171" s="296"/>
      <c r="AY171" s="296"/>
      <c r="AZ171" s="296"/>
      <c r="BA171" s="296"/>
      <c r="BB171" s="296"/>
      <c r="BC171" s="296"/>
      <c r="BD171" s="296"/>
    </row>
    <row r="172" spans="1:56" ht="35.25" customHeight="1">
      <c r="A172" s="419" t="s">
        <v>1078</v>
      </c>
      <c r="B172" s="419"/>
      <c r="C172" s="419"/>
      <c r="D172" s="419"/>
      <c r="E172" s="251"/>
      <c r="F172" s="251"/>
      <c r="G172" s="251"/>
      <c r="H172" s="251"/>
      <c r="I172" s="251"/>
      <c r="J172" s="251"/>
      <c r="K172" s="251"/>
      <c r="L172" s="251"/>
      <c r="M172" s="251"/>
      <c r="N172" s="251"/>
      <c r="O172" s="251"/>
      <c r="P172" s="251"/>
      <c r="Q172" s="251"/>
      <c r="R172" s="296"/>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96"/>
      <c r="AP172" s="296"/>
      <c r="AQ172" s="296"/>
      <c r="AR172" s="296"/>
      <c r="AS172" s="296"/>
      <c r="AT172" s="296"/>
      <c r="AU172" s="296"/>
      <c r="AV172" s="296"/>
      <c r="AW172" s="296"/>
      <c r="AX172" s="296"/>
      <c r="AY172" s="296"/>
      <c r="AZ172" s="296"/>
      <c r="BA172" s="296"/>
      <c r="BB172" s="296"/>
      <c r="BC172" s="296"/>
      <c r="BD172" s="296"/>
    </row>
    <row r="173" spans="1:56" ht="16.5">
      <c r="A173" s="292"/>
      <c r="B173" s="251"/>
      <c r="C173" s="251"/>
      <c r="D173" s="251"/>
      <c r="E173" s="251"/>
      <c r="F173" s="251"/>
      <c r="G173" s="251"/>
      <c r="H173" s="251"/>
      <c r="I173" s="251"/>
      <c r="J173" s="251"/>
      <c r="K173" s="251"/>
      <c r="L173" s="251"/>
      <c r="M173" s="251"/>
      <c r="N173" s="251"/>
      <c r="O173" s="251"/>
      <c r="P173" s="251"/>
      <c r="Q173" s="251"/>
      <c r="R173" s="296"/>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96"/>
      <c r="AP173" s="296"/>
      <c r="AQ173" s="296"/>
      <c r="AR173" s="296"/>
      <c r="AS173" s="296"/>
      <c r="AT173" s="296"/>
      <c r="AU173" s="296"/>
      <c r="AV173" s="296"/>
      <c r="AW173" s="296"/>
      <c r="AX173" s="296"/>
      <c r="AY173" s="296"/>
      <c r="AZ173" s="296"/>
      <c r="BA173" s="296"/>
      <c r="BB173" s="296"/>
      <c r="BC173" s="296"/>
      <c r="BD173" s="296"/>
    </row>
    <row r="174" spans="1:56" ht="16.5">
      <c r="A174" s="480" t="s">
        <v>1079</v>
      </c>
      <c r="B174" s="479"/>
      <c r="C174" s="479"/>
      <c r="D174" s="469"/>
      <c r="G174" s="251"/>
      <c r="H174" s="251"/>
      <c r="I174" s="251"/>
      <c r="J174" s="251"/>
      <c r="K174" s="251"/>
      <c r="L174" s="251"/>
      <c r="M174" s="251"/>
      <c r="N174" s="251"/>
      <c r="O174" s="251"/>
      <c r="P174" s="251"/>
      <c r="Q174" s="251"/>
      <c r="R174" s="296"/>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96"/>
      <c r="AP174" s="296"/>
      <c r="AQ174" s="296"/>
      <c r="AR174" s="296"/>
      <c r="AS174" s="296"/>
      <c r="AT174" s="296"/>
      <c r="AU174" s="296"/>
      <c r="AV174" s="296"/>
      <c r="AW174" s="296"/>
      <c r="AX174" s="296"/>
      <c r="AY174" s="296"/>
      <c r="AZ174" s="296"/>
      <c r="BA174" s="296"/>
      <c r="BB174" s="296"/>
      <c r="BC174" s="296"/>
      <c r="BD174" s="296"/>
    </row>
    <row r="175" spans="1:56" ht="16.5">
      <c r="A175" s="480"/>
      <c r="B175" s="479"/>
      <c r="C175" s="479"/>
      <c r="D175" s="469"/>
      <c r="E175" s="285"/>
      <c r="F175" s="285"/>
      <c r="G175" s="251"/>
      <c r="H175" s="251"/>
      <c r="I175" s="251"/>
      <c r="J175" s="251"/>
      <c r="K175" s="251"/>
      <c r="L175" s="251"/>
      <c r="M175" s="251"/>
      <c r="N175" s="251"/>
      <c r="O175" s="251"/>
      <c r="P175" s="251"/>
      <c r="Q175" s="251"/>
      <c r="R175" s="296"/>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96"/>
      <c r="AP175" s="296"/>
      <c r="AQ175" s="296"/>
      <c r="AR175" s="296"/>
      <c r="AS175" s="296"/>
      <c r="AT175" s="296"/>
      <c r="AU175" s="296"/>
      <c r="AV175" s="296"/>
      <c r="AW175" s="296"/>
      <c r="AX175" s="296"/>
      <c r="AY175" s="296"/>
      <c r="AZ175" s="296"/>
      <c r="BA175" s="296"/>
      <c r="BB175" s="296"/>
      <c r="BC175" s="296"/>
      <c r="BD175" s="296"/>
    </row>
    <row r="176" spans="1:56" ht="16.5">
      <c r="A176" s="481" t="s">
        <v>20</v>
      </c>
      <c r="B176" s="469"/>
      <c r="C176" s="286" t="s">
        <v>17</v>
      </c>
      <c r="D176" s="286" t="s">
        <v>1080</v>
      </c>
      <c r="G176" s="251"/>
      <c r="H176" s="251"/>
      <c r="I176" s="251"/>
      <c r="J176" s="251"/>
      <c r="K176" s="251"/>
      <c r="L176" s="251"/>
      <c r="M176" s="251"/>
      <c r="N176" s="251"/>
      <c r="O176" s="251"/>
      <c r="P176" s="251"/>
      <c r="Q176" s="251"/>
      <c r="R176" s="296"/>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96"/>
      <c r="AP176" s="296"/>
      <c r="AQ176" s="296"/>
      <c r="AR176" s="296"/>
      <c r="AS176" s="296"/>
      <c r="AT176" s="296"/>
      <c r="AU176" s="296"/>
      <c r="AV176" s="296"/>
      <c r="AW176" s="296"/>
      <c r="AX176" s="296"/>
      <c r="AY176" s="296"/>
      <c r="AZ176" s="296"/>
      <c r="BA176" s="296"/>
      <c r="BB176" s="296"/>
      <c r="BC176" s="296"/>
      <c r="BD176" s="296"/>
    </row>
    <row r="177" spans="1:56" ht="16.5">
      <c r="A177" s="470" t="s">
        <v>1081</v>
      </c>
      <c r="B177" s="469"/>
      <c r="C177" s="287" t="s">
        <v>1082</v>
      </c>
      <c r="D177" s="287" t="s">
        <v>1083</v>
      </c>
      <c r="G177" s="251"/>
      <c r="H177" s="251"/>
      <c r="I177" s="251"/>
      <c r="J177" s="251"/>
      <c r="K177" s="251"/>
      <c r="L177" s="251"/>
      <c r="M177" s="251"/>
      <c r="N177" s="251"/>
      <c r="O177" s="251"/>
      <c r="P177" s="251"/>
      <c r="Q177" s="251"/>
      <c r="R177" s="296"/>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96"/>
      <c r="AP177" s="296"/>
      <c r="AQ177" s="296"/>
      <c r="AR177" s="296"/>
      <c r="AS177" s="296"/>
      <c r="AT177" s="296"/>
      <c r="AU177" s="296"/>
      <c r="AV177" s="296"/>
      <c r="AW177" s="296"/>
      <c r="AX177" s="296"/>
      <c r="AY177" s="296"/>
      <c r="AZ177" s="296"/>
      <c r="BA177" s="296"/>
      <c r="BB177" s="296"/>
      <c r="BC177" s="296"/>
      <c r="BD177" s="296"/>
    </row>
    <row r="178" spans="1:56" ht="16.5">
      <c r="A178" s="470" t="s">
        <v>1084</v>
      </c>
      <c r="B178" s="469"/>
      <c r="C178" s="287" t="s">
        <v>1085</v>
      </c>
      <c r="D178" s="287" t="s">
        <v>1086</v>
      </c>
      <c r="G178" s="251"/>
      <c r="H178" s="251"/>
      <c r="I178" s="251"/>
      <c r="J178" s="251"/>
      <c r="K178" s="251"/>
      <c r="L178" s="251"/>
      <c r="M178" s="251"/>
      <c r="N178" s="251"/>
      <c r="O178" s="251"/>
      <c r="P178" s="251"/>
      <c r="Q178" s="251"/>
      <c r="R178" s="296"/>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96"/>
      <c r="AP178" s="296"/>
      <c r="AQ178" s="296"/>
      <c r="AR178" s="296"/>
      <c r="AS178" s="296"/>
      <c r="AT178" s="296"/>
      <c r="AU178" s="296"/>
      <c r="AV178" s="296"/>
      <c r="AW178" s="296"/>
      <c r="AX178" s="296"/>
      <c r="AY178" s="296"/>
      <c r="AZ178" s="296"/>
      <c r="BA178" s="296"/>
      <c r="BB178" s="296"/>
      <c r="BC178" s="296"/>
      <c r="BD178" s="296"/>
    </row>
    <row r="179" spans="1:56" ht="16.5">
      <c r="A179" s="470" t="s">
        <v>1087</v>
      </c>
      <c r="B179" s="469"/>
      <c r="C179" s="287" t="s">
        <v>1088</v>
      </c>
      <c r="D179" s="287" t="s">
        <v>1086</v>
      </c>
      <c r="G179" s="251"/>
      <c r="H179" s="251"/>
      <c r="I179" s="251"/>
      <c r="J179" s="251"/>
      <c r="K179" s="251"/>
      <c r="L179" s="251"/>
      <c r="M179" s="251"/>
      <c r="N179" s="251"/>
      <c r="O179" s="251"/>
      <c r="P179" s="251"/>
      <c r="Q179" s="251"/>
      <c r="R179" s="296"/>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96"/>
      <c r="AP179" s="296"/>
      <c r="AQ179" s="296"/>
      <c r="AR179" s="296"/>
      <c r="AS179" s="296"/>
      <c r="AT179" s="296"/>
      <c r="AU179" s="296"/>
      <c r="AV179" s="296"/>
      <c r="AW179" s="296"/>
      <c r="AX179" s="296"/>
      <c r="AY179" s="296"/>
      <c r="AZ179" s="296"/>
      <c r="BA179" s="296"/>
      <c r="BB179" s="296"/>
      <c r="BC179" s="296"/>
      <c r="BD179" s="296"/>
    </row>
    <row r="180" spans="1:56" ht="16.5">
      <c r="A180" s="470" t="s">
        <v>1089</v>
      </c>
      <c r="B180" s="469"/>
      <c r="C180" s="287" t="s">
        <v>1090</v>
      </c>
      <c r="D180" s="287" t="s">
        <v>1086</v>
      </c>
      <c r="G180" s="251"/>
      <c r="H180" s="251"/>
      <c r="I180" s="251"/>
      <c r="J180" s="251"/>
      <c r="K180" s="251"/>
      <c r="L180" s="251"/>
      <c r="M180" s="251"/>
      <c r="N180" s="251"/>
      <c r="O180" s="251"/>
      <c r="P180" s="251"/>
      <c r="Q180" s="251"/>
      <c r="R180" s="296"/>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96"/>
      <c r="AP180" s="296"/>
      <c r="AQ180" s="296"/>
      <c r="AR180" s="296"/>
      <c r="AS180" s="296"/>
      <c r="AT180" s="296"/>
      <c r="AU180" s="296"/>
      <c r="AV180" s="296"/>
      <c r="AW180" s="296"/>
      <c r="AX180" s="296"/>
      <c r="AY180" s="296"/>
      <c r="AZ180" s="296"/>
      <c r="BA180" s="296"/>
      <c r="BB180" s="296"/>
      <c r="BC180" s="296"/>
      <c r="BD180" s="296"/>
    </row>
    <row r="181" spans="1:56" ht="25.5">
      <c r="A181" s="470" t="s">
        <v>1091</v>
      </c>
      <c r="B181" s="469"/>
      <c r="C181" s="287" t="s">
        <v>1092</v>
      </c>
      <c r="D181" s="287" t="s">
        <v>1093</v>
      </c>
      <c r="G181" s="251"/>
      <c r="H181" s="251"/>
      <c r="I181" s="251"/>
      <c r="J181" s="251"/>
      <c r="K181" s="251"/>
      <c r="L181" s="251"/>
      <c r="M181" s="251"/>
      <c r="N181" s="251"/>
      <c r="O181" s="251"/>
      <c r="P181" s="251"/>
      <c r="Q181" s="251"/>
      <c r="R181" s="296"/>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96"/>
      <c r="AP181" s="296"/>
      <c r="AQ181" s="296"/>
      <c r="AR181" s="296"/>
      <c r="AS181" s="296"/>
      <c r="AT181" s="296"/>
      <c r="AU181" s="296"/>
      <c r="AV181" s="296"/>
      <c r="AW181" s="296"/>
      <c r="AX181" s="296"/>
      <c r="AY181" s="296"/>
      <c r="AZ181" s="296"/>
      <c r="BA181" s="296"/>
      <c r="BB181" s="296"/>
      <c r="BC181" s="296"/>
      <c r="BD181" s="296"/>
    </row>
    <row r="182" spans="1:56" ht="63.75">
      <c r="A182" s="470" t="s">
        <v>1094</v>
      </c>
      <c r="B182" s="469"/>
      <c r="C182" s="287" t="s">
        <v>1095</v>
      </c>
      <c r="D182" s="287" t="s">
        <v>1096</v>
      </c>
      <c r="G182" s="251"/>
      <c r="H182" s="251"/>
      <c r="I182" s="251"/>
      <c r="J182" s="251"/>
      <c r="K182" s="251"/>
      <c r="L182" s="251"/>
      <c r="M182" s="251"/>
      <c r="N182" s="251"/>
      <c r="O182" s="251"/>
      <c r="P182" s="251"/>
      <c r="Q182" s="251"/>
      <c r="R182" s="296"/>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96"/>
      <c r="AP182" s="296"/>
      <c r="AQ182" s="296"/>
      <c r="AR182" s="296"/>
      <c r="AS182" s="296"/>
      <c r="AT182" s="296"/>
      <c r="AU182" s="296"/>
      <c r="AV182" s="296"/>
      <c r="AW182" s="296"/>
      <c r="AX182" s="296"/>
      <c r="AY182" s="296"/>
      <c r="AZ182" s="296"/>
      <c r="BA182" s="296"/>
      <c r="BB182" s="296"/>
      <c r="BC182" s="296"/>
      <c r="BD182" s="296"/>
    </row>
    <row r="183" spans="1:56" ht="38.25">
      <c r="A183" s="470" t="s">
        <v>1097</v>
      </c>
      <c r="B183" s="469"/>
      <c r="C183" s="287" t="s">
        <v>1098</v>
      </c>
      <c r="D183" s="287" t="s">
        <v>1099</v>
      </c>
      <c r="E183" s="251"/>
      <c r="F183" s="251"/>
      <c r="G183" s="251"/>
      <c r="H183" s="251"/>
      <c r="I183" s="251"/>
      <c r="J183" s="251"/>
      <c r="K183" s="251"/>
      <c r="L183" s="251"/>
      <c r="M183" s="251"/>
      <c r="N183" s="251"/>
      <c r="O183" s="251"/>
      <c r="P183" s="251"/>
      <c r="Q183" s="251"/>
      <c r="R183" s="296"/>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96"/>
      <c r="AP183" s="296"/>
      <c r="AQ183" s="296"/>
      <c r="AR183" s="296"/>
      <c r="AS183" s="296"/>
      <c r="AT183" s="296"/>
      <c r="AU183" s="296"/>
      <c r="AV183" s="296"/>
      <c r="AW183" s="296"/>
      <c r="AX183" s="296"/>
      <c r="AY183" s="296"/>
      <c r="AZ183" s="296"/>
      <c r="BA183" s="296"/>
      <c r="BB183" s="296"/>
      <c r="BC183" s="296"/>
      <c r="BD183" s="296"/>
    </row>
    <row r="184" spans="1:56" ht="16.5">
      <c r="A184" s="343" t="s">
        <v>1142</v>
      </c>
      <c r="B184" s="251"/>
      <c r="C184" s="251"/>
      <c r="D184" s="251"/>
      <c r="E184" s="251"/>
      <c r="F184" s="251"/>
      <c r="G184" s="251"/>
      <c r="H184" s="251"/>
      <c r="I184" s="251"/>
      <c r="J184" s="251"/>
      <c r="K184" s="251"/>
      <c r="L184" s="251"/>
      <c r="M184" s="251"/>
      <c r="N184" s="251"/>
      <c r="O184" s="251"/>
      <c r="P184" s="251"/>
      <c r="Q184" s="251"/>
      <c r="R184" s="296"/>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96"/>
      <c r="AP184" s="296"/>
      <c r="AQ184" s="296"/>
      <c r="AR184" s="296"/>
      <c r="AS184" s="296"/>
      <c r="AT184" s="296"/>
      <c r="AU184" s="296"/>
      <c r="AV184" s="296"/>
      <c r="AW184" s="296"/>
      <c r="AX184" s="296"/>
      <c r="AY184" s="296"/>
      <c r="AZ184" s="296"/>
      <c r="BA184" s="296"/>
      <c r="BB184" s="296"/>
      <c r="BC184" s="296"/>
      <c r="BD184" s="296"/>
    </row>
    <row r="185" spans="1:56" ht="16.5">
      <c r="A185" s="251"/>
      <c r="B185" s="251"/>
      <c r="C185" s="251"/>
      <c r="D185" s="251"/>
      <c r="E185" s="251"/>
      <c r="F185" s="466"/>
      <c r="G185" s="467"/>
      <c r="H185" s="288"/>
      <c r="I185" s="466"/>
      <c r="J185" s="467"/>
      <c r="K185" s="467"/>
      <c r="L185" s="251"/>
      <c r="M185" s="251"/>
      <c r="N185" s="251"/>
      <c r="O185" s="251"/>
      <c r="P185" s="251"/>
      <c r="Q185" s="251"/>
      <c r="R185" s="296"/>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96"/>
      <c r="AP185" s="296"/>
      <c r="AQ185" s="296"/>
      <c r="AR185" s="296"/>
      <c r="AS185" s="296"/>
      <c r="AT185" s="296"/>
      <c r="AU185" s="296"/>
      <c r="AV185" s="296"/>
      <c r="AW185" s="296"/>
      <c r="AX185" s="296"/>
      <c r="AY185" s="296"/>
      <c r="AZ185" s="296"/>
      <c r="BA185" s="296"/>
      <c r="BB185" s="296"/>
      <c r="BC185" s="296"/>
      <c r="BD185" s="296"/>
    </row>
    <row r="186" spans="1:56" ht="89.25">
      <c r="A186" s="468" t="s">
        <v>1100</v>
      </c>
      <c r="B186" s="469"/>
      <c r="C186" s="289" t="s">
        <v>1101</v>
      </c>
      <c r="D186" s="289" t="s">
        <v>1102</v>
      </c>
      <c r="G186" s="252"/>
      <c r="H186" s="252"/>
      <c r="I186" s="252"/>
      <c r="J186" s="252"/>
      <c r="K186" s="252"/>
      <c r="L186" s="251"/>
      <c r="M186" s="251"/>
      <c r="N186" s="251"/>
      <c r="O186" s="251"/>
      <c r="P186" s="251"/>
      <c r="Q186" s="251"/>
      <c r="R186" s="296"/>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96"/>
      <c r="AP186" s="296"/>
      <c r="AQ186" s="296"/>
      <c r="AR186" s="296"/>
      <c r="AS186" s="296"/>
      <c r="AT186" s="296"/>
      <c r="AU186" s="296"/>
      <c r="AV186" s="296"/>
      <c r="AW186" s="296"/>
      <c r="AX186" s="296"/>
      <c r="AY186" s="296"/>
      <c r="AZ186" s="296"/>
      <c r="BA186" s="296"/>
      <c r="BB186" s="296"/>
      <c r="BC186" s="296"/>
      <c r="BD186" s="296"/>
    </row>
    <row r="187" spans="1:56" ht="16.5">
      <c r="A187" s="251"/>
      <c r="B187" s="251"/>
      <c r="C187" s="251"/>
      <c r="D187" s="251"/>
      <c r="E187" s="251"/>
      <c r="F187" s="251"/>
      <c r="G187" s="251"/>
      <c r="H187" s="251"/>
      <c r="I187" s="251"/>
      <c r="J187" s="251"/>
      <c r="K187" s="251"/>
      <c r="L187" s="251"/>
      <c r="M187" s="251"/>
      <c r="N187" s="251"/>
      <c r="O187" s="251"/>
      <c r="P187" s="251"/>
      <c r="Q187" s="251"/>
      <c r="R187" s="296"/>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96"/>
      <c r="AP187" s="296"/>
      <c r="AQ187" s="296"/>
      <c r="AR187" s="296"/>
      <c r="AS187" s="296"/>
      <c r="AT187" s="296"/>
      <c r="AU187" s="296"/>
      <c r="AV187" s="296"/>
      <c r="AW187" s="296"/>
      <c r="AX187" s="296"/>
      <c r="AY187" s="296"/>
      <c r="AZ187" s="296"/>
      <c r="BA187" s="296"/>
      <c r="BB187" s="296"/>
      <c r="BC187" s="296"/>
      <c r="BD187" s="296"/>
    </row>
    <row r="188" spans="1:56" ht="16.5">
      <c r="A188" s="251"/>
      <c r="B188" s="251"/>
      <c r="C188" s="251"/>
      <c r="D188" s="251"/>
      <c r="E188" s="251"/>
      <c r="F188" s="251"/>
      <c r="G188" s="251"/>
      <c r="H188" s="251"/>
      <c r="I188" s="251"/>
      <c r="J188" s="251"/>
      <c r="K188" s="251"/>
      <c r="L188" s="251"/>
      <c r="M188" s="251"/>
      <c r="N188" s="251"/>
      <c r="O188" s="251"/>
      <c r="P188" s="251"/>
      <c r="Q188" s="251"/>
      <c r="R188" s="296"/>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96"/>
      <c r="AP188" s="296"/>
      <c r="AQ188" s="296"/>
      <c r="AR188" s="296"/>
      <c r="AS188" s="296"/>
      <c r="AT188" s="296"/>
      <c r="AU188" s="296"/>
      <c r="AV188" s="296"/>
      <c r="AW188" s="296"/>
      <c r="AX188" s="296"/>
      <c r="AY188" s="296"/>
      <c r="AZ188" s="296"/>
      <c r="BA188" s="296"/>
      <c r="BB188" s="296"/>
      <c r="BC188" s="296"/>
      <c r="BD188" s="296"/>
    </row>
    <row r="189" spans="1:56" ht="16.5">
      <c r="A189" s="251"/>
      <c r="B189" s="251"/>
      <c r="C189" s="251"/>
      <c r="D189" s="251"/>
      <c r="E189" s="251"/>
      <c r="F189" s="251"/>
      <c r="G189" s="251"/>
      <c r="H189" s="251"/>
      <c r="I189" s="251"/>
      <c r="J189" s="251"/>
      <c r="K189" s="251"/>
      <c r="L189" s="251"/>
      <c r="M189" s="251"/>
      <c r="N189" s="251"/>
      <c r="O189" s="251"/>
      <c r="P189" s="251"/>
      <c r="Q189" s="251"/>
      <c r="R189" s="296"/>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96"/>
      <c r="AP189" s="296"/>
      <c r="AQ189" s="296"/>
      <c r="AR189" s="296"/>
      <c r="AS189" s="296"/>
      <c r="AT189" s="296"/>
      <c r="AU189" s="296"/>
      <c r="AV189" s="296"/>
      <c r="AW189" s="296"/>
      <c r="AX189" s="296"/>
      <c r="AY189" s="296"/>
      <c r="AZ189" s="296"/>
      <c r="BA189" s="296"/>
      <c r="BB189" s="296"/>
      <c r="BC189" s="296"/>
      <c r="BD189" s="296"/>
    </row>
    <row r="190" spans="1:56" ht="16.5">
      <c r="A190" s="251"/>
      <c r="B190" s="251"/>
      <c r="C190" s="251"/>
      <c r="D190" s="251"/>
      <c r="E190" s="251"/>
      <c r="F190" s="251"/>
      <c r="G190" s="251"/>
      <c r="H190" s="251"/>
      <c r="I190" s="251"/>
      <c r="J190" s="251"/>
      <c r="K190" s="251"/>
      <c r="L190" s="251"/>
      <c r="M190" s="251"/>
      <c r="N190" s="251"/>
      <c r="O190" s="251"/>
      <c r="P190" s="251"/>
      <c r="Q190" s="251"/>
      <c r="R190" s="296"/>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96"/>
      <c r="AP190" s="296"/>
      <c r="AQ190" s="296"/>
      <c r="AR190" s="296"/>
      <c r="AS190" s="296"/>
      <c r="AT190" s="296"/>
      <c r="AU190" s="296"/>
      <c r="AV190" s="296"/>
      <c r="AW190" s="296"/>
      <c r="AX190" s="296"/>
      <c r="AY190" s="296"/>
      <c r="AZ190" s="296"/>
      <c r="BA190" s="296"/>
      <c r="BB190" s="296"/>
      <c r="BC190" s="296"/>
      <c r="BD190" s="296"/>
    </row>
    <row r="191" spans="1:56" ht="16.5">
      <c r="A191" s="251"/>
      <c r="B191" s="251"/>
      <c r="C191" s="251"/>
      <c r="D191" s="251"/>
      <c r="E191" s="251"/>
      <c r="F191" s="251"/>
      <c r="G191" s="251"/>
      <c r="H191" s="251"/>
      <c r="I191" s="251"/>
      <c r="J191" s="251"/>
      <c r="K191" s="251"/>
      <c r="L191" s="251"/>
      <c r="M191" s="251"/>
      <c r="N191" s="251"/>
      <c r="O191" s="251"/>
      <c r="P191" s="251"/>
      <c r="Q191" s="251"/>
      <c r="R191" s="296"/>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96"/>
      <c r="AP191" s="296"/>
      <c r="AQ191" s="296"/>
      <c r="AR191" s="296"/>
      <c r="AS191" s="296"/>
      <c r="AT191" s="296"/>
      <c r="AU191" s="296"/>
      <c r="AV191" s="296"/>
      <c r="AW191" s="296"/>
      <c r="AX191" s="296"/>
      <c r="AY191" s="296"/>
      <c r="AZ191" s="296"/>
      <c r="BA191" s="296"/>
      <c r="BB191" s="296"/>
      <c r="BC191" s="296"/>
      <c r="BD191" s="296"/>
    </row>
    <row r="192" spans="1:56" ht="16.5">
      <c r="A192" s="251"/>
      <c r="B192" s="251"/>
      <c r="C192" s="251"/>
      <c r="D192" s="251"/>
      <c r="E192" s="251"/>
      <c r="F192" s="251"/>
      <c r="G192" s="251"/>
      <c r="H192" s="251"/>
      <c r="I192" s="251"/>
      <c r="J192" s="251"/>
      <c r="K192" s="251"/>
      <c r="L192" s="251"/>
      <c r="M192" s="251"/>
      <c r="N192" s="251"/>
      <c r="O192" s="251"/>
      <c r="P192" s="251"/>
      <c r="Q192" s="251"/>
      <c r="R192" s="296"/>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96"/>
      <c r="AP192" s="296"/>
      <c r="AQ192" s="296"/>
      <c r="AR192" s="296"/>
      <c r="AS192" s="296"/>
      <c r="AT192" s="296"/>
      <c r="AU192" s="296"/>
      <c r="AV192" s="296"/>
      <c r="AW192" s="296"/>
      <c r="AX192" s="296"/>
      <c r="AY192" s="296"/>
      <c r="AZ192" s="296"/>
      <c r="BA192" s="296"/>
      <c r="BB192" s="296"/>
      <c r="BC192" s="296"/>
      <c r="BD192" s="296"/>
    </row>
    <row r="193" spans="1:56" ht="16.5">
      <c r="A193" s="251"/>
      <c r="B193" s="251"/>
      <c r="C193" s="251"/>
      <c r="D193" s="251"/>
      <c r="E193" s="251"/>
      <c r="F193" s="251"/>
      <c r="G193" s="251"/>
      <c r="H193" s="251"/>
      <c r="I193" s="251"/>
      <c r="J193" s="251"/>
      <c r="K193" s="251"/>
      <c r="L193" s="251"/>
      <c r="M193" s="251"/>
      <c r="N193" s="251"/>
      <c r="O193" s="251"/>
      <c r="P193" s="251"/>
      <c r="Q193" s="251"/>
      <c r="R193" s="296"/>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96"/>
      <c r="AP193" s="296"/>
      <c r="AQ193" s="296"/>
      <c r="AR193" s="296"/>
      <c r="AS193" s="296"/>
      <c r="AT193" s="296"/>
      <c r="AU193" s="296"/>
      <c r="AV193" s="296"/>
      <c r="AW193" s="296"/>
      <c r="AX193" s="296"/>
      <c r="AY193" s="296"/>
      <c r="AZ193" s="296"/>
      <c r="BA193" s="296"/>
      <c r="BB193" s="296"/>
      <c r="BC193" s="296"/>
      <c r="BD193" s="296"/>
    </row>
    <row r="194" spans="1:56" ht="16.5">
      <c r="A194" s="251"/>
      <c r="B194" s="251"/>
      <c r="C194" s="251"/>
      <c r="D194" s="251"/>
      <c r="E194" s="251"/>
      <c r="F194" s="251"/>
      <c r="G194" s="251"/>
      <c r="H194" s="251"/>
      <c r="I194" s="251"/>
      <c r="J194" s="251"/>
      <c r="K194" s="251"/>
      <c r="L194" s="251"/>
      <c r="M194" s="251"/>
      <c r="N194" s="251"/>
      <c r="O194" s="251"/>
      <c r="P194" s="251"/>
      <c r="Q194" s="251"/>
      <c r="R194" s="296"/>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96"/>
      <c r="AP194" s="296"/>
      <c r="AQ194" s="296"/>
      <c r="AR194" s="296"/>
      <c r="AS194" s="296"/>
      <c r="AT194" s="296"/>
      <c r="AU194" s="296"/>
      <c r="AV194" s="296"/>
      <c r="AW194" s="296"/>
      <c r="AX194" s="296"/>
      <c r="AY194" s="296"/>
      <c r="AZ194" s="296"/>
      <c r="BA194" s="296"/>
      <c r="BB194" s="296"/>
      <c r="BC194" s="296"/>
      <c r="BD194" s="296"/>
    </row>
    <row r="195" spans="1:56" ht="16.5">
      <c r="A195" s="251"/>
      <c r="B195" s="251"/>
      <c r="C195" s="251"/>
      <c r="D195" s="251"/>
      <c r="E195" s="251"/>
      <c r="F195" s="251"/>
      <c r="G195" s="251"/>
      <c r="H195" s="251"/>
      <c r="I195" s="251"/>
      <c r="J195" s="251"/>
      <c r="K195" s="251"/>
      <c r="L195" s="251"/>
      <c r="M195" s="251"/>
      <c r="N195" s="251"/>
      <c r="O195" s="251"/>
      <c r="P195" s="251"/>
      <c r="Q195" s="251"/>
      <c r="R195" s="296"/>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96"/>
      <c r="AP195" s="296"/>
      <c r="AQ195" s="296"/>
      <c r="AR195" s="296"/>
      <c r="AS195" s="296"/>
      <c r="AT195" s="296"/>
      <c r="AU195" s="296"/>
      <c r="AV195" s="296"/>
      <c r="AW195" s="296"/>
      <c r="AX195" s="296"/>
      <c r="AY195" s="296"/>
      <c r="AZ195" s="296"/>
      <c r="BA195" s="296"/>
      <c r="BB195" s="296"/>
      <c r="BC195" s="296"/>
      <c r="BD195" s="296"/>
    </row>
    <row r="196" spans="1:56" ht="16.5">
      <c r="A196" s="251"/>
      <c r="B196" s="251"/>
      <c r="C196" s="251"/>
      <c r="D196" s="251"/>
      <c r="E196" s="251"/>
      <c r="F196" s="251"/>
      <c r="G196" s="251"/>
      <c r="H196" s="251"/>
      <c r="I196" s="251"/>
      <c r="J196" s="251"/>
      <c r="K196" s="251"/>
      <c r="L196" s="251"/>
      <c r="M196" s="251"/>
      <c r="N196" s="251"/>
      <c r="O196" s="251"/>
      <c r="P196" s="251"/>
      <c r="Q196" s="251"/>
      <c r="R196" s="296"/>
      <c r="S196" s="251"/>
      <c r="T196" s="251"/>
      <c r="U196" s="251"/>
      <c r="V196" s="251"/>
      <c r="W196" s="251"/>
      <c r="X196" s="251"/>
      <c r="Y196" s="251"/>
      <c r="Z196" s="251"/>
      <c r="AA196" s="251"/>
      <c r="AB196" s="251"/>
      <c r="AC196" s="251"/>
      <c r="AD196" s="251"/>
      <c r="AE196" s="251"/>
      <c r="AF196" s="251"/>
      <c r="AG196" s="251"/>
      <c r="AH196" s="251"/>
      <c r="AI196" s="251"/>
      <c r="AJ196" s="251"/>
      <c r="AK196" s="251"/>
      <c r="AL196" s="251"/>
      <c r="AM196" s="251"/>
      <c r="AN196" s="251"/>
      <c r="AO196" s="296"/>
      <c r="AP196" s="296"/>
      <c r="AQ196" s="296"/>
      <c r="AR196" s="296"/>
      <c r="AS196" s="296"/>
      <c r="AT196" s="296"/>
      <c r="AU196" s="296"/>
      <c r="AV196" s="296"/>
      <c r="AW196" s="296"/>
      <c r="AX196" s="296"/>
      <c r="AY196" s="296"/>
      <c r="AZ196" s="296"/>
      <c r="BA196" s="296"/>
      <c r="BB196" s="296"/>
      <c r="BC196" s="296"/>
      <c r="BD196" s="296"/>
    </row>
    <row r="197" spans="1:56" ht="16.5">
      <c r="A197" s="251"/>
      <c r="B197" s="251"/>
      <c r="C197" s="251"/>
      <c r="D197" s="251"/>
      <c r="E197" s="251"/>
      <c r="F197" s="251"/>
      <c r="G197" s="251"/>
      <c r="H197" s="251"/>
      <c r="I197" s="251"/>
      <c r="J197" s="251"/>
      <c r="K197" s="251"/>
      <c r="L197" s="251"/>
      <c r="M197" s="251"/>
      <c r="N197" s="251"/>
      <c r="O197" s="251"/>
      <c r="P197" s="251"/>
      <c r="Q197" s="251"/>
      <c r="R197" s="296"/>
      <c r="S197" s="251"/>
      <c r="T197" s="251"/>
      <c r="U197" s="251"/>
      <c r="V197" s="251"/>
      <c r="W197" s="251"/>
      <c r="X197" s="251"/>
      <c r="Y197" s="251"/>
      <c r="Z197" s="251"/>
      <c r="AA197" s="251"/>
      <c r="AB197" s="251"/>
      <c r="AC197" s="251"/>
      <c r="AD197" s="251"/>
      <c r="AE197" s="251"/>
      <c r="AF197" s="251"/>
      <c r="AG197" s="251"/>
      <c r="AH197" s="251"/>
      <c r="AI197" s="251"/>
      <c r="AJ197" s="251"/>
      <c r="AK197" s="251"/>
      <c r="AL197" s="251"/>
      <c r="AM197" s="251"/>
      <c r="AN197" s="251"/>
      <c r="AO197" s="296"/>
      <c r="AP197" s="296"/>
      <c r="AQ197" s="296"/>
      <c r="AR197" s="296"/>
      <c r="AS197" s="296"/>
      <c r="AT197" s="296"/>
      <c r="AU197" s="296"/>
      <c r="AV197" s="296"/>
      <c r="AW197" s="296"/>
      <c r="AX197" s="296"/>
      <c r="AY197" s="296"/>
      <c r="AZ197" s="296"/>
      <c r="BA197" s="296"/>
      <c r="BB197" s="296"/>
      <c r="BC197" s="296"/>
      <c r="BD197" s="296"/>
    </row>
    <row r="198" spans="1:56" ht="16.5">
      <c r="A198" s="251"/>
      <c r="B198" s="251"/>
      <c r="C198" s="251"/>
      <c r="D198" s="251"/>
      <c r="E198" s="251"/>
      <c r="F198" s="251"/>
      <c r="G198" s="251"/>
      <c r="H198" s="251"/>
      <c r="I198" s="251"/>
      <c r="J198" s="251"/>
      <c r="K198" s="251"/>
      <c r="L198" s="251"/>
      <c r="M198" s="251"/>
      <c r="N198" s="251"/>
      <c r="O198" s="251"/>
      <c r="P198" s="251"/>
      <c r="Q198" s="251"/>
      <c r="R198" s="296"/>
      <c r="S198" s="251"/>
      <c r="T198" s="251"/>
      <c r="U198" s="251"/>
      <c r="V198" s="251"/>
      <c r="W198" s="251"/>
      <c r="X198" s="251"/>
      <c r="Y198" s="251"/>
      <c r="Z198" s="251"/>
      <c r="AA198" s="251"/>
      <c r="AB198" s="251"/>
      <c r="AC198" s="251"/>
      <c r="AD198" s="251"/>
      <c r="AE198" s="251"/>
      <c r="AF198" s="251"/>
      <c r="AG198" s="251"/>
      <c r="AH198" s="251"/>
      <c r="AI198" s="251"/>
      <c r="AJ198" s="251"/>
      <c r="AK198" s="251"/>
      <c r="AL198" s="251"/>
      <c r="AM198" s="251"/>
      <c r="AN198" s="251"/>
      <c r="AO198" s="296"/>
      <c r="AP198" s="296"/>
      <c r="AQ198" s="296"/>
      <c r="AR198" s="296"/>
      <c r="AS198" s="296"/>
      <c r="AT198" s="296"/>
      <c r="AU198" s="296"/>
      <c r="AV198" s="296"/>
      <c r="AW198" s="296"/>
      <c r="AX198" s="296"/>
      <c r="AY198" s="296"/>
      <c r="AZ198" s="296"/>
      <c r="BA198" s="296"/>
      <c r="BB198" s="296"/>
      <c r="BC198" s="296"/>
      <c r="BD198" s="296"/>
    </row>
    <row r="199" spans="1:56" ht="16.5">
      <c r="A199" s="251"/>
      <c r="B199" s="251"/>
      <c r="C199" s="251"/>
      <c r="D199" s="251"/>
      <c r="E199" s="251"/>
      <c r="F199" s="251"/>
      <c r="G199" s="251"/>
      <c r="H199" s="251"/>
      <c r="I199" s="251"/>
      <c r="J199" s="251"/>
      <c r="K199" s="251"/>
      <c r="L199" s="251"/>
      <c r="M199" s="251"/>
      <c r="N199" s="251"/>
      <c r="O199" s="251"/>
      <c r="P199" s="251"/>
      <c r="Q199" s="251"/>
      <c r="R199" s="296"/>
      <c r="S199" s="251"/>
      <c r="T199" s="251"/>
      <c r="U199" s="251"/>
      <c r="V199" s="251"/>
      <c r="W199" s="251"/>
      <c r="X199" s="251"/>
      <c r="Y199" s="251"/>
      <c r="Z199" s="251"/>
      <c r="AA199" s="251"/>
      <c r="AB199" s="251"/>
      <c r="AC199" s="251"/>
      <c r="AD199" s="251"/>
      <c r="AE199" s="251"/>
      <c r="AF199" s="251"/>
      <c r="AG199" s="251"/>
      <c r="AH199" s="251"/>
      <c r="AI199" s="251"/>
      <c r="AJ199" s="251"/>
      <c r="AK199" s="251"/>
      <c r="AL199" s="251"/>
      <c r="AM199" s="251"/>
      <c r="AN199" s="251"/>
      <c r="AO199" s="296"/>
      <c r="AP199" s="296"/>
      <c r="AQ199" s="296"/>
      <c r="AR199" s="296"/>
      <c r="AS199" s="296"/>
      <c r="AT199" s="296"/>
      <c r="AU199" s="296"/>
      <c r="AV199" s="296"/>
      <c r="AW199" s="296"/>
      <c r="AX199" s="296"/>
      <c r="AY199" s="296"/>
      <c r="AZ199" s="296"/>
      <c r="BA199" s="296"/>
      <c r="BB199" s="296"/>
      <c r="BC199" s="296"/>
      <c r="BD199" s="296"/>
    </row>
    <row r="200" spans="1:56" ht="16.5">
      <c r="A200" s="251"/>
      <c r="B200" s="251"/>
      <c r="C200" s="251"/>
      <c r="D200" s="251"/>
      <c r="E200" s="251"/>
      <c r="F200" s="251"/>
      <c r="G200" s="251"/>
      <c r="H200" s="251"/>
      <c r="I200" s="251"/>
      <c r="J200" s="251"/>
      <c r="K200" s="251"/>
      <c r="L200" s="251"/>
      <c r="M200" s="251"/>
      <c r="N200" s="251"/>
      <c r="O200" s="251"/>
      <c r="P200" s="251"/>
      <c r="Q200" s="251"/>
      <c r="R200" s="296"/>
      <c r="S200" s="251"/>
      <c r="T200" s="251"/>
      <c r="U200" s="251"/>
      <c r="V200" s="251"/>
      <c r="W200" s="251"/>
      <c r="X200" s="251"/>
      <c r="Y200" s="251"/>
      <c r="Z200" s="251"/>
      <c r="AA200" s="251"/>
      <c r="AB200" s="251"/>
      <c r="AC200" s="251"/>
      <c r="AD200" s="251"/>
      <c r="AE200" s="251"/>
      <c r="AF200" s="251"/>
      <c r="AG200" s="251"/>
      <c r="AH200" s="251"/>
      <c r="AI200" s="251"/>
      <c r="AJ200" s="251"/>
      <c r="AK200" s="251"/>
      <c r="AL200" s="251"/>
      <c r="AM200" s="251"/>
      <c r="AN200" s="251"/>
      <c r="AO200" s="296"/>
      <c r="AP200" s="296"/>
      <c r="AQ200" s="296"/>
      <c r="AR200" s="296"/>
      <c r="AS200" s="296"/>
      <c r="AT200" s="296"/>
      <c r="AU200" s="296"/>
      <c r="AV200" s="296"/>
      <c r="AW200" s="296"/>
      <c r="AX200" s="296"/>
      <c r="AY200" s="296"/>
      <c r="AZ200" s="296"/>
      <c r="BA200" s="296"/>
      <c r="BB200" s="296"/>
      <c r="BC200" s="296"/>
      <c r="BD200" s="296"/>
    </row>
    <row r="201" spans="1:56" ht="16.5">
      <c r="A201" s="251"/>
      <c r="B201" s="251"/>
      <c r="C201" s="251"/>
      <c r="D201" s="251"/>
      <c r="E201" s="251"/>
      <c r="F201" s="251"/>
      <c r="G201" s="251"/>
      <c r="H201" s="251"/>
      <c r="I201" s="251"/>
      <c r="J201" s="251"/>
      <c r="K201" s="251"/>
      <c r="L201" s="251"/>
      <c r="M201" s="251"/>
      <c r="N201" s="251"/>
      <c r="O201" s="251"/>
      <c r="P201" s="251"/>
      <c r="Q201" s="251"/>
      <c r="R201" s="296"/>
      <c r="S201" s="251"/>
      <c r="T201" s="251"/>
      <c r="U201" s="251"/>
      <c r="V201" s="251"/>
      <c r="W201" s="251"/>
      <c r="X201" s="251"/>
      <c r="Y201" s="251"/>
      <c r="Z201" s="251"/>
      <c r="AA201" s="251"/>
      <c r="AB201" s="251"/>
      <c r="AC201" s="251"/>
      <c r="AD201" s="251"/>
      <c r="AE201" s="251"/>
      <c r="AF201" s="251"/>
      <c r="AG201" s="251"/>
      <c r="AH201" s="251"/>
      <c r="AI201" s="251"/>
      <c r="AJ201" s="251"/>
      <c r="AK201" s="251"/>
      <c r="AL201" s="251"/>
      <c r="AM201" s="251"/>
      <c r="AN201" s="251"/>
      <c r="AO201" s="296"/>
      <c r="AP201" s="296"/>
      <c r="AQ201" s="296"/>
      <c r="AR201" s="296"/>
      <c r="AS201" s="296"/>
      <c r="AT201" s="296"/>
      <c r="AU201" s="296"/>
      <c r="AV201" s="296"/>
      <c r="AW201" s="296"/>
      <c r="AX201" s="296"/>
      <c r="AY201" s="296"/>
      <c r="AZ201" s="296"/>
      <c r="BA201" s="296"/>
      <c r="BB201" s="296"/>
      <c r="BC201" s="296"/>
      <c r="BD201" s="296"/>
    </row>
    <row r="202" spans="1:56" ht="16.5">
      <c r="A202" s="251"/>
      <c r="B202" s="251"/>
      <c r="C202" s="251"/>
      <c r="D202" s="251"/>
      <c r="E202" s="251"/>
      <c r="F202" s="251"/>
      <c r="G202" s="251"/>
      <c r="H202" s="251"/>
      <c r="I202" s="251"/>
      <c r="J202" s="251"/>
      <c r="K202" s="251"/>
      <c r="L202" s="251"/>
      <c r="M202" s="251"/>
      <c r="N202" s="251"/>
      <c r="O202" s="251"/>
      <c r="P202" s="251"/>
      <c r="Q202" s="251"/>
      <c r="R202" s="296"/>
      <c r="S202" s="251"/>
      <c r="T202" s="251"/>
      <c r="U202" s="251"/>
      <c r="V202" s="251"/>
      <c r="W202" s="251"/>
      <c r="X202" s="251"/>
      <c r="Y202" s="251"/>
      <c r="Z202" s="251"/>
      <c r="AA202" s="251"/>
      <c r="AB202" s="251"/>
      <c r="AC202" s="251"/>
      <c r="AD202" s="251"/>
      <c r="AE202" s="251"/>
      <c r="AF202" s="251"/>
      <c r="AG202" s="251"/>
      <c r="AH202" s="251"/>
      <c r="AI202" s="251"/>
      <c r="AJ202" s="251"/>
      <c r="AK202" s="251"/>
      <c r="AL202" s="251"/>
      <c r="AM202" s="251"/>
      <c r="AN202" s="251"/>
      <c r="AO202" s="296"/>
      <c r="AP202" s="296"/>
      <c r="AQ202" s="296"/>
      <c r="AR202" s="296"/>
      <c r="AS202" s="296"/>
      <c r="AT202" s="296"/>
      <c r="AU202" s="296"/>
      <c r="AV202" s="296"/>
      <c r="AW202" s="296"/>
      <c r="AX202" s="296"/>
      <c r="AY202" s="296"/>
      <c r="AZ202" s="296"/>
      <c r="BA202" s="296"/>
      <c r="BB202" s="296"/>
      <c r="BC202" s="296"/>
      <c r="BD202" s="296"/>
    </row>
    <row r="203" spans="1:56" ht="16.5">
      <c r="A203" s="251"/>
      <c r="B203" s="251"/>
      <c r="C203" s="251"/>
      <c r="D203" s="251"/>
      <c r="E203" s="251"/>
      <c r="F203" s="251"/>
      <c r="G203" s="251"/>
      <c r="H203" s="251"/>
      <c r="I203" s="251"/>
      <c r="J203" s="251"/>
      <c r="K203" s="251"/>
      <c r="L203" s="251"/>
      <c r="M203" s="251"/>
      <c r="N203" s="251"/>
      <c r="O203" s="251"/>
      <c r="P203" s="251"/>
      <c r="Q203" s="251"/>
      <c r="R203" s="296"/>
      <c r="S203" s="251"/>
      <c r="T203" s="251"/>
      <c r="U203" s="251"/>
      <c r="V203" s="251"/>
      <c r="W203" s="251"/>
      <c r="X203" s="251"/>
      <c r="Y203" s="251"/>
      <c r="Z203" s="251"/>
      <c r="AA203" s="251"/>
      <c r="AB203" s="251"/>
      <c r="AC203" s="251"/>
      <c r="AD203" s="251"/>
      <c r="AE203" s="251"/>
      <c r="AF203" s="251"/>
      <c r="AG203" s="251"/>
      <c r="AH203" s="251"/>
      <c r="AI203" s="251"/>
      <c r="AJ203" s="251"/>
      <c r="AK203" s="251"/>
      <c r="AL203" s="251"/>
      <c r="AM203" s="251"/>
      <c r="AN203" s="251"/>
      <c r="AO203" s="296"/>
      <c r="AP203" s="296"/>
      <c r="AQ203" s="296"/>
      <c r="AR203" s="296"/>
      <c r="AS203" s="296"/>
      <c r="AT203" s="296"/>
      <c r="AU203" s="296"/>
      <c r="AV203" s="296"/>
      <c r="AW203" s="296"/>
      <c r="AX203" s="296"/>
      <c r="AY203" s="296"/>
      <c r="AZ203" s="296"/>
      <c r="BA203" s="296"/>
      <c r="BB203" s="296"/>
      <c r="BC203" s="296"/>
      <c r="BD203" s="296"/>
    </row>
    <row r="204" spans="1:56" ht="16.5">
      <c r="A204" s="251"/>
      <c r="B204" s="251"/>
      <c r="C204" s="251"/>
      <c r="D204" s="251"/>
      <c r="E204" s="251"/>
      <c r="F204" s="251"/>
      <c r="G204" s="251"/>
      <c r="H204" s="251"/>
      <c r="I204" s="251"/>
      <c r="J204" s="251"/>
      <c r="K204" s="251"/>
      <c r="L204" s="251"/>
      <c r="M204" s="251"/>
      <c r="N204" s="251"/>
      <c r="O204" s="251"/>
      <c r="P204" s="251"/>
      <c r="Q204" s="251"/>
      <c r="R204" s="296"/>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96"/>
      <c r="AP204" s="296"/>
      <c r="AQ204" s="296"/>
      <c r="AR204" s="296"/>
      <c r="AS204" s="296"/>
      <c r="AT204" s="296"/>
      <c r="AU204" s="296"/>
      <c r="AV204" s="296"/>
      <c r="AW204" s="296"/>
      <c r="AX204" s="296"/>
      <c r="AY204" s="296"/>
      <c r="AZ204" s="296"/>
      <c r="BA204" s="296"/>
      <c r="BB204" s="296"/>
      <c r="BC204" s="296"/>
      <c r="BD204" s="296"/>
    </row>
    <row r="205" spans="1:56" ht="16.5">
      <c r="A205" s="251"/>
      <c r="B205" s="251"/>
      <c r="C205" s="251"/>
      <c r="D205" s="251"/>
      <c r="E205" s="251"/>
      <c r="F205" s="251"/>
      <c r="G205" s="251"/>
      <c r="H205" s="251"/>
      <c r="I205" s="251"/>
      <c r="J205" s="251"/>
      <c r="K205" s="251"/>
      <c r="L205" s="251"/>
      <c r="M205" s="251"/>
      <c r="N205" s="251"/>
      <c r="O205" s="251"/>
      <c r="P205" s="251"/>
      <c r="Q205" s="251"/>
      <c r="R205" s="296"/>
      <c r="S205" s="251"/>
      <c r="T205" s="251"/>
      <c r="U205" s="251"/>
      <c r="V205" s="251"/>
      <c r="W205" s="251"/>
      <c r="X205" s="251"/>
      <c r="Y205" s="251"/>
      <c r="Z205" s="251"/>
      <c r="AA205" s="251"/>
      <c r="AB205" s="251"/>
      <c r="AC205" s="251"/>
      <c r="AD205" s="251"/>
      <c r="AE205" s="251"/>
      <c r="AF205" s="251"/>
      <c r="AG205" s="251"/>
      <c r="AH205" s="251"/>
      <c r="AI205" s="251"/>
      <c r="AJ205" s="251"/>
      <c r="AK205" s="251"/>
      <c r="AL205" s="251"/>
      <c r="AM205" s="251"/>
      <c r="AN205" s="251"/>
      <c r="AO205" s="296"/>
      <c r="AP205" s="296"/>
      <c r="AQ205" s="296"/>
      <c r="AR205" s="296"/>
      <c r="AS205" s="296"/>
      <c r="AT205" s="296"/>
      <c r="AU205" s="296"/>
      <c r="AV205" s="296"/>
      <c r="AW205" s="296"/>
      <c r="AX205" s="296"/>
      <c r="AY205" s="296"/>
      <c r="AZ205" s="296"/>
      <c r="BA205" s="296"/>
      <c r="BB205" s="296"/>
      <c r="BC205" s="296"/>
      <c r="BD205" s="296"/>
    </row>
    <row r="206" spans="1:56" ht="16.5">
      <c r="A206" s="251"/>
      <c r="B206" s="251"/>
      <c r="C206" s="251"/>
      <c r="D206" s="251"/>
      <c r="E206" s="251"/>
      <c r="F206" s="251"/>
      <c r="G206" s="251"/>
      <c r="H206" s="251"/>
      <c r="I206" s="251"/>
      <c r="J206" s="251"/>
      <c r="K206" s="251"/>
      <c r="L206" s="251"/>
      <c r="M206" s="251"/>
      <c r="N206" s="251"/>
      <c r="O206" s="251"/>
      <c r="P206" s="251"/>
      <c r="Q206" s="251"/>
      <c r="R206" s="296"/>
      <c r="S206" s="251"/>
      <c r="T206" s="251"/>
      <c r="U206" s="251"/>
      <c r="V206" s="251"/>
      <c r="W206" s="251"/>
      <c r="X206" s="251"/>
      <c r="Y206" s="251"/>
      <c r="Z206" s="251"/>
      <c r="AA206" s="251"/>
      <c r="AB206" s="251"/>
      <c r="AC206" s="251"/>
      <c r="AD206" s="251"/>
      <c r="AE206" s="251"/>
      <c r="AF206" s="251"/>
      <c r="AG206" s="251"/>
      <c r="AH206" s="251"/>
      <c r="AI206" s="251"/>
      <c r="AJ206" s="251"/>
      <c r="AK206" s="251"/>
      <c r="AL206" s="251"/>
      <c r="AM206" s="251"/>
      <c r="AN206" s="251"/>
      <c r="AO206" s="296"/>
      <c r="AP206" s="296"/>
      <c r="AQ206" s="296"/>
      <c r="AR206" s="296"/>
      <c r="AS206" s="296"/>
      <c r="AT206" s="296"/>
      <c r="AU206" s="296"/>
      <c r="AV206" s="296"/>
      <c r="AW206" s="296"/>
      <c r="AX206" s="296"/>
      <c r="AY206" s="296"/>
      <c r="AZ206" s="296"/>
      <c r="BA206" s="296"/>
      <c r="BB206" s="296"/>
      <c r="BC206" s="296"/>
      <c r="BD206" s="296"/>
    </row>
    <row r="207" spans="1:56" ht="16.5">
      <c r="A207" s="251"/>
      <c r="B207" s="251"/>
      <c r="C207" s="251"/>
      <c r="D207" s="251"/>
      <c r="E207" s="251"/>
      <c r="F207" s="251"/>
      <c r="G207" s="251"/>
      <c r="H207" s="251"/>
      <c r="I207" s="251"/>
      <c r="J207" s="251"/>
      <c r="K207" s="251"/>
      <c r="L207" s="251"/>
      <c r="M207" s="251"/>
      <c r="N207" s="251"/>
      <c r="O207" s="251"/>
      <c r="P207" s="251"/>
      <c r="Q207" s="251"/>
      <c r="R207" s="296"/>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96"/>
      <c r="AP207" s="296"/>
      <c r="AQ207" s="296"/>
      <c r="AR207" s="296"/>
      <c r="AS207" s="296"/>
      <c r="AT207" s="296"/>
      <c r="AU207" s="296"/>
      <c r="AV207" s="296"/>
      <c r="AW207" s="296"/>
      <c r="AX207" s="296"/>
      <c r="AY207" s="296"/>
      <c r="AZ207" s="296"/>
      <c r="BA207" s="296"/>
      <c r="BB207" s="296"/>
      <c r="BC207" s="296"/>
      <c r="BD207" s="296"/>
    </row>
    <row r="208" spans="1:56" ht="16.5">
      <c r="A208" s="251"/>
      <c r="B208" s="251"/>
      <c r="C208" s="251"/>
      <c r="D208" s="251"/>
      <c r="E208" s="251"/>
      <c r="F208" s="251"/>
      <c r="G208" s="251"/>
      <c r="H208" s="251"/>
      <c r="I208" s="251"/>
      <c r="J208" s="251"/>
      <c r="K208" s="251"/>
      <c r="L208" s="251"/>
      <c r="M208" s="251"/>
      <c r="N208" s="251"/>
      <c r="O208" s="251"/>
      <c r="P208" s="251"/>
      <c r="Q208" s="251"/>
      <c r="R208" s="296"/>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96"/>
      <c r="AP208" s="296"/>
      <c r="AQ208" s="296"/>
      <c r="AR208" s="296"/>
      <c r="AS208" s="296"/>
      <c r="AT208" s="296"/>
      <c r="AU208" s="296"/>
      <c r="AV208" s="296"/>
      <c r="AW208" s="296"/>
      <c r="AX208" s="296"/>
      <c r="AY208" s="296"/>
      <c r="AZ208" s="296"/>
      <c r="BA208" s="296"/>
      <c r="BB208" s="296"/>
      <c r="BC208" s="296"/>
      <c r="BD208" s="296"/>
    </row>
    <row r="209" spans="1:56" ht="16.5">
      <c r="A209" s="251"/>
      <c r="B209" s="251"/>
      <c r="C209" s="251"/>
      <c r="D209" s="251"/>
      <c r="E209" s="251"/>
      <c r="F209" s="251"/>
      <c r="G209" s="251"/>
      <c r="H209" s="251"/>
      <c r="I209" s="251"/>
      <c r="J209" s="251"/>
      <c r="K209" s="251"/>
      <c r="L209" s="251"/>
      <c r="M209" s="251"/>
      <c r="N209" s="251"/>
      <c r="O209" s="251"/>
      <c r="P209" s="251"/>
      <c r="Q209" s="251"/>
      <c r="R209" s="296"/>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96"/>
      <c r="AP209" s="296"/>
      <c r="AQ209" s="296"/>
      <c r="AR209" s="296"/>
      <c r="AS209" s="296"/>
      <c r="AT209" s="296"/>
      <c r="AU209" s="296"/>
      <c r="AV209" s="296"/>
      <c r="AW209" s="296"/>
      <c r="AX209" s="296"/>
      <c r="AY209" s="296"/>
      <c r="AZ209" s="296"/>
      <c r="BA209" s="296"/>
      <c r="BB209" s="296"/>
      <c r="BC209" s="296"/>
      <c r="BD209" s="296"/>
    </row>
    <row r="210" spans="1:56" ht="16.5">
      <c r="A210" s="251"/>
      <c r="B210" s="251"/>
      <c r="C210" s="251"/>
      <c r="D210" s="251"/>
      <c r="E210" s="251"/>
      <c r="F210" s="251"/>
      <c r="G210" s="251"/>
      <c r="H210" s="251"/>
      <c r="I210" s="251"/>
      <c r="J210" s="251"/>
      <c r="K210" s="251"/>
      <c r="L210" s="251"/>
      <c r="M210" s="251"/>
      <c r="N210" s="251"/>
      <c r="O210" s="251"/>
      <c r="P210" s="251"/>
      <c r="Q210" s="251"/>
      <c r="R210" s="296"/>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96"/>
      <c r="AP210" s="296"/>
      <c r="AQ210" s="296"/>
      <c r="AR210" s="296"/>
      <c r="AS210" s="296"/>
      <c r="AT210" s="296"/>
      <c r="AU210" s="296"/>
      <c r="AV210" s="296"/>
      <c r="AW210" s="296"/>
      <c r="AX210" s="296"/>
      <c r="AY210" s="296"/>
      <c r="AZ210" s="296"/>
      <c r="BA210" s="296"/>
      <c r="BB210" s="296"/>
      <c r="BC210" s="296"/>
      <c r="BD210" s="296"/>
    </row>
    <row r="211" spans="1:56" ht="16.5">
      <c r="A211" s="251"/>
      <c r="B211" s="251"/>
      <c r="C211" s="251"/>
      <c r="D211" s="251"/>
      <c r="E211" s="251"/>
      <c r="F211" s="251"/>
      <c r="G211" s="251"/>
      <c r="H211" s="251"/>
      <c r="I211" s="251"/>
      <c r="J211" s="251"/>
      <c r="K211" s="251"/>
      <c r="L211" s="251"/>
      <c r="M211" s="251"/>
      <c r="N211" s="251"/>
      <c r="O211" s="251"/>
      <c r="P211" s="251"/>
      <c r="Q211" s="251"/>
      <c r="R211" s="296"/>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96"/>
      <c r="AP211" s="296"/>
      <c r="AQ211" s="296"/>
      <c r="AR211" s="296"/>
      <c r="AS211" s="296"/>
      <c r="AT211" s="296"/>
      <c r="AU211" s="296"/>
      <c r="AV211" s="296"/>
      <c r="AW211" s="296"/>
      <c r="AX211" s="296"/>
      <c r="AY211" s="296"/>
      <c r="AZ211" s="296"/>
      <c r="BA211" s="296"/>
      <c r="BB211" s="296"/>
      <c r="BC211" s="296"/>
      <c r="BD211" s="296"/>
    </row>
    <row r="212" spans="1:56" ht="16.5">
      <c r="A212" s="251"/>
      <c r="B212" s="251"/>
      <c r="C212" s="251"/>
      <c r="D212" s="251"/>
      <c r="E212" s="251"/>
      <c r="F212" s="251"/>
      <c r="G212" s="251"/>
      <c r="H212" s="251"/>
      <c r="I212" s="251"/>
      <c r="J212" s="251"/>
      <c r="K212" s="251"/>
      <c r="L212" s="251"/>
      <c r="M212" s="251"/>
      <c r="N212" s="251"/>
      <c r="O212" s="251"/>
      <c r="P212" s="251"/>
      <c r="Q212" s="251"/>
      <c r="R212" s="296"/>
      <c r="S212" s="251"/>
      <c r="T212" s="251"/>
      <c r="U212" s="251"/>
      <c r="V212" s="251"/>
      <c r="W212" s="251"/>
      <c r="X212" s="251"/>
      <c r="Y212" s="251"/>
      <c r="Z212" s="251"/>
      <c r="AA212" s="251"/>
      <c r="AB212" s="251"/>
      <c r="AC212" s="251"/>
      <c r="AD212" s="251"/>
      <c r="AE212" s="251"/>
      <c r="AF212" s="251"/>
      <c r="AG212" s="251"/>
      <c r="AH212" s="251"/>
      <c r="AI212" s="251"/>
      <c r="AJ212" s="251"/>
      <c r="AK212" s="251"/>
      <c r="AL212" s="251"/>
      <c r="AM212" s="251"/>
      <c r="AN212" s="251"/>
      <c r="AO212" s="296"/>
      <c r="AP212" s="296"/>
      <c r="AQ212" s="296"/>
      <c r="AR212" s="296"/>
      <c r="AS212" s="296"/>
      <c r="AT212" s="296"/>
      <c r="AU212" s="296"/>
      <c r="AV212" s="296"/>
      <c r="AW212" s="296"/>
      <c r="AX212" s="296"/>
      <c r="AY212" s="296"/>
      <c r="AZ212" s="296"/>
      <c r="BA212" s="296"/>
      <c r="BB212" s="296"/>
      <c r="BC212" s="296"/>
      <c r="BD212" s="296"/>
    </row>
    <row r="213" spans="1:56" ht="16.5">
      <c r="A213" s="251"/>
      <c r="B213" s="251"/>
      <c r="C213" s="251"/>
      <c r="D213" s="251"/>
      <c r="E213" s="251"/>
      <c r="F213" s="251"/>
      <c r="G213" s="251"/>
      <c r="H213" s="251"/>
      <c r="I213" s="251"/>
      <c r="J213" s="251"/>
      <c r="K213" s="251"/>
      <c r="L213" s="251"/>
      <c r="M213" s="251"/>
      <c r="N213" s="251"/>
      <c r="O213" s="251"/>
      <c r="P213" s="251"/>
      <c r="Q213" s="251"/>
      <c r="R213" s="296"/>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1"/>
      <c r="AN213" s="251"/>
      <c r="AO213" s="296"/>
      <c r="AP213" s="296"/>
      <c r="AQ213" s="296"/>
      <c r="AR213" s="296"/>
      <c r="AS213" s="296"/>
      <c r="AT213" s="296"/>
      <c r="AU213" s="296"/>
      <c r="AV213" s="296"/>
      <c r="AW213" s="296"/>
      <c r="AX213" s="296"/>
      <c r="AY213" s="296"/>
      <c r="AZ213" s="296"/>
      <c r="BA213" s="296"/>
      <c r="BB213" s="296"/>
      <c r="BC213" s="296"/>
      <c r="BD213" s="296"/>
    </row>
    <row r="214" spans="1:56" ht="16.5">
      <c r="A214" s="251"/>
      <c r="B214" s="251"/>
      <c r="C214" s="251"/>
      <c r="D214" s="251"/>
      <c r="E214" s="251"/>
      <c r="F214" s="251"/>
      <c r="G214" s="251"/>
      <c r="H214" s="251"/>
      <c r="I214" s="251"/>
      <c r="J214" s="251"/>
      <c r="K214" s="251"/>
      <c r="L214" s="251"/>
      <c r="M214" s="251"/>
      <c r="N214" s="251"/>
      <c r="O214" s="251"/>
      <c r="P214" s="251"/>
      <c r="Q214" s="251"/>
      <c r="R214" s="296"/>
      <c r="S214" s="251"/>
      <c r="T214" s="251"/>
      <c r="U214" s="251"/>
      <c r="V214" s="251"/>
      <c r="W214" s="251"/>
      <c r="X214" s="251"/>
      <c r="Y214" s="251"/>
      <c r="Z214" s="251"/>
      <c r="AA214" s="251"/>
      <c r="AB214" s="251"/>
      <c r="AC214" s="251"/>
      <c r="AD214" s="251"/>
      <c r="AE214" s="251"/>
      <c r="AF214" s="251"/>
      <c r="AG214" s="251"/>
      <c r="AH214" s="251"/>
      <c r="AI214" s="251"/>
      <c r="AJ214" s="251"/>
      <c r="AK214" s="251"/>
      <c r="AL214" s="251"/>
      <c r="AM214" s="251"/>
      <c r="AN214" s="251"/>
      <c r="AO214" s="296"/>
      <c r="AP214" s="296"/>
      <c r="AQ214" s="296"/>
      <c r="AR214" s="296"/>
      <c r="AS214" s="296"/>
      <c r="AT214" s="296"/>
      <c r="AU214" s="296"/>
      <c r="AV214" s="296"/>
      <c r="AW214" s="296"/>
      <c r="AX214" s="296"/>
      <c r="AY214" s="296"/>
      <c r="AZ214" s="296"/>
      <c r="BA214" s="296"/>
      <c r="BB214" s="296"/>
      <c r="BC214" s="296"/>
      <c r="BD214" s="296"/>
    </row>
    <row r="215" spans="1:56" ht="16.5">
      <c r="A215" s="251"/>
      <c r="B215" s="251"/>
      <c r="C215" s="251"/>
      <c r="D215" s="251"/>
      <c r="E215" s="251"/>
      <c r="F215" s="251"/>
      <c r="G215" s="251"/>
      <c r="H215" s="251"/>
      <c r="I215" s="251"/>
      <c r="J215" s="251"/>
      <c r="K215" s="251"/>
      <c r="L215" s="251"/>
      <c r="M215" s="251"/>
      <c r="N215" s="251"/>
      <c r="O215" s="251"/>
      <c r="P215" s="251"/>
      <c r="Q215" s="251"/>
      <c r="R215" s="296"/>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96"/>
      <c r="AP215" s="296"/>
      <c r="AQ215" s="296"/>
      <c r="AR215" s="296"/>
      <c r="AS215" s="296"/>
      <c r="AT215" s="296"/>
      <c r="AU215" s="296"/>
      <c r="AV215" s="296"/>
      <c r="AW215" s="296"/>
      <c r="AX215" s="296"/>
      <c r="AY215" s="296"/>
      <c r="AZ215" s="296"/>
      <c r="BA215" s="296"/>
      <c r="BB215" s="296"/>
      <c r="BC215" s="296"/>
      <c r="BD215" s="296"/>
    </row>
    <row r="216" spans="1:56" ht="16.5">
      <c r="A216" s="251"/>
      <c r="B216" s="251"/>
      <c r="C216" s="251"/>
      <c r="D216" s="251"/>
      <c r="E216" s="251"/>
      <c r="F216" s="251"/>
      <c r="G216" s="251"/>
      <c r="H216" s="251"/>
      <c r="I216" s="251"/>
      <c r="J216" s="251"/>
      <c r="K216" s="251"/>
      <c r="L216" s="251"/>
      <c r="M216" s="251"/>
      <c r="N216" s="251"/>
      <c r="O216" s="251"/>
      <c r="P216" s="251"/>
      <c r="Q216" s="251"/>
      <c r="R216" s="296"/>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96"/>
      <c r="AP216" s="296"/>
      <c r="AQ216" s="296"/>
      <c r="AR216" s="296"/>
      <c r="AS216" s="296"/>
      <c r="AT216" s="296"/>
      <c r="AU216" s="296"/>
      <c r="AV216" s="296"/>
      <c r="AW216" s="296"/>
      <c r="AX216" s="296"/>
      <c r="AY216" s="296"/>
      <c r="AZ216" s="296"/>
      <c r="BA216" s="296"/>
      <c r="BB216" s="296"/>
      <c r="BC216" s="296"/>
      <c r="BD216" s="296"/>
    </row>
    <row r="217" spans="1:56" ht="16.5">
      <c r="A217" s="251"/>
      <c r="B217" s="251"/>
      <c r="C217" s="251"/>
      <c r="D217" s="251"/>
      <c r="E217" s="251"/>
      <c r="F217" s="251"/>
      <c r="G217" s="251"/>
      <c r="H217" s="251"/>
      <c r="I217" s="251"/>
      <c r="J217" s="251"/>
      <c r="K217" s="251"/>
      <c r="L217" s="251"/>
      <c r="M217" s="251"/>
      <c r="N217" s="251"/>
      <c r="O217" s="251"/>
      <c r="P217" s="251"/>
      <c r="Q217" s="251"/>
      <c r="R217" s="296"/>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c r="AN217" s="251"/>
      <c r="AO217" s="296"/>
      <c r="AP217" s="296"/>
      <c r="AQ217" s="296"/>
      <c r="AR217" s="296"/>
      <c r="AS217" s="296"/>
      <c r="AT217" s="296"/>
      <c r="AU217" s="296"/>
      <c r="AV217" s="296"/>
      <c r="AW217" s="296"/>
      <c r="AX217" s="296"/>
      <c r="AY217" s="296"/>
      <c r="AZ217" s="296"/>
      <c r="BA217" s="296"/>
      <c r="BB217" s="296"/>
      <c r="BC217" s="296"/>
      <c r="BD217" s="296"/>
    </row>
    <row r="218" spans="1:56" ht="16.5">
      <c r="A218" s="251"/>
      <c r="B218" s="251"/>
      <c r="C218" s="251"/>
      <c r="D218" s="251"/>
      <c r="E218" s="251"/>
      <c r="F218" s="251"/>
      <c r="G218" s="251"/>
      <c r="H218" s="251"/>
      <c r="I218" s="251"/>
      <c r="J218" s="251"/>
      <c r="K218" s="251"/>
      <c r="L218" s="251"/>
      <c r="M218" s="251"/>
      <c r="N218" s="251"/>
      <c r="O218" s="251"/>
      <c r="P218" s="251"/>
      <c r="Q218" s="251"/>
      <c r="R218" s="296"/>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96"/>
      <c r="AP218" s="296"/>
      <c r="AQ218" s="296"/>
      <c r="AR218" s="296"/>
      <c r="AS218" s="296"/>
      <c r="AT218" s="296"/>
      <c r="AU218" s="296"/>
      <c r="AV218" s="296"/>
      <c r="AW218" s="296"/>
      <c r="AX218" s="296"/>
      <c r="AY218" s="296"/>
      <c r="AZ218" s="296"/>
      <c r="BA218" s="296"/>
      <c r="BB218" s="296"/>
      <c r="BC218" s="296"/>
      <c r="BD218" s="296"/>
    </row>
    <row r="219" spans="1:56" ht="16.5">
      <c r="A219" s="251"/>
      <c r="B219" s="251"/>
      <c r="C219" s="251"/>
      <c r="D219" s="251"/>
      <c r="E219" s="251"/>
      <c r="F219" s="251"/>
      <c r="G219" s="251"/>
      <c r="H219" s="251"/>
      <c r="I219" s="251"/>
      <c r="J219" s="251"/>
      <c r="K219" s="251"/>
      <c r="L219" s="251"/>
      <c r="M219" s="251"/>
      <c r="N219" s="251"/>
      <c r="O219" s="251"/>
      <c r="P219" s="251"/>
      <c r="Q219" s="251"/>
      <c r="R219" s="296"/>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96"/>
      <c r="AP219" s="296"/>
      <c r="AQ219" s="296"/>
      <c r="AR219" s="296"/>
      <c r="AS219" s="296"/>
      <c r="AT219" s="296"/>
      <c r="AU219" s="296"/>
      <c r="AV219" s="296"/>
      <c r="AW219" s="296"/>
      <c r="AX219" s="296"/>
      <c r="AY219" s="296"/>
      <c r="AZ219" s="296"/>
      <c r="BA219" s="296"/>
      <c r="BB219" s="296"/>
      <c r="BC219" s="296"/>
      <c r="BD219" s="296"/>
    </row>
    <row r="220" spans="1:56" ht="16.5">
      <c r="A220" s="251"/>
      <c r="B220" s="251"/>
      <c r="C220" s="251"/>
      <c r="D220" s="251"/>
      <c r="E220" s="251"/>
      <c r="F220" s="251"/>
      <c r="G220" s="251"/>
      <c r="H220" s="251"/>
      <c r="I220" s="251"/>
      <c r="J220" s="251"/>
      <c r="K220" s="251"/>
      <c r="L220" s="251"/>
      <c r="M220" s="251"/>
      <c r="N220" s="251"/>
      <c r="O220" s="251"/>
      <c r="P220" s="251"/>
      <c r="Q220" s="251"/>
      <c r="R220" s="296"/>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c r="AN220" s="251"/>
      <c r="AO220" s="296"/>
      <c r="AP220" s="296"/>
      <c r="AQ220" s="296"/>
      <c r="AR220" s="296"/>
      <c r="AS220" s="296"/>
      <c r="AT220" s="296"/>
      <c r="AU220" s="296"/>
      <c r="AV220" s="296"/>
      <c r="AW220" s="296"/>
      <c r="AX220" s="296"/>
      <c r="AY220" s="296"/>
      <c r="AZ220" s="296"/>
      <c r="BA220" s="296"/>
      <c r="BB220" s="296"/>
      <c r="BC220" s="296"/>
      <c r="BD220" s="296"/>
    </row>
    <row r="221" spans="1:56" ht="16.5">
      <c r="A221" s="251"/>
      <c r="B221" s="251"/>
      <c r="C221" s="251"/>
      <c r="D221" s="251"/>
      <c r="E221" s="251"/>
      <c r="F221" s="251"/>
      <c r="G221" s="251"/>
      <c r="H221" s="251"/>
      <c r="I221" s="251"/>
      <c r="J221" s="251"/>
      <c r="K221" s="251"/>
      <c r="L221" s="251"/>
      <c r="M221" s="251"/>
      <c r="N221" s="251"/>
      <c r="O221" s="251"/>
      <c r="P221" s="251"/>
      <c r="Q221" s="251"/>
      <c r="R221" s="296"/>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c r="AN221" s="251"/>
      <c r="AO221" s="296"/>
      <c r="AP221" s="296"/>
      <c r="AQ221" s="296"/>
      <c r="AR221" s="296"/>
      <c r="AS221" s="296"/>
      <c r="AT221" s="296"/>
      <c r="AU221" s="296"/>
      <c r="AV221" s="296"/>
      <c r="AW221" s="296"/>
      <c r="AX221" s="296"/>
      <c r="AY221" s="296"/>
      <c r="AZ221" s="296"/>
      <c r="BA221" s="296"/>
      <c r="BB221" s="296"/>
      <c r="BC221" s="296"/>
      <c r="BD221" s="296"/>
    </row>
    <row r="222" spans="1:56" ht="16.5">
      <c r="A222" s="251"/>
      <c r="B222" s="251"/>
      <c r="C222" s="251"/>
      <c r="D222" s="251"/>
      <c r="E222" s="251"/>
      <c r="F222" s="251"/>
      <c r="G222" s="251"/>
      <c r="H222" s="251"/>
      <c r="I222" s="251"/>
      <c r="J222" s="251"/>
      <c r="K222" s="251"/>
      <c r="L222" s="251"/>
      <c r="M222" s="251"/>
      <c r="N222" s="251"/>
      <c r="O222" s="251"/>
      <c r="P222" s="251"/>
      <c r="Q222" s="251"/>
      <c r="R222" s="296"/>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c r="AN222" s="251"/>
      <c r="AO222" s="296"/>
      <c r="AP222" s="296"/>
      <c r="AQ222" s="296"/>
      <c r="AR222" s="296"/>
      <c r="AS222" s="296"/>
      <c r="AT222" s="296"/>
      <c r="AU222" s="296"/>
      <c r="AV222" s="296"/>
      <c r="AW222" s="296"/>
      <c r="AX222" s="296"/>
      <c r="AY222" s="296"/>
      <c r="AZ222" s="296"/>
      <c r="BA222" s="296"/>
      <c r="BB222" s="296"/>
      <c r="BC222" s="296"/>
      <c r="BD222" s="296"/>
    </row>
    <row r="223" spans="1:56" ht="16.5">
      <c r="A223" s="251"/>
      <c r="B223" s="251"/>
      <c r="C223" s="251"/>
      <c r="D223" s="251"/>
      <c r="E223" s="251"/>
      <c r="F223" s="251"/>
      <c r="G223" s="251"/>
      <c r="H223" s="251"/>
      <c r="I223" s="251"/>
      <c r="J223" s="251"/>
      <c r="K223" s="251"/>
      <c r="L223" s="251"/>
      <c r="M223" s="251"/>
      <c r="N223" s="251"/>
      <c r="O223" s="251"/>
      <c r="P223" s="251"/>
      <c r="Q223" s="251"/>
      <c r="R223" s="296"/>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c r="AN223" s="251"/>
      <c r="AO223" s="296"/>
      <c r="AP223" s="296"/>
      <c r="AQ223" s="296"/>
      <c r="AR223" s="296"/>
      <c r="AS223" s="296"/>
      <c r="AT223" s="296"/>
      <c r="AU223" s="296"/>
      <c r="AV223" s="296"/>
      <c r="AW223" s="296"/>
      <c r="AX223" s="296"/>
      <c r="AY223" s="296"/>
      <c r="AZ223" s="296"/>
      <c r="BA223" s="296"/>
      <c r="BB223" s="296"/>
      <c r="BC223" s="296"/>
      <c r="BD223" s="296"/>
    </row>
    <row r="224" spans="1:56" ht="16.5">
      <c r="A224" s="251"/>
      <c r="B224" s="251"/>
      <c r="C224" s="251"/>
      <c r="D224" s="251"/>
      <c r="E224" s="251"/>
      <c r="F224" s="251"/>
      <c r="G224" s="251"/>
      <c r="H224" s="251"/>
      <c r="I224" s="251"/>
      <c r="J224" s="251"/>
      <c r="K224" s="251"/>
      <c r="L224" s="251"/>
      <c r="M224" s="251"/>
      <c r="N224" s="251"/>
      <c r="O224" s="251"/>
      <c r="P224" s="251"/>
      <c r="Q224" s="251"/>
      <c r="R224" s="296"/>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c r="AN224" s="251"/>
      <c r="AO224" s="296"/>
      <c r="AP224" s="296"/>
      <c r="AQ224" s="296"/>
      <c r="AR224" s="296"/>
      <c r="AS224" s="296"/>
      <c r="AT224" s="296"/>
      <c r="AU224" s="296"/>
      <c r="AV224" s="296"/>
      <c r="AW224" s="296"/>
      <c r="AX224" s="296"/>
      <c r="AY224" s="296"/>
      <c r="AZ224" s="296"/>
      <c r="BA224" s="296"/>
      <c r="BB224" s="296"/>
      <c r="BC224" s="296"/>
      <c r="BD224" s="296"/>
    </row>
    <row r="225" spans="1:56" ht="16.5">
      <c r="A225" s="251"/>
      <c r="B225" s="251"/>
      <c r="C225" s="251"/>
      <c r="D225" s="251"/>
      <c r="E225" s="251"/>
      <c r="F225" s="251"/>
      <c r="G225" s="251"/>
      <c r="H225" s="251"/>
      <c r="I225" s="251"/>
      <c r="J225" s="251"/>
      <c r="K225" s="251"/>
      <c r="L225" s="251"/>
      <c r="M225" s="251"/>
      <c r="N225" s="251"/>
      <c r="O225" s="251"/>
      <c r="P225" s="251"/>
      <c r="Q225" s="251"/>
      <c r="R225" s="296"/>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96"/>
      <c r="AP225" s="296"/>
      <c r="AQ225" s="296"/>
      <c r="AR225" s="296"/>
      <c r="AS225" s="296"/>
      <c r="AT225" s="296"/>
      <c r="AU225" s="296"/>
      <c r="AV225" s="296"/>
      <c r="AW225" s="296"/>
      <c r="AX225" s="296"/>
      <c r="AY225" s="296"/>
      <c r="AZ225" s="296"/>
      <c r="BA225" s="296"/>
      <c r="BB225" s="296"/>
      <c r="BC225" s="296"/>
      <c r="BD225" s="296"/>
    </row>
    <row r="226" spans="1:56" ht="16.5">
      <c r="A226" s="251"/>
      <c r="B226" s="251"/>
      <c r="C226" s="251"/>
      <c r="D226" s="251"/>
      <c r="E226" s="251"/>
      <c r="F226" s="251"/>
      <c r="G226" s="251"/>
      <c r="H226" s="251"/>
      <c r="I226" s="251"/>
      <c r="J226" s="251"/>
      <c r="K226" s="251"/>
      <c r="L226" s="251"/>
      <c r="M226" s="251"/>
      <c r="N226" s="251"/>
      <c r="O226" s="251"/>
      <c r="P226" s="251"/>
      <c r="Q226" s="251"/>
      <c r="R226" s="296"/>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c r="AN226" s="251"/>
      <c r="AO226" s="296"/>
      <c r="AP226" s="296"/>
      <c r="AQ226" s="296"/>
      <c r="AR226" s="296"/>
      <c r="AS226" s="296"/>
      <c r="AT226" s="296"/>
      <c r="AU226" s="296"/>
      <c r="AV226" s="296"/>
      <c r="AW226" s="296"/>
      <c r="AX226" s="296"/>
      <c r="AY226" s="296"/>
      <c r="AZ226" s="296"/>
      <c r="BA226" s="296"/>
      <c r="BB226" s="296"/>
      <c r="BC226" s="296"/>
      <c r="BD226" s="296"/>
    </row>
    <row r="227" spans="1:56" ht="16.5">
      <c r="A227" s="251"/>
      <c r="B227" s="251"/>
      <c r="C227" s="251"/>
      <c r="D227" s="251"/>
      <c r="E227" s="251"/>
      <c r="F227" s="251"/>
      <c r="G227" s="251"/>
      <c r="H227" s="251"/>
      <c r="I227" s="251"/>
      <c r="J227" s="251"/>
      <c r="K227" s="251"/>
      <c r="L227" s="251"/>
      <c r="M227" s="251"/>
      <c r="N227" s="251"/>
      <c r="O227" s="251"/>
      <c r="P227" s="251"/>
      <c r="Q227" s="251"/>
      <c r="R227" s="296"/>
      <c r="S227" s="251"/>
      <c r="T227" s="251"/>
      <c r="U227" s="251"/>
      <c r="V227" s="251"/>
      <c r="W227" s="251"/>
      <c r="X227" s="251"/>
      <c r="Y227" s="251"/>
      <c r="Z227" s="251"/>
      <c r="AA227" s="251"/>
      <c r="AB227" s="251"/>
      <c r="AC227" s="251"/>
      <c r="AD227" s="251"/>
      <c r="AE227" s="251"/>
      <c r="AF227" s="251"/>
      <c r="AG227" s="251"/>
      <c r="AH227" s="251"/>
      <c r="AI227" s="251"/>
      <c r="AJ227" s="251"/>
      <c r="AK227" s="251"/>
      <c r="AL227" s="251"/>
      <c r="AM227" s="251"/>
      <c r="AN227" s="251"/>
      <c r="AO227" s="296"/>
      <c r="AP227" s="296"/>
      <c r="AQ227" s="296"/>
      <c r="AR227" s="296"/>
      <c r="AS227" s="296"/>
      <c r="AT227" s="296"/>
      <c r="AU227" s="296"/>
      <c r="AV227" s="296"/>
      <c r="AW227" s="296"/>
      <c r="AX227" s="296"/>
      <c r="AY227" s="296"/>
      <c r="AZ227" s="296"/>
      <c r="BA227" s="296"/>
      <c r="BB227" s="296"/>
      <c r="BC227" s="296"/>
      <c r="BD227" s="296"/>
    </row>
    <row r="228" spans="1:56" ht="16.5">
      <c r="A228" s="251"/>
      <c r="B228" s="251"/>
      <c r="C228" s="251"/>
      <c r="D228" s="251"/>
      <c r="E228" s="251"/>
      <c r="F228" s="251"/>
      <c r="G228" s="251"/>
      <c r="H228" s="251"/>
      <c r="I228" s="251"/>
      <c r="J228" s="251"/>
      <c r="K228" s="251"/>
      <c r="L228" s="251"/>
      <c r="M228" s="251"/>
      <c r="N228" s="251"/>
      <c r="O228" s="251"/>
      <c r="P228" s="251"/>
      <c r="Q228" s="251"/>
      <c r="R228" s="296"/>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96"/>
      <c r="AP228" s="296"/>
      <c r="AQ228" s="296"/>
      <c r="AR228" s="296"/>
      <c r="AS228" s="296"/>
      <c r="AT228" s="296"/>
      <c r="AU228" s="296"/>
      <c r="AV228" s="296"/>
      <c r="AW228" s="296"/>
      <c r="AX228" s="296"/>
      <c r="AY228" s="296"/>
      <c r="AZ228" s="296"/>
      <c r="BA228" s="296"/>
      <c r="BB228" s="296"/>
      <c r="BC228" s="296"/>
      <c r="BD228" s="296"/>
    </row>
    <row r="229" spans="1:56" ht="16.5">
      <c r="A229" s="251"/>
      <c r="B229" s="251"/>
      <c r="C229" s="251"/>
      <c r="D229" s="251"/>
      <c r="E229" s="251"/>
      <c r="F229" s="251"/>
      <c r="G229" s="251"/>
      <c r="H229" s="251"/>
      <c r="I229" s="251"/>
      <c r="J229" s="251"/>
      <c r="K229" s="251"/>
      <c r="L229" s="251"/>
      <c r="M229" s="251"/>
      <c r="N229" s="251"/>
      <c r="O229" s="251"/>
      <c r="P229" s="251"/>
      <c r="Q229" s="251"/>
      <c r="R229" s="296"/>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c r="AN229" s="251"/>
      <c r="AO229" s="296"/>
      <c r="AP229" s="296"/>
      <c r="AQ229" s="296"/>
      <c r="AR229" s="296"/>
      <c r="AS229" s="296"/>
      <c r="AT229" s="296"/>
      <c r="AU229" s="296"/>
      <c r="AV229" s="296"/>
      <c r="AW229" s="296"/>
      <c r="AX229" s="296"/>
      <c r="AY229" s="296"/>
      <c r="AZ229" s="296"/>
      <c r="BA229" s="296"/>
      <c r="BB229" s="296"/>
      <c r="BC229" s="296"/>
      <c r="BD229" s="296"/>
    </row>
    <row r="230" spans="1:56" ht="16.5">
      <c r="A230" s="251"/>
      <c r="B230" s="251"/>
      <c r="C230" s="251"/>
      <c r="D230" s="251"/>
      <c r="E230" s="251"/>
      <c r="F230" s="251"/>
      <c r="G230" s="251"/>
      <c r="H230" s="251"/>
      <c r="I230" s="251"/>
      <c r="J230" s="251"/>
      <c r="K230" s="251"/>
      <c r="L230" s="251"/>
      <c r="M230" s="251"/>
      <c r="N230" s="251"/>
      <c r="O230" s="251"/>
      <c r="P230" s="251"/>
      <c r="Q230" s="251"/>
      <c r="R230" s="296"/>
      <c r="S230" s="251"/>
      <c r="T230" s="251"/>
      <c r="U230" s="251"/>
      <c r="V230" s="251"/>
      <c r="W230" s="251"/>
      <c r="X230" s="251"/>
      <c r="Y230" s="251"/>
      <c r="Z230" s="251"/>
      <c r="AA230" s="251"/>
      <c r="AB230" s="251"/>
      <c r="AC230" s="251"/>
      <c r="AD230" s="251"/>
      <c r="AE230" s="251"/>
      <c r="AF230" s="251"/>
      <c r="AG230" s="251"/>
      <c r="AH230" s="251"/>
      <c r="AI230" s="251"/>
      <c r="AJ230" s="251"/>
      <c r="AK230" s="251"/>
      <c r="AL230" s="251"/>
      <c r="AM230" s="251"/>
      <c r="AN230" s="251"/>
      <c r="AO230" s="296"/>
      <c r="AP230" s="296"/>
      <c r="AQ230" s="296"/>
      <c r="AR230" s="296"/>
      <c r="AS230" s="296"/>
      <c r="AT230" s="296"/>
      <c r="AU230" s="296"/>
      <c r="AV230" s="296"/>
      <c r="AW230" s="296"/>
      <c r="AX230" s="296"/>
      <c r="AY230" s="296"/>
      <c r="AZ230" s="296"/>
      <c r="BA230" s="296"/>
      <c r="BB230" s="296"/>
      <c r="BC230" s="296"/>
      <c r="BD230" s="296"/>
    </row>
    <row r="231" spans="1:56" ht="16.5">
      <c r="A231" s="251"/>
      <c r="B231" s="251"/>
      <c r="C231" s="251"/>
      <c r="D231" s="251"/>
      <c r="E231" s="251"/>
      <c r="F231" s="251"/>
      <c r="G231" s="251"/>
      <c r="H231" s="251"/>
      <c r="I231" s="251"/>
      <c r="J231" s="251"/>
      <c r="K231" s="251"/>
      <c r="L231" s="251"/>
      <c r="M231" s="251"/>
      <c r="N231" s="251"/>
      <c r="O231" s="251"/>
      <c r="P231" s="251"/>
      <c r="Q231" s="251"/>
      <c r="R231" s="296"/>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251"/>
      <c r="AN231" s="251"/>
      <c r="AO231" s="296"/>
      <c r="AP231" s="296"/>
      <c r="AQ231" s="296"/>
      <c r="AR231" s="296"/>
      <c r="AS231" s="296"/>
      <c r="AT231" s="296"/>
      <c r="AU231" s="296"/>
      <c r="AV231" s="296"/>
      <c r="AW231" s="296"/>
      <c r="AX231" s="296"/>
      <c r="AY231" s="296"/>
      <c r="AZ231" s="296"/>
      <c r="BA231" s="296"/>
      <c r="BB231" s="296"/>
      <c r="BC231" s="296"/>
      <c r="BD231" s="296"/>
    </row>
    <row r="232" spans="1:56" ht="16.5">
      <c r="A232" s="251"/>
      <c r="B232" s="251"/>
      <c r="C232" s="251"/>
      <c r="D232" s="251"/>
      <c r="E232" s="251"/>
      <c r="F232" s="251"/>
      <c r="G232" s="251"/>
      <c r="H232" s="251"/>
      <c r="I232" s="251"/>
      <c r="J232" s="251"/>
      <c r="K232" s="251"/>
      <c r="L232" s="251"/>
      <c r="M232" s="251"/>
      <c r="N232" s="251"/>
      <c r="O232" s="251"/>
      <c r="P232" s="251"/>
      <c r="Q232" s="251"/>
      <c r="R232" s="296"/>
      <c r="S232" s="251"/>
      <c r="T232" s="251"/>
      <c r="U232" s="251"/>
      <c r="V232" s="251"/>
      <c r="W232" s="251"/>
      <c r="X232" s="251"/>
      <c r="Y232" s="251"/>
      <c r="Z232" s="251"/>
      <c r="AA232" s="251"/>
      <c r="AB232" s="251"/>
      <c r="AC232" s="251"/>
      <c r="AD232" s="251"/>
      <c r="AE232" s="251"/>
      <c r="AF232" s="251"/>
      <c r="AG232" s="251"/>
      <c r="AH232" s="251"/>
      <c r="AI232" s="251"/>
      <c r="AJ232" s="251"/>
      <c r="AK232" s="251"/>
      <c r="AL232" s="251"/>
      <c r="AM232" s="251"/>
      <c r="AN232" s="251"/>
      <c r="AO232" s="296"/>
      <c r="AP232" s="296"/>
      <c r="AQ232" s="296"/>
      <c r="AR232" s="296"/>
      <c r="AS232" s="296"/>
      <c r="AT232" s="296"/>
      <c r="AU232" s="296"/>
      <c r="AV232" s="296"/>
      <c r="AW232" s="296"/>
      <c r="AX232" s="296"/>
      <c r="AY232" s="296"/>
      <c r="AZ232" s="296"/>
      <c r="BA232" s="296"/>
      <c r="BB232" s="296"/>
      <c r="BC232" s="296"/>
      <c r="BD232" s="296"/>
    </row>
    <row r="233" spans="1:56" ht="16.5">
      <c r="A233" s="251"/>
      <c r="B233" s="251"/>
      <c r="C233" s="251"/>
      <c r="D233" s="251"/>
      <c r="E233" s="251"/>
      <c r="F233" s="251"/>
      <c r="G233" s="251"/>
      <c r="H233" s="251"/>
      <c r="I233" s="251"/>
      <c r="J233" s="251"/>
      <c r="K233" s="251"/>
      <c r="L233" s="251"/>
      <c r="M233" s="251"/>
      <c r="N233" s="251"/>
      <c r="O233" s="251"/>
      <c r="P233" s="251"/>
      <c r="Q233" s="251"/>
      <c r="R233" s="296"/>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1"/>
      <c r="AN233" s="251"/>
      <c r="AO233" s="296"/>
      <c r="AP233" s="296"/>
      <c r="AQ233" s="296"/>
      <c r="AR233" s="296"/>
      <c r="AS233" s="296"/>
      <c r="AT233" s="296"/>
      <c r="AU233" s="296"/>
      <c r="AV233" s="296"/>
      <c r="AW233" s="296"/>
      <c r="AX233" s="296"/>
      <c r="AY233" s="296"/>
      <c r="AZ233" s="296"/>
      <c r="BA233" s="296"/>
      <c r="BB233" s="296"/>
      <c r="BC233" s="296"/>
      <c r="BD233" s="296"/>
    </row>
    <row r="234" spans="1:56" ht="16.5">
      <c r="A234" s="251"/>
      <c r="B234" s="251"/>
      <c r="C234" s="251"/>
      <c r="D234" s="251"/>
      <c r="E234" s="251"/>
      <c r="F234" s="251"/>
      <c r="G234" s="251"/>
      <c r="H234" s="251"/>
      <c r="I234" s="251"/>
      <c r="J234" s="251"/>
      <c r="K234" s="251"/>
      <c r="L234" s="251"/>
      <c r="M234" s="251"/>
      <c r="N234" s="251"/>
      <c r="O234" s="251"/>
      <c r="P234" s="251"/>
      <c r="Q234" s="251"/>
      <c r="R234" s="296"/>
      <c r="S234" s="251"/>
      <c r="T234" s="251"/>
      <c r="U234" s="251"/>
      <c r="V234" s="251"/>
      <c r="W234" s="251"/>
      <c r="X234" s="251"/>
      <c r="Y234" s="251"/>
      <c r="Z234" s="251"/>
      <c r="AA234" s="251"/>
      <c r="AB234" s="251"/>
      <c r="AC234" s="251"/>
      <c r="AD234" s="251"/>
      <c r="AE234" s="251"/>
      <c r="AF234" s="251"/>
      <c r="AG234" s="251"/>
      <c r="AH234" s="251"/>
      <c r="AI234" s="251"/>
      <c r="AJ234" s="251"/>
      <c r="AK234" s="251"/>
      <c r="AL234" s="251"/>
      <c r="AM234" s="251"/>
      <c r="AN234" s="251"/>
      <c r="AO234" s="296"/>
      <c r="AP234" s="296"/>
      <c r="AQ234" s="296"/>
      <c r="AR234" s="296"/>
      <c r="AS234" s="296"/>
      <c r="AT234" s="296"/>
      <c r="AU234" s="296"/>
      <c r="AV234" s="296"/>
      <c r="AW234" s="296"/>
      <c r="AX234" s="296"/>
      <c r="AY234" s="296"/>
      <c r="AZ234" s="296"/>
      <c r="BA234" s="296"/>
      <c r="BB234" s="296"/>
      <c r="BC234" s="296"/>
      <c r="BD234" s="296"/>
    </row>
    <row r="235" spans="1:56" ht="16.5">
      <c r="A235" s="251"/>
      <c r="B235" s="251"/>
      <c r="C235" s="251"/>
      <c r="D235" s="251"/>
      <c r="E235" s="251"/>
      <c r="F235" s="251"/>
      <c r="G235" s="251"/>
      <c r="H235" s="251"/>
      <c r="I235" s="251"/>
      <c r="J235" s="251"/>
      <c r="K235" s="251"/>
      <c r="L235" s="251"/>
      <c r="M235" s="251"/>
      <c r="N235" s="251"/>
      <c r="O235" s="251"/>
      <c r="P235" s="251"/>
      <c r="Q235" s="251"/>
      <c r="R235" s="296"/>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251"/>
      <c r="AN235" s="251"/>
      <c r="AO235" s="296"/>
      <c r="AP235" s="296"/>
      <c r="AQ235" s="296"/>
      <c r="AR235" s="296"/>
      <c r="AS235" s="296"/>
      <c r="AT235" s="296"/>
      <c r="AU235" s="296"/>
      <c r="AV235" s="296"/>
      <c r="AW235" s="296"/>
      <c r="AX235" s="296"/>
      <c r="AY235" s="296"/>
      <c r="AZ235" s="296"/>
      <c r="BA235" s="296"/>
      <c r="BB235" s="296"/>
      <c r="BC235" s="296"/>
      <c r="BD235" s="296"/>
    </row>
    <row r="236" spans="1:56" ht="16.5">
      <c r="A236" s="251"/>
      <c r="B236" s="251"/>
      <c r="C236" s="251"/>
      <c r="D236" s="251"/>
      <c r="E236" s="251"/>
      <c r="F236" s="251"/>
      <c r="G236" s="251"/>
      <c r="H236" s="251"/>
      <c r="I236" s="251"/>
      <c r="J236" s="251"/>
      <c r="K236" s="251"/>
      <c r="L236" s="251"/>
      <c r="M236" s="251"/>
      <c r="N236" s="251"/>
      <c r="O236" s="251"/>
      <c r="P236" s="251"/>
      <c r="Q236" s="251"/>
      <c r="R236" s="296"/>
      <c r="S236" s="251"/>
      <c r="T236" s="251"/>
      <c r="U236" s="251"/>
      <c r="V236" s="251"/>
      <c r="W236" s="251"/>
      <c r="X236" s="251"/>
      <c r="Y236" s="251"/>
      <c r="Z236" s="251"/>
      <c r="AA236" s="251"/>
      <c r="AB236" s="251"/>
      <c r="AC236" s="251"/>
      <c r="AD236" s="251"/>
      <c r="AE236" s="251"/>
      <c r="AF236" s="251"/>
      <c r="AG236" s="251"/>
      <c r="AH236" s="251"/>
      <c r="AI236" s="251"/>
      <c r="AJ236" s="251"/>
      <c r="AK236" s="251"/>
      <c r="AL236" s="251"/>
      <c r="AM236" s="251"/>
      <c r="AN236" s="251"/>
      <c r="AO236" s="296"/>
      <c r="AP236" s="296"/>
      <c r="AQ236" s="296"/>
      <c r="AR236" s="296"/>
      <c r="AS236" s="296"/>
      <c r="AT236" s="296"/>
      <c r="AU236" s="296"/>
      <c r="AV236" s="296"/>
      <c r="AW236" s="296"/>
      <c r="AX236" s="296"/>
      <c r="AY236" s="296"/>
      <c r="AZ236" s="296"/>
      <c r="BA236" s="296"/>
      <c r="BB236" s="296"/>
      <c r="BC236" s="296"/>
      <c r="BD236" s="296"/>
    </row>
    <row r="237" spans="1:56" ht="16.5">
      <c r="A237" s="251"/>
      <c r="B237" s="251"/>
      <c r="C237" s="251"/>
      <c r="D237" s="251"/>
      <c r="E237" s="251"/>
      <c r="F237" s="251"/>
      <c r="G237" s="251"/>
      <c r="H237" s="251"/>
      <c r="I237" s="251"/>
      <c r="J237" s="251"/>
      <c r="K237" s="251"/>
      <c r="L237" s="251"/>
      <c r="M237" s="251"/>
      <c r="N237" s="251"/>
      <c r="O237" s="251"/>
      <c r="P237" s="251"/>
      <c r="Q237" s="251"/>
      <c r="R237" s="296"/>
      <c r="S237" s="251"/>
      <c r="T237" s="251"/>
      <c r="U237" s="251"/>
      <c r="V237" s="251"/>
      <c r="W237" s="251"/>
      <c r="X237" s="251"/>
      <c r="Y237" s="251"/>
      <c r="Z237" s="251"/>
      <c r="AA237" s="251"/>
      <c r="AB237" s="251"/>
      <c r="AC237" s="251"/>
      <c r="AD237" s="251"/>
      <c r="AE237" s="251"/>
      <c r="AF237" s="251"/>
      <c r="AG237" s="251"/>
      <c r="AH237" s="251"/>
      <c r="AI237" s="251"/>
      <c r="AJ237" s="251"/>
      <c r="AK237" s="251"/>
      <c r="AL237" s="251"/>
      <c r="AM237" s="251"/>
      <c r="AN237" s="251"/>
      <c r="AO237" s="296"/>
      <c r="AP237" s="296"/>
      <c r="AQ237" s="296"/>
      <c r="AR237" s="296"/>
      <c r="AS237" s="296"/>
      <c r="AT237" s="296"/>
      <c r="AU237" s="296"/>
      <c r="AV237" s="296"/>
      <c r="AW237" s="296"/>
      <c r="AX237" s="296"/>
      <c r="AY237" s="296"/>
      <c r="AZ237" s="296"/>
      <c r="BA237" s="296"/>
      <c r="BB237" s="296"/>
      <c r="BC237" s="296"/>
      <c r="BD237" s="296"/>
    </row>
    <row r="238" spans="1:56" ht="16.5">
      <c r="A238" s="251"/>
      <c r="B238" s="251"/>
      <c r="C238" s="251"/>
      <c r="D238" s="251"/>
      <c r="E238" s="251"/>
      <c r="F238" s="251"/>
      <c r="G238" s="251"/>
      <c r="H238" s="251"/>
      <c r="I238" s="251"/>
      <c r="J238" s="251"/>
      <c r="K238" s="251"/>
      <c r="L238" s="251"/>
      <c r="M238" s="251"/>
      <c r="N238" s="251"/>
      <c r="O238" s="251"/>
      <c r="P238" s="251"/>
      <c r="Q238" s="251"/>
      <c r="R238" s="296"/>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251"/>
      <c r="AN238" s="251"/>
      <c r="AO238" s="296"/>
      <c r="AP238" s="296"/>
      <c r="AQ238" s="296"/>
      <c r="AR238" s="296"/>
      <c r="AS238" s="296"/>
      <c r="AT238" s="296"/>
      <c r="AU238" s="296"/>
      <c r="AV238" s="296"/>
      <c r="AW238" s="296"/>
      <c r="AX238" s="296"/>
      <c r="AY238" s="296"/>
      <c r="AZ238" s="296"/>
      <c r="BA238" s="296"/>
      <c r="BB238" s="296"/>
      <c r="BC238" s="296"/>
      <c r="BD238" s="296"/>
    </row>
    <row r="239" spans="1:56" ht="16.5">
      <c r="A239" s="251"/>
      <c r="B239" s="251"/>
      <c r="C239" s="251"/>
      <c r="D239" s="251"/>
      <c r="E239" s="251"/>
      <c r="F239" s="251"/>
      <c r="G239" s="251"/>
      <c r="H239" s="251"/>
      <c r="I239" s="251"/>
      <c r="J239" s="251"/>
      <c r="K239" s="251"/>
      <c r="L239" s="251"/>
      <c r="M239" s="251"/>
      <c r="N239" s="251"/>
      <c r="O239" s="251"/>
      <c r="P239" s="251"/>
      <c r="Q239" s="251"/>
      <c r="R239" s="296"/>
      <c r="S239" s="251"/>
      <c r="T239" s="251"/>
      <c r="U239" s="251"/>
      <c r="V239" s="251"/>
      <c r="W239" s="251"/>
      <c r="X239" s="251"/>
      <c r="Y239" s="251"/>
      <c r="Z239" s="251"/>
      <c r="AA239" s="251"/>
      <c r="AB239" s="251"/>
      <c r="AC239" s="251"/>
      <c r="AD239" s="251"/>
      <c r="AE239" s="251"/>
      <c r="AF239" s="251"/>
      <c r="AG239" s="251"/>
      <c r="AH239" s="251"/>
      <c r="AI239" s="251"/>
      <c r="AJ239" s="251"/>
      <c r="AK239" s="251"/>
      <c r="AL239" s="251"/>
      <c r="AM239" s="251"/>
      <c r="AN239" s="251"/>
      <c r="AO239" s="296"/>
      <c r="AP239" s="296"/>
      <c r="AQ239" s="296"/>
      <c r="AR239" s="296"/>
      <c r="AS239" s="296"/>
      <c r="AT239" s="296"/>
      <c r="AU239" s="296"/>
      <c r="AV239" s="296"/>
      <c r="AW239" s="296"/>
      <c r="AX239" s="296"/>
      <c r="AY239" s="296"/>
      <c r="AZ239" s="296"/>
      <c r="BA239" s="296"/>
      <c r="BB239" s="296"/>
      <c r="BC239" s="296"/>
      <c r="BD239" s="296"/>
    </row>
    <row r="240" spans="1:56" ht="16.5">
      <c r="A240" s="251"/>
      <c r="B240" s="251"/>
      <c r="C240" s="251"/>
      <c r="D240" s="251"/>
      <c r="E240" s="251"/>
      <c r="F240" s="251"/>
      <c r="G240" s="251"/>
      <c r="H240" s="251"/>
      <c r="I240" s="251"/>
      <c r="J240" s="251"/>
      <c r="K240" s="251"/>
      <c r="L240" s="251"/>
      <c r="M240" s="251"/>
      <c r="N240" s="251"/>
      <c r="O240" s="251"/>
      <c r="P240" s="251"/>
      <c r="Q240" s="251"/>
      <c r="R240" s="296"/>
      <c r="S240" s="251"/>
      <c r="T240" s="251"/>
      <c r="U240" s="251"/>
      <c r="V240" s="251"/>
      <c r="W240" s="251"/>
      <c r="X240" s="251"/>
      <c r="Y240" s="251"/>
      <c r="Z240" s="251"/>
      <c r="AA240" s="251"/>
      <c r="AB240" s="251"/>
      <c r="AC240" s="251"/>
      <c r="AD240" s="251"/>
      <c r="AE240" s="251"/>
      <c r="AF240" s="251"/>
      <c r="AG240" s="251"/>
      <c r="AH240" s="251"/>
      <c r="AI240" s="251"/>
      <c r="AJ240" s="251"/>
      <c r="AK240" s="251"/>
      <c r="AL240" s="251"/>
      <c r="AM240" s="251"/>
      <c r="AN240" s="251"/>
      <c r="AO240" s="296"/>
      <c r="AP240" s="296"/>
      <c r="AQ240" s="296"/>
      <c r="AR240" s="296"/>
      <c r="AS240" s="296"/>
      <c r="AT240" s="296"/>
      <c r="AU240" s="296"/>
      <c r="AV240" s="296"/>
      <c r="AW240" s="296"/>
      <c r="AX240" s="296"/>
      <c r="AY240" s="296"/>
      <c r="AZ240" s="296"/>
      <c r="BA240" s="296"/>
      <c r="BB240" s="296"/>
      <c r="BC240" s="296"/>
      <c r="BD240" s="296"/>
    </row>
    <row r="241" spans="1:56" ht="16.5">
      <c r="A241" s="251"/>
      <c r="B241" s="251"/>
      <c r="C241" s="251"/>
      <c r="D241" s="251"/>
      <c r="E241" s="251"/>
      <c r="F241" s="251"/>
      <c r="G241" s="251"/>
      <c r="H241" s="251"/>
      <c r="I241" s="251"/>
      <c r="J241" s="251"/>
      <c r="K241" s="251"/>
      <c r="L241" s="251"/>
      <c r="M241" s="251"/>
      <c r="N241" s="251"/>
      <c r="O241" s="251"/>
      <c r="P241" s="251"/>
      <c r="Q241" s="251"/>
      <c r="R241" s="296"/>
      <c r="S241" s="251"/>
      <c r="T241" s="251"/>
      <c r="U241" s="251"/>
      <c r="V241" s="251"/>
      <c r="W241" s="251"/>
      <c r="X241" s="251"/>
      <c r="Y241" s="251"/>
      <c r="Z241" s="251"/>
      <c r="AA241" s="251"/>
      <c r="AB241" s="251"/>
      <c r="AC241" s="251"/>
      <c r="AD241" s="251"/>
      <c r="AE241" s="251"/>
      <c r="AF241" s="251"/>
      <c r="AG241" s="251"/>
      <c r="AH241" s="251"/>
      <c r="AI241" s="251"/>
      <c r="AJ241" s="251"/>
      <c r="AK241" s="251"/>
      <c r="AL241" s="251"/>
      <c r="AM241" s="251"/>
      <c r="AN241" s="251"/>
      <c r="AO241" s="296"/>
      <c r="AP241" s="296"/>
      <c r="AQ241" s="296"/>
      <c r="AR241" s="296"/>
      <c r="AS241" s="296"/>
      <c r="AT241" s="296"/>
      <c r="AU241" s="296"/>
      <c r="AV241" s="296"/>
      <c r="AW241" s="296"/>
      <c r="AX241" s="296"/>
      <c r="AY241" s="296"/>
      <c r="AZ241" s="296"/>
      <c r="BA241" s="296"/>
      <c r="BB241" s="296"/>
      <c r="BC241" s="296"/>
      <c r="BD241" s="296"/>
    </row>
    <row r="242" spans="1:56" ht="16.5">
      <c r="A242" s="251"/>
      <c r="B242" s="251"/>
      <c r="C242" s="251"/>
      <c r="D242" s="251"/>
      <c r="E242" s="251"/>
      <c r="F242" s="251"/>
      <c r="G242" s="251"/>
      <c r="H242" s="251"/>
      <c r="I242" s="251"/>
      <c r="J242" s="251"/>
      <c r="K242" s="251"/>
      <c r="L242" s="251"/>
      <c r="M242" s="251"/>
      <c r="N242" s="251"/>
      <c r="O242" s="251"/>
      <c r="P242" s="251"/>
      <c r="Q242" s="251"/>
      <c r="R242" s="296"/>
      <c r="S242" s="251"/>
      <c r="T242" s="251"/>
      <c r="U242" s="251"/>
      <c r="V242" s="251"/>
      <c r="W242" s="251"/>
      <c r="X242" s="251"/>
      <c r="Y242" s="251"/>
      <c r="Z242" s="251"/>
      <c r="AA242" s="251"/>
      <c r="AB242" s="251"/>
      <c r="AC242" s="251"/>
      <c r="AD242" s="251"/>
      <c r="AE242" s="251"/>
      <c r="AF242" s="251"/>
      <c r="AG242" s="251"/>
      <c r="AH242" s="251"/>
      <c r="AI242" s="251"/>
      <c r="AJ242" s="251"/>
      <c r="AK242" s="251"/>
      <c r="AL242" s="251"/>
      <c r="AM242" s="251"/>
      <c r="AN242" s="251"/>
      <c r="AO242" s="296"/>
      <c r="AP242" s="296"/>
      <c r="AQ242" s="296"/>
      <c r="AR242" s="296"/>
      <c r="AS242" s="296"/>
      <c r="AT242" s="296"/>
      <c r="AU242" s="296"/>
      <c r="AV242" s="296"/>
      <c r="AW242" s="296"/>
      <c r="AX242" s="296"/>
      <c r="AY242" s="296"/>
      <c r="AZ242" s="296"/>
      <c r="BA242" s="296"/>
      <c r="BB242" s="296"/>
      <c r="BC242" s="296"/>
      <c r="BD242" s="296"/>
    </row>
    <row r="243" spans="1:56" ht="16.5">
      <c r="A243" s="251"/>
      <c r="B243" s="251"/>
      <c r="C243" s="251"/>
      <c r="D243" s="251"/>
      <c r="E243" s="251"/>
      <c r="F243" s="251"/>
      <c r="G243" s="251"/>
      <c r="H243" s="251"/>
      <c r="I243" s="251"/>
      <c r="J243" s="251"/>
      <c r="K243" s="251"/>
      <c r="L243" s="251"/>
      <c r="M243" s="251"/>
      <c r="N243" s="251"/>
      <c r="O243" s="251"/>
      <c r="P243" s="251"/>
      <c r="Q243" s="251"/>
      <c r="R243" s="296"/>
      <c r="S243" s="251"/>
      <c r="T243" s="251"/>
      <c r="U243" s="251"/>
      <c r="V243" s="251"/>
      <c r="W243" s="251"/>
      <c r="X243" s="251"/>
      <c r="Y243" s="251"/>
      <c r="Z243" s="251"/>
      <c r="AA243" s="251"/>
      <c r="AB243" s="251"/>
      <c r="AC243" s="251"/>
      <c r="AD243" s="251"/>
      <c r="AE243" s="251"/>
      <c r="AF243" s="251"/>
      <c r="AG243" s="251"/>
      <c r="AH243" s="251"/>
      <c r="AI243" s="251"/>
      <c r="AJ243" s="251"/>
      <c r="AK243" s="251"/>
      <c r="AL243" s="251"/>
      <c r="AM243" s="251"/>
      <c r="AN243" s="251"/>
      <c r="AO243" s="296"/>
      <c r="AP243" s="296"/>
      <c r="AQ243" s="296"/>
      <c r="AR243" s="296"/>
      <c r="AS243" s="296"/>
      <c r="AT243" s="296"/>
      <c r="AU243" s="296"/>
      <c r="AV243" s="296"/>
      <c r="AW243" s="296"/>
      <c r="AX243" s="296"/>
      <c r="AY243" s="296"/>
      <c r="AZ243" s="296"/>
      <c r="BA243" s="296"/>
      <c r="BB243" s="296"/>
      <c r="BC243" s="296"/>
      <c r="BD243" s="296"/>
    </row>
    <row r="244" spans="1:56" ht="16.5">
      <c r="A244" s="251"/>
      <c r="B244" s="251"/>
      <c r="C244" s="251"/>
      <c r="D244" s="251"/>
      <c r="E244" s="251"/>
      <c r="F244" s="251"/>
      <c r="G244" s="251"/>
      <c r="H244" s="251"/>
      <c r="I244" s="251"/>
      <c r="J244" s="251"/>
      <c r="K244" s="251"/>
      <c r="L244" s="251"/>
      <c r="M244" s="251"/>
      <c r="N244" s="251"/>
      <c r="O244" s="251"/>
      <c r="P244" s="251"/>
      <c r="Q244" s="251"/>
      <c r="R244" s="296"/>
      <c r="S244" s="251"/>
      <c r="T244" s="251"/>
      <c r="U244" s="251"/>
      <c r="V244" s="251"/>
      <c r="W244" s="251"/>
      <c r="X244" s="251"/>
      <c r="Y244" s="251"/>
      <c r="Z244" s="251"/>
      <c r="AA244" s="251"/>
      <c r="AB244" s="251"/>
      <c r="AC244" s="251"/>
      <c r="AD244" s="251"/>
      <c r="AE244" s="251"/>
      <c r="AF244" s="251"/>
      <c r="AG244" s="251"/>
      <c r="AH244" s="251"/>
      <c r="AI244" s="251"/>
      <c r="AJ244" s="251"/>
      <c r="AK244" s="251"/>
      <c r="AL244" s="251"/>
      <c r="AM244" s="251"/>
      <c r="AN244" s="251"/>
      <c r="AO244" s="296"/>
      <c r="AP244" s="296"/>
      <c r="AQ244" s="296"/>
      <c r="AR244" s="296"/>
      <c r="AS244" s="296"/>
      <c r="AT244" s="296"/>
      <c r="AU244" s="296"/>
      <c r="AV244" s="296"/>
      <c r="AW244" s="296"/>
      <c r="AX244" s="296"/>
      <c r="AY244" s="296"/>
      <c r="AZ244" s="296"/>
      <c r="BA244" s="296"/>
      <c r="BB244" s="296"/>
      <c r="BC244" s="296"/>
      <c r="BD244" s="296"/>
    </row>
    <row r="245" spans="1:56" ht="16.5">
      <c r="A245" s="251"/>
      <c r="B245" s="251"/>
      <c r="C245" s="251"/>
      <c r="D245" s="251"/>
      <c r="E245" s="251"/>
      <c r="F245" s="251"/>
      <c r="G245" s="251"/>
      <c r="H245" s="251"/>
      <c r="I245" s="251"/>
      <c r="J245" s="251"/>
      <c r="K245" s="251"/>
      <c r="L245" s="251"/>
      <c r="M245" s="251"/>
      <c r="N245" s="251"/>
      <c r="O245" s="251"/>
      <c r="P245" s="251"/>
      <c r="Q245" s="251"/>
      <c r="R245" s="296"/>
      <c r="S245" s="251"/>
      <c r="T245" s="251"/>
      <c r="U245" s="251"/>
      <c r="V245" s="251"/>
      <c r="W245" s="251"/>
      <c r="X245" s="251"/>
      <c r="Y245" s="251"/>
      <c r="Z245" s="251"/>
      <c r="AA245" s="251"/>
      <c r="AB245" s="251"/>
      <c r="AC245" s="251"/>
      <c r="AD245" s="251"/>
      <c r="AE245" s="251"/>
      <c r="AF245" s="251"/>
      <c r="AG245" s="251"/>
      <c r="AH245" s="251"/>
      <c r="AI245" s="251"/>
      <c r="AJ245" s="251"/>
      <c r="AK245" s="251"/>
      <c r="AL245" s="251"/>
      <c r="AM245" s="251"/>
      <c r="AN245" s="251"/>
      <c r="AO245" s="296"/>
      <c r="AP245" s="296"/>
      <c r="AQ245" s="296"/>
      <c r="AR245" s="296"/>
      <c r="AS245" s="296"/>
      <c r="AT245" s="296"/>
      <c r="AU245" s="296"/>
      <c r="AV245" s="296"/>
      <c r="AW245" s="296"/>
      <c r="AX245" s="296"/>
      <c r="AY245" s="296"/>
      <c r="AZ245" s="296"/>
      <c r="BA245" s="296"/>
      <c r="BB245" s="296"/>
      <c r="BC245" s="296"/>
      <c r="BD245" s="296"/>
    </row>
    <row r="246" spans="1:56" ht="16.5">
      <c r="A246" s="251"/>
      <c r="B246" s="251"/>
      <c r="C246" s="251"/>
      <c r="D246" s="251"/>
      <c r="E246" s="251"/>
      <c r="F246" s="251"/>
      <c r="G246" s="251"/>
      <c r="H246" s="251"/>
      <c r="I246" s="251"/>
      <c r="J246" s="251"/>
      <c r="K246" s="251"/>
      <c r="L246" s="251"/>
      <c r="M246" s="251"/>
      <c r="N246" s="251"/>
      <c r="O246" s="251"/>
      <c r="P246" s="251"/>
      <c r="Q246" s="251"/>
      <c r="R246" s="296"/>
      <c r="S246" s="251"/>
      <c r="T246" s="251"/>
      <c r="U246" s="251"/>
      <c r="V246" s="251"/>
      <c r="W246" s="251"/>
      <c r="X246" s="251"/>
      <c r="Y246" s="251"/>
      <c r="Z246" s="251"/>
      <c r="AA246" s="251"/>
      <c r="AB246" s="251"/>
      <c r="AC246" s="251"/>
      <c r="AD246" s="251"/>
      <c r="AE246" s="251"/>
      <c r="AF246" s="251"/>
      <c r="AG246" s="251"/>
      <c r="AH246" s="251"/>
      <c r="AI246" s="251"/>
      <c r="AJ246" s="251"/>
      <c r="AK246" s="251"/>
      <c r="AL246" s="251"/>
      <c r="AM246" s="251"/>
      <c r="AN246" s="251"/>
      <c r="AO246" s="296"/>
      <c r="AP246" s="296"/>
      <c r="AQ246" s="296"/>
      <c r="AR246" s="296"/>
      <c r="AS246" s="296"/>
      <c r="AT246" s="296"/>
      <c r="AU246" s="296"/>
      <c r="AV246" s="296"/>
      <c r="AW246" s="296"/>
      <c r="AX246" s="296"/>
      <c r="AY246" s="296"/>
      <c r="AZ246" s="296"/>
      <c r="BA246" s="296"/>
      <c r="BB246" s="296"/>
      <c r="BC246" s="296"/>
      <c r="BD246" s="296"/>
    </row>
    <row r="247" spans="1:56" ht="16.5">
      <c r="A247" s="251"/>
      <c r="B247" s="251"/>
      <c r="C247" s="251"/>
      <c r="D247" s="251"/>
      <c r="E247" s="251"/>
      <c r="F247" s="251"/>
      <c r="G247" s="251"/>
      <c r="H247" s="251"/>
      <c r="I247" s="251"/>
      <c r="J247" s="251"/>
      <c r="K247" s="251"/>
      <c r="L247" s="251"/>
      <c r="M247" s="251"/>
      <c r="N247" s="251"/>
      <c r="O247" s="251"/>
      <c r="P247" s="251"/>
      <c r="Q247" s="251"/>
      <c r="R247" s="296"/>
      <c r="S247" s="251"/>
      <c r="T247" s="251"/>
      <c r="U247" s="251"/>
      <c r="V247" s="251"/>
      <c r="W247" s="251"/>
      <c r="X247" s="251"/>
      <c r="Y247" s="251"/>
      <c r="Z247" s="251"/>
      <c r="AA247" s="251"/>
      <c r="AB247" s="251"/>
      <c r="AC247" s="251"/>
      <c r="AD247" s="251"/>
      <c r="AE247" s="251"/>
      <c r="AF247" s="251"/>
      <c r="AG247" s="251"/>
      <c r="AH247" s="251"/>
      <c r="AI247" s="251"/>
      <c r="AJ247" s="251"/>
      <c r="AK247" s="251"/>
      <c r="AL247" s="251"/>
      <c r="AM247" s="251"/>
      <c r="AN247" s="251"/>
      <c r="AO247" s="296"/>
      <c r="AP247" s="296"/>
      <c r="AQ247" s="296"/>
      <c r="AR247" s="296"/>
      <c r="AS247" s="296"/>
      <c r="AT247" s="296"/>
      <c r="AU247" s="296"/>
      <c r="AV247" s="296"/>
      <c r="AW247" s="296"/>
      <c r="AX247" s="296"/>
      <c r="AY247" s="296"/>
      <c r="AZ247" s="296"/>
      <c r="BA247" s="296"/>
      <c r="BB247" s="296"/>
      <c r="BC247" s="296"/>
      <c r="BD247" s="296"/>
    </row>
    <row r="248" spans="1:56" ht="16.5">
      <c r="A248" s="251"/>
      <c r="B248" s="251"/>
      <c r="C248" s="251"/>
      <c r="D248" s="251"/>
      <c r="E248" s="251"/>
      <c r="F248" s="251"/>
      <c r="G248" s="251"/>
      <c r="H248" s="251"/>
      <c r="I248" s="251"/>
      <c r="J248" s="251"/>
      <c r="K248" s="251"/>
      <c r="L248" s="251"/>
      <c r="M248" s="251"/>
      <c r="N248" s="251"/>
      <c r="O248" s="251"/>
      <c r="P248" s="251"/>
      <c r="Q248" s="251"/>
      <c r="R248" s="296"/>
      <c r="S248" s="251"/>
      <c r="T248" s="251"/>
      <c r="U248" s="251"/>
      <c r="V248" s="251"/>
      <c r="W248" s="251"/>
      <c r="X248" s="251"/>
      <c r="Y248" s="251"/>
      <c r="Z248" s="251"/>
      <c r="AA248" s="251"/>
      <c r="AB248" s="251"/>
      <c r="AC248" s="251"/>
      <c r="AD248" s="251"/>
      <c r="AE248" s="251"/>
      <c r="AF248" s="251"/>
      <c r="AG248" s="251"/>
      <c r="AH248" s="251"/>
      <c r="AI248" s="251"/>
      <c r="AJ248" s="251"/>
      <c r="AK248" s="251"/>
      <c r="AL248" s="251"/>
      <c r="AM248" s="251"/>
      <c r="AN248" s="251"/>
      <c r="AO248" s="296"/>
      <c r="AP248" s="296"/>
      <c r="AQ248" s="296"/>
      <c r="AR248" s="296"/>
      <c r="AS248" s="296"/>
      <c r="AT248" s="296"/>
      <c r="AU248" s="296"/>
      <c r="AV248" s="296"/>
      <c r="AW248" s="296"/>
      <c r="AX248" s="296"/>
      <c r="AY248" s="296"/>
      <c r="AZ248" s="296"/>
      <c r="BA248" s="296"/>
      <c r="BB248" s="296"/>
      <c r="BC248" s="296"/>
      <c r="BD248" s="296"/>
    </row>
    <row r="249" spans="1:56" ht="16.5">
      <c r="A249" s="251"/>
      <c r="B249" s="251"/>
      <c r="C249" s="251"/>
      <c r="D249" s="251"/>
      <c r="E249" s="251"/>
      <c r="F249" s="251"/>
      <c r="G249" s="251"/>
      <c r="H249" s="251"/>
      <c r="I249" s="251"/>
      <c r="J249" s="251"/>
      <c r="K249" s="251"/>
      <c r="L249" s="251"/>
      <c r="M249" s="251"/>
      <c r="N249" s="251"/>
      <c r="O249" s="251"/>
      <c r="P249" s="251"/>
      <c r="Q249" s="251"/>
      <c r="R249" s="296"/>
      <c r="S249" s="251"/>
      <c r="T249" s="251"/>
      <c r="U249" s="251"/>
      <c r="V249" s="251"/>
      <c r="W249" s="251"/>
      <c r="X249" s="251"/>
      <c r="Y249" s="251"/>
      <c r="Z249" s="251"/>
      <c r="AA249" s="251"/>
      <c r="AB249" s="251"/>
      <c r="AC249" s="251"/>
      <c r="AD249" s="251"/>
      <c r="AE249" s="251"/>
      <c r="AF249" s="251"/>
      <c r="AG249" s="251"/>
      <c r="AH249" s="251"/>
      <c r="AI249" s="251"/>
      <c r="AJ249" s="251"/>
      <c r="AK249" s="251"/>
      <c r="AL249" s="251"/>
      <c r="AM249" s="251"/>
      <c r="AN249" s="251"/>
      <c r="AO249" s="296"/>
      <c r="AP249" s="296"/>
      <c r="AQ249" s="296"/>
      <c r="AR249" s="296"/>
      <c r="AS249" s="296"/>
      <c r="AT249" s="296"/>
      <c r="AU249" s="296"/>
      <c r="AV249" s="296"/>
      <c r="AW249" s="296"/>
      <c r="AX249" s="296"/>
      <c r="AY249" s="296"/>
      <c r="AZ249" s="296"/>
      <c r="BA249" s="296"/>
      <c r="BB249" s="296"/>
      <c r="BC249" s="296"/>
      <c r="BD249" s="296"/>
    </row>
    <row r="250" spans="1:56" ht="16.5">
      <c r="A250" s="251"/>
      <c r="B250" s="251"/>
      <c r="C250" s="251"/>
      <c r="D250" s="251"/>
      <c r="E250" s="251"/>
      <c r="F250" s="251"/>
      <c r="G250" s="251"/>
      <c r="H250" s="251"/>
      <c r="I250" s="251"/>
      <c r="J250" s="251"/>
      <c r="K250" s="251"/>
      <c r="L250" s="251"/>
      <c r="M250" s="251"/>
      <c r="N250" s="251"/>
      <c r="O250" s="251"/>
      <c r="P250" s="251"/>
      <c r="Q250" s="251"/>
      <c r="R250" s="296"/>
      <c r="S250" s="251"/>
      <c r="T250" s="251"/>
      <c r="U250" s="251"/>
      <c r="V250" s="251"/>
      <c r="W250" s="251"/>
      <c r="X250" s="251"/>
      <c r="Y250" s="251"/>
      <c r="Z250" s="251"/>
      <c r="AA250" s="251"/>
      <c r="AB250" s="251"/>
      <c r="AC250" s="251"/>
      <c r="AD250" s="251"/>
      <c r="AE250" s="251"/>
      <c r="AF250" s="251"/>
      <c r="AG250" s="251"/>
      <c r="AH250" s="251"/>
      <c r="AI250" s="251"/>
      <c r="AJ250" s="251"/>
      <c r="AK250" s="251"/>
      <c r="AL250" s="251"/>
      <c r="AM250" s="251"/>
      <c r="AN250" s="251"/>
      <c r="AO250" s="296"/>
      <c r="AP250" s="296"/>
      <c r="AQ250" s="296"/>
      <c r="AR250" s="296"/>
      <c r="AS250" s="296"/>
      <c r="AT250" s="296"/>
      <c r="AU250" s="296"/>
      <c r="AV250" s="296"/>
      <c r="AW250" s="296"/>
      <c r="AX250" s="296"/>
      <c r="AY250" s="296"/>
      <c r="AZ250" s="296"/>
      <c r="BA250" s="296"/>
      <c r="BB250" s="296"/>
      <c r="BC250" s="296"/>
      <c r="BD250" s="296"/>
    </row>
    <row r="251" spans="1:56" ht="16.5">
      <c r="A251" s="251"/>
      <c r="B251" s="251"/>
      <c r="C251" s="251"/>
      <c r="D251" s="251"/>
      <c r="E251" s="251"/>
      <c r="F251" s="251"/>
      <c r="G251" s="251"/>
      <c r="H251" s="251"/>
      <c r="I251" s="251"/>
      <c r="J251" s="251"/>
      <c r="K251" s="251"/>
      <c r="L251" s="251"/>
      <c r="M251" s="251"/>
      <c r="N251" s="251"/>
      <c r="O251" s="251"/>
      <c r="P251" s="251"/>
      <c r="Q251" s="251"/>
      <c r="R251" s="296"/>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251"/>
      <c r="AN251" s="251"/>
      <c r="AO251" s="296"/>
      <c r="AP251" s="296"/>
      <c r="AQ251" s="296"/>
      <c r="AR251" s="296"/>
      <c r="AS251" s="296"/>
      <c r="AT251" s="296"/>
      <c r="AU251" s="296"/>
      <c r="AV251" s="296"/>
      <c r="AW251" s="296"/>
      <c r="AX251" s="296"/>
      <c r="AY251" s="296"/>
      <c r="AZ251" s="296"/>
      <c r="BA251" s="296"/>
      <c r="BB251" s="296"/>
      <c r="BC251" s="296"/>
      <c r="BD251" s="296"/>
    </row>
    <row r="252" spans="1:56" ht="16.5">
      <c r="A252" s="251"/>
      <c r="B252" s="251"/>
      <c r="C252" s="251"/>
      <c r="D252" s="251"/>
      <c r="E252" s="251"/>
      <c r="F252" s="251"/>
      <c r="G252" s="251"/>
      <c r="H252" s="251"/>
      <c r="I252" s="251"/>
      <c r="J252" s="251"/>
      <c r="K252" s="251"/>
      <c r="L252" s="251"/>
      <c r="M252" s="251"/>
      <c r="N252" s="251"/>
      <c r="O252" s="251"/>
      <c r="P252" s="251"/>
      <c r="Q252" s="251"/>
      <c r="R252" s="296"/>
      <c r="S252" s="251"/>
      <c r="T252" s="251"/>
      <c r="U252" s="251"/>
      <c r="V252" s="251"/>
      <c r="W252" s="251"/>
      <c r="X252" s="251"/>
      <c r="Y252" s="251"/>
      <c r="Z252" s="251"/>
      <c r="AA252" s="251"/>
      <c r="AB252" s="251"/>
      <c r="AC252" s="251"/>
      <c r="AD252" s="251"/>
      <c r="AE252" s="251"/>
      <c r="AF252" s="251"/>
      <c r="AG252" s="251"/>
      <c r="AH252" s="251"/>
      <c r="AI252" s="251"/>
      <c r="AJ252" s="251"/>
      <c r="AK252" s="251"/>
      <c r="AL252" s="251"/>
      <c r="AM252" s="251"/>
      <c r="AN252" s="251"/>
      <c r="AO252" s="296"/>
      <c r="AP252" s="296"/>
      <c r="AQ252" s="296"/>
      <c r="AR252" s="296"/>
      <c r="AS252" s="296"/>
      <c r="AT252" s="296"/>
      <c r="AU252" s="296"/>
      <c r="AV252" s="296"/>
      <c r="AW252" s="296"/>
      <c r="AX252" s="296"/>
      <c r="AY252" s="296"/>
      <c r="AZ252" s="296"/>
      <c r="BA252" s="296"/>
      <c r="BB252" s="296"/>
      <c r="BC252" s="296"/>
      <c r="BD252" s="296"/>
    </row>
    <row r="253" spans="1:56" ht="16.5">
      <c r="A253" s="251"/>
      <c r="B253" s="251"/>
      <c r="C253" s="251"/>
      <c r="D253" s="251"/>
      <c r="E253" s="251"/>
      <c r="F253" s="251"/>
      <c r="G253" s="251"/>
      <c r="H253" s="251"/>
      <c r="I253" s="251"/>
      <c r="J253" s="251"/>
      <c r="K253" s="251"/>
      <c r="L253" s="251"/>
      <c r="M253" s="251"/>
      <c r="N253" s="251"/>
      <c r="O253" s="251"/>
      <c r="P253" s="251"/>
      <c r="Q253" s="251"/>
      <c r="R253" s="296"/>
      <c r="S253" s="251"/>
      <c r="T253" s="251"/>
      <c r="U253" s="251"/>
      <c r="V253" s="251"/>
      <c r="W253" s="251"/>
      <c r="X253" s="251"/>
      <c r="Y253" s="251"/>
      <c r="Z253" s="251"/>
      <c r="AA253" s="251"/>
      <c r="AB253" s="251"/>
      <c r="AC253" s="251"/>
      <c r="AD253" s="251"/>
      <c r="AE253" s="251"/>
      <c r="AF253" s="251"/>
      <c r="AG253" s="251"/>
      <c r="AH253" s="251"/>
      <c r="AI253" s="251"/>
      <c r="AJ253" s="251"/>
      <c r="AK253" s="251"/>
      <c r="AL253" s="251"/>
      <c r="AM253" s="251"/>
      <c r="AN253" s="251"/>
      <c r="AO253" s="296"/>
      <c r="AP253" s="296"/>
      <c r="AQ253" s="296"/>
      <c r="AR253" s="296"/>
      <c r="AS253" s="296"/>
      <c r="AT253" s="296"/>
      <c r="AU253" s="296"/>
      <c r="AV253" s="296"/>
      <c r="AW253" s="296"/>
      <c r="AX253" s="296"/>
      <c r="AY253" s="296"/>
      <c r="AZ253" s="296"/>
      <c r="BA253" s="296"/>
      <c r="BB253" s="296"/>
      <c r="BC253" s="296"/>
      <c r="BD253" s="296"/>
    </row>
    <row r="254" spans="1:56" ht="16.5">
      <c r="A254" s="251"/>
      <c r="B254" s="251"/>
      <c r="C254" s="251"/>
      <c r="D254" s="251"/>
      <c r="E254" s="251"/>
      <c r="F254" s="251"/>
      <c r="G254" s="251"/>
      <c r="H254" s="251"/>
      <c r="I254" s="251"/>
      <c r="J254" s="251"/>
      <c r="K254" s="251"/>
      <c r="L254" s="251"/>
      <c r="M254" s="251"/>
      <c r="N254" s="251"/>
      <c r="O254" s="251"/>
      <c r="P254" s="251"/>
      <c r="Q254" s="251"/>
      <c r="R254" s="296"/>
      <c r="S254" s="251"/>
      <c r="T254" s="251"/>
      <c r="U254" s="251"/>
      <c r="V254" s="251"/>
      <c r="W254" s="251"/>
      <c r="X254" s="251"/>
      <c r="Y254" s="251"/>
      <c r="Z254" s="251"/>
      <c r="AA254" s="251"/>
      <c r="AB254" s="251"/>
      <c r="AC254" s="251"/>
      <c r="AD254" s="251"/>
      <c r="AE254" s="251"/>
      <c r="AF254" s="251"/>
      <c r="AG254" s="251"/>
      <c r="AH254" s="251"/>
      <c r="AI254" s="251"/>
      <c r="AJ254" s="251"/>
      <c r="AK254" s="251"/>
      <c r="AL254" s="251"/>
      <c r="AM254" s="251"/>
      <c r="AN254" s="251"/>
      <c r="AO254" s="296"/>
      <c r="AP254" s="296"/>
      <c r="AQ254" s="296"/>
      <c r="AR254" s="296"/>
      <c r="AS254" s="296"/>
      <c r="AT254" s="296"/>
      <c r="AU254" s="296"/>
      <c r="AV254" s="296"/>
      <c r="AW254" s="296"/>
      <c r="AX254" s="296"/>
      <c r="AY254" s="296"/>
      <c r="AZ254" s="296"/>
      <c r="BA254" s="296"/>
      <c r="BB254" s="296"/>
      <c r="BC254" s="296"/>
      <c r="BD254" s="296"/>
    </row>
    <row r="255" spans="1:56" ht="16.5">
      <c r="A255" s="251"/>
      <c r="B255" s="251"/>
      <c r="C255" s="251"/>
      <c r="D255" s="251"/>
      <c r="E255" s="251"/>
      <c r="F255" s="251"/>
      <c r="G255" s="251"/>
      <c r="H255" s="251"/>
      <c r="I255" s="251"/>
      <c r="J255" s="251"/>
      <c r="K255" s="251"/>
      <c r="L255" s="251"/>
      <c r="M255" s="251"/>
      <c r="N255" s="251"/>
      <c r="O255" s="251"/>
      <c r="P255" s="251"/>
      <c r="Q255" s="251"/>
      <c r="R255" s="296"/>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251"/>
      <c r="AN255" s="251"/>
      <c r="AO255" s="296"/>
      <c r="AP255" s="296"/>
      <c r="AQ255" s="296"/>
      <c r="AR255" s="296"/>
      <c r="AS255" s="296"/>
      <c r="AT255" s="296"/>
      <c r="AU255" s="296"/>
      <c r="AV255" s="296"/>
      <c r="AW255" s="296"/>
      <c r="AX255" s="296"/>
      <c r="AY255" s="296"/>
      <c r="AZ255" s="296"/>
      <c r="BA255" s="296"/>
      <c r="BB255" s="296"/>
      <c r="BC255" s="296"/>
      <c r="BD255" s="296"/>
    </row>
    <row r="256" spans="1:56" ht="16.5">
      <c r="A256" s="251"/>
      <c r="B256" s="251"/>
      <c r="C256" s="251"/>
      <c r="D256" s="251"/>
      <c r="E256" s="251"/>
      <c r="F256" s="251"/>
      <c r="G256" s="251"/>
      <c r="H256" s="251"/>
      <c r="I256" s="251"/>
      <c r="J256" s="251"/>
      <c r="K256" s="251"/>
      <c r="L256" s="251"/>
      <c r="M256" s="251"/>
      <c r="N256" s="251"/>
      <c r="O256" s="251"/>
      <c r="P256" s="251"/>
      <c r="Q256" s="251"/>
      <c r="R256" s="296"/>
      <c r="S256" s="251"/>
      <c r="T256" s="251"/>
      <c r="U256" s="251"/>
      <c r="V256" s="251"/>
      <c r="W256" s="251"/>
      <c r="X256" s="251"/>
      <c r="Y256" s="251"/>
      <c r="Z256" s="251"/>
      <c r="AA256" s="251"/>
      <c r="AB256" s="251"/>
      <c r="AC256" s="251"/>
      <c r="AD256" s="251"/>
      <c r="AE256" s="251"/>
      <c r="AF256" s="251"/>
      <c r="AG256" s="251"/>
      <c r="AH256" s="251"/>
      <c r="AI256" s="251"/>
      <c r="AJ256" s="251"/>
      <c r="AK256" s="251"/>
      <c r="AL256" s="251"/>
      <c r="AM256" s="251"/>
      <c r="AN256" s="251"/>
      <c r="AO256" s="296"/>
      <c r="AP256" s="296"/>
      <c r="AQ256" s="296"/>
      <c r="AR256" s="296"/>
      <c r="AS256" s="296"/>
      <c r="AT256" s="296"/>
      <c r="AU256" s="296"/>
      <c r="AV256" s="296"/>
      <c r="AW256" s="296"/>
      <c r="AX256" s="296"/>
      <c r="AY256" s="296"/>
      <c r="AZ256" s="296"/>
      <c r="BA256" s="296"/>
      <c r="BB256" s="296"/>
      <c r="BC256" s="296"/>
      <c r="BD256" s="296"/>
    </row>
    <row r="257" spans="1:56" ht="16.5">
      <c r="A257" s="251"/>
      <c r="B257" s="251"/>
      <c r="C257" s="251"/>
      <c r="D257" s="251"/>
      <c r="E257" s="251"/>
      <c r="F257" s="251"/>
      <c r="G257" s="251"/>
      <c r="H257" s="251"/>
      <c r="I257" s="251"/>
      <c r="J257" s="251"/>
      <c r="K257" s="251"/>
      <c r="L257" s="251"/>
      <c r="M257" s="251"/>
      <c r="N257" s="251"/>
      <c r="O257" s="251"/>
      <c r="P257" s="251"/>
      <c r="Q257" s="251"/>
      <c r="R257" s="296"/>
      <c r="S257" s="251"/>
      <c r="T257" s="251"/>
      <c r="U257" s="251"/>
      <c r="V257" s="251"/>
      <c r="W257" s="251"/>
      <c r="X257" s="251"/>
      <c r="Y257" s="251"/>
      <c r="Z257" s="251"/>
      <c r="AA257" s="251"/>
      <c r="AB257" s="251"/>
      <c r="AC257" s="251"/>
      <c r="AD257" s="251"/>
      <c r="AE257" s="251"/>
      <c r="AF257" s="251"/>
      <c r="AG257" s="251"/>
      <c r="AH257" s="251"/>
      <c r="AI257" s="251"/>
      <c r="AJ257" s="251"/>
      <c r="AK257" s="251"/>
      <c r="AL257" s="251"/>
      <c r="AM257" s="251"/>
      <c r="AN257" s="251"/>
      <c r="AO257" s="296"/>
      <c r="AP257" s="296"/>
      <c r="AQ257" s="296"/>
      <c r="AR257" s="296"/>
      <c r="AS257" s="296"/>
      <c r="AT257" s="296"/>
      <c r="AU257" s="296"/>
      <c r="AV257" s="296"/>
      <c r="AW257" s="296"/>
      <c r="AX257" s="296"/>
      <c r="AY257" s="296"/>
      <c r="AZ257" s="296"/>
      <c r="BA257" s="296"/>
      <c r="BB257" s="296"/>
      <c r="BC257" s="296"/>
      <c r="BD257" s="296"/>
    </row>
    <row r="258" spans="1:56" ht="16.5">
      <c r="A258" s="251"/>
      <c r="B258" s="251"/>
      <c r="C258" s="251"/>
      <c r="D258" s="251"/>
      <c r="E258" s="251"/>
      <c r="F258" s="251"/>
      <c r="G258" s="251"/>
      <c r="H258" s="251"/>
      <c r="I258" s="251"/>
      <c r="J258" s="251"/>
      <c r="K258" s="251"/>
      <c r="L258" s="251"/>
      <c r="M258" s="251"/>
      <c r="N258" s="251"/>
      <c r="O258" s="251"/>
      <c r="P258" s="251"/>
      <c r="Q258" s="251"/>
      <c r="R258" s="296"/>
      <c r="S258" s="251"/>
      <c r="T258" s="251"/>
      <c r="U258" s="251"/>
      <c r="V258" s="251"/>
      <c r="W258" s="251"/>
      <c r="X258" s="251"/>
      <c r="Y258" s="251"/>
      <c r="Z258" s="251"/>
      <c r="AA258" s="251"/>
      <c r="AB258" s="251"/>
      <c r="AC258" s="251"/>
      <c r="AD258" s="251"/>
      <c r="AE258" s="251"/>
      <c r="AF258" s="251"/>
      <c r="AG258" s="251"/>
      <c r="AH258" s="251"/>
      <c r="AI258" s="251"/>
      <c r="AJ258" s="251"/>
      <c r="AK258" s="251"/>
      <c r="AL258" s="251"/>
      <c r="AM258" s="251"/>
      <c r="AN258" s="251"/>
      <c r="AO258" s="296"/>
      <c r="AP258" s="296"/>
      <c r="AQ258" s="296"/>
      <c r="AR258" s="296"/>
      <c r="AS258" s="296"/>
      <c r="AT258" s="296"/>
      <c r="AU258" s="296"/>
      <c r="AV258" s="296"/>
      <c r="AW258" s="296"/>
      <c r="AX258" s="296"/>
      <c r="AY258" s="296"/>
      <c r="AZ258" s="296"/>
      <c r="BA258" s="296"/>
      <c r="BB258" s="296"/>
      <c r="BC258" s="296"/>
      <c r="BD258" s="296"/>
    </row>
    <row r="259" spans="1:56" ht="16.5">
      <c r="A259" s="251"/>
      <c r="B259" s="251"/>
      <c r="C259" s="251"/>
      <c r="D259" s="251"/>
      <c r="E259" s="251"/>
      <c r="F259" s="251"/>
      <c r="G259" s="251"/>
      <c r="H259" s="251"/>
      <c r="I259" s="251"/>
      <c r="J259" s="251"/>
      <c r="K259" s="251"/>
      <c r="L259" s="251"/>
      <c r="M259" s="251"/>
      <c r="N259" s="251"/>
      <c r="O259" s="251"/>
      <c r="P259" s="251"/>
      <c r="Q259" s="251"/>
      <c r="R259" s="296"/>
      <c r="S259" s="251"/>
      <c r="T259" s="251"/>
      <c r="U259" s="251"/>
      <c r="V259" s="251"/>
      <c r="W259" s="251"/>
      <c r="X259" s="251"/>
      <c r="Y259" s="251"/>
      <c r="Z259" s="251"/>
      <c r="AA259" s="251"/>
      <c r="AB259" s="251"/>
      <c r="AC259" s="251"/>
      <c r="AD259" s="251"/>
      <c r="AE259" s="251"/>
      <c r="AF259" s="251"/>
      <c r="AG259" s="251"/>
      <c r="AH259" s="251"/>
      <c r="AI259" s="251"/>
      <c r="AJ259" s="251"/>
      <c r="AK259" s="251"/>
      <c r="AL259" s="251"/>
      <c r="AM259" s="251"/>
      <c r="AN259" s="251"/>
      <c r="AO259" s="296"/>
      <c r="AP259" s="296"/>
      <c r="AQ259" s="296"/>
      <c r="AR259" s="296"/>
      <c r="AS259" s="296"/>
      <c r="AT259" s="296"/>
      <c r="AU259" s="296"/>
      <c r="AV259" s="296"/>
      <c r="AW259" s="296"/>
      <c r="AX259" s="296"/>
      <c r="AY259" s="296"/>
      <c r="AZ259" s="296"/>
      <c r="BA259" s="296"/>
      <c r="BB259" s="296"/>
      <c r="BC259" s="296"/>
      <c r="BD259" s="296"/>
    </row>
    <row r="260" spans="1:56" ht="16.5">
      <c r="A260" s="251"/>
      <c r="B260" s="251"/>
      <c r="C260" s="251"/>
      <c r="D260" s="251"/>
      <c r="E260" s="251"/>
      <c r="F260" s="251"/>
      <c r="G260" s="251"/>
      <c r="H260" s="251"/>
      <c r="I260" s="251"/>
      <c r="J260" s="251"/>
      <c r="K260" s="251"/>
      <c r="L260" s="251"/>
      <c r="M260" s="251"/>
      <c r="N260" s="251"/>
      <c r="O260" s="251"/>
      <c r="P260" s="251"/>
      <c r="Q260" s="251"/>
      <c r="R260" s="296"/>
      <c r="S260" s="251"/>
      <c r="T260" s="251"/>
      <c r="U260" s="251"/>
      <c r="V260" s="251"/>
      <c r="W260" s="251"/>
      <c r="X260" s="251"/>
      <c r="Y260" s="251"/>
      <c r="Z260" s="251"/>
      <c r="AA260" s="251"/>
      <c r="AB260" s="251"/>
      <c r="AC260" s="251"/>
      <c r="AD260" s="251"/>
      <c r="AE260" s="251"/>
      <c r="AF260" s="251"/>
      <c r="AG260" s="251"/>
      <c r="AH260" s="251"/>
      <c r="AI260" s="251"/>
      <c r="AJ260" s="251"/>
      <c r="AK260" s="251"/>
      <c r="AL260" s="251"/>
      <c r="AM260" s="251"/>
      <c r="AN260" s="251"/>
      <c r="AO260" s="296"/>
      <c r="AP260" s="296"/>
      <c r="AQ260" s="296"/>
      <c r="AR260" s="296"/>
      <c r="AS260" s="296"/>
      <c r="AT260" s="296"/>
      <c r="AU260" s="296"/>
      <c r="AV260" s="296"/>
      <c r="AW260" s="296"/>
      <c r="AX260" s="296"/>
      <c r="AY260" s="296"/>
      <c r="AZ260" s="296"/>
      <c r="BA260" s="296"/>
      <c r="BB260" s="296"/>
      <c r="BC260" s="296"/>
      <c r="BD260" s="296"/>
    </row>
    <row r="261" spans="1:56" ht="16.5">
      <c r="A261" s="251"/>
      <c r="B261" s="251"/>
      <c r="C261" s="251"/>
      <c r="D261" s="251"/>
      <c r="E261" s="251"/>
      <c r="F261" s="251"/>
      <c r="G261" s="251"/>
      <c r="H261" s="251"/>
      <c r="I261" s="251"/>
      <c r="J261" s="251"/>
      <c r="K261" s="251"/>
      <c r="L261" s="251"/>
      <c r="M261" s="251"/>
      <c r="N261" s="251"/>
      <c r="O261" s="251"/>
      <c r="P261" s="251"/>
      <c r="Q261" s="251"/>
      <c r="R261" s="296"/>
      <c r="S261" s="251"/>
      <c r="T261" s="251"/>
      <c r="U261" s="251"/>
      <c r="V261" s="251"/>
      <c r="W261" s="251"/>
      <c r="X261" s="251"/>
      <c r="Y261" s="251"/>
      <c r="Z261" s="251"/>
      <c r="AA261" s="251"/>
      <c r="AB261" s="251"/>
      <c r="AC261" s="251"/>
      <c r="AD261" s="251"/>
      <c r="AE261" s="251"/>
      <c r="AF261" s="251"/>
      <c r="AG261" s="251"/>
      <c r="AH261" s="251"/>
      <c r="AI261" s="251"/>
      <c r="AJ261" s="251"/>
      <c r="AK261" s="251"/>
      <c r="AL261" s="251"/>
      <c r="AM261" s="251"/>
      <c r="AN261" s="251"/>
      <c r="AO261" s="296"/>
      <c r="AP261" s="296"/>
      <c r="AQ261" s="296"/>
      <c r="AR261" s="296"/>
      <c r="AS261" s="296"/>
      <c r="AT261" s="296"/>
      <c r="AU261" s="296"/>
      <c r="AV261" s="296"/>
      <c r="AW261" s="296"/>
      <c r="AX261" s="296"/>
      <c r="AY261" s="296"/>
      <c r="AZ261" s="296"/>
      <c r="BA261" s="296"/>
      <c r="BB261" s="296"/>
      <c r="BC261" s="296"/>
      <c r="BD261" s="296"/>
    </row>
    <row r="262" spans="1:56" ht="16.5">
      <c r="A262" s="251"/>
      <c r="B262" s="251"/>
      <c r="C262" s="251"/>
      <c r="D262" s="251"/>
      <c r="E262" s="251"/>
      <c r="F262" s="251"/>
      <c r="G262" s="251"/>
      <c r="H262" s="251"/>
      <c r="I262" s="251"/>
      <c r="J262" s="251"/>
      <c r="K262" s="251"/>
      <c r="L262" s="251"/>
      <c r="M262" s="251"/>
      <c r="N262" s="251"/>
      <c r="O262" s="251"/>
      <c r="P262" s="251"/>
      <c r="Q262" s="251"/>
      <c r="R262" s="296"/>
      <c r="S262" s="251"/>
      <c r="T262" s="251"/>
      <c r="U262" s="251"/>
      <c r="V262" s="251"/>
      <c r="W262" s="251"/>
      <c r="X262" s="251"/>
      <c r="Y262" s="251"/>
      <c r="Z262" s="251"/>
      <c r="AA262" s="251"/>
      <c r="AB262" s="251"/>
      <c r="AC262" s="251"/>
      <c r="AD262" s="251"/>
      <c r="AE262" s="251"/>
      <c r="AF262" s="251"/>
      <c r="AG262" s="251"/>
      <c r="AH262" s="251"/>
      <c r="AI262" s="251"/>
      <c r="AJ262" s="251"/>
      <c r="AK262" s="251"/>
      <c r="AL262" s="251"/>
      <c r="AM262" s="251"/>
      <c r="AN262" s="251"/>
      <c r="AO262" s="296"/>
      <c r="AP262" s="296"/>
      <c r="AQ262" s="296"/>
      <c r="AR262" s="296"/>
      <c r="AS262" s="296"/>
      <c r="AT262" s="296"/>
      <c r="AU262" s="296"/>
      <c r="AV262" s="296"/>
      <c r="AW262" s="296"/>
      <c r="AX262" s="296"/>
      <c r="AY262" s="296"/>
      <c r="AZ262" s="296"/>
      <c r="BA262" s="296"/>
      <c r="BB262" s="296"/>
      <c r="BC262" s="296"/>
      <c r="BD262" s="296"/>
    </row>
    <row r="263" spans="1:56" ht="16.5">
      <c r="A263" s="251"/>
      <c r="B263" s="251"/>
      <c r="C263" s="251"/>
      <c r="D263" s="251"/>
      <c r="E263" s="251"/>
      <c r="F263" s="251"/>
      <c r="G263" s="251"/>
      <c r="H263" s="251"/>
      <c r="I263" s="251"/>
      <c r="J263" s="251"/>
      <c r="K263" s="251"/>
      <c r="L263" s="251"/>
      <c r="M263" s="251"/>
      <c r="N263" s="251"/>
      <c r="O263" s="251"/>
      <c r="P263" s="251"/>
      <c r="Q263" s="251"/>
      <c r="R263" s="296"/>
      <c r="S263" s="251"/>
      <c r="T263" s="251"/>
      <c r="U263" s="251"/>
      <c r="V263" s="251"/>
      <c r="W263" s="251"/>
      <c r="X263" s="251"/>
      <c r="Y263" s="251"/>
      <c r="Z263" s="251"/>
      <c r="AA263" s="251"/>
      <c r="AB263" s="251"/>
      <c r="AC263" s="251"/>
      <c r="AD263" s="251"/>
      <c r="AE263" s="251"/>
      <c r="AF263" s="251"/>
      <c r="AG263" s="251"/>
      <c r="AH263" s="251"/>
      <c r="AI263" s="251"/>
      <c r="AJ263" s="251"/>
      <c r="AK263" s="251"/>
      <c r="AL263" s="251"/>
      <c r="AM263" s="251"/>
      <c r="AN263" s="251"/>
      <c r="AO263" s="296"/>
      <c r="AP263" s="296"/>
      <c r="AQ263" s="296"/>
      <c r="AR263" s="296"/>
      <c r="AS263" s="296"/>
      <c r="AT263" s="296"/>
      <c r="AU263" s="296"/>
      <c r="AV263" s="296"/>
      <c r="AW263" s="296"/>
      <c r="AX263" s="296"/>
      <c r="AY263" s="296"/>
      <c r="AZ263" s="296"/>
      <c r="BA263" s="296"/>
      <c r="BB263" s="296"/>
      <c r="BC263" s="296"/>
      <c r="BD263" s="296"/>
    </row>
    <row r="264" spans="1:56" ht="16.5">
      <c r="A264" s="251"/>
      <c r="B264" s="251"/>
      <c r="C264" s="251"/>
      <c r="D264" s="251"/>
      <c r="E264" s="251"/>
      <c r="F264" s="251"/>
      <c r="G264" s="251"/>
      <c r="H264" s="251"/>
      <c r="I264" s="251"/>
      <c r="J264" s="251"/>
      <c r="K264" s="251"/>
      <c r="L264" s="251"/>
      <c r="M264" s="251"/>
      <c r="N264" s="251"/>
      <c r="O264" s="251"/>
      <c r="P264" s="251"/>
      <c r="Q264" s="251"/>
      <c r="R264" s="296"/>
      <c r="S264" s="251"/>
      <c r="T264" s="251"/>
      <c r="U264" s="251"/>
      <c r="V264" s="251"/>
      <c r="W264" s="251"/>
      <c r="X264" s="251"/>
      <c r="Y264" s="251"/>
      <c r="Z264" s="251"/>
      <c r="AA264" s="251"/>
      <c r="AB264" s="251"/>
      <c r="AC264" s="251"/>
      <c r="AD264" s="251"/>
      <c r="AE264" s="251"/>
      <c r="AF264" s="251"/>
      <c r="AG264" s="251"/>
      <c r="AH264" s="251"/>
      <c r="AI264" s="251"/>
      <c r="AJ264" s="251"/>
      <c r="AK264" s="251"/>
      <c r="AL264" s="251"/>
      <c r="AM264" s="251"/>
      <c r="AN264" s="251"/>
      <c r="AO264" s="296"/>
      <c r="AP264" s="296"/>
      <c r="AQ264" s="296"/>
      <c r="AR264" s="296"/>
      <c r="AS264" s="296"/>
      <c r="AT264" s="296"/>
      <c r="AU264" s="296"/>
      <c r="AV264" s="296"/>
      <c r="AW264" s="296"/>
      <c r="AX264" s="296"/>
      <c r="AY264" s="296"/>
      <c r="AZ264" s="296"/>
      <c r="BA264" s="296"/>
      <c r="BB264" s="296"/>
      <c r="BC264" s="296"/>
      <c r="BD264" s="296"/>
    </row>
    <row r="265" spans="1:56" ht="16.5">
      <c r="A265" s="251"/>
      <c r="B265" s="251"/>
      <c r="C265" s="251"/>
      <c r="D265" s="251"/>
      <c r="E265" s="251"/>
      <c r="F265" s="251"/>
      <c r="G265" s="251"/>
      <c r="H265" s="251"/>
      <c r="I265" s="251"/>
      <c r="J265" s="251"/>
      <c r="K265" s="251"/>
      <c r="L265" s="251"/>
      <c r="M265" s="251"/>
      <c r="N265" s="251"/>
      <c r="O265" s="251"/>
      <c r="P265" s="251"/>
      <c r="Q265" s="251"/>
      <c r="R265" s="296"/>
      <c r="S265" s="251"/>
      <c r="T265" s="251"/>
      <c r="U265" s="251"/>
      <c r="V265" s="251"/>
      <c r="W265" s="251"/>
      <c r="X265" s="251"/>
      <c r="Y265" s="251"/>
      <c r="Z265" s="251"/>
      <c r="AA265" s="251"/>
      <c r="AB265" s="251"/>
      <c r="AC265" s="251"/>
      <c r="AD265" s="251"/>
      <c r="AE265" s="251"/>
      <c r="AF265" s="251"/>
      <c r="AG265" s="251"/>
      <c r="AH265" s="251"/>
      <c r="AI265" s="251"/>
      <c r="AJ265" s="251"/>
      <c r="AK265" s="251"/>
      <c r="AL265" s="251"/>
      <c r="AM265" s="251"/>
      <c r="AN265" s="251"/>
      <c r="AO265" s="296"/>
      <c r="AP265" s="296"/>
      <c r="AQ265" s="296"/>
      <c r="AR265" s="296"/>
      <c r="AS265" s="296"/>
      <c r="AT265" s="296"/>
      <c r="AU265" s="296"/>
      <c r="AV265" s="296"/>
      <c r="AW265" s="296"/>
      <c r="AX265" s="296"/>
      <c r="AY265" s="296"/>
      <c r="AZ265" s="296"/>
      <c r="BA265" s="296"/>
      <c r="BB265" s="296"/>
      <c r="BC265" s="296"/>
      <c r="BD265" s="296"/>
    </row>
    <row r="266" spans="1:56" ht="16.5">
      <c r="A266" s="251"/>
      <c r="B266" s="251"/>
      <c r="C266" s="251"/>
      <c r="D266" s="251"/>
      <c r="E266" s="251"/>
      <c r="F266" s="251"/>
      <c r="G266" s="251"/>
      <c r="H266" s="251"/>
      <c r="I266" s="251"/>
      <c r="J266" s="251"/>
      <c r="K266" s="251"/>
      <c r="L266" s="251"/>
      <c r="M266" s="251"/>
      <c r="N266" s="251"/>
      <c r="O266" s="251"/>
      <c r="P266" s="251"/>
      <c r="Q266" s="251"/>
      <c r="R266" s="296"/>
      <c r="S266" s="251"/>
      <c r="T266" s="251"/>
      <c r="U266" s="251"/>
      <c r="V266" s="251"/>
      <c r="W266" s="251"/>
      <c r="X266" s="251"/>
      <c r="Y266" s="251"/>
      <c r="Z266" s="251"/>
      <c r="AA266" s="251"/>
      <c r="AB266" s="251"/>
      <c r="AC266" s="251"/>
      <c r="AD266" s="251"/>
      <c r="AE266" s="251"/>
      <c r="AF266" s="251"/>
      <c r="AG266" s="251"/>
      <c r="AH266" s="251"/>
      <c r="AI266" s="251"/>
      <c r="AJ266" s="251"/>
      <c r="AK266" s="251"/>
      <c r="AL266" s="251"/>
      <c r="AM266" s="251"/>
      <c r="AN266" s="251"/>
      <c r="AO266" s="296"/>
      <c r="AP266" s="296"/>
      <c r="AQ266" s="296"/>
      <c r="AR266" s="296"/>
      <c r="AS266" s="296"/>
      <c r="AT266" s="296"/>
      <c r="AU266" s="296"/>
      <c r="AV266" s="296"/>
      <c r="AW266" s="296"/>
      <c r="AX266" s="296"/>
      <c r="AY266" s="296"/>
      <c r="AZ266" s="296"/>
      <c r="BA266" s="296"/>
      <c r="BB266" s="296"/>
      <c r="BC266" s="296"/>
      <c r="BD266" s="296"/>
    </row>
    <row r="267" spans="1:56" ht="16.5">
      <c r="A267" s="251"/>
      <c r="B267" s="251"/>
      <c r="C267" s="251"/>
      <c r="D267" s="251"/>
      <c r="E267" s="251"/>
      <c r="F267" s="251"/>
      <c r="G267" s="251"/>
      <c r="H267" s="251"/>
      <c r="I267" s="251"/>
      <c r="J267" s="251"/>
      <c r="K267" s="251"/>
      <c r="L267" s="251"/>
      <c r="M267" s="251"/>
      <c r="N267" s="251"/>
      <c r="O267" s="251"/>
      <c r="P267" s="251"/>
      <c r="Q267" s="251"/>
      <c r="R267" s="296"/>
      <c r="S267" s="251"/>
      <c r="T267" s="251"/>
      <c r="U267" s="251"/>
      <c r="V267" s="251"/>
      <c r="W267" s="251"/>
      <c r="X267" s="251"/>
      <c r="Y267" s="251"/>
      <c r="Z267" s="251"/>
      <c r="AA267" s="251"/>
      <c r="AB267" s="251"/>
      <c r="AC267" s="251"/>
      <c r="AD267" s="251"/>
      <c r="AE267" s="251"/>
      <c r="AF267" s="251"/>
      <c r="AG267" s="251"/>
      <c r="AH267" s="251"/>
      <c r="AI267" s="251"/>
      <c r="AJ267" s="251"/>
      <c r="AK267" s="251"/>
      <c r="AL267" s="251"/>
      <c r="AM267" s="251"/>
      <c r="AN267" s="251"/>
      <c r="AO267" s="296"/>
      <c r="AP267" s="296"/>
      <c r="AQ267" s="296"/>
      <c r="AR267" s="296"/>
      <c r="AS267" s="296"/>
      <c r="AT267" s="296"/>
      <c r="AU267" s="296"/>
      <c r="AV267" s="296"/>
      <c r="AW267" s="296"/>
      <c r="AX267" s="296"/>
      <c r="AY267" s="296"/>
      <c r="AZ267" s="296"/>
      <c r="BA267" s="296"/>
      <c r="BB267" s="296"/>
      <c r="BC267" s="296"/>
      <c r="BD267" s="296"/>
    </row>
    <row r="268" spans="1:56" ht="16.5">
      <c r="A268" s="251"/>
      <c r="B268" s="251"/>
      <c r="C268" s="251"/>
      <c r="D268" s="251"/>
      <c r="E268" s="251"/>
      <c r="F268" s="251"/>
      <c r="G268" s="251"/>
      <c r="H268" s="251"/>
      <c r="I268" s="251"/>
      <c r="J268" s="251"/>
      <c r="K268" s="251"/>
      <c r="L268" s="251"/>
      <c r="M268" s="251"/>
      <c r="N268" s="251"/>
      <c r="O268" s="251"/>
      <c r="P268" s="251"/>
      <c r="Q268" s="251"/>
      <c r="R268" s="296"/>
      <c r="S268" s="251"/>
      <c r="T268" s="251"/>
      <c r="U268" s="251"/>
      <c r="V268" s="251"/>
      <c r="W268" s="251"/>
      <c r="X268" s="251"/>
      <c r="Y268" s="251"/>
      <c r="Z268" s="251"/>
      <c r="AA268" s="251"/>
      <c r="AB268" s="251"/>
      <c r="AC268" s="251"/>
      <c r="AD268" s="251"/>
      <c r="AE268" s="251"/>
      <c r="AF268" s="251"/>
      <c r="AG268" s="251"/>
      <c r="AH268" s="251"/>
      <c r="AI268" s="251"/>
      <c r="AJ268" s="251"/>
      <c r="AK268" s="251"/>
      <c r="AL268" s="251"/>
      <c r="AM268" s="251"/>
      <c r="AN268" s="251"/>
      <c r="AO268" s="296"/>
      <c r="AP268" s="296"/>
      <c r="AQ268" s="296"/>
      <c r="AR268" s="296"/>
      <c r="AS268" s="296"/>
      <c r="AT268" s="296"/>
      <c r="AU268" s="296"/>
      <c r="AV268" s="296"/>
      <c r="AW268" s="296"/>
      <c r="AX268" s="296"/>
      <c r="AY268" s="296"/>
      <c r="AZ268" s="296"/>
      <c r="BA268" s="296"/>
      <c r="BB268" s="296"/>
      <c r="BC268" s="296"/>
      <c r="BD268" s="296"/>
    </row>
    <row r="269" spans="1:56" ht="16.5">
      <c r="A269" s="251"/>
      <c r="B269" s="251"/>
      <c r="C269" s="251"/>
      <c r="D269" s="251"/>
      <c r="E269" s="251"/>
      <c r="F269" s="251"/>
      <c r="G269" s="251"/>
      <c r="H269" s="251"/>
      <c r="I269" s="251"/>
      <c r="J269" s="251"/>
      <c r="K269" s="251"/>
      <c r="L269" s="251"/>
      <c r="M269" s="251"/>
      <c r="N269" s="251"/>
      <c r="O269" s="251"/>
      <c r="P269" s="251"/>
      <c r="Q269" s="251"/>
      <c r="R269" s="296"/>
      <c r="S269" s="251"/>
      <c r="T269" s="251"/>
      <c r="U269" s="251"/>
      <c r="V269" s="251"/>
      <c r="W269" s="251"/>
      <c r="X269" s="251"/>
      <c r="Y269" s="251"/>
      <c r="Z269" s="251"/>
      <c r="AA269" s="251"/>
      <c r="AB269" s="251"/>
      <c r="AC269" s="251"/>
      <c r="AD269" s="251"/>
      <c r="AE269" s="251"/>
      <c r="AF269" s="251"/>
      <c r="AG269" s="251"/>
      <c r="AH269" s="251"/>
      <c r="AI269" s="251"/>
      <c r="AJ269" s="251"/>
      <c r="AK269" s="251"/>
      <c r="AL269" s="251"/>
      <c r="AM269" s="251"/>
      <c r="AN269" s="251"/>
      <c r="AO269" s="296"/>
      <c r="AP269" s="296"/>
      <c r="AQ269" s="296"/>
      <c r="AR269" s="296"/>
      <c r="AS269" s="296"/>
      <c r="AT269" s="296"/>
      <c r="AU269" s="296"/>
      <c r="AV269" s="296"/>
      <c r="AW269" s="296"/>
      <c r="AX269" s="296"/>
      <c r="AY269" s="296"/>
      <c r="AZ269" s="296"/>
      <c r="BA269" s="296"/>
      <c r="BB269" s="296"/>
      <c r="BC269" s="296"/>
      <c r="BD269" s="296"/>
    </row>
    <row r="270" spans="1:56" ht="16.5">
      <c r="A270" s="251"/>
      <c r="B270" s="251"/>
      <c r="C270" s="251"/>
      <c r="D270" s="251"/>
      <c r="E270" s="251"/>
      <c r="F270" s="251"/>
      <c r="G270" s="251"/>
      <c r="H270" s="251"/>
      <c r="I270" s="251"/>
      <c r="J270" s="251"/>
      <c r="K270" s="251"/>
      <c r="L270" s="251"/>
      <c r="M270" s="251"/>
      <c r="N270" s="251"/>
      <c r="O270" s="251"/>
      <c r="P270" s="251"/>
      <c r="Q270" s="251"/>
      <c r="R270" s="296"/>
      <c r="S270" s="251"/>
      <c r="T270" s="251"/>
      <c r="U270" s="251"/>
      <c r="V270" s="251"/>
      <c r="W270" s="251"/>
      <c r="X270" s="251"/>
      <c r="Y270" s="251"/>
      <c r="Z270" s="251"/>
      <c r="AA270" s="251"/>
      <c r="AB270" s="251"/>
      <c r="AC270" s="251"/>
      <c r="AD270" s="251"/>
      <c r="AE270" s="251"/>
      <c r="AF270" s="251"/>
      <c r="AG270" s="251"/>
      <c r="AH270" s="251"/>
      <c r="AI270" s="251"/>
      <c r="AJ270" s="251"/>
      <c r="AK270" s="251"/>
      <c r="AL270" s="251"/>
      <c r="AM270" s="251"/>
      <c r="AN270" s="251"/>
      <c r="AO270" s="296"/>
      <c r="AP270" s="296"/>
      <c r="AQ270" s="296"/>
      <c r="AR270" s="296"/>
      <c r="AS270" s="296"/>
      <c r="AT270" s="296"/>
      <c r="AU270" s="296"/>
      <c r="AV270" s="296"/>
      <c r="AW270" s="296"/>
      <c r="AX270" s="296"/>
      <c r="AY270" s="296"/>
      <c r="AZ270" s="296"/>
      <c r="BA270" s="296"/>
      <c r="BB270" s="296"/>
      <c r="BC270" s="296"/>
      <c r="BD270" s="296"/>
    </row>
    <row r="271" spans="1:56" ht="16.5">
      <c r="A271" s="251"/>
      <c r="B271" s="251"/>
      <c r="C271" s="251"/>
      <c r="D271" s="251"/>
      <c r="E271" s="251"/>
      <c r="F271" s="251"/>
      <c r="G271" s="251"/>
      <c r="H271" s="251"/>
      <c r="I271" s="251"/>
      <c r="J271" s="251"/>
      <c r="K271" s="251"/>
      <c r="L271" s="251"/>
      <c r="M271" s="251"/>
      <c r="N271" s="251"/>
      <c r="O271" s="251"/>
      <c r="P271" s="251"/>
      <c r="Q271" s="251"/>
      <c r="R271" s="296"/>
      <c r="S271" s="251"/>
      <c r="T271" s="251"/>
      <c r="U271" s="251"/>
      <c r="V271" s="251"/>
      <c r="W271" s="251"/>
      <c r="X271" s="251"/>
      <c r="Y271" s="251"/>
      <c r="Z271" s="251"/>
      <c r="AA271" s="251"/>
      <c r="AB271" s="251"/>
      <c r="AC271" s="251"/>
      <c r="AD271" s="251"/>
      <c r="AE271" s="251"/>
      <c r="AF271" s="251"/>
      <c r="AG271" s="251"/>
      <c r="AH271" s="251"/>
      <c r="AI271" s="251"/>
      <c r="AJ271" s="251"/>
      <c r="AK271" s="251"/>
      <c r="AL271" s="251"/>
      <c r="AM271" s="251"/>
      <c r="AN271" s="251"/>
      <c r="AO271" s="296"/>
      <c r="AP271" s="296"/>
      <c r="AQ271" s="296"/>
      <c r="AR271" s="296"/>
      <c r="AS271" s="296"/>
      <c r="AT271" s="296"/>
      <c r="AU271" s="296"/>
      <c r="AV271" s="296"/>
      <c r="AW271" s="296"/>
      <c r="AX271" s="296"/>
      <c r="AY271" s="296"/>
      <c r="AZ271" s="296"/>
      <c r="BA271" s="296"/>
      <c r="BB271" s="296"/>
      <c r="BC271" s="296"/>
      <c r="BD271" s="296"/>
    </row>
    <row r="272" spans="1:56" ht="16.5">
      <c r="A272" s="251"/>
      <c r="B272" s="251"/>
      <c r="C272" s="251"/>
      <c r="D272" s="251"/>
      <c r="E272" s="251"/>
      <c r="F272" s="251"/>
      <c r="G272" s="251"/>
      <c r="H272" s="251"/>
      <c r="I272" s="251"/>
      <c r="J272" s="251"/>
      <c r="K272" s="251"/>
      <c r="L272" s="251"/>
      <c r="M272" s="251"/>
      <c r="N272" s="251"/>
      <c r="O272" s="251"/>
      <c r="P272" s="251"/>
      <c r="Q272" s="251"/>
      <c r="R272" s="296"/>
      <c r="S272" s="251"/>
      <c r="T272" s="251"/>
      <c r="U272" s="251"/>
      <c r="V272" s="251"/>
      <c r="W272" s="251"/>
      <c r="X272" s="251"/>
      <c r="Y272" s="251"/>
      <c r="Z272" s="251"/>
      <c r="AA272" s="251"/>
      <c r="AB272" s="251"/>
      <c r="AC272" s="251"/>
      <c r="AD272" s="251"/>
      <c r="AE272" s="251"/>
      <c r="AF272" s="251"/>
      <c r="AG272" s="251"/>
      <c r="AH272" s="251"/>
      <c r="AI272" s="251"/>
      <c r="AJ272" s="251"/>
      <c r="AK272" s="251"/>
      <c r="AL272" s="251"/>
      <c r="AM272" s="251"/>
      <c r="AN272" s="251"/>
      <c r="AO272" s="296"/>
      <c r="AP272" s="296"/>
      <c r="AQ272" s="296"/>
      <c r="AR272" s="296"/>
      <c r="AS272" s="296"/>
      <c r="AT272" s="296"/>
      <c r="AU272" s="296"/>
      <c r="AV272" s="296"/>
      <c r="AW272" s="296"/>
      <c r="AX272" s="296"/>
      <c r="AY272" s="296"/>
      <c r="AZ272" s="296"/>
      <c r="BA272" s="296"/>
      <c r="BB272" s="296"/>
      <c r="BC272" s="296"/>
      <c r="BD272" s="296"/>
    </row>
    <row r="273" spans="1:56" ht="16.5">
      <c r="A273" s="251"/>
      <c r="B273" s="251"/>
      <c r="C273" s="251"/>
      <c r="D273" s="251"/>
      <c r="E273" s="251"/>
      <c r="F273" s="251"/>
      <c r="G273" s="251"/>
      <c r="H273" s="251"/>
      <c r="I273" s="251"/>
      <c r="J273" s="251"/>
      <c r="K273" s="251"/>
      <c r="L273" s="251"/>
      <c r="M273" s="251"/>
      <c r="N273" s="251"/>
      <c r="O273" s="251"/>
      <c r="P273" s="251"/>
      <c r="Q273" s="251"/>
      <c r="R273" s="296"/>
      <c r="S273" s="251"/>
      <c r="T273" s="251"/>
      <c r="U273" s="251"/>
      <c r="V273" s="251"/>
      <c r="W273" s="251"/>
      <c r="X273" s="251"/>
      <c r="Y273" s="251"/>
      <c r="Z273" s="251"/>
      <c r="AA273" s="251"/>
      <c r="AB273" s="251"/>
      <c r="AC273" s="251"/>
      <c r="AD273" s="251"/>
      <c r="AE273" s="251"/>
      <c r="AF273" s="251"/>
      <c r="AG273" s="251"/>
      <c r="AH273" s="251"/>
      <c r="AI273" s="251"/>
      <c r="AJ273" s="251"/>
      <c r="AK273" s="251"/>
      <c r="AL273" s="251"/>
      <c r="AM273" s="251"/>
      <c r="AN273" s="251"/>
      <c r="AO273" s="296"/>
      <c r="AP273" s="296"/>
      <c r="AQ273" s="296"/>
      <c r="AR273" s="296"/>
      <c r="AS273" s="296"/>
      <c r="AT273" s="296"/>
      <c r="AU273" s="296"/>
      <c r="AV273" s="296"/>
      <c r="AW273" s="296"/>
      <c r="AX273" s="296"/>
      <c r="AY273" s="296"/>
      <c r="AZ273" s="296"/>
      <c r="BA273" s="296"/>
      <c r="BB273" s="296"/>
      <c r="BC273" s="296"/>
      <c r="BD273" s="296"/>
    </row>
    <row r="274" spans="1:56" ht="16.5">
      <c r="A274" s="251"/>
      <c r="B274" s="251"/>
      <c r="C274" s="251"/>
      <c r="D274" s="251"/>
      <c r="E274" s="251"/>
      <c r="F274" s="251"/>
      <c r="G274" s="251"/>
      <c r="H274" s="251"/>
      <c r="I274" s="251"/>
      <c r="J274" s="251"/>
      <c r="K274" s="251"/>
      <c r="L274" s="251"/>
      <c r="M274" s="251"/>
      <c r="N274" s="251"/>
      <c r="O274" s="251"/>
      <c r="P274" s="251"/>
      <c r="Q274" s="251"/>
      <c r="R274" s="296"/>
      <c r="S274" s="251"/>
      <c r="T274" s="251"/>
      <c r="U274" s="251"/>
      <c r="V274" s="251"/>
      <c r="W274" s="251"/>
      <c r="X274" s="251"/>
      <c r="Y274" s="251"/>
      <c r="Z274" s="251"/>
      <c r="AA274" s="251"/>
      <c r="AB274" s="251"/>
      <c r="AC274" s="251"/>
      <c r="AD274" s="251"/>
      <c r="AE274" s="251"/>
      <c r="AF274" s="251"/>
      <c r="AG274" s="251"/>
      <c r="AH274" s="251"/>
      <c r="AI274" s="251"/>
      <c r="AJ274" s="251"/>
      <c r="AK274" s="251"/>
      <c r="AL274" s="251"/>
      <c r="AM274" s="251"/>
      <c r="AN274" s="251"/>
      <c r="AO274" s="296"/>
      <c r="AP274" s="296"/>
      <c r="AQ274" s="296"/>
      <c r="AR274" s="296"/>
      <c r="AS274" s="296"/>
      <c r="AT274" s="296"/>
      <c r="AU274" s="296"/>
      <c r="AV274" s="296"/>
      <c r="AW274" s="296"/>
      <c r="AX274" s="296"/>
      <c r="AY274" s="296"/>
      <c r="AZ274" s="296"/>
      <c r="BA274" s="296"/>
      <c r="BB274" s="296"/>
      <c r="BC274" s="296"/>
      <c r="BD274" s="296"/>
    </row>
    <row r="275" spans="1:56" ht="16.5">
      <c r="A275" s="251"/>
      <c r="B275" s="251"/>
      <c r="C275" s="251"/>
      <c r="D275" s="251"/>
      <c r="E275" s="251"/>
      <c r="F275" s="251"/>
      <c r="G275" s="251"/>
      <c r="H275" s="251"/>
      <c r="I275" s="251"/>
      <c r="J275" s="251"/>
      <c r="K275" s="251"/>
      <c r="L275" s="251"/>
      <c r="M275" s="251"/>
      <c r="N275" s="251"/>
      <c r="O275" s="251"/>
      <c r="P275" s="251"/>
      <c r="Q275" s="251"/>
      <c r="R275" s="296"/>
      <c r="S275" s="251"/>
      <c r="T275" s="251"/>
      <c r="U275" s="251"/>
      <c r="V275" s="251"/>
      <c r="W275" s="251"/>
      <c r="X275" s="251"/>
      <c r="Y275" s="251"/>
      <c r="Z275" s="251"/>
      <c r="AA275" s="251"/>
      <c r="AB275" s="251"/>
      <c r="AC275" s="251"/>
      <c r="AD275" s="251"/>
      <c r="AE275" s="251"/>
      <c r="AF275" s="251"/>
      <c r="AG275" s="251"/>
      <c r="AH275" s="251"/>
      <c r="AI275" s="251"/>
      <c r="AJ275" s="251"/>
      <c r="AK275" s="251"/>
      <c r="AL275" s="251"/>
      <c r="AM275" s="251"/>
      <c r="AN275" s="251"/>
      <c r="AO275" s="296"/>
      <c r="AP275" s="296"/>
      <c r="AQ275" s="296"/>
      <c r="AR275" s="296"/>
      <c r="AS275" s="296"/>
      <c r="AT275" s="296"/>
      <c r="AU275" s="296"/>
      <c r="AV275" s="296"/>
      <c r="AW275" s="296"/>
      <c r="AX275" s="296"/>
      <c r="AY275" s="296"/>
      <c r="AZ275" s="296"/>
      <c r="BA275" s="296"/>
      <c r="BB275" s="296"/>
      <c r="BC275" s="296"/>
      <c r="BD275" s="296"/>
    </row>
    <row r="276" spans="1:56" ht="16.5">
      <c r="A276" s="251"/>
      <c r="B276" s="251"/>
      <c r="C276" s="251"/>
      <c r="D276" s="251"/>
      <c r="E276" s="251"/>
      <c r="F276" s="251"/>
      <c r="G276" s="251"/>
      <c r="H276" s="251"/>
      <c r="I276" s="251"/>
      <c r="J276" s="251"/>
      <c r="K276" s="251"/>
      <c r="L276" s="251"/>
      <c r="M276" s="251"/>
      <c r="N276" s="251"/>
      <c r="O276" s="251"/>
      <c r="P276" s="251"/>
      <c r="Q276" s="251"/>
      <c r="R276" s="296"/>
      <c r="S276" s="251"/>
      <c r="T276" s="251"/>
      <c r="U276" s="251"/>
      <c r="V276" s="251"/>
      <c r="W276" s="251"/>
      <c r="X276" s="251"/>
      <c r="Y276" s="251"/>
      <c r="Z276" s="251"/>
      <c r="AA276" s="251"/>
      <c r="AB276" s="251"/>
      <c r="AC276" s="251"/>
      <c r="AD276" s="251"/>
      <c r="AE276" s="251"/>
      <c r="AF276" s="251"/>
      <c r="AG276" s="251"/>
      <c r="AH276" s="251"/>
      <c r="AI276" s="251"/>
      <c r="AJ276" s="251"/>
      <c r="AK276" s="251"/>
      <c r="AL276" s="251"/>
      <c r="AM276" s="251"/>
      <c r="AN276" s="251"/>
      <c r="AO276" s="296"/>
      <c r="AP276" s="296"/>
      <c r="AQ276" s="296"/>
      <c r="AR276" s="296"/>
      <c r="AS276" s="296"/>
      <c r="AT276" s="296"/>
      <c r="AU276" s="296"/>
      <c r="AV276" s="296"/>
      <c r="AW276" s="296"/>
      <c r="AX276" s="296"/>
      <c r="AY276" s="296"/>
      <c r="AZ276" s="296"/>
      <c r="BA276" s="296"/>
      <c r="BB276" s="296"/>
      <c r="BC276" s="296"/>
      <c r="BD276" s="296"/>
    </row>
    <row r="277" spans="1:56" ht="16.5">
      <c r="A277" s="251"/>
      <c r="B277" s="251"/>
      <c r="C277" s="251"/>
      <c r="D277" s="251"/>
      <c r="E277" s="251"/>
      <c r="F277" s="251"/>
      <c r="G277" s="251"/>
      <c r="H277" s="251"/>
      <c r="I277" s="251"/>
      <c r="J277" s="251"/>
      <c r="K277" s="251"/>
      <c r="L277" s="251"/>
      <c r="M277" s="251"/>
      <c r="N277" s="251"/>
      <c r="O277" s="251"/>
      <c r="P277" s="251"/>
      <c r="Q277" s="251"/>
      <c r="R277" s="296"/>
      <c r="S277" s="251"/>
      <c r="T277" s="251"/>
      <c r="U277" s="251"/>
      <c r="V277" s="251"/>
      <c r="W277" s="251"/>
      <c r="X277" s="251"/>
      <c r="Y277" s="251"/>
      <c r="Z277" s="251"/>
      <c r="AA277" s="251"/>
      <c r="AB277" s="251"/>
      <c r="AC277" s="251"/>
      <c r="AD277" s="251"/>
      <c r="AE277" s="251"/>
      <c r="AF277" s="251"/>
      <c r="AG277" s="251"/>
      <c r="AH277" s="251"/>
      <c r="AI277" s="251"/>
      <c r="AJ277" s="251"/>
      <c r="AK277" s="251"/>
      <c r="AL277" s="251"/>
      <c r="AM277" s="251"/>
      <c r="AN277" s="251"/>
      <c r="AO277" s="296"/>
      <c r="AP277" s="296"/>
      <c r="AQ277" s="296"/>
      <c r="AR277" s="296"/>
      <c r="AS277" s="296"/>
      <c r="AT277" s="296"/>
      <c r="AU277" s="296"/>
      <c r="AV277" s="296"/>
      <c r="AW277" s="296"/>
      <c r="AX277" s="296"/>
      <c r="AY277" s="296"/>
      <c r="AZ277" s="296"/>
      <c r="BA277" s="296"/>
      <c r="BB277" s="296"/>
      <c r="BC277" s="296"/>
      <c r="BD277" s="296"/>
    </row>
    <row r="278" spans="1:56" ht="16.5">
      <c r="A278" s="251"/>
      <c r="B278" s="251"/>
      <c r="C278" s="251"/>
      <c r="D278" s="251"/>
      <c r="E278" s="251"/>
      <c r="F278" s="251"/>
      <c r="G278" s="251"/>
      <c r="H278" s="251"/>
      <c r="I278" s="251"/>
      <c r="J278" s="251"/>
      <c r="K278" s="251"/>
      <c r="L278" s="251"/>
      <c r="M278" s="251"/>
      <c r="N278" s="251"/>
      <c r="O278" s="251"/>
      <c r="P278" s="251"/>
      <c r="Q278" s="251"/>
      <c r="R278" s="296"/>
      <c r="S278" s="251"/>
      <c r="T278" s="251"/>
      <c r="U278" s="251"/>
      <c r="V278" s="251"/>
      <c r="W278" s="251"/>
      <c r="X278" s="251"/>
      <c r="Y278" s="251"/>
      <c r="Z278" s="251"/>
      <c r="AA278" s="251"/>
      <c r="AB278" s="251"/>
      <c r="AC278" s="251"/>
      <c r="AD278" s="251"/>
      <c r="AE278" s="251"/>
      <c r="AF278" s="251"/>
      <c r="AG278" s="251"/>
      <c r="AH278" s="251"/>
      <c r="AI278" s="251"/>
      <c r="AJ278" s="251"/>
      <c r="AK278" s="251"/>
      <c r="AL278" s="251"/>
      <c r="AM278" s="251"/>
      <c r="AN278" s="251"/>
      <c r="AO278" s="296"/>
      <c r="AP278" s="296"/>
      <c r="AQ278" s="296"/>
      <c r="AR278" s="296"/>
      <c r="AS278" s="296"/>
      <c r="AT278" s="296"/>
      <c r="AU278" s="296"/>
      <c r="AV278" s="296"/>
      <c r="AW278" s="296"/>
      <c r="AX278" s="296"/>
      <c r="AY278" s="296"/>
      <c r="AZ278" s="296"/>
      <c r="BA278" s="296"/>
      <c r="BB278" s="296"/>
      <c r="BC278" s="296"/>
      <c r="BD278" s="296"/>
    </row>
    <row r="279" spans="1:56" ht="16.5">
      <c r="A279" s="251"/>
      <c r="B279" s="251"/>
      <c r="C279" s="251"/>
      <c r="D279" s="251"/>
      <c r="E279" s="251"/>
      <c r="F279" s="251"/>
      <c r="G279" s="251"/>
      <c r="H279" s="251"/>
      <c r="I279" s="251"/>
      <c r="J279" s="251"/>
      <c r="K279" s="251"/>
      <c r="L279" s="251"/>
      <c r="M279" s="251"/>
      <c r="N279" s="251"/>
      <c r="O279" s="251"/>
      <c r="P279" s="251"/>
      <c r="Q279" s="251"/>
      <c r="R279" s="296"/>
      <c r="S279" s="251"/>
      <c r="T279" s="251"/>
      <c r="U279" s="251"/>
      <c r="V279" s="251"/>
      <c r="W279" s="251"/>
      <c r="X279" s="251"/>
      <c r="Y279" s="251"/>
      <c r="Z279" s="251"/>
      <c r="AA279" s="251"/>
      <c r="AB279" s="251"/>
      <c r="AC279" s="251"/>
      <c r="AD279" s="251"/>
      <c r="AE279" s="251"/>
      <c r="AF279" s="251"/>
      <c r="AG279" s="251"/>
      <c r="AH279" s="251"/>
      <c r="AI279" s="251"/>
      <c r="AJ279" s="251"/>
      <c r="AK279" s="251"/>
      <c r="AL279" s="251"/>
      <c r="AM279" s="251"/>
      <c r="AN279" s="251"/>
      <c r="AO279" s="296"/>
      <c r="AP279" s="296"/>
      <c r="AQ279" s="296"/>
      <c r="AR279" s="296"/>
      <c r="AS279" s="296"/>
      <c r="AT279" s="296"/>
      <c r="AU279" s="296"/>
      <c r="AV279" s="296"/>
      <c r="AW279" s="296"/>
      <c r="AX279" s="296"/>
      <c r="AY279" s="296"/>
      <c r="AZ279" s="296"/>
      <c r="BA279" s="296"/>
      <c r="BB279" s="296"/>
      <c r="BC279" s="296"/>
      <c r="BD279" s="296"/>
    </row>
    <row r="280" spans="1:56" ht="16.5">
      <c r="A280" s="251"/>
      <c r="B280" s="251"/>
      <c r="C280" s="251"/>
      <c r="D280" s="251"/>
      <c r="E280" s="251"/>
      <c r="F280" s="251"/>
      <c r="G280" s="251"/>
      <c r="H280" s="251"/>
      <c r="I280" s="251"/>
      <c r="J280" s="251"/>
      <c r="K280" s="251"/>
      <c r="L280" s="251"/>
      <c r="M280" s="251"/>
      <c r="N280" s="251"/>
      <c r="O280" s="251"/>
      <c r="P280" s="251"/>
      <c r="Q280" s="251"/>
      <c r="R280" s="296"/>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96"/>
      <c r="AP280" s="296"/>
      <c r="AQ280" s="296"/>
      <c r="AR280" s="296"/>
      <c r="AS280" s="296"/>
      <c r="AT280" s="296"/>
      <c r="AU280" s="296"/>
      <c r="AV280" s="296"/>
      <c r="AW280" s="296"/>
      <c r="AX280" s="296"/>
      <c r="AY280" s="296"/>
      <c r="AZ280" s="296"/>
      <c r="BA280" s="296"/>
      <c r="BB280" s="296"/>
      <c r="BC280" s="296"/>
      <c r="BD280" s="296"/>
    </row>
    <row r="281" spans="1:56" ht="16.5">
      <c r="A281" s="251"/>
      <c r="B281" s="251"/>
      <c r="C281" s="251"/>
      <c r="D281" s="251"/>
      <c r="E281" s="251"/>
      <c r="F281" s="251"/>
      <c r="G281" s="251"/>
      <c r="H281" s="251"/>
      <c r="I281" s="251"/>
      <c r="J281" s="251"/>
      <c r="K281" s="251"/>
      <c r="L281" s="251"/>
      <c r="M281" s="251"/>
      <c r="N281" s="251"/>
      <c r="O281" s="251"/>
      <c r="P281" s="251"/>
      <c r="Q281" s="251"/>
      <c r="R281" s="296"/>
      <c r="S281" s="251"/>
      <c r="T281" s="251"/>
      <c r="U281" s="251"/>
      <c r="V281" s="251"/>
      <c r="W281" s="251"/>
      <c r="X281" s="251"/>
      <c r="Y281" s="251"/>
      <c r="Z281" s="251"/>
      <c r="AA281" s="251"/>
      <c r="AB281" s="251"/>
      <c r="AC281" s="251"/>
      <c r="AD281" s="251"/>
      <c r="AE281" s="251"/>
      <c r="AF281" s="251"/>
      <c r="AG281" s="251"/>
      <c r="AH281" s="251"/>
      <c r="AI281" s="251"/>
      <c r="AJ281" s="251"/>
      <c r="AK281" s="251"/>
      <c r="AL281" s="251"/>
      <c r="AM281" s="251"/>
      <c r="AN281" s="251"/>
      <c r="AO281" s="296"/>
      <c r="AP281" s="296"/>
      <c r="AQ281" s="296"/>
      <c r="AR281" s="296"/>
      <c r="AS281" s="296"/>
      <c r="AT281" s="296"/>
      <c r="AU281" s="296"/>
      <c r="AV281" s="296"/>
      <c r="AW281" s="296"/>
      <c r="AX281" s="296"/>
      <c r="AY281" s="296"/>
      <c r="AZ281" s="296"/>
      <c r="BA281" s="296"/>
      <c r="BB281" s="296"/>
      <c r="BC281" s="296"/>
      <c r="BD281" s="296"/>
    </row>
    <row r="282" spans="1:56" ht="16.5">
      <c r="A282" s="251"/>
      <c r="B282" s="251"/>
      <c r="C282" s="251"/>
      <c r="D282" s="251"/>
      <c r="E282" s="251"/>
      <c r="F282" s="251"/>
      <c r="G282" s="251"/>
      <c r="H282" s="251"/>
      <c r="I282" s="251"/>
      <c r="J282" s="251"/>
      <c r="K282" s="251"/>
      <c r="L282" s="251"/>
      <c r="M282" s="251"/>
      <c r="N282" s="251"/>
      <c r="O282" s="251"/>
      <c r="P282" s="251"/>
      <c r="Q282" s="251"/>
      <c r="R282" s="296"/>
      <c r="S282" s="251"/>
      <c r="T282" s="251"/>
      <c r="U282" s="251"/>
      <c r="V282" s="251"/>
      <c r="W282" s="251"/>
      <c r="X282" s="251"/>
      <c r="Y282" s="251"/>
      <c r="Z282" s="251"/>
      <c r="AA282" s="251"/>
      <c r="AB282" s="251"/>
      <c r="AC282" s="251"/>
      <c r="AD282" s="251"/>
      <c r="AE282" s="251"/>
      <c r="AF282" s="251"/>
      <c r="AG282" s="251"/>
      <c r="AH282" s="251"/>
      <c r="AI282" s="251"/>
      <c r="AJ282" s="251"/>
      <c r="AK282" s="251"/>
      <c r="AL282" s="251"/>
      <c r="AM282" s="251"/>
      <c r="AN282" s="251"/>
      <c r="AO282" s="296"/>
      <c r="AP282" s="296"/>
      <c r="AQ282" s="296"/>
      <c r="AR282" s="296"/>
      <c r="AS282" s="296"/>
      <c r="AT282" s="296"/>
      <c r="AU282" s="296"/>
      <c r="AV282" s="296"/>
      <c r="AW282" s="296"/>
      <c r="AX282" s="296"/>
      <c r="AY282" s="296"/>
      <c r="AZ282" s="296"/>
      <c r="BA282" s="296"/>
      <c r="BB282" s="296"/>
      <c r="BC282" s="296"/>
      <c r="BD282" s="296"/>
    </row>
    <row r="283" spans="1:56" ht="16.5">
      <c r="A283" s="251"/>
      <c r="B283" s="251"/>
      <c r="C283" s="251"/>
      <c r="D283" s="251"/>
      <c r="E283" s="251"/>
      <c r="F283" s="251"/>
      <c r="G283" s="251"/>
      <c r="H283" s="251"/>
      <c r="I283" s="251"/>
      <c r="J283" s="251"/>
      <c r="K283" s="251"/>
      <c r="L283" s="251"/>
      <c r="M283" s="251"/>
      <c r="N283" s="251"/>
      <c r="O283" s="251"/>
      <c r="P283" s="251"/>
      <c r="Q283" s="251"/>
      <c r="R283" s="296"/>
      <c r="S283" s="251"/>
      <c r="T283" s="251"/>
      <c r="U283" s="251"/>
      <c r="V283" s="251"/>
      <c r="W283" s="251"/>
      <c r="X283" s="251"/>
      <c r="Y283" s="251"/>
      <c r="Z283" s="251"/>
      <c r="AA283" s="251"/>
      <c r="AB283" s="251"/>
      <c r="AC283" s="251"/>
      <c r="AD283" s="251"/>
      <c r="AE283" s="251"/>
      <c r="AF283" s="251"/>
      <c r="AG283" s="251"/>
      <c r="AH283" s="251"/>
      <c r="AI283" s="251"/>
      <c r="AJ283" s="251"/>
      <c r="AK283" s="251"/>
      <c r="AL283" s="251"/>
      <c r="AM283" s="251"/>
      <c r="AN283" s="251"/>
      <c r="AO283" s="296"/>
      <c r="AP283" s="296"/>
      <c r="AQ283" s="296"/>
      <c r="AR283" s="296"/>
      <c r="AS283" s="296"/>
      <c r="AT283" s="296"/>
      <c r="AU283" s="296"/>
      <c r="AV283" s="296"/>
      <c r="AW283" s="296"/>
      <c r="AX283" s="296"/>
      <c r="AY283" s="296"/>
      <c r="AZ283" s="296"/>
      <c r="BA283" s="296"/>
      <c r="BB283" s="296"/>
      <c r="BC283" s="296"/>
      <c r="BD283" s="296"/>
    </row>
    <row r="284" spans="1:56" ht="16.5">
      <c r="A284" s="251"/>
      <c r="B284" s="251"/>
      <c r="C284" s="251"/>
      <c r="D284" s="251"/>
      <c r="E284" s="251"/>
      <c r="F284" s="251"/>
      <c r="G284" s="251"/>
      <c r="H284" s="251"/>
      <c r="I284" s="251"/>
      <c r="J284" s="251"/>
      <c r="K284" s="251"/>
      <c r="L284" s="251"/>
      <c r="M284" s="251"/>
      <c r="N284" s="251"/>
      <c r="O284" s="251"/>
      <c r="P284" s="251"/>
      <c r="Q284" s="251"/>
      <c r="R284" s="296"/>
      <c r="S284" s="251"/>
      <c r="T284" s="251"/>
      <c r="U284" s="251"/>
      <c r="V284" s="251"/>
      <c r="W284" s="251"/>
      <c r="X284" s="251"/>
      <c r="Y284" s="251"/>
      <c r="Z284" s="251"/>
      <c r="AA284" s="251"/>
      <c r="AB284" s="251"/>
      <c r="AC284" s="251"/>
      <c r="AD284" s="251"/>
      <c r="AE284" s="251"/>
      <c r="AF284" s="251"/>
      <c r="AG284" s="251"/>
      <c r="AH284" s="251"/>
      <c r="AI284" s="251"/>
      <c r="AJ284" s="251"/>
      <c r="AK284" s="251"/>
      <c r="AL284" s="251"/>
      <c r="AM284" s="251"/>
      <c r="AN284" s="251"/>
      <c r="AO284" s="296"/>
      <c r="AP284" s="296"/>
      <c r="AQ284" s="296"/>
      <c r="AR284" s="296"/>
      <c r="AS284" s="296"/>
      <c r="AT284" s="296"/>
      <c r="AU284" s="296"/>
      <c r="AV284" s="296"/>
      <c r="AW284" s="296"/>
      <c r="AX284" s="296"/>
      <c r="AY284" s="296"/>
      <c r="AZ284" s="296"/>
      <c r="BA284" s="296"/>
      <c r="BB284" s="296"/>
      <c r="BC284" s="296"/>
      <c r="BD284" s="296"/>
    </row>
    <row r="285" spans="1:56" ht="16.5">
      <c r="A285" s="251"/>
      <c r="B285" s="251"/>
      <c r="C285" s="251"/>
      <c r="D285" s="251"/>
      <c r="E285" s="251"/>
      <c r="F285" s="251"/>
      <c r="G285" s="251"/>
      <c r="H285" s="251"/>
      <c r="I285" s="251"/>
      <c r="J285" s="251"/>
      <c r="K285" s="251"/>
      <c r="L285" s="251"/>
      <c r="M285" s="251"/>
      <c r="N285" s="251"/>
      <c r="O285" s="251"/>
      <c r="P285" s="251"/>
      <c r="Q285" s="251"/>
      <c r="R285" s="296"/>
      <c r="S285" s="251"/>
      <c r="T285" s="251"/>
      <c r="U285" s="251"/>
      <c r="V285" s="251"/>
      <c r="W285" s="251"/>
      <c r="X285" s="251"/>
      <c r="Y285" s="251"/>
      <c r="Z285" s="251"/>
      <c r="AA285" s="251"/>
      <c r="AB285" s="251"/>
      <c r="AC285" s="251"/>
      <c r="AD285" s="251"/>
      <c r="AE285" s="251"/>
      <c r="AF285" s="251"/>
      <c r="AG285" s="251"/>
      <c r="AH285" s="251"/>
      <c r="AI285" s="251"/>
      <c r="AJ285" s="251"/>
      <c r="AK285" s="251"/>
      <c r="AL285" s="251"/>
      <c r="AM285" s="251"/>
      <c r="AN285" s="251"/>
      <c r="AO285" s="296"/>
      <c r="AP285" s="296"/>
      <c r="AQ285" s="296"/>
      <c r="AR285" s="296"/>
      <c r="AS285" s="296"/>
      <c r="AT285" s="296"/>
      <c r="AU285" s="296"/>
      <c r="AV285" s="296"/>
      <c r="AW285" s="296"/>
      <c r="AX285" s="296"/>
      <c r="AY285" s="296"/>
      <c r="AZ285" s="296"/>
      <c r="BA285" s="296"/>
      <c r="BB285" s="296"/>
      <c r="BC285" s="296"/>
      <c r="BD285" s="296"/>
    </row>
    <row r="286" spans="1:56" ht="16.5">
      <c r="A286" s="251"/>
      <c r="B286" s="251"/>
      <c r="C286" s="251"/>
      <c r="D286" s="251"/>
      <c r="E286" s="251"/>
      <c r="F286" s="251"/>
      <c r="G286" s="251"/>
      <c r="H286" s="251"/>
      <c r="I286" s="251"/>
      <c r="J286" s="251"/>
      <c r="K286" s="251"/>
      <c r="L286" s="251"/>
      <c r="M286" s="251"/>
      <c r="N286" s="251"/>
      <c r="O286" s="251"/>
      <c r="P286" s="251"/>
      <c r="Q286" s="251"/>
      <c r="R286" s="296"/>
      <c r="S286" s="251"/>
      <c r="T286" s="251"/>
      <c r="U286" s="251"/>
      <c r="V286" s="251"/>
      <c r="W286" s="251"/>
      <c r="X286" s="251"/>
      <c r="Y286" s="251"/>
      <c r="Z286" s="251"/>
      <c r="AA286" s="251"/>
      <c r="AB286" s="251"/>
      <c r="AC286" s="251"/>
      <c r="AD286" s="251"/>
      <c r="AE286" s="251"/>
      <c r="AF286" s="251"/>
      <c r="AG286" s="251"/>
      <c r="AH286" s="251"/>
      <c r="AI286" s="251"/>
      <c r="AJ286" s="251"/>
      <c r="AK286" s="251"/>
      <c r="AL286" s="251"/>
      <c r="AM286" s="251"/>
      <c r="AN286" s="251"/>
      <c r="AO286" s="296"/>
      <c r="AP286" s="296"/>
      <c r="AQ286" s="296"/>
      <c r="AR286" s="296"/>
      <c r="AS286" s="296"/>
      <c r="AT286" s="296"/>
      <c r="AU286" s="296"/>
      <c r="AV286" s="296"/>
      <c r="AW286" s="296"/>
      <c r="AX286" s="296"/>
      <c r="AY286" s="296"/>
      <c r="AZ286" s="296"/>
      <c r="BA286" s="296"/>
      <c r="BB286" s="296"/>
      <c r="BC286" s="296"/>
      <c r="BD286" s="296"/>
    </row>
    <row r="287" spans="1:56" ht="16.5">
      <c r="A287" s="251"/>
      <c r="B287" s="251"/>
      <c r="C287" s="251"/>
      <c r="D287" s="251"/>
      <c r="E287" s="251"/>
      <c r="F287" s="251"/>
      <c r="G287" s="251"/>
      <c r="H287" s="251"/>
      <c r="I287" s="251"/>
      <c r="J287" s="251"/>
      <c r="K287" s="251"/>
      <c r="L287" s="251"/>
      <c r="M287" s="251"/>
      <c r="N287" s="251"/>
      <c r="O287" s="251"/>
      <c r="P287" s="251"/>
      <c r="Q287" s="251"/>
      <c r="R287" s="296"/>
      <c r="S287" s="251"/>
      <c r="T287" s="251"/>
      <c r="U287" s="251"/>
      <c r="V287" s="251"/>
      <c r="W287" s="251"/>
      <c r="X287" s="251"/>
      <c r="Y287" s="251"/>
      <c r="Z287" s="251"/>
      <c r="AA287" s="251"/>
      <c r="AB287" s="251"/>
      <c r="AC287" s="251"/>
      <c r="AD287" s="251"/>
      <c r="AE287" s="251"/>
      <c r="AF287" s="251"/>
      <c r="AG287" s="251"/>
      <c r="AH287" s="251"/>
      <c r="AI287" s="251"/>
      <c r="AJ287" s="251"/>
      <c r="AK287" s="251"/>
      <c r="AL287" s="251"/>
      <c r="AM287" s="251"/>
      <c r="AN287" s="251"/>
      <c r="AO287" s="296"/>
      <c r="AP287" s="296"/>
      <c r="AQ287" s="296"/>
      <c r="AR287" s="296"/>
      <c r="AS287" s="296"/>
      <c r="AT287" s="296"/>
      <c r="AU287" s="296"/>
      <c r="AV287" s="296"/>
      <c r="AW287" s="296"/>
      <c r="AX287" s="296"/>
      <c r="AY287" s="296"/>
      <c r="AZ287" s="296"/>
      <c r="BA287" s="296"/>
      <c r="BB287" s="296"/>
      <c r="BC287" s="296"/>
      <c r="BD287" s="296"/>
    </row>
    <row r="288" spans="1:56" ht="16.5">
      <c r="A288" s="251"/>
      <c r="B288" s="251"/>
      <c r="C288" s="251"/>
      <c r="D288" s="251"/>
      <c r="E288" s="251"/>
      <c r="F288" s="251"/>
      <c r="G288" s="251"/>
      <c r="H288" s="251"/>
      <c r="I288" s="251"/>
      <c r="J288" s="251"/>
      <c r="K288" s="251"/>
      <c r="L288" s="251"/>
      <c r="M288" s="251"/>
      <c r="N288" s="251"/>
      <c r="O288" s="251"/>
      <c r="P288" s="251"/>
      <c r="Q288" s="251"/>
      <c r="R288" s="296"/>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96"/>
      <c r="AP288" s="296"/>
      <c r="AQ288" s="296"/>
      <c r="AR288" s="296"/>
      <c r="AS288" s="296"/>
      <c r="AT288" s="296"/>
      <c r="AU288" s="296"/>
      <c r="AV288" s="296"/>
      <c r="AW288" s="296"/>
      <c r="AX288" s="296"/>
      <c r="AY288" s="296"/>
      <c r="AZ288" s="296"/>
      <c r="BA288" s="296"/>
      <c r="BB288" s="296"/>
      <c r="BC288" s="296"/>
      <c r="BD288" s="296"/>
    </row>
    <row r="289" spans="1:56" ht="16.5">
      <c r="A289" s="251"/>
      <c r="B289" s="251"/>
      <c r="C289" s="251"/>
      <c r="D289" s="251"/>
      <c r="E289" s="251"/>
      <c r="F289" s="251"/>
      <c r="G289" s="251"/>
      <c r="H289" s="251"/>
      <c r="I289" s="251"/>
      <c r="J289" s="251"/>
      <c r="K289" s="251"/>
      <c r="L289" s="251"/>
      <c r="M289" s="251"/>
      <c r="N289" s="251"/>
      <c r="O289" s="251"/>
      <c r="P289" s="251"/>
      <c r="Q289" s="251"/>
      <c r="R289" s="296"/>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96"/>
      <c r="AP289" s="296"/>
      <c r="AQ289" s="296"/>
      <c r="AR289" s="296"/>
      <c r="AS289" s="296"/>
      <c r="AT289" s="296"/>
      <c r="AU289" s="296"/>
      <c r="AV289" s="296"/>
      <c r="AW289" s="296"/>
      <c r="AX289" s="296"/>
      <c r="AY289" s="296"/>
      <c r="AZ289" s="296"/>
      <c r="BA289" s="296"/>
      <c r="BB289" s="296"/>
      <c r="BC289" s="296"/>
      <c r="BD289" s="296"/>
    </row>
    <row r="290" spans="1:56" ht="16.5">
      <c r="A290" s="251"/>
      <c r="B290" s="251"/>
      <c r="C290" s="251"/>
      <c r="D290" s="251"/>
      <c r="E290" s="251"/>
      <c r="F290" s="251"/>
      <c r="G290" s="251"/>
      <c r="H290" s="251"/>
      <c r="I290" s="251"/>
      <c r="J290" s="251"/>
      <c r="K290" s="251"/>
      <c r="L290" s="251"/>
      <c r="M290" s="251"/>
      <c r="N290" s="251"/>
      <c r="O290" s="251"/>
      <c r="P290" s="251"/>
      <c r="Q290" s="251"/>
      <c r="R290" s="296"/>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96"/>
      <c r="AP290" s="296"/>
      <c r="AQ290" s="296"/>
      <c r="AR290" s="296"/>
      <c r="AS290" s="296"/>
      <c r="AT290" s="296"/>
      <c r="AU290" s="296"/>
      <c r="AV290" s="296"/>
      <c r="AW290" s="296"/>
      <c r="AX290" s="296"/>
      <c r="AY290" s="296"/>
      <c r="AZ290" s="296"/>
      <c r="BA290" s="296"/>
      <c r="BB290" s="296"/>
      <c r="BC290" s="296"/>
      <c r="BD290" s="296"/>
    </row>
    <row r="291" spans="1:56" ht="16.5">
      <c r="A291" s="251"/>
      <c r="B291" s="251"/>
      <c r="C291" s="251"/>
      <c r="D291" s="251"/>
      <c r="E291" s="251"/>
      <c r="F291" s="251"/>
      <c r="G291" s="251"/>
      <c r="H291" s="251"/>
      <c r="I291" s="251"/>
      <c r="J291" s="251"/>
      <c r="K291" s="251"/>
      <c r="L291" s="251"/>
      <c r="M291" s="251"/>
      <c r="N291" s="251"/>
      <c r="O291" s="251"/>
      <c r="P291" s="251"/>
      <c r="Q291" s="251"/>
      <c r="R291" s="296"/>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1"/>
      <c r="AN291" s="251"/>
      <c r="AO291" s="296"/>
      <c r="AP291" s="296"/>
      <c r="AQ291" s="296"/>
      <c r="AR291" s="296"/>
      <c r="AS291" s="296"/>
      <c r="AT291" s="296"/>
      <c r="AU291" s="296"/>
      <c r="AV291" s="296"/>
      <c r="AW291" s="296"/>
      <c r="AX291" s="296"/>
      <c r="AY291" s="296"/>
      <c r="AZ291" s="296"/>
      <c r="BA291" s="296"/>
      <c r="BB291" s="296"/>
      <c r="BC291" s="296"/>
      <c r="BD291" s="296"/>
    </row>
    <row r="292" spans="1:56" ht="16.5">
      <c r="A292" s="251"/>
      <c r="B292" s="251"/>
      <c r="C292" s="251"/>
      <c r="D292" s="251"/>
      <c r="E292" s="251"/>
      <c r="F292" s="251"/>
      <c r="G292" s="251"/>
      <c r="H292" s="251"/>
      <c r="I292" s="251"/>
      <c r="J292" s="251"/>
      <c r="K292" s="251"/>
      <c r="L292" s="251"/>
      <c r="M292" s="251"/>
      <c r="N292" s="251"/>
      <c r="O292" s="251"/>
      <c r="P292" s="251"/>
      <c r="Q292" s="251"/>
      <c r="R292" s="296"/>
      <c r="S292" s="251"/>
      <c r="T292" s="251"/>
      <c r="U292" s="251"/>
      <c r="V292" s="251"/>
      <c r="W292" s="251"/>
      <c r="X292" s="251"/>
      <c r="Y292" s="251"/>
      <c r="Z292" s="251"/>
      <c r="AA292" s="251"/>
      <c r="AB292" s="251"/>
      <c r="AC292" s="251"/>
      <c r="AD292" s="251"/>
      <c r="AE292" s="251"/>
      <c r="AF292" s="251"/>
      <c r="AG292" s="251"/>
      <c r="AH292" s="251"/>
      <c r="AI292" s="251"/>
      <c r="AJ292" s="251"/>
      <c r="AK292" s="251"/>
      <c r="AL292" s="251"/>
      <c r="AM292" s="251"/>
      <c r="AN292" s="251"/>
      <c r="AO292" s="296"/>
      <c r="AP292" s="296"/>
      <c r="AQ292" s="296"/>
      <c r="AR292" s="296"/>
      <c r="AS292" s="296"/>
      <c r="AT292" s="296"/>
      <c r="AU292" s="296"/>
      <c r="AV292" s="296"/>
      <c r="AW292" s="296"/>
      <c r="AX292" s="296"/>
      <c r="AY292" s="296"/>
      <c r="AZ292" s="296"/>
      <c r="BA292" s="296"/>
      <c r="BB292" s="296"/>
      <c r="BC292" s="296"/>
      <c r="BD292" s="296"/>
    </row>
    <row r="293" spans="1:56" ht="16.5">
      <c r="A293" s="251"/>
      <c r="B293" s="251"/>
      <c r="C293" s="251"/>
      <c r="D293" s="251"/>
      <c r="E293" s="251"/>
      <c r="F293" s="251"/>
      <c r="G293" s="251"/>
      <c r="H293" s="251"/>
      <c r="I293" s="251"/>
      <c r="J293" s="251"/>
      <c r="K293" s="251"/>
      <c r="L293" s="251"/>
      <c r="M293" s="251"/>
      <c r="N293" s="251"/>
      <c r="O293" s="251"/>
      <c r="P293" s="251"/>
      <c r="Q293" s="251"/>
      <c r="R293" s="296"/>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96"/>
      <c r="AP293" s="296"/>
      <c r="AQ293" s="296"/>
      <c r="AR293" s="296"/>
      <c r="AS293" s="296"/>
      <c r="AT293" s="296"/>
      <c r="AU293" s="296"/>
      <c r="AV293" s="296"/>
      <c r="AW293" s="296"/>
      <c r="AX293" s="296"/>
      <c r="AY293" s="296"/>
      <c r="AZ293" s="296"/>
      <c r="BA293" s="296"/>
      <c r="BB293" s="296"/>
      <c r="BC293" s="296"/>
      <c r="BD293" s="296"/>
    </row>
    <row r="294" spans="1:56" ht="16.5">
      <c r="A294" s="251"/>
      <c r="B294" s="251"/>
      <c r="C294" s="251"/>
      <c r="D294" s="251"/>
      <c r="E294" s="251"/>
      <c r="F294" s="251"/>
      <c r="G294" s="251"/>
      <c r="H294" s="251"/>
      <c r="I294" s="251"/>
      <c r="J294" s="251"/>
      <c r="K294" s="251"/>
      <c r="L294" s="251"/>
      <c r="M294" s="251"/>
      <c r="N294" s="251"/>
      <c r="O294" s="251"/>
      <c r="P294" s="251"/>
      <c r="Q294" s="251"/>
      <c r="R294" s="296"/>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96"/>
      <c r="AP294" s="296"/>
      <c r="AQ294" s="296"/>
      <c r="AR294" s="296"/>
      <c r="AS294" s="296"/>
      <c r="AT294" s="296"/>
      <c r="AU294" s="296"/>
      <c r="AV294" s="296"/>
      <c r="AW294" s="296"/>
      <c r="AX294" s="296"/>
      <c r="AY294" s="296"/>
      <c r="AZ294" s="296"/>
      <c r="BA294" s="296"/>
      <c r="BB294" s="296"/>
      <c r="BC294" s="296"/>
      <c r="BD294" s="296"/>
    </row>
    <row r="295" spans="1:56" ht="16.5">
      <c r="A295" s="251"/>
      <c r="B295" s="251"/>
      <c r="C295" s="251"/>
      <c r="D295" s="251"/>
      <c r="E295" s="251"/>
      <c r="F295" s="251"/>
      <c r="G295" s="251"/>
      <c r="H295" s="251"/>
      <c r="I295" s="251"/>
      <c r="J295" s="251"/>
      <c r="K295" s="251"/>
      <c r="L295" s="251"/>
      <c r="M295" s="251"/>
      <c r="N295" s="251"/>
      <c r="O295" s="251"/>
      <c r="P295" s="251"/>
      <c r="Q295" s="251"/>
      <c r="R295" s="296"/>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96"/>
      <c r="AP295" s="296"/>
      <c r="AQ295" s="296"/>
      <c r="AR295" s="296"/>
      <c r="AS295" s="296"/>
      <c r="AT295" s="296"/>
      <c r="AU295" s="296"/>
      <c r="AV295" s="296"/>
      <c r="AW295" s="296"/>
      <c r="AX295" s="296"/>
      <c r="AY295" s="296"/>
      <c r="AZ295" s="296"/>
      <c r="BA295" s="296"/>
      <c r="BB295" s="296"/>
      <c r="BC295" s="296"/>
      <c r="BD295" s="296"/>
    </row>
    <row r="296" spans="1:56" ht="16.5">
      <c r="A296" s="251"/>
      <c r="B296" s="251"/>
      <c r="C296" s="251"/>
      <c r="D296" s="251"/>
      <c r="E296" s="251"/>
      <c r="F296" s="251"/>
      <c r="G296" s="251"/>
      <c r="H296" s="251"/>
      <c r="I296" s="251"/>
      <c r="J296" s="251"/>
      <c r="K296" s="251"/>
      <c r="L296" s="251"/>
      <c r="M296" s="251"/>
      <c r="N296" s="251"/>
      <c r="O296" s="251"/>
      <c r="P296" s="251"/>
      <c r="Q296" s="251"/>
      <c r="R296" s="296"/>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96"/>
      <c r="AP296" s="296"/>
      <c r="AQ296" s="296"/>
      <c r="AR296" s="296"/>
      <c r="AS296" s="296"/>
      <c r="AT296" s="296"/>
      <c r="AU296" s="296"/>
      <c r="AV296" s="296"/>
      <c r="AW296" s="296"/>
      <c r="AX296" s="296"/>
      <c r="AY296" s="296"/>
      <c r="AZ296" s="296"/>
      <c r="BA296" s="296"/>
      <c r="BB296" s="296"/>
      <c r="BC296" s="296"/>
      <c r="BD296" s="296"/>
    </row>
    <row r="297" spans="1:56" ht="16.5">
      <c r="A297" s="251"/>
      <c r="B297" s="251"/>
      <c r="C297" s="251"/>
      <c r="D297" s="251"/>
      <c r="E297" s="251"/>
      <c r="F297" s="251"/>
      <c r="G297" s="251"/>
      <c r="H297" s="251"/>
      <c r="I297" s="251"/>
      <c r="J297" s="251"/>
      <c r="K297" s="251"/>
      <c r="L297" s="251"/>
      <c r="M297" s="251"/>
      <c r="N297" s="251"/>
      <c r="O297" s="251"/>
      <c r="P297" s="251"/>
      <c r="Q297" s="251"/>
      <c r="R297" s="296"/>
      <c r="S297" s="251"/>
      <c r="T297" s="251"/>
      <c r="U297" s="251"/>
      <c r="V297" s="251"/>
      <c r="W297" s="251"/>
      <c r="X297" s="251"/>
      <c r="Y297" s="251"/>
      <c r="Z297" s="251"/>
      <c r="AA297" s="251"/>
      <c r="AB297" s="251"/>
      <c r="AC297" s="251"/>
      <c r="AD297" s="251"/>
      <c r="AE297" s="251"/>
      <c r="AF297" s="251"/>
      <c r="AG297" s="251"/>
      <c r="AH297" s="251"/>
      <c r="AI297" s="251"/>
      <c r="AJ297" s="251"/>
      <c r="AK297" s="251"/>
      <c r="AL297" s="251"/>
      <c r="AM297" s="251"/>
      <c r="AN297" s="251"/>
      <c r="AO297" s="296"/>
      <c r="AP297" s="296"/>
      <c r="AQ297" s="296"/>
      <c r="AR297" s="296"/>
      <c r="AS297" s="296"/>
      <c r="AT297" s="296"/>
      <c r="AU297" s="296"/>
      <c r="AV297" s="296"/>
      <c r="AW297" s="296"/>
      <c r="AX297" s="296"/>
      <c r="AY297" s="296"/>
      <c r="AZ297" s="296"/>
      <c r="BA297" s="296"/>
      <c r="BB297" s="296"/>
      <c r="BC297" s="296"/>
      <c r="BD297" s="296"/>
    </row>
    <row r="298" spans="1:56" ht="16.5">
      <c r="A298" s="251"/>
      <c r="B298" s="251"/>
      <c r="C298" s="251"/>
      <c r="D298" s="251"/>
      <c r="E298" s="251"/>
      <c r="F298" s="251"/>
      <c r="G298" s="251"/>
      <c r="H298" s="251"/>
      <c r="I298" s="251"/>
      <c r="J298" s="251"/>
      <c r="K298" s="251"/>
      <c r="L298" s="251"/>
      <c r="M298" s="251"/>
      <c r="N298" s="251"/>
      <c r="O298" s="251"/>
      <c r="P298" s="251"/>
      <c r="Q298" s="251"/>
      <c r="R298" s="296"/>
      <c r="S298" s="251"/>
      <c r="T298" s="251"/>
      <c r="U298" s="251"/>
      <c r="V298" s="251"/>
      <c r="W298" s="251"/>
      <c r="X298" s="251"/>
      <c r="Y298" s="251"/>
      <c r="Z298" s="251"/>
      <c r="AA298" s="251"/>
      <c r="AB298" s="251"/>
      <c r="AC298" s="251"/>
      <c r="AD298" s="251"/>
      <c r="AE298" s="251"/>
      <c r="AF298" s="251"/>
      <c r="AG298" s="251"/>
      <c r="AH298" s="251"/>
      <c r="AI298" s="251"/>
      <c r="AJ298" s="251"/>
      <c r="AK298" s="251"/>
      <c r="AL298" s="251"/>
      <c r="AM298" s="251"/>
      <c r="AN298" s="251"/>
      <c r="AO298" s="296"/>
      <c r="AP298" s="296"/>
      <c r="AQ298" s="296"/>
      <c r="AR298" s="296"/>
      <c r="AS298" s="296"/>
      <c r="AT298" s="296"/>
      <c r="AU298" s="296"/>
      <c r="AV298" s="296"/>
      <c r="AW298" s="296"/>
      <c r="AX298" s="296"/>
      <c r="AY298" s="296"/>
      <c r="AZ298" s="296"/>
      <c r="BA298" s="296"/>
      <c r="BB298" s="296"/>
      <c r="BC298" s="296"/>
      <c r="BD298" s="296"/>
    </row>
    <row r="299" spans="1:56" ht="16.5">
      <c r="A299" s="251"/>
      <c r="B299" s="251"/>
      <c r="C299" s="251"/>
      <c r="D299" s="251"/>
      <c r="E299" s="251"/>
      <c r="F299" s="251"/>
      <c r="G299" s="251"/>
      <c r="H299" s="251"/>
      <c r="I299" s="251"/>
      <c r="J299" s="251"/>
      <c r="K299" s="251"/>
      <c r="L299" s="251"/>
      <c r="M299" s="251"/>
      <c r="N299" s="251"/>
      <c r="O299" s="251"/>
      <c r="P299" s="251"/>
      <c r="Q299" s="251"/>
      <c r="R299" s="296"/>
      <c r="S299" s="251"/>
      <c r="T299" s="251"/>
      <c r="U299" s="251"/>
      <c r="V299" s="251"/>
      <c r="W299" s="251"/>
      <c r="X299" s="251"/>
      <c r="Y299" s="251"/>
      <c r="Z299" s="251"/>
      <c r="AA299" s="251"/>
      <c r="AB299" s="251"/>
      <c r="AC299" s="251"/>
      <c r="AD299" s="251"/>
      <c r="AE299" s="251"/>
      <c r="AF299" s="251"/>
      <c r="AG299" s="251"/>
      <c r="AH299" s="251"/>
      <c r="AI299" s="251"/>
      <c r="AJ299" s="251"/>
      <c r="AK299" s="251"/>
      <c r="AL299" s="251"/>
      <c r="AM299" s="251"/>
      <c r="AN299" s="251"/>
      <c r="AO299" s="296"/>
      <c r="AP299" s="296"/>
      <c r="AQ299" s="296"/>
      <c r="AR299" s="296"/>
      <c r="AS299" s="296"/>
      <c r="AT299" s="296"/>
      <c r="AU299" s="296"/>
      <c r="AV299" s="296"/>
      <c r="AW299" s="296"/>
      <c r="AX299" s="296"/>
      <c r="AY299" s="296"/>
      <c r="AZ299" s="296"/>
      <c r="BA299" s="296"/>
      <c r="BB299" s="296"/>
      <c r="BC299" s="296"/>
      <c r="BD299" s="296"/>
    </row>
    <row r="300" spans="1:56" ht="16.5">
      <c r="A300" s="251"/>
      <c r="B300" s="251"/>
      <c r="C300" s="251"/>
      <c r="D300" s="251"/>
      <c r="E300" s="251"/>
      <c r="F300" s="251"/>
      <c r="G300" s="251"/>
      <c r="H300" s="251"/>
      <c r="I300" s="251"/>
      <c r="J300" s="251"/>
      <c r="K300" s="251"/>
      <c r="L300" s="251"/>
      <c r="M300" s="251"/>
      <c r="N300" s="251"/>
      <c r="O300" s="251"/>
      <c r="P300" s="251"/>
      <c r="Q300" s="251"/>
      <c r="R300" s="296"/>
      <c r="S300" s="251"/>
      <c r="T300" s="251"/>
      <c r="U300" s="251"/>
      <c r="V300" s="251"/>
      <c r="W300" s="251"/>
      <c r="X300" s="251"/>
      <c r="Y300" s="251"/>
      <c r="Z300" s="251"/>
      <c r="AA300" s="251"/>
      <c r="AB300" s="251"/>
      <c r="AC300" s="251"/>
      <c r="AD300" s="251"/>
      <c r="AE300" s="251"/>
      <c r="AF300" s="251"/>
      <c r="AG300" s="251"/>
      <c r="AH300" s="251"/>
      <c r="AI300" s="251"/>
      <c r="AJ300" s="251"/>
      <c r="AK300" s="251"/>
      <c r="AL300" s="251"/>
      <c r="AM300" s="251"/>
      <c r="AN300" s="251"/>
      <c r="AO300" s="296"/>
      <c r="AP300" s="296"/>
      <c r="AQ300" s="296"/>
      <c r="AR300" s="296"/>
      <c r="AS300" s="296"/>
      <c r="AT300" s="296"/>
      <c r="AU300" s="296"/>
      <c r="AV300" s="296"/>
      <c r="AW300" s="296"/>
      <c r="AX300" s="296"/>
      <c r="AY300" s="296"/>
      <c r="AZ300" s="296"/>
      <c r="BA300" s="296"/>
      <c r="BB300" s="296"/>
      <c r="BC300" s="296"/>
      <c r="BD300" s="296"/>
    </row>
    <row r="301" spans="1:56" ht="16.5">
      <c r="A301" s="251"/>
      <c r="B301" s="251"/>
      <c r="C301" s="251"/>
      <c r="D301" s="251"/>
      <c r="E301" s="251"/>
      <c r="F301" s="251"/>
      <c r="G301" s="251"/>
      <c r="H301" s="251"/>
      <c r="I301" s="251"/>
      <c r="J301" s="251"/>
      <c r="K301" s="251"/>
      <c r="L301" s="251"/>
      <c r="M301" s="251"/>
      <c r="N301" s="251"/>
      <c r="O301" s="251"/>
      <c r="P301" s="251"/>
      <c r="Q301" s="251"/>
      <c r="R301" s="296"/>
      <c r="S301" s="251"/>
      <c r="T301" s="251"/>
      <c r="U301" s="251"/>
      <c r="V301" s="251"/>
      <c r="W301" s="251"/>
      <c r="X301" s="251"/>
      <c r="Y301" s="251"/>
      <c r="Z301" s="251"/>
      <c r="AA301" s="251"/>
      <c r="AB301" s="251"/>
      <c r="AC301" s="251"/>
      <c r="AD301" s="251"/>
      <c r="AE301" s="251"/>
      <c r="AF301" s="251"/>
      <c r="AG301" s="251"/>
      <c r="AH301" s="251"/>
      <c r="AI301" s="251"/>
      <c r="AJ301" s="251"/>
      <c r="AK301" s="251"/>
      <c r="AL301" s="251"/>
      <c r="AM301" s="251"/>
      <c r="AN301" s="251"/>
      <c r="AO301" s="296"/>
      <c r="AP301" s="296"/>
      <c r="AQ301" s="296"/>
      <c r="AR301" s="296"/>
      <c r="AS301" s="296"/>
      <c r="AT301" s="296"/>
      <c r="AU301" s="296"/>
      <c r="AV301" s="296"/>
      <c r="AW301" s="296"/>
      <c r="AX301" s="296"/>
      <c r="AY301" s="296"/>
      <c r="AZ301" s="296"/>
      <c r="BA301" s="296"/>
      <c r="BB301" s="296"/>
      <c r="BC301" s="296"/>
      <c r="BD301" s="296"/>
    </row>
    <row r="302" spans="1:56" ht="16.5">
      <c r="A302" s="251"/>
      <c r="B302" s="251"/>
      <c r="C302" s="251"/>
      <c r="D302" s="251"/>
      <c r="E302" s="251"/>
      <c r="F302" s="251"/>
      <c r="G302" s="251"/>
      <c r="H302" s="251"/>
      <c r="I302" s="251"/>
      <c r="J302" s="251"/>
      <c r="K302" s="251"/>
      <c r="L302" s="251"/>
      <c r="M302" s="251"/>
      <c r="N302" s="251"/>
      <c r="O302" s="251"/>
      <c r="P302" s="251"/>
      <c r="Q302" s="251"/>
      <c r="R302" s="296"/>
      <c r="S302" s="251"/>
      <c r="T302" s="251"/>
      <c r="U302" s="251"/>
      <c r="V302" s="251"/>
      <c r="W302" s="251"/>
      <c r="X302" s="251"/>
      <c r="Y302" s="251"/>
      <c r="Z302" s="251"/>
      <c r="AA302" s="251"/>
      <c r="AB302" s="251"/>
      <c r="AC302" s="251"/>
      <c r="AD302" s="251"/>
      <c r="AE302" s="251"/>
      <c r="AF302" s="251"/>
      <c r="AG302" s="251"/>
      <c r="AH302" s="251"/>
      <c r="AI302" s="251"/>
      <c r="AJ302" s="251"/>
      <c r="AK302" s="251"/>
      <c r="AL302" s="251"/>
      <c r="AM302" s="251"/>
      <c r="AN302" s="251"/>
      <c r="AO302" s="296"/>
      <c r="AP302" s="296"/>
      <c r="AQ302" s="296"/>
      <c r="AR302" s="296"/>
      <c r="AS302" s="296"/>
      <c r="AT302" s="296"/>
      <c r="AU302" s="296"/>
      <c r="AV302" s="296"/>
      <c r="AW302" s="296"/>
      <c r="AX302" s="296"/>
      <c r="AY302" s="296"/>
      <c r="AZ302" s="296"/>
      <c r="BA302" s="296"/>
      <c r="BB302" s="296"/>
      <c r="BC302" s="296"/>
      <c r="BD302" s="296"/>
    </row>
    <row r="303" spans="1:56" ht="16.5">
      <c r="A303" s="251"/>
      <c r="B303" s="251"/>
      <c r="C303" s="251"/>
      <c r="D303" s="251"/>
      <c r="E303" s="251"/>
      <c r="F303" s="251"/>
      <c r="G303" s="251"/>
      <c r="H303" s="251"/>
      <c r="I303" s="251"/>
      <c r="J303" s="251"/>
      <c r="K303" s="251"/>
      <c r="L303" s="251"/>
      <c r="M303" s="251"/>
      <c r="N303" s="251"/>
      <c r="O303" s="251"/>
      <c r="P303" s="251"/>
      <c r="Q303" s="251"/>
      <c r="R303" s="296"/>
      <c r="S303" s="251"/>
      <c r="T303" s="251"/>
      <c r="U303" s="251"/>
      <c r="V303" s="251"/>
      <c r="W303" s="251"/>
      <c r="X303" s="251"/>
      <c r="Y303" s="251"/>
      <c r="Z303" s="251"/>
      <c r="AA303" s="251"/>
      <c r="AB303" s="251"/>
      <c r="AC303" s="251"/>
      <c r="AD303" s="251"/>
      <c r="AE303" s="251"/>
      <c r="AF303" s="251"/>
      <c r="AG303" s="251"/>
      <c r="AH303" s="251"/>
      <c r="AI303" s="251"/>
      <c r="AJ303" s="251"/>
      <c r="AK303" s="251"/>
      <c r="AL303" s="251"/>
      <c r="AM303" s="251"/>
      <c r="AN303" s="251"/>
      <c r="AO303" s="296"/>
      <c r="AP303" s="296"/>
      <c r="AQ303" s="296"/>
      <c r="AR303" s="296"/>
      <c r="AS303" s="296"/>
      <c r="AT303" s="296"/>
      <c r="AU303" s="296"/>
      <c r="AV303" s="296"/>
      <c r="AW303" s="296"/>
      <c r="AX303" s="296"/>
      <c r="AY303" s="296"/>
      <c r="AZ303" s="296"/>
      <c r="BA303" s="296"/>
      <c r="BB303" s="296"/>
      <c r="BC303" s="296"/>
      <c r="BD303" s="296"/>
    </row>
    <row r="304" spans="1:56" ht="16.5">
      <c r="A304" s="251"/>
      <c r="B304" s="251"/>
      <c r="C304" s="251"/>
      <c r="D304" s="251"/>
      <c r="E304" s="251"/>
      <c r="F304" s="251"/>
      <c r="G304" s="251"/>
      <c r="H304" s="251"/>
      <c r="I304" s="251"/>
      <c r="J304" s="251"/>
      <c r="K304" s="251"/>
      <c r="L304" s="251"/>
      <c r="M304" s="251"/>
      <c r="N304" s="251"/>
      <c r="O304" s="251"/>
      <c r="P304" s="251"/>
      <c r="Q304" s="251"/>
      <c r="R304" s="296"/>
      <c r="S304" s="251"/>
      <c r="T304" s="251"/>
      <c r="U304" s="251"/>
      <c r="V304" s="251"/>
      <c r="W304" s="251"/>
      <c r="X304" s="251"/>
      <c r="Y304" s="251"/>
      <c r="Z304" s="251"/>
      <c r="AA304" s="251"/>
      <c r="AB304" s="251"/>
      <c r="AC304" s="251"/>
      <c r="AD304" s="251"/>
      <c r="AE304" s="251"/>
      <c r="AF304" s="251"/>
      <c r="AG304" s="251"/>
      <c r="AH304" s="251"/>
      <c r="AI304" s="251"/>
      <c r="AJ304" s="251"/>
      <c r="AK304" s="251"/>
      <c r="AL304" s="251"/>
      <c r="AM304" s="251"/>
      <c r="AN304" s="251"/>
      <c r="AO304" s="296"/>
      <c r="AP304" s="296"/>
      <c r="AQ304" s="296"/>
      <c r="AR304" s="296"/>
      <c r="AS304" s="296"/>
      <c r="AT304" s="296"/>
      <c r="AU304" s="296"/>
      <c r="AV304" s="296"/>
      <c r="AW304" s="296"/>
      <c r="AX304" s="296"/>
      <c r="AY304" s="296"/>
      <c r="AZ304" s="296"/>
      <c r="BA304" s="296"/>
      <c r="BB304" s="296"/>
      <c r="BC304" s="296"/>
      <c r="BD304" s="296"/>
    </row>
    <row r="305" spans="1:56" ht="16.5">
      <c r="A305" s="251"/>
      <c r="B305" s="251"/>
      <c r="C305" s="251"/>
      <c r="D305" s="251"/>
      <c r="E305" s="251"/>
      <c r="F305" s="251"/>
      <c r="G305" s="251"/>
      <c r="H305" s="251"/>
      <c r="I305" s="251"/>
      <c r="J305" s="251"/>
      <c r="K305" s="251"/>
      <c r="L305" s="251"/>
      <c r="M305" s="251"/>
      <c r="N305" s="251"/>
      <c r="O305" s="251"/>
      <c r="P305" s="251"/>
      <c r="Q305" s="251"/>
      <c r="R305" s="296"/>
      <c r="S305" s="251"/>
      <c r="T305" s="251"/>
      <c r="U305" s="251"/>
      <c r="V305" s="251"/>
      <c r="W305" s="251"/>
      <c r="X305" s="251"/>
      <c r="Y305" s="251"/>
      <c r="Z305" s="251"/>
      <c r="AA305" s="251"/>
      <c r="AB305" s="251"/>
      <c r="AC305" s="251"/>
      <c r="AD305" s="251"/>
      <c r="AE305" s="251"/>
      <c r="AF305" s="251"/>
      <c r="AG305" s="251"/>
      <c r="AH305" s="251"/>
      <c r="AI305" s="251"/>
      <c r="AJ305" s="251"/>
      <c r="AK305" s="251"/>
      <c r="AL305" s="251"/>
      <c r="AM305" s="251"/>
      <c r="AN305" s="251"/>
      <c r="AO305" s="296"/>
      <c r="AP305" s="296"/>
      <c r="AQ305" s="296"/>
      <c r="AR305" s="296"/>
      <c r="AS305" s="296"/>
      <c r="AT305" s="296"/>
      <c r="AU305" s="296"/>
      <c r="AV305" s="296"/>
      <c r="AW305" s="296"/>
      <c r="AX305" s="296"/>
      <c r="AY305" s="296"/>
      <c r="AZ305" s="296"/>
      <c r="BA305" s="296"/>
      <c r="BB305" s="296"/>
      <c r="BC305" s="296"/>
      <c r="BD305" s="296"/>
    </row>
    <row r="306" spans="1:56" ht="16.5">
      <c r="A306" s="251"/>
      <c r="B306" s="251"/>
      <c r="C306" s="251"/>
      <c r="D306" s="251"/>
      <c r="E306" s="251"/>
      <c r="F306" s="251"/>
      <c r="G306" s="251"/>
      <c r="H306" s="251"/>
      <c r="I306" s="251"/>
      <c r="J306" s="251"/>
      <c r="K306" s="251"/>
      <c r="L306" s="251"/>
      <c r="M306" s="251"/>
      <c r="N306" s="251"/>
      <c r="O306" s="251"/>
      <c r="P306" s="251"/>
      <c r="Q306" s="251"/>
      <c r="R306" s="296"/>
      <c r="S306" s="251"/>
      <c r="T306" s="251"/>
      <c r="U306" s="251"/>
      <c r="V306" s="251"/>
      <c r="W306" s="251"/>
      <c r="X306" s="251"/>
      <c r="Y306" s="251"/>
      <c r="Z306" s="251"/>
      <c r="AA306" s="251"/>
      <c r="AB306" s="251"/>
      <c r="AC306" s="251"/>
      <c r="AD306" s="251"/>
      <c r="AE306" s="251"/>
      <c r="AF306" s="251"/>
      <c r="AG306" s="251"/>
      <c r="AH306" s="251"/>
      <c r="AI306" s="251"/>
      <c r="AJ306" s="251"/>
      <c r="AK306" s="251"/>
      <c r="AL306" s="251"/>
      <c r="AM306" s="251"/>
      <c r="AN306" s="251"/>
      <c r="AO306" s="296"/>
      <c r="AP306" s="296"/>
      <c r="AQ306" s="296"/>
      <c r="AR306" s="296"/>
      <c r="AS306" s="296"/>
      <c r="AT306" s="296"/>
      <c r="AU306" s="296"/>
      <c r="AV306" s="296"/>
      <c r="AW306" s="296"/>
      <c r="AX306" s="296"/>
      <c r="AY306" s="296"/>
      <c r="AZ306" s="296"/>
      <c r="BA306" s="296"/>
      <c r="BB306" s="296"/>
      <c r="BC306" s="296"/>
      <c r="BD306" s="296"/>
    </row>
    <row r="307" spans="1:56" ht="16.5">
      <c r="A307" s="251"/>
      <c r="B307" s="251"/>
      <c r="C307" s="251"/>
      <c r="D307" s="251"/>
      <c r="E307" s="251"/>
      <c r="F307" s="251"/>
      <c r="G307" s="251"/>
      <c r="H307" s="251"/>
      <c r="I307" s="251"/>
      <c r="J307" s="251"/>
      <c r="K307" s="251"/>
      <c r="L307" s="251"/>
      <c r="M307" s="251"/>
      <c r="N307" s="251"/>
      <c r="O307" s="251"/>
      <c r="P307" s="251"/>
      <c r="Q307" s="251"/>
      <c r="R307" s="296"/>
      <c r="S307" s="251"/>
      <c r="T307" s="251"/>
      <c r="U307" s="251"/>
      <c r="V307" s="251"/>
      <c r="W307" s="251"/>
      <c r="X307" s="251"/>
      <c r="Y307" s="251"/>
      <c r="Z307" s="251"/>
      <c r="AA307" s="251"/>
      <c r="AB307" s="251"/>
      <c r="AC307" s="251"/>
      <c r="AD307" s="251"/>
      <c r="AE307" s="251"/>
      <c r="AF307" s="251"/>
      <c r="AG307" s="251"/>
      <c r="AH307" s="251"/>
      <c r="AI307" s="251"/>
      <c r="AJ307" s="251"/>
      <c r="AK307" s="251"/>
      <c r="AL307" s="251"/>
      <c r="AM307" s="251"/>
      <c r="AN307" s="251"/>
      <c r="AO307" s="296"/>
      <c r="AP307" s="296"/>
      <c r="AQ307" s="296"/>
      <c r="AR307" s="296"/>
      <c r="AS307" s="296"/>
      <c r="AT307" s="296"/>
      <c r="AU307" s="296"/>
      <c r="AV307" s="296"/>
      <c r="AW307" s="296"/>
      <c r="AX307" s="296"/>
      <c r="AY307" s="296"/>
      <c r="AZ307" s="296"/>
      <c r="BA307" s="296"/>
      <c r="BB307" s="296"/>
      <c r="BC307" s="296"/>
      <c r="BD307" s="296"/>
    </row>
    <row r="308" spans="1:56" ht="16.5">
      <c r="A308" s="251"/>
      <c r="B308" s="251"/>
      <c r="C308" s="251"/>
      <c r="D308" s="251"/>
      <c r="E308" s="251"/>
      <c r="F308" s="251"/>
      <c r="G308" s="251"/>
      <c r="H308" s="251"/>
      <c r="I308" s="251"/>
      <c r="J308" s="251"/>
      <c r="K308" s="251"/>
      <c r="L308" s="251"/>
      <c r="M308" s="251"/>
      <c r="N308" s="251"/>
      <c r="O308" s="251"/>
      <c r="P308" s="251"/>
      <c r="Q308" s="251"/>
      <c r="R308" s="296"/>
      <c r="S308" s="251"/>
      <c r="T308" s="251"/>
      <c r="U308" s="251"/>
      <c r="V308" s="251"/>
      <c r="W308" s="251"/>
      <c r="X308" s="251"/>
      <c r="Y308" s="251"/>
      <c r="Z308" s="251"/>
      <c r="AA308" s="251"/>
      <c r="AB308" s="251"/>
      <c r="AC308" s="251"/>
      <c r="AD308" s="251"/>
      <c r="AE308" s="251"/>
      <c r="AF308" s="251"/>
      <c r="AG308" s="251"/>
      <c r="AH308" s="251"/>
      <c r="AI308" s="251"/>
      <c r="AJ308" s="251"/>
      <c r="AK308" s="251"/>
      <c r="AL308" s="251"/>
      <c r="AM308" s="251"/>
      <c r="AN308" s="251"/>
      <c r="AO308" s="296"/>
      <c r="AP308" s="296"/>
      <c r="AQ308" s="296"/>
      <c r="AR308" s="296"/>
      <c r="AS308" s="296"/>
      <c r="AT308" s="296"/>
      <c r="AU308" s="296"/>
      <c r="AV308" s="296"/>
      <c r="AW308" s="296"/>
      <c r="AX308" s="296"/>
      <c r="AY308" s="296"/>
      <c r="AZ308" s="296"/>
      <c r="BA308" s="296"/>
      <c r="BB308" s="296"/>
      <c r="BC308" s="296"/>
      <c r="BD308" s="296"/>
    </row>
    <row r="309" spans="1:56" ht="16.5">
      <c r="A309" s="251"/>
      <c r="B309" s="251"/>
      <c r="C309" s="251"/>
      <c r="D309" s="251"/>
      <c r="E309" s="251"/>
      <c r="F309" s="251"/>
      <c r="G309" s="251"/>
      <c r="H309" s="251"/>
      <c r="I309" s="251"/>
      <c r="J309" s="251"/>
      <c r="K309" s="251"/>
      <c r="L309" s="251"/>
      <c r="M309" s="251"/>
      <c r="N309" s="251"/>
      <c r="O309" s="251"/>
      <c r="P309" s="251"/>
      <c r="Q309" s="251"/>
      <c r="R309" s="296"/>
      <c r="S309" s="251"/>
      <c r="T309" s="251"/>
      <c r="U309" s="251"/>
      <c r="V309" s="251"/>
      <c r="W309" s="251"/>
      <c r="X309" s="251"/>
      <c r="Y309" s="251"/>
      <c r="Z309" s="251"/>
      <c r="AA309" s="251"/>
      <c r="AB309" s="251"/>
      <c r="AC309" s="251"/>
      <c r="AD309" s="251"/>
      <c r="AE309" s="251"/>
      <c r="AF309" s="251"/>
      <c r="AG309" s="251"/>
      <c r="AH309" s="251"/>
      <c r="AI309" s="251"/>
      <c r="AJ309" s="251"/>
      <c r="AK309" s="251"/>
      <c r="AL309" s="251"/>
      <c r="AM309" s="251"/>
      <c r="AN309" s="251"/>
      <c r="AO309" s="296"/>
      <c r="AP309" s="296"/>
      <c r="AQ309" s="296"/>
      <c r="AR309" s="296"/>
      <c r="AS309" s="296"/>
      <c r="AT309" s="296"/>
      <c r="AU309" s="296"/>
      <c r="AV309" s="296"/>
      <c r="AW309" s="296"/>
      <c r="AX309" s="296"/>
      <c r="AY309" s="296"/>
      <c r="AZ309" s="296"/>
      <c r="BA309" s="296"/>
      <c r="BB309" s="296"/>
      <c r="BC309" s="296"/>
      <c r="BD309" s="296"/>
    </row>
    <row r="310" spans="1:56" ht="16.5">
      <c r="A310" s="251"/>
      <c r="B310" s="251"/>
      <c r="C310" s="251"/>
      <c r="D310" s="251"/>
      <c r="E310" s="251"/>
      <c r="F310" s="251"/>
      <c r="G310" s="251"/>
      <c r="H310" s="251"/>
      <c r="I310" s="251"/>
      <c r="J310" s="251"/>
      <c r="K310" s="251"/>
      <c r="L310" s="251"/>
      <c r="M310" s="251"/>
      <c r="N310" s="251"/>
      <c r="O310" s="251"/>
      <c r="P310" s="251"/>
      <c r="Q310" s="251"/>
      <c r="R310" s="296"/>
      <c r="S310" s="251"/>
      <c r="T310" s="251"/>
      <c r="U310" s="251"/>
      <c r="V310" s="251"/>
      <c r="W310" s="251"/>
      <c r="X310" s="251"/>
      <c r="Y310" s="251"/>
      <c r="Z310" s="251"/>
      <c r="AA310" s="251"/>
      <c r="AB310" s="251"/>
      <c r="AC310" s="251"/>
      <c r="AD310" s="251"/>
      <c r="AE310" s="251"/>
      <c r="AF310" s="251"/>
      <c r="AG310" s="251"/>
      <c r="AH310" s="251"/>
      <c r="AI310" s="251"/>
      <c r="AJ310" s="251"/>
      <c r="AK310" s="251"/>
      <c r="AL310" s="251"/>
      <c r="AM310" s="251"/>
      <c r="AN310" s="251"/>
      <c r="AO310" s="296"/>
      <c r="AP310" s="296"/>
      <c r="AQ310" s="296"/>
      <c r="AR310" s="296"/>
      <c r="AS310" s="296"/>
      <c r="AT310" s="296"/>
      <c r="AU310" s="296"/>
      <c r="AV310" s="296"/>
      <c r="AW310" s="296"/>
      <c r="AX310" s="296"/>
      <c r="AY310" s="296"/>
      <c r="AZ310" s="296"/>
      <c r="BA310" s="296"/>
      <c r="BB310" s="296"/>
      <c r="BC310" s="296"/>
      <c r="BD310" s="296"/>
    </row>
    <row r="311" spans="1:56" ht="16.5">
      <c r="A311" s="251"/>
      <c r="B311" s="251"/>
      <c r="C311" s="251"/>
      <c r="D311" s="251"/>
      <c r="E311" s="251"/>
      <c r="F311" s="251"/>
      <c r="G311" s="251"/>
      <c r="H311" s="251"/>
      <c r="I311" s="251"/>
      <c r="J311" s="251"/>
      <c r="K311" s="251"/>
      <c r="L311" s="251"/>
      <c r="M311" s="251"/>
      <c r="N311" s="251"/>
      <c r="O311" s="251"/>
      <c r="P311" s="251"/>
      <c r="Q311" s="251"/>
      <c r="R311" s="296"/>
      <c r="S311" s="251"/>
      <c r="T311" s="251"/>
      <c r="U311" s="251"/>
      <c r="V311" s="251"/>
      <c r="W311" s="251"/>
      <c r="X311" s="251"/>
      <c r="Y311" s="251"/>
      <c r="Z311" s="251"/>
      <c r="AA311" s="251"/>
      <c r="AB311" s="251"/>
      <c r="AC311" s="251"/>
      <c r="AD311" s="251"/>
      <c r="AE311" s="251"/>
      <c r="AF311" s="251"/>
      <c r="AG311" s="251"/>
      <c r="AH311" s="251"/>
      <c r="AI311" s="251"/>
      <c r="AJ311" s="251"/>
      <c r="AK311" s="251"/>
      <c r="AL311" s="251"/>
      <c r="AM311" s="251"/>
      <c r="AN311" s="251"/>
      <c r="AO311" s="296"/>
      <c r="AP311" s="296"/>
      <c r="AQ311" s="296"/>
      <c r="AR311" s="296"/>
      <c r="AS311" s="296"/>
      <c r="AT311" s="296"/>
      <c r="AU311" s="296"/>
      <c r="AV311" s="296"/>
      <c r="AW311" s="296"/>
      <c r="AX311" s="296"/>
      <c r="AY311" s="296"/>
      <c r="AZ311" s="296"/>
      <c r="BA311" s="296"/>
      <c r="BB311" s="296"/>
      <c r="BC311" s="296"/>
      <c r="BD311" s="296"/>
    </row>
    <row r="312" spans="1:56" ht="16.5">
      <c r="A312" s="251"/>
      <c r="B312" s="251"/>
      <c r="C312" s="251"/>
      <c r="D312" s="251"/>
      <c r="E312" s="251"/>
      <c r="F312" s="251"/>
      <c r="G312" s="251"/>
      <c r="H312" s="251"/>
      <c r="I312" s="251"/>
      <c r="J312" s="251"/>
      <c r="K312" s="251"/>
      <c r="L312" s="251"/>
      <c r="M312" s="251"/>
      <c r="N312" s="251"/>
      <c r="O312" s="251"/>
      <c r="P312" s="251"/>
      <c r="Q312" s="251"/>
      <c r="R312" s="296"/>
      <c r="S312" s="251"/>
      <c r="T312" s="251"/>
      <c r="U312" s="251"/>
      <c r="V312" s="251"/>
      <c r="W312" s="251"/>
      <c r="X312" s="251"/>
      <c r="Y312" s="251"/>
      <c r="Z312" s="251"/>
      <c r="AA312" s="251"/>
      <c r="AB312" s="251"/>
      <c r="AC312" s="251"/>
      <c r="AD312" s="251"/>
      <c r="AE312" s="251"/>
      <c r="AF312" s="251"/>
      <c r="AG312" s="251"/>
      <c r="AH312" s="251"/>
      <c r="AI312" s="251"/>
      <c r="AJ312" s="251"/>
      <c r="AK312" s="251"/>
      <c r="AL312" s="251"/>
      <c r="AM312" s="251"/>
      <c r="AN312" s="251"/>
      <c r="AO312" s="296"/>
      <c r="AP312" s="296"/>
      <c r="AQ312" s="296"/>
      <c r="AR312" s="296"/>
      <c r="AS312" s="296"/>
      <c r="AT312" s="296"/>
      <c r="AU312" s="296"/>
      <c r="AV312" s="296"/>
      <c r="AW312" s="296"/>
      <c r="AX312" s="296"/>
      <c r="AY312" s="296"/>
      <c r="AZ312" s="296"/>
      <c r="BA312" s="296"/>
      <c r="BB312" s="296"/>
      <c r="BC312" s="296"/>
      <c r="BD312" s="296"/>
    </row>
    <row r="313" spans="1:56" ht="16.5">
      <c r="A313" s="251"/>
      <c r="B313" s="251"/>
      <c r="C313" s="251"/>
      <c r="D313" s="251"/>
      <c r="E313" s="251"/>
      <c r="F313" s="251"/>
      <c r="G313" s="251"/>
      <c r="H313" s="251"/>
      <c r="I313" s="251"/>
      <c r="J313" s="251"/>
      <c r="K313" s="251"/>
      <c r="L313" s="251"/>
      <c r="M313" s="251"/>
      <c r="N313" s="251"/>
      <c r="O313" s="251"/>
      <c r="P313" s="251"/>
      <c r="Q313" s="251"/>
      <c r="R313" s="296"/>
      <c r="S313" s="251"/>
      <c r="T313" s="251"/>
      <c r="U313" s="251"/>
      <c r="V313" s="251"/>
      <c r="W313" s="251"/>
      <c r="X313" s="251"/>
      <c r="Y313" s="251"/>
      <c r="Z313" s="251"/>
      <c r="AA313" s="251"/>
      <c r="AB313" s="251"/>
      <c r="AC313" s="251"/>
      <c r="AD313" s="251"/>
      <c r="AE313" s="251"/>
      <c r="AF313" s="251"/>
      <c r="AG313" s="251"/>
      <c r="AH313" s="251"/>
      <c r="AI313" s="251"/>
      <c r="AJ313" s="251"/>
      <c r="AK313" s="251"/>
      <c r="AL313" s="251"/>
      <c r="AM313" s="251"/>
      <c r="AN313" s="251"/>
      <c r="AO313" s="296"/>
      <c r="AP313" s="296"/>
      <c r="AQ313" s="296"/>
      <c r="AR313" s="296"/>
      <c r="AS313" s="296"/>
      <c r="AT313" s="296"/>
      <c r="AU313" s="296"/>
      <c r="AV313" s="296"/>
      <c r="AW313" s="296"/>
      <c r="AX313" s="296"/>
      <c r="AY313" s="296"/>
      <c r="AZ313" s="296"/>
      <c r="BA313" s="296"/>
      <c r="BB313" s="296"/>
      <c r="BC313" s="296"/>
      <c r="BD313" s="296"/>
    </row>
    <row r="314" spans="1:56" ht="16.5">
      <c r="A314" s="251"/>
      <c r="B314" s="251"/>
      <c r="C314" s="251"/>
      <c r="D314" s="251"/>
      <c r="E314" s="251"/>
      <c r="F314" s="251"/>
      <c r="G314" s="251"/>
      <c r="H314" s="251"/>
      <c r="I314" s="251"/>
      <c r="J314" s="251"/>
      <c r="K314" s="251"/>
      <c r="L314" s="251"/>
      <c r="M314" s="251"/>
      <c r="N314" s="251"/>
      <c r="O314" s="251"/>
      <c r="P314" s="251"/>
      <c r="Q314" s="251"/>
      <c r="R314" s="296"/>
      <c r="S314" s="251"/>
      <c r="T314" s="251"/>
      <c r="U314" s="251"/>
      <c r="V314" s="251"/>
      <c r="W314" s="251"/>
      <c r="X314" s="251"/>
      <c r="Y314" s="251"/>
      <c r="Z314" s="251"/>
      <c r="AA314" s="251"/>
      <c r="AB314" s="251"/>
      <c r="AC314" s="251"/>
      <c r="AD314" s="251"/>
      <c r="AE314" s="251"/>
      <c r="AF314" s="251"/>
      <c r="AG314" s="251"/>
      <c r="AH314" s="251"/>
      <c r="AI314" s="251"/>
      <c r="AJ314" s="251"/>
      <c r="AK314" s="251"/>
      <c r="AL314" s="251"/>
      <c r="AM314" s="251"/>
      <c r="AN314" s="251"/>
      <c r="AO314" s="296"/>
      <c r="AP314" s="296"/>
      <c r="AQ314" s="296"/>
      <c r="AR314" s="296"/>
      <c r="AS314" s="296"/>
      <c r="AT314" s="296"/>
      <c r="AU314" s="296"/>
      <c r="AV314" s="296"/>
      <c r="AW314" s="296"/>
      <c r="AX314" s="296"/>
      <c r="AY314" s="296"/>
      <c r="AZ314" s="296"/>
      <c r="BA314" s="296"/>
      <c r="BB314" s="296"/>
      <c r="BC314" s="296"/>
      <c r="BD314" s="296"/>
    </row>
    <row r="315" spans="1:56" ht="16.5">
      <c r="A315" s="251"/>
      <c r="B315" s="251"/>
      <c r="C315" s="251"/>
      <c r="D315" s="251"/>
      <c r="E315" s="251"/>
      <c r="F315" s="251"/>
      <c r="G315" s="251"/>
      <c r="H315" s="251"/>
      <c r="I315" s="251"/>
      <c r="J315" s="251"/>
      <c r="K315" s="251"/>
      <c r="L315" s="251"/>
      <c r="M315" s="251"/>
      <c r="N315" s="251"/>
      <c r="O315" s="251"/>
      <c r="P315" s="251"/>
      <c r="Q315" s="251"/>
      <c r="R315" s="296"/>
      <c r="S315" s="251"/>
      <c r="T315" s="251"/>
      <c r="U315" s="251"/>
      <c r="V315" s="251"/>
      <c r="W315" s="251"/>
      <c r="X315" s="251"/>
      <c r="Y315" s="251"/>
      <c r="Z315" s="251"/>
      <c r="AA315" s="251"/>
      <c r="AB315" s="251"/>
      <c r="AC315" s="251"/>
      <c r="AD315" s="251"/>
      <c r="AE315" s="251"/>
      <c r="AF315" s="251"/>
      <c r="AG315" s="251"/>
      <c r="AH315" s="251"/>
      <c r="AI315" s="251"/>
      <c r="AJ315" s="251"/>
      <c r="AK315" s="251"/>
      <c r="AL315" s="251"/>
      <c r="AM315" s="251"/>
      <c r="AN315" s="251"/>
      <c r="AO315" s="296"/>
      <c r="AP315" s="296"/>
      <c r="AQ315" s="296"/>
      <c r="AR315" s="296"/>
      <c r="AS315" s="296"/>
      <c r="AT315" s="296"/>
      <c r="AU315" s="296"/>
      <c r="AV315" s="296"/>
      <c r="AW315" s="296"/>
      <c r="AX315" s="296"/>
      <c r="AY315" s="296"/>
      <c r="AZ315" s="296"/>
      <c r="BA315" s="296"/>
      <c r="BB315" s="296"/>
      <c r="BC315" s="296"/>
      <c r="BD315" s="296"/>
    </row>
    <row r="316" spans="1:56" ht="16.5">
      <c r="A316" s="251"/>
      <c r="B316" s="251"/>
      <c r="C316" s="251"/>
      <c r="D316" s="251"/>
      <c r="E316" s="251"/>
      <c r="F316" s="251"/>
      <c r="G316" s="251"/>
      <c r="H316" s="251"/>
      <c r="I316" s="251"/>
      <c r="J316" s="251"/>
      <c r="K316" s="251"/>
      <c r="L316" s="251"/>
      <c r="M316" s="251"/>
      <c r="N316" s="251"/>
      <c r="O316" s="251"/>
      <c r="P316" s="251"/>
      <c r="Q316" s="251"/>
      <c r="R316" s="296"/>
      <c r="S316" s="251"/>
      <c r="T316" s="251"/>
      <c r="U316" s="251"/>
      <c r="V316" s="251"/>
      <c r="W316" s="251"/>
      <c r="X316" s="251"/>
      <c r="Y316" s="251"/>
      <c r="Z316" s="251"/>
      <c r="AA316" s="251"/>
      <c r="AB316" s="251"/>
      <c r="AC316" s="251"/>
      <c r="AD316" s="251"/>
      <c r="AE316" s="251"/>
      <c r="AF316" s="251"/>
      <c r="AG316" s="251"/>
      <c r="AH316" s="251"/>
      <c r="AI316" s="251"/>
      <c r="AJ316" s="251"/>
      <c r="AK316" s="251"/>
      <c r="AL316" s="251"/>
      <c r="AM316" s="251"/>
      <c r="AN316" s="251"/>
      <c r="AO316" s="296"/>
      <c r="AP316" s="296"/>
      <c r="AQ316" s="296"/>
      <c r="AR316" s="296"/>
      <c r="AS316" s="296"/>
      <c r="AT316" s="296"/>
      <c r="AU316" s="296"/>
      <c r="AV316" s="296"/>
      <c r="AW316" s="296"/>
      <c r="AX316" s="296"/>
      <c r="AY316" s="296"/>
      <c r="AZ316" s="296"/>
      <c r="BA316" s="296"/>
      <c r="BB316" s="296"/>
      <c r="BC316" s="296"/>
      <c r="BD316" s="296"/>
    </row>
    <row r="317" spans="1:56" ht="16.5">
      <c r="A317" s="251"/>
      <c r="B317" s="251"/>
      <c r="C317" s="251"/>
      <c r="D317" s="251"/>
      <c r="E317" s="251"/>
      <c r="F317" s="251"/>
      <c r="G317" s="251"/>
      <c r="H317" s="251"/>
      <c r="I317" s="251"/>
      <c r="J317" s="251"/>
      <c r="K317" s="251"/>
      <c r="L317" s="251"/>
      <c r="M317" s="251"/>
      <c r="N317" s="251"/>
      <c r="O317" s="251"/>
      <c r="P317" s="251"/>
      <c r="Q317" s="251"/>
      <c r="R317" s="296"/>
      <c r="S317" s="251"/>
      <c r="T317" s="251"/>
      <c r="U317" s="251"/>
      <c r="V317" s="251"/>
      <c r="W317" s="251"/>
      <c r="X317" s="251"/>
      <c r="Y317" s="251"/>
      <c r="Z317" s="251"/>
      <c r="AA317" s="251"/>
      <c r="AB317" s="251"/>
      <c r="AC317" s="251"/>
      <c r="AD317" s="251"/>
      <c r="AE317" s="251"/>
      <c r="AF317" s="251"/>
      <c r="AG317" s="251"/>
      <c r="AH317" s="251"/>
      <c r="AI317" s="251"/>
      <c r="AJ317" s="251"/>
      <c r="AK317" s="251"/>
      <c r="AL317" s="251"/>
      <c r="AM317" s="251"/>
      <c r="AN317" s="251"/>
      <c r="AO317" s="296"/>
      <c r="AP317" s="296"/>
      <c r="AQ317" s="296"/>
      <c r="AR317" s="296"/>
      <c r="AS317" s="296"/>
      <c r="AT317" s="296"/>
      <c r="AU317" s="296"/>
      <c r="AV317" s="296"/>
      <c r="AW317" s="296"/>
      <c r="AX317" s="296"/>
      <c r="AY317" s="296"/>
      <c r="AZ317" s="296"/>
      <c r="BA317" s="296"/>
      <c r="BB317" s="296"/>
      <c r="BC317" s="296"/>
      <c r="BD317" s="296"/>
    </row>
    <row r="318" spans="1:56" ht="16.5">
      <c r="A318" s="251"/>
      <c r="B318" s="251"/>
      <c r="C318" s="251"/>
      <c r="D318" s="251"/>
      <c r="E318" s="251"/>
      <c r="F318" s="251"/>
      <c r="G318" s="251"/>
      <c r="H318" s="251"/>
      <c r="I318" s="251"/>
      <c r="J318" s="251"/>
      <c r="K318" s="251"/>
      <c r="L318" s="251"/>
      <c r="M318" s="251"/>
      <c r="N318" s="251"/>
      <c r="O318" s="251"/>
      <c r="P318" s="251"/>
      <c r="Q318" s="251"/>
      <c r="R318" s="296"/>
      <c r="S318" s="251"/>
      <c r="T318" s="251"/>
      <c r="U318" s="251"/>
      <c r="V318" s="251"/>
      <c r="W318" s="251"/>
      <c r="X318" s="251"/>
      <c r="Y318" s="251"/>
      <c r="Z318" s="251"/>
      <c r="AA318" s="251"/>
      <c r="AB318" s="251"/>
      <c r="AC318" s="251"/>
      <c r="AD318" s="251"/>
      <c r="AE318" s="251"/>
      <c r="AF318" s="251"/>
      <c r="AG318" s="251"/>
      <c r="AH318" s="251"/>
      <c r="AI318" s="251"/>
      <c r="AJ318" s="251"/>
      <c r="AK318" s="251"/>
      <c r="AL318" s="251"/>
      <c r="AM318" s="251"/>
      <c r="AN318" s="251"/>
      <c r="AO318" s="296"/>
      <c r="AP318" s="296"/>
      <c r="AQ318" s="296"/>
      <c r="AR318" s="296"/>
      <c r="AS318" s="296"/>
      <c r="AT318" s="296"/>
      <c r="AU318" s="296"/>
      <c r="AV318" s="296"/>
      <c r="AW318" s="296"/>
      <c r="AX318" s="296"/>
      <c r="AY318" s="296"/>
      <c r="AZ318" s="296"/>
      <c r="BA318" s="296"/>
      <c r="BB318" s="296"/>
      <c r="BC318" s="296"/>
      <c r="BD318" s="296"/>
    </row>
    <row r="319" spans="1:56" ht="16.5">
      <c r="A319" s="251"/>
      <c r="B319" s="251"/>
      <c r="C319" s="251"/>
      <c r="D319" s="251"/>
      <c r="E319" s="251"/>
      <c r="F319" s="251"/>
      <c r="G319" s="251"/>
      <c r="H319" s="251"/>
      <c r="I319" s="251"/>
      <c r="J319" s="251"/>
      <c r="K319" s="251"/>
      <c r="L319" s="251"/>
      <c r="M319" s="251"/>
      <c r="N319" s="251"/>
      <c r="O319" s="251"/>
      <c r="P319" s="251"/>
      <c r="Q319" s="251"/>
      <c r="R319" s="296"/>
      <c r="S319" s="251"/>
      <c r="T319" s="251"/>
      <c r="U319" s="251"/>
      <c r="V319" s="251"/>
      <c r="W319" s="251"/>
      <c r="X319" s="251"/>
      <c r="Y319" s="251"/>
      <c r="Z319" s="251"/>
      <c r="AA319" s="251"/>
      <c r="AB319" s="251"/>
      <c r="AC319" s="251"/>
      <c r="AD319" s="251"/>
      <c r="AE319" s="251"/>
      <c r="AF319" s="251"/>
      <c r="AG319" s="251"/>
      <c r="AH319" s="251"/>
      <c r="AI319" s="251"/>
      <c r="AJ319" s="251"/>
      <c r="AK319" s="251"/>
      <c r="AL319" s="251"/>
      <c r="AM319" s="251"/>
      <c r="AN319" s="251"/>
      <c r="AO319" s="296"/>
      <c r="AP319" s="296"/>
      <c r="AQ319" s="296"/>
      <c r="AR319" s="296"/>
      <c r="AS319" s="296"/>
      <c r="AT319" s="296"/>
      <c r="AU319" s="296"/>
      <c r="AV319" s="296"/>
      <c r="AW319" s="296"/>
      <c r="AX319" s="296"/>
      <c r="AY319" s="296"/>
      <c r="AZ319" s="296"/>
      <c r="BA319" s="296"/>
      <c r="BB319" s="296"/>
      <c r="BC319" s="296"/>
      <c r="BD319" s="296"/>
    </row>
    <row r="320" spans="1:56" ht="16.5">
      <c r="A320" s="251"/>
      <c r="B320" s="251"/>
      <c r="C320" s="251"/>
      <c r="D320" s="251"/>
      <c r="E320" s="251"/>
      <c r="F320" s="251"/>
      <c r="G320" s="251"/>
      <c r="H320" s="251"/>
      <c r="I320" s="251"/>
      <c r="J320" s="251"/>
      <c r="K320" s="251"/>
      <c r="L320" s="251"/>
      <c r="M320" s="251"/>
      <c r="N320" s="251"/>
      <c r="O320" s="251"/>
      <c r="P320" s="251"/>
      <c r="Q320" s="251"/>
      <c r="R320" s="296"/>
      <c r="S320" s="251"/>
      <c r="T320" s="251"/>
      <c r="U320" s="251"/>
      <c r="V320" s="251"/>
      <c r="W320" s="251"/>
      <c r="X320" s="251"/>
      <c r="Y320" s="251"/>
      <c r="Z320" s="251"/>
      <c r="AA320" s="251"/>
      <c r="AB320" s="251"/>
      <c r="AC320" s="251"/>
      <c r="AD320" s="251"/>
      <c r="AE320" s="251"/>
      <c r="AF320" s="251"/>
      <c r="AG320" s="251"/>
      <c r="AH320" s="251"/>
      <c r="AI320" s="251"/>
      <c r="AJ320" s="251"/>
      <c r="AK320" s="251"/>
      <c r="AL320" s="251"/>
      <c r="AM320" s="251"/>
      <c r="AN320" s="251"/>
      <c r="AO320" s="296"/>
      <c r="AP320" s="296"/>
      <c r="AQ320" s="296"/>
      <c r="AR320" s="296"/>
      <c r="AS320" s="296"/>
      <c r="AT320" s="296"/>
      <c r="AU320" s="296"/>
      <c r="AV320" s="296"/>
      <c r="AW320" s="296"/>
      <c r="AX320" s="296"/>
      <c r="AY320" s="296"/>
      <c r="AZ320" s="296"/>
      <c r="BA320" s="296"/>
      <c r="BB320" s="296"/>
      <c r="BC320" s="296"/>
      <c r="BD320" s="296"/>
    </row>
    <row r="321" spans="1:56" ht="16.5">
      <c r="A321" s="251"/>
      <c r="B321" s="251"/>
      <c r="C321" s="251"/>
      <c r="D321" s="251"/>
      <c r="E321" s="251"/>
      <c r="F321" s="251"/>
      <c r="G321" s="251"/>
      <c r="H321" s="251"/>
      <c r="I321" s="251"/>
      <c r="J321" s="251"/>
      <c r="K321" s="251"/>
      <c r="L321" s="251"/>
      <c r="M321" s="251"/>
      <c r="N321" s="251"/>
      <c r="O321" s="251"/>
      <c r="P321" s="251"/>
      <c r="Q321" s="251"/>
      <c r="R321" s="296"/>
      <c r="S321" s="251"/>
      <c r="T321" s="251"/>
      <c r="U321" s="251"/>
      <c r="V321" s="251"/>
      <c r="W321" s="251"/>
      <c r="X321" s="251"/>
      <c r="Y321" s="251"/>
      <c r="Z321" s="251"/>
      <c r="AA321" s="251"/>
      <c r="AB321" s="251"/>
      <c r="AC321" s="251"/>
      <c r="AD321" s="251"/>
      <c r="AE321" s="251"/>
      <c r="AF321" s="251"/>
      <c r="AG321" s="251"/>
      <c r="AH321" s="251"/>
      <c r="AI321" s="251"/>
      <c r="AJ321" s="251"/>
      <c r="AK321" s="251"/>
      <c r="AL321" s="251"/>
      <c r="AM321" s="251"/>
      <c r="AN321" s="251"/>
      <c r="AO321" s="296"/>
      <c r="AP321" s="296"/>
      <c r="AQ321" s="296"/>
      <c r="AR321" s="296"/>
      <c r="AS321" s="296"/>
      <c r="AT321" s="296"/>
      <c r="AU321" s="296"/>
      <c r="AV321" s="296"/>
      <c r="AW321" s="296"/>
      <c r="AX321" s="296"/>
      <c r="AY321" s="296"/>
      <c r="AZ321" s="296"/>
      <c r="BA321" s="296"/>
      <c r="BB321" s="296"/>
      <c r="BC321" s="296"/>
      <c r="BD321" s="296"/>
    </row>
    <row r="322" spans="1:56" ht="16.5">
      <c r="A322" s="251"/>
      <c r="B322" s="251"/>
      <c r="C322" s="251"/>
      <c r="D322" s="251"/>
      <c r="E322" s="251"/>
      <c r="F322" s="251"/>
      <c r="G322" s="251"/>
      <c r="H322" s="251"/>
      <c r="I322" s="251"/>
      <c r="J322" s="251"/>
      <c r="K322" s="251"/>
      <c r="L322" s="251"/>
      <c r="M322" s="251"/>
      <c r="N322" s="251"/>
      <c r="O322" s="251"/>
      <c r="P322" s="251"/>
      <c r="Q322" s="251"/>
      <c r="R322" s="296"/>
      <c r="S322" s="251"/>
      <c r="T322" s="251"/>
      <c r="U322" s="251"/>
      <c r="V322" s="251"/>
      <c r="W322" s="251"/>
      <c r="X322" s="251"/>
      <c r="Y322" s="251"/>
      <c r="Z322" s="251"/>
      <c r="AA322" s="251"/>
      <c r="AB322" s="251"/>
      <c r="AC322" s="251"/>
      <c r="AD322" s="251"/>
      <c r="AE322" s="251"/>
      <c r="AF322" s="251"/>
      <c r="AG322" s="251"/>
      <c r="AH322" s="251"/>
      <c r="AI322" s="251"/>
      <c r="AJ322" s="251"/>
      <c r="AK322" s="251"/>
      <c r="AL322" s="251"/>
      <c r="AM322" s="251"/>
      <c r="AN322" s="251"/>
      <c r="AO322" s="296"/>
      <c r="AP322" s="296"/>
      <c r="AQ322" s="296"/>
      <c r="AR322" s="296"/>
      <c r="AS322" s="296"/>
      <c r="AT322" s="296"/>
      <c r="AU322" s="296"/>
      <c r="AV322" s="296"/>
      <c r="AW322" s="296"/>
      <c r="AX322" s="296"/>
      <c r="AY322" s="296"/>
      <c r="AZ322" s="296"/>
      <c r="BA322" s="296"/>
      <c r="BB322" s="296"/>
      <c r="BC322" s="296"/>
      <c r="BD322" s="296"/>
    </row>
    <row r="323" spans="1:56" ht="16.5">
      <c r="A323" s="251"/>
      <c r="B323" s="251"/>
      <c r="C323" s="251"/>
      <c r="D323" s="251"/>
      <c r="E323" s="251"/>
      <c r="F323" s="251"/>
      <c r="G323" s="251"/>
      <c r="H323" s="251"/>
      <c r="I323" s="251"/>
      <c r="J323" s="251"/>
      <c r="K323" s="251"/>
      <c r="L323" s="251"/>
      <c r="M323" s="251"/>
      <c r="N323" s="251"/>
      <c r="O323" s="251"/>
      <c r="P323" s="251"/>
      <c r="Q323" s="251"/>
      <c r="R323" s="296"/>
      <c r="S323" s="251"/>
      <c r="T323" s="251"/>
      <c r="U323" s="251"/>
      <c r="V323" s="251"/>
      <c r="W323" s="251"/>
      <c r="X323" s="251"/>
      <c r="Y323" s="251"/>
      <c r="Z323" s="251"/>
      <c r="AA323" s="251"/>
      <c r="AB323" s="251"/>
      <c r="AC323" s="251"/>
      <c r="AD323" s="251"/>
      <c r="AE323" s="251"/>
      <c r="AF323" s="251"/>
      <c r="AG323" s="251"/>
      <c r="AH323" s="251"/>
      <c r="AI323" s="251"/>
      <c r="AJ323" s="251"/>
      <c r="AK323" s="251"/>
      <c r="AL323" s="251"/>
      <c r="AM323" s="251"/>
      <c r="AN323" s="251"/>
      <c r="AO323" s="296"/>
      <c r="AP323" s="296"/>
      <c r="AQ323" s="296"/>
      <c r="AR323" s="296"/>
      <c r="AS323" s="296"/>
      <c r="AT323" s="296"/>
      <c r="AU323" s="296"/>
      <c r="AV323" s="296"/>
      <c r="AW323" s="296"/>
      <c r="AX323" s="296"/>
      <c r="AY323" s="296"/>
      <c r="AZ323" s="296"/>
      <c r="BA323" s="296"/>
      <c r="BB323" s="296"/>
      <c r="BC323" s="296"/>
      <c r="BD323" s="296"/>
    </row>
    <row r="324" spans="1:56" ht="16.5">
      <c r="A324" s="251"/>
      <c r="B324" s="251"/>
      <c r="C324" s="251"/>
      <c r="D324" s="251"/>
      <c r="E324" s="251"/>
      <c r="F324" s="251"/>
      <c r="G324" s="251"/>
      <c r="H324" s="251"/>
      <c r="I324" s="251"/>
      <c r="J324" s="251"/>
      <c r="K324" s="251"/>
      <c r="L324" s="251"/>
      <c r="M324" s="251"/>
      <c r="N324" s="251"/>
      <c r="O324" s="251"/>
      <c r="P324" s="251"/>
      <c r="Q324" s="251"/>
      <c r="R324" s="296"/>
      <c r="S324" s="251"/>
      <c r="T324" s="251"/>
      <c r="U324" s="251"/>
      <c r="V324" s="251"/>
      <c r="W324" s="251"/>
      <c r="X324" s="251"/>
      <c r="Y324" s="251"/>
      <c r="Z324" s="251"/>
      <c r="AA324" s="251"/>
      <c r="AB324" s="251"/>
      <c r="AC324" s="251"/>
      <c r="AD324" s="251"/>
      <c r="AE324" s="251"/>
      <c r="AF324" s="251"/>
      <c r="AG324" s="251"/>
      <c r="AH324" s="251"/>
      <c r="AI324" s="251"/>
      <c r="AJ324" s="251"/>
      <c r="AK324" s="251"/>
      <c r="AL324" s="251"/>
      <c r="AM324" s="251"/>
      <c r="AN324" s="251"/>
      <c r="AO324" s="296"/>
      <c r="AP324" s="296"/>
      <c r="AQ324" s="296"/>
      <c r="AR324" s="296"/>
      <c r="AS324" s="296"/>
      <c r="AT324" s="296"/>
      <c r="AU324" s="296"/>
      <c r="AV324" s="296"/>
      <c r="AW324" s="296"/>
      <c r="AX324" s="296"/>
      <c r="AY324" s="296"/>
      <c r="AZ324" s="296"/>
      <c r="BA324" s="296"/>
      <c r="BB324" s="296"/>
      <c r="BC324" s="296"/>
      <c r="BD324" s="296"/>
    </row>
    <row r="325" spans="1:56" ht="16.5">
      <c r="A325" s="251"/>
      <c r="B325" s="251"/>
      <c r="C325" s="251"/>
      <c r="D325" s="251"/>
      <c r="E325" s="251"/>
      <c r="F325" s="251"/>
      <c r="G325" s="251"/>
      <c r="H325" s="251"/>
      <c r="I325" s="251"/>
      <c r="J325" s="251"/>
      <c r="K325" s="251"/>
      <c r="L325" s="251"/>
      <c r="M325" s="251"/>
      <c r="N325" s="251"/>
      <c r="O325" s="251"/>
      <c r="P325" s="251"/>
      <c r="Q325" s="251"/>
      <c r="R325" s="296"/>
      <c r="S325" s="251"/>
      <c r="T325" s="251"/>
      <c r="U325" s="251"/>
      <c r="V325" s="251"/>
      <c r="W325" s="251"/>
      <c r="X325" s="251"/>
      <c r="Y325" s="251"/>
      <c r="Z325" s="251"/>
      <c r="AA325" s="251"/>
      <c r="AB325" s="251"/>
      <c r="AC325" s="251"/>
      <c r="AD325" s="251"/>
      <c r="AE325" s="251"/>
      <c r="AF325" s="251"/>
      <c r="AG325" s="251"/>
      <c r="AH325" s="251"/>
      <c r="AI325" s="251"/>
      <c r="AJ325" s="251"/>
      <c r="AK325" s="251"/>
      <c r="AL325" s="251"/>
      <c r="AM325" s="251"/>
      <c r="AN325" s="251"/>
      <c r="AO325" s="296"/>
      <c r="AP325" s="296"/>
      <c r="AQ325" s="296"/>
      <c r="AR325" s="296"/>
      <c r="AS325" s="296"/>
      <c r="AT325" s="296"/>
      <c r="AU325" s="296"/>
      <c r="AV325" s="296"/>
      <c r="AW325" s="296"/>
      <c r="AX325" s="296"/>
      <c r="AY325" s="296"/>
      <c r="AZ325" s="296"/>
      <c r="BA325" s="296"/>
      <c r="BB325" s="296"/>
      <c r="BC325" s="296"/>
      <c r="BD325" s="296"/>
    </row>
    <row r="326" spans="1:56" ht="16.5">
      <c r="A326" s="251"/>
      <c r="B326" s="251"/>
      <c r="C326" s="251"/>
      <c r="D326" s="251"/>
      <c r="E326" s="251"/>
      <c r="F326" s="251"/>
      <c r="G326" s="251"/>
      <c r="H326" s="251"/>
      <c r="I326" s="251"/>
      <c r="J326" s="251"/>
      <c r="K326" s="251"/>
      <c r="L326" s="251"/>
      <c r="M326" s="251"/>
      <c r="N326" s="251"/>
      <c r="O326" s="251"/>
      <c r="P326" s="251"/>
      <c r="Q326" s="251"/>
      <c r="R326" s="296"/>
      <c r="S326" s="251"/>
      <c r="T326" s="251"/>
      <c r="U326" s="251"/>
      <c r="V326" s="251"/>
      <c r="W326" s="251"/>
      <c r="X326" s="251"/>
      <c r="Y326" s="251"/>
      <c r="Z326" s="251"/>
      <c r="AA326" s="251"/>
      <c r="AB326" s="251"/>
      <c r="AC326" s="251"/>
      <c r="AD326" s="251"/>
      <c r="AE326" s="251"/>
      <c r="AF326" s="251"/>
      <c r="AG326" s="251"/>
      <c r="AH326" s="251"/>
      <c r="AI326" s="251"/>
      <c r="AJ326" s="251"/>
      <c r="AK326" s="251"/>
      <c r="AL326" s="251"/>
      <c r="AM326" s="251"/>
      <c r="AN326" s="251"/>
      <c r="AO326" s="296"/>
      <c r="AP326" s="296"/>
      <c r="AQ326" s="296"/>
      <c r="AR326" s="296"/>
      <c r="AS326" s="296"/>
      <c r="AT326" s="296"/>
      <c r="AU326" s="296"/>
      <c r="AV326" s="296"/>
      <c r="AW326" s="296"/>
      <c r="AX326" s="296"/>
      <c r="AY326" s="296"/>
      <c r="AZ326" s="296"/>
      <c r="BA326" s="296"/>
      <c r="BB326" s="296"/>
      <c r="BC326" s="296"/>
      <c r="BD326" s="296"/>
    </row>
    <row r="327" spans="1:56" ht="16.5">
      <c r="A327" s="251"/>
      <c r="B327" s="251"/>
      <c r="C327" s="251"/>
      <c r="D327" s="251"/>
      <c r="E327" s="251"/>
      <c r="F327" s="251"/>
      <c r="G327" s="251"/>
      <c r="H327" s="251"/>
      <c r="I327" s="251"/>
      <c r="J327" s="251"/>
      <c r="K327" s="251"/>
      <c r="L327" s="251"/>
      <c r="M327" s="251"/>
      <c r="N327" s="251"/>
      <c r="O327" s="251"/>
      <c r="P327" s="251"/>
      <c r="Q327" s="251"/>
      <c r="R327" s="296"/>
      <c r="S327" s="251"/>
      <c r="T327" s="251"/>
      <c r="U327" s="251"/>
      <c r="V327" s="251"/>
      <c r="W327" s="251"/>
      <c r="X327" s="251"/>
      <c r="Y327" s="251"/>
      <c r="Z327" s="251"/>
      <c r="AA327" s="251"/>
      <c r="AB327" s="251"/>
      <c r="AC327" s="251"/>
      <c r="AD327" s="251"/>
      <c r="AE327" s="251"/>
      <c r="AF327" s="251"/>
      <c r="AG327" s="251"/>
      <c r="AH327" s="251"/>
      <c r="AI327" s="251"/>
      <c r="AJ327" s="251"/>
      <c r="AK327" s="251"/>
      <c r="AL327" s="251"/>
      <c r="AM327" s="251"/>
      <c r="AN327" s="251"/>
      <c r="AO327" s="296"/>
      <c r="AP327" s="296"/>
      <c r="AQ327" s="296"/>
      <c r="AR327" s="296"/>
      <c r="AS327" s="296"/>
      <c r="AT327" s="296"/>
      <c r="AU327" s="296"/>
      <c r="AV327" s="296"/>
      <c r="AW327" s="296"/>
      <c r="AX327" s="296"/>
      <c r="AY327" s="296"/>
      <c r="AZ327" s="296"/>
      <c r="BA327" s="296"/>
      <c r="BB327" s="296"/>
      <c r="BC327" s="296"/>
      <c r="BD327" s="296"/>
    </row>
    <row r="328" spans="1:56" ht="16.5">
      <c r="A328" s="251"/>
      <c r="B328" s="251"/>
      <c r="C328" s="251"/>
      <c r="D328" s="251"/>
      <c r="E328" s="251"/>
      <c r="F328" s="251"/>
      <c r="G328" s="251"/>
      <c r="H328" s="251"/>
      <c r="I328" s="251"/>
      <c r="J328" s="251"/>
      <c r="K328" s="251"/>
      <c r="L328" s="251"/>
      <c r="M328" s="251"/>
      <c r="N328" s="251"/>
      <c r="O328" s="251"/>
      <c r="P328" s="251"/>
      <c r="Q328" s="251"/>
      <c r="R328" s="296"/>
      <c r="S328" s="251"/>
      <c r="T328" s="251"/>
      <c r="U328" s="251"/>
      <c r="V328" s="251"/>
      <c r="W328" s="251"/>
      <c r="X328" s="251"/>
      <c r="Y328" s="251"/>
      <c r="Z328" s="251"/>
      <c r="AA328" s="251"/>
      <c r="AB328" s="251"/>
      <c r="AC328" s="251"/>
      <c r="AD328" s="251"/>
      <c r="AE328" s="251"/>
      <c r="AF328" s="251"/>
      <c r="AG328" s="251"/>
      <c r="AH328" s="251"/>
      <c r="AI328" s="251"/>
      <c r="AJ328" s="251"/>
      <c r="AK328" s="251"/>
      <c r="AL328" s="251"/>
      <c r="AM328" s="251"/>
      <c r="AN328" s="251"/>
      <c r="AO328" s="296"/>
      <c r="AP328" s="296"/>
      <c r="AQ328" s="296"/>
      <c r="AR328" s="296"/>
      <c r="AS328" s="296"/>
      <c r="AT328" s="296"/>
      <c r="AU328" s="296"/>
      <c r="AV328" s="296"/>
      <c r="AW328" s="296"/>
      <c r="AX328" s="296"/>
      <c r="AY328" s="296"/>
      <c r="AZ328" s="296"/>
      <c r="BA328" s="296"/>
      <c r="BB328" s="296"/>
      <c r="BC328" s="296"/>
      <c r="BD328" s="296"/>
    </row>
    <row r="329" spans="1:56" ht="16.5">
      <c r="A329" s="251"/>
      <c r="B329" s="251"/>
      <c r="C329" s="251"/>
      <c r="D329" s="251"/>
      <c r="E329" s="251"/>
      <c r="F329" s="251"/>
      <c r="G329" s="251"/>
      <c r="H329" s="251"/>
      <c r="I329" s="251"/>
      <c r="J329" s="251"/>
      <c r="K329" s="251"/>
      <c r="L329" s="251"/>
      <c r="M329" s="251"/>
      <c r="N329" s="251"/>
      <c r="O329" s="251"/>
      <c r="P329" s="251"/>
      <c r="Q329" s="251"/>
      <c r="R329" s="296"/>
      <c r="S329" s="251"/>
      <c r="T329" s="251"/>
      <c r="U329" s="251"/>
      <c r="V329" s="251"/>
      <c r="W329" s="251"/>
      <c r="X329" s="251"/>
      <c r="Y329" s="251"/>
      <c r="Z329" s="251"/>
      <c r="AA329" s="251"/>
      <c r="AB329" s="251"/>
      <c r="AC329" s="251"/>
      <c r="AD329" s="251"/>
      <c r="AE329" s="251"/>
      <c r="AF329" s="251"/>
      <c r="AG329" s="251"/>
      <c r="AH329" s="251"/>
      <c r="AI329" s="251"/>
      <c r="AJ329" s="251"/>
      <c r="AK329" s="251"/>
      <c r="AL329" s="251"/>
      <c r="AM329" s="251"/>
      <c r="AN329" s="251"/>
      <c r="AO329" s="296"/>
      <c r="AP329" s="296"/>
      <c r="AQ329" s="296"/>
      <c r="AR329" s="296"/>
      <c r="AS329" s="296"/>
      <c r="AT329" s="296"/>
      <c r="AU329" s="296"/>
      <c r="AV329" s="296"/>
      <c r="AW329" s="296"/>
      <c r="AX329" s="296"/>
      <c r="AY329" s="296"/>
      <c r="AZ329" s="296"/>
      <c r="BA329" s="296"/>
      <c r="BB329" s="296"/>
      <c r="BC329" s="296"/>
      <c r="BD329" s="296"/>
    </row>
    <row r="330" spans="1:56" ht="16.5">
      <c r="A330" s="251"/>
      <c r="B330" s="251"/>
      <c r="C330" s="251"/>
      <c r="D330" s="251"/>
      <c r="E330" s="251"/>
      <c r="F330" s="251"/>
      <c r="G330" s="251"/>
      <c r="H330" s="251"/>
      <c r="I330" s="251"/>
      <c r="J330" s="251"/>
      <c r="K330" s="251"/>
      <c r="L330" s="251"/>
      <c r="M330" s="251"/>
      <c r="N330" s="251"/>
      <c r="O330" s="251"/>
      <c r="P330" s="251"/>
      <c r="Q330" s="251"/>
      <c r="R330" s="296"/>
      <c r="S330" s="251"/>
      <c r="T330" s="251"/>
      <c r="U330" s="251"/>
      <c r="V330" s="251"/>
      <c r="W330" s="251"/>
      <c r="X330" s="251"/>
      <c r="Y330" s="251"/>
      <c r="Z330" s="251"/>
      <c r="AA330" s="251"/>
      <c r="AB330" s="251"/>
      <c r="AC330" s="251"/>
      <c r="AD330" s="251"/>
      <c r="AE330" s="251"/>
      <c r="AF330" s="251"/>
      <c r="AG330" s="251"/>
      <c r="AH330" s="251"/>
      <c r="AI330" s="251"/>
      <c r="AJ330" s="251"/>
      <c r="AK330" s="251"/>
      <c r="AL330" s="251"/>
      <c r="AM330" s="251"/>
      <c r="AN330" s="251"/>
      <c r="AO330" s="296"/>
      <c r="AP330" s="296"/>
      <c r="AQ330" s="296"/>
      <c r="AR330" s="296"/>
      <c r="AS330" s="296"/>
      <c r="AT330" s="296"/>
      <c r="AU330" s="296"/>
      <c r="AV330" s="296"/>
      <c r="AW330" s="296"/>
      <c r="AX330" s="296"/>
      <c r="AY330" s="296"/>
      <c r="AZ330" s="296"/>
      <c r="BA330" s="296"/>
      <c r="BB330" s="296"/>
      <c r="BC330" s="296"/>
      <c r="BD330" s="296"/>
    </row>
    <row r="331" spans="1:56" ht="16.5">
      <c r="A331" s="251"/>
      <c r="B331" s="251"/>
      <c r="C331" s="251"/>
      <c r="D331" s="251"/>
      <c r="E331" s="251"/>
      <c r="F331" s="251"/>
      <c r="G331" s="251"/>
      <c r="H331" s="251"/>
      <c r="I331" s="251"/>
      <c r="J331" s="251"/>
      <c r="K331" s="251"/>
      <c r="L331" s="251"/>
      <c r="M331" s="251"/>
      <c r="N331" s="251"/>
      <c r="O331" s="251"/>
      <c r="P331" s="251"/>
      <c r="Q331" s="251"/>
      <c r="R331" s="296"/>
      <c r="S331" s="251"/>
      <c r="T331" s="251"/>
      <c r="U331" s="251"/>
      <c r="V331" s="251"/>
      <c r="W331" s="251"/>
      <c r="X331" s="251"/>
      <c r="Y331" s="251"/>
      <c r="Z331" s="251"/>
      <c r="AA331" s="251"/>
      <c r="AB331" s="251"/>
      <c r="AC331" s="251"/>
      <c r="AD331" s="251"/>
      <c r="AE331" s="251"/>
      <c r="AF331" s="251"/>
      <c r="AG331" s="251"/>
      <c r="AH331" s="251"/>
      <c r="AI331" s="251"/>
      <c r="AJ331" s="251"/>
      <c r="AK331" s="251"/>
      <c r="AL331" s="251"/>
      <c r="AM331" s="251"/>
      <c r="AN331" s="251"/>
      <c r="AO331" s="296"/>
      <c r="AP331" s="296"/>
      <c r="AQ331" s="296"/>
      <c r="AR331" s="296"/>
      <c r="AS331" s="296"/>
      <c r="AT331" s="296"/>
      <c r="AU331" s="296"/>
      <c r="AV331" s="296"/>
      <c r="AW331" s="296"/>
      <c r="AX331" s="296"/>
      <c r="AY331" s="296"/>
      <c r="AZ331" s="296"/>
      <c r="BA331" s="296"/>
      <c r="BB331" s="296"/>
      <c r="BC331" s="296"/>
      <c r="BD331" s="296"/>
    </row>
    <row r="332" spans="1:56" ht="16.5">
      <c r="A332" s="251"/>
      <c r="B332" s="251"/>
      <c r="C332" s="251"/>
      <c r="D332" s="251"/>
      <c r="E332" s="251"/>
      <c r="F332" s="251"/>
      <c r="G332" s="251"/>
      <c r="H332" s="251"/>
      <c r="I332" s="251"/>
      <c r="J332" s="251"/>
      <c r="K332" s="251"/>
      <c r="L332" s="251"/>
      <c r="M332" s="251"/>
      <c r="N332" s="251"/>
      <c r="O332" s="251"/>
      <c r="P332" s="251"/>
      <c r="Q332" s="251"/>
      <c r="R332" s="296"/>
      <c r="S332" s="251"/>
      <c r="T332" s="251"/>
      <c r="U332" s="251"/>
      <c r="V332" s="251"/>
      <c r="W332" s="251"/>
      <c r="X332" s="251"/>
      <c r="Y332" s="251"/>
      <c r="Z332" s="251"/>
      <c r="AA332" s="251"/>
      <c r="AB332" s="251"/>
      <c r="AC332" s="251"/>
      <c r="AD332" s="251"/>
      <c r="AE332" s="251"/>
      <c r="AF332" s="251"/>
      <c r="AG332" s="251"/>
      <c r="AH332" s="251"/>
      <c r="AI332" s="251"/>
      <c r="AJ332" s="251"/>
      <c r="AK332" s="251"/>
      <c r="AL332" s="251"/>
      <c r="AM332" s="251"/>
      <c r="AN332" s="251"/>
      <c r="AO332" s="296"/>
      <c r="AP332" s="296"/>
      <c r="AQ332" s="296"/>
      <c r="AR332" s="296"/>
      <c r="AS332" s="296"/>
      <c r="AT332" s="296"/>
      <c r="AU332" s="296"/>
      <c r="AV332" s="296"/>
      <c r="AW332" s="296"/>
      <c r="AX332" s="296"/>
      <c r="AY332" s="296"/>
      <c r="AZ332" s="296"/>
      <c r="BA332" s="296"/>
      <c r="BB332" s="296"/>
      <c r="BC332" s="296"/>
      <c r="BD332" s="296"/>
    </row>
    <row r="333" spans="1:56" ht="16.5">
      <c r="A333" s="251"/>
      <c r="B333" s="251"/>
      <c r="C333" s="251"/>
      <c r="D333" s="251"/>
      <c r="E333" s="251"/>
      <c r="F333" s="251"/>
      <c r="G333" s="251"/>
      <c r="H333" s="251"/>
      <c r="I333" s="251"/>
      <c r="J333" s="251"/>
      <c r="K333" s="251"/>
      <c r="L333" s="251"/>
      <c r="M333" s="251"/>
      <c r="N333" s="251"/>
      <c r="O333" s="251"/>
      <c r="P333" s="251"/>
      <c r="Q333" s="251"/>
      <c r="R333" s="296"/>
      <c r="S333" s="251"/>
      <c r="T333" s="251"/>
      <c r="U333" s="251"/>
      <c r="V333" s="251"/>
      <c r="W333" s="251"/>
      <c r="X333" s="251"/>
      <c r="Y333" s="251"/>
      <c r="Z333" s="251"/>
      <c r="AA333" s="251"/>
      <c r="AB333" s="251"/>
      <c r="AC333" s="251"/>
      <c r="AD333" s="251"/>
      <c r="AE333" s="251"/>
      <c r="AF333" s="251"/>
      <c r="AG333" s="251"/>
      <c r="AH333" s="251"/>
      <c r="AI333" s="251"/>
      <c r="AJ333" s="251"/>
      <c r="AK333" s="251"/>
      <c r="AL333" s="251"/>
      <c r="AM333" s="251"/>
      <c r="AN333" s="251"/>
      <c r="AO333" s="296"/>
      <c r="AP333" s="296"/>
      <c r="AQ333" s="296"/>
      <c r="AR333" s="296"/>
      <c r="AS333" s="296"/>
      <c r="AT333" s="296"/>
      <c r="AU333" s="296"/>
      <c r="AV333" s="296"/>
      <c r="AW333" s="296"/>
      <c r="AX333" s="296"/>
      <c r="AY333" s="296"/>
      <c r="AZ333" s="296"/>
      <c r="BA333" s="296"/>
      <c r="BB333" s="296"/>
      <c r="BC333" s="296"/>
      <c r="BD333" s="296"/>
    </row>
    <row r="334" spans="1:56" ht="16.5">
      <c r="A334" s="251"/>
      <c r="B334" s="251"/>
      <c r="C334" s="251"/>
      <c r="D334" s="251"/>
      <c r="E334" s="251"/>
      <c r="F334" s="251"/>
      <c r="G334" s="251"/>
      <c r="H334" s="251"/>
      <c r="I334" s="251"/>
      <c r="J334" s="251"/>
      <c r="K334" s="251"/>
      <c r="L334" s="251"/>
      <c r="M334" s="251"/>
      <c r="N334" s="251"/>
      <c r="O334" s="251"/>
      <c r="P334" s="251"/>
      <c r="Q334" s="251"/>
      <c r="R334" s="296"/>
      <c r="S334" s="251"/>
      <c r="T334" s="251"/>
      <c r="U334" s="251"/>
      <c r="V334" s="251"/>
      <c r="W334" s="251"/>
      <c r="X334" s="251"/>
      <c r="Y334" s="251"/>
      <c r="Z334" s="251"/>
      <c r="AA334" s="251"/>
      <c r="AB334" s="251"/>
      <c r="AC334" s="251"/>
      <c r="AD334" s="251"/>
      <c r="AE334" s="251"/>
      <c r="AF334" s="251"/>
      <c r="AG334" s="251"/>
      <c r="AH334" s="251"/>
      <c r="AI334" s="251"/>
      <c r="AJ334" s="251"/>
      <c r="AK334" s="251"/>
      <c r="AL334" s="251"/>
      <c r="AM334" s="251"/>
      <c r="AN334" s="251"/>
      <c r="AO334" s="296"/>
      <c r="AP334" s="296"/>
      <c r="AQ334" s="296"/>
      <c r="AR334" s="296"/>
      <c r="AS334" s="296"/>
      <c r="AT334" s="296"/>
      <c r="AU334" s="296"/>
      <c r="AV334" s="296"/>
      <c r="AW334" s="296"/>
      <c r="AX334" s="296"/>
      <c r="AY334" s="296"/>
      <c r="AZ334" s="296"/>
      <c r="BA334" s="296"/>
      <c r="BB334" s="296"/>
      <c r="BC334" s="296"/>
      <c r="BD334" s="296"/>
    </row>
    <row r="335" spans="1:56" ht="16.5">
      <c r="A335" s="251"/>
      <c r="B335" s="251"/>
      <c r="C335" s="251"/>
      <c r="D335" s="251"/>
      <c r="E335" s="251"/>
      <c r="F335" s="251"/>
      <c r="G335" s="251"/>
      <c r="H335" s="251"/>
      <c r="I335" s="251"/>
      <c r="J335" s="251"/>
      <c r="K335" s="251"/>
      <c r="L335" s="251"/>
      <c r="M335" s="251"/>
      <c r="N335" s="251"/>
      <c r="O335" s="251"/>
      <c r="P335" s="251"/>
      <c r="Q335" s="251"/>
      <c r="R335" s="296"/>
      <c r="S335" s="251"/>
      <c r="T335" s="251"/>
      <c r="U335" s="251"/>
      <c r="V335" s="251"/>
      <c r="W335" s="251"/>
      <c r="X335" s="251"/>
      <c r="Y335" s="251"/>
      <c r="Z335" s="251"/>
      <c r="AA335" s="251"/>
      <c r="AB335" s="251"/>
      <c r="AC335" s="251"/>
      <c r="AD335" s="251"/>
      <c r="AE335" s="251"/>
      <c r="AF335" s="251"/>
      <c r="AG335" s="251"/>
      <c r="AH335" s="251"/>
      <c r="AI335" s="251"/>
      <c r="AJ335" s="251"/>
      <c r="AK335" s="251"/>
      <c r="AL335" s="251"/>
      <c r="AM335" s="251"/>
      <c r="AN335" s="251"/>
      <c r="AO335" s="296"/>
      <c r="AP335" s="296"/>
      <c r="AQ335" s="296"/>
      <c r="AR335" s="296"/>
      <c r="AS335" s="296"/>
      <c r="AT335" s="296"/>
      <c r="AU335" s="296"/>
      <c r="AV335" s="296"/>
      <c r="AW335" s="296"/>
      <c r="AX335" s="296"/>
      <c r="AY335" s="296"/>
      <c r="AZ335" s="296"/>
      <c r="BA335" s="296"/>
      <c r="BB335" s="296"/>
      <c r="BC335" s="296"/>
      <c r="BD335" s="296"/>
    </row>
    <row r="336" spans="1:56" ht="16.5">
      <c r="A336" s="251"/>
      <c r="B336" s="251"/>
      <c r="C336" s="251"/>
      <c r="D336" s="251"/>
      <c r="E336" s="251"/>
      <c r="F336" s="251"/>
      <c r="G336" s="251"/>
      <c r="H336" s="251"/>
      <c r="I336" s="251"/>
      <c r="J336" s="251"/>
      <c r="K336" s="251"/>
      <c r="L336" s="251"/>
      <c r="M336" s="251"/>
      <c r="N336" s="251"/>
      <c r="O336" s="251"/>
      <c r="P336" s="251"/>
      <c r="Q336" s="251"/>
      <c r="R336" s="296"/>
      <c r="S336" s="251"/>
      <c r="T336" s="251"/>
      <c r="U336" s="251"/>
      <c r="V336" s="251"/>
      <c r="W336" s="251"/>
      <c r="X336" s="251"/>
      <c r="Y336" s="251"/>
      <c r="Z336" s="251"/>
      <c r="AA336" s="251"/>
      <c r="AB336" s="251"/>
      <c r="AC336" s="251"/>
      <c r="AD336" s="251"/>
      <c r="AE336" s="251"/>
      <c r="AF336" s="251"/>
      <c r="AG336" s="251"/>
      <c r="AH336" s="251"/>
      <c r="AI336" s="251"/>
      <c r="AJ336" s="251"/>
      <c r="AK336" s="251"/>
      <c r="AL336" s="251"/>
      <c r="AM336" s="251"/>
      <c r="AN336" s="251"/>
      <c r="AO336" s="296"/>
      <c r="AP336" s="296"/>
      <c r="AQ336" s="296"/>
      <c r="AR336" s="296"/>
      <c r="AS336" s="296"/>
      <c r="AT336" s="296"/>
      <c r="AU336" s="296"/>
      <c r="AV336" s="296"/>
      <c r="AW336" s="296"/>
      <c r="AX336" s="296"/>
      <c r="AY336" s="296"/>
      <c r="AZ336" s="296"/>
      <c r="BA336" s="296"/>
      <c r="BB336" s="296"/>
      <c r="BC336" s="296"/>
      <c r="BD336" s="296"/>
    </row>
    <row r="337" spans="1:56" ht="16.5">
      <c r="A337" s="251"/>
      <c r="B337" s="251"/>
      <c r="C337" s="251"/>
      <c r="D337" s="251"/>
      <c r="E337" s="251"/>
      <c r="F337" s="251"/>
      <c r="G337" s="251"/>
      <c r="H337" s="251"/>
      <c r="I337" s="251"/>
      <c r="J337" s="251"/>
      <c r="K337" s="251"/>
      <c r="L337" s="251"/>
      <c r="M337" s="251"/>
      <c r="N337" s="251"/>
      <c r="O337" s="251"/>
      <c r="P337" s="251"/>
      <c r="Q337" s="251"/>
      <c r="R337" s="296"/>
      <c r="S337" s="251"/>
      <c r="T337" s="251"/>
      <c r="U337" s="251"/>
      <c r="V337" s="251"/>
      <c r="W337" s="251"/>
      <c r="X337" s="251"/>
      <c r="Y337" s="251"/>
      <c r="Z337" s="251"/>
      <c r="AA337" s="251"/>
      <c r="AB337" s="251"/>
      <c r="AC337" s="251"/>
      <c r="AD337" s="251"/>
      <c r="AE337" s="251"/>
      <c r="AF337" s="251"/>
      <c r="AG337" s="251"/>
      <c r="AH337" s="251"/>
      <c r="AI337" s="251"/>
      <c r="AJ337" s="251"/>
      <c r="AK337" s="251"/>
      <c r="AL337" s="251"/>
      <c r="AM337" s="251"/>
      <c r="AN337" s="251"/>
      <c r="AO337" s="296"/>
      <c r="AP337" s="296"/>
      <c r="AQ337" s="296"/>
      <c r="AR337" s="296"/>
      <c r="AS337" s="296"/>
      <c r="AT337" s="296"/>
      <c r="AU337" s="296"/>
      <c r="AV337" s="296"/>
      <c r="AW337" s="296"/>
      <c r="AX337" s="296"/>
      <c r="AY337" s="296"/>
      <c r="AZ337" s="296"/>
      <c r="BA337" s="296"/>
      <c r="BB337" s="296"/>
      <c r="BC337" s="296"/>
      <c r="BD337" s="296"/>
    </row>
    <row r="338" spans="1:56" ht="16.5">
      <c r="A338" s="251"/>
      <c r="B338" s="251"/>
      <c r="C338" s="251"/>
      <c r="D338" s="251"/>
      <c r="E338" s="251"/>
      <c r="F338" s="251"/>
      <c r="G338" s="251"/>
      <c r="H338" s="251"/>
      <c r="I338" s="251"/>
      <c r="J338" s="251"/>
      <c r="K338" s="251"/>
      <c r="L338" s="251"/>
      <c r="M338" s="251"/>
      <c r="N338" s="251"/>
      <c r="O338" s="251"/>
      <c r="P338" s="251"/>
      <c r="Q338" s="251"/>
      <c r="R338" s="296"/>
      <c r="S338" s="251"/>
      <c r="T338" s="251"/>
      <c r="U338" s="251"/>
      <c r="V338" s="251"/>
      <c r="W338" s="251"/>
      <c r="X338" s="251"/>
      <c r="Y338" s="251"/>
      <c r="Z338" s="251"/>
      <c r="AA338" s="251"/>
      <c r="AB338" s="251"/>
      <c r="AC338" s="251"/>
      <c r="AD338" s="251"/>
      <c r="AE338" s="251"/>
      <c r="AF338" s="251"/>
      <c r="AG338" s="251"/>
      <c r="AH338" s="251"/>
      <c r="AI338" s="251"/>
      <c r="AJ338" s="251"/>
      <c r="AK338" s="251"/>
      <c r="AL338" s="251"/>
      <c r="AM338" s="251"/>
      <c r="AN338" s="251"/>
      <c r="AO338" s="296"/>
      <c r="AP338" s="296"/>
      <c r="AQ338" s="296"/>
      <c r="AR338" s="296"/>
      <c r="AS338" s="296"/>
      <c r="AT338" s="296"/>
      <c r="AU338" s="296"/>
      <c r="AV338" s="296"/>
      <c r="AW338" s="296"/>
      <c r="AX338" s="296"/>
      <c r="AY338" s="296"/>
      <c r="AZ338" s="296"/>
      <c r="BA338" s="296"/>
      <c r="BB338" s="296"/>
      <c r="BC338" s="296"/>
      <c r="BD338" s="296"/>
    </row>
    <row r="339" spans="1:56" ht="16.5">
      <c r="A339" s="251"/>
      <c r="B339" s="251"/>
      <c r="C339" s="251"/>
      <c r="D339" s="251"/>
      <c r="E339" s="251"/>
      <c r="F339" s="251"/>
      <c r="G339" s="251"/>
      <c r="H339" s="251"/>
      <c r="I339" s="251"/>
      <c r="J339" s="251"/>
      <c r="K339" s="251"/>
      <c r="L339" s="251"/>
      <c r="M339" s="251"/>
      <c r="N339" s="251"/>
      <c r="O339" s="251"/>
      <c r="P339" s="251"/>
      <c r="Q339" s="251"/>
      <c r="R339" s="296"/>
      <c r="S339" s="251"/>
      <c r="T339" s="251"/>
      <c r="U339" s="251"/>
      <c r="V339" s="251"/>
      <c r="W339" s="251"/>
      <c r="X339" s="251"/>
      <c r="Y339" s="251"/>
      <c r="Z339" s="251"/>
      <c r="AA339" s="251"/>
      <c r="AB339" s="251"/>
      <c r="AC339" s="251"/>
      <c r="AD339" s="251"/>
      <c r="AE339" s="251"/>
      <c r="AF339" s="251"/>
      <c r="AG339" s="251"/>
      <c r="AH339" s="251"/>
      <c r="AI339" s="251"/>
      <c r="AJ339" s="251"/>
      <c r="AK339" s="251"/>
      <c r="AL339" s="251"/>
      <c r="AM339" s="251"/>
      <c r="AN339" s="251"/>
      <c r="AO339" s="296"/>
      <c r="AP339" s="296"/>
      <c r="AQ339" s="296"/>
      <c r="AR339" s="296"/>
      <c r="AS339" s="296"/>
      <c r="AT339" s="296"/>
      <c r="AU339" s="296"/>
      <c r="AV339" s="296"/>
      <c r="AW339" s="296"/>
      <c r="AX339" s="296"/>
      <c r="AY339" s="296"/>
      <c r="AZ339" s="296"/>
      <c r="BA339" s="296"/>
      <c r="BB339" s="296"/>
      <c r="BC339" s="296"/>
      <c r="BD339" s="296"/>
    </row>
    <row r="340" spans="1:56" ht="16.5">
      <c r="A340" s="251"/>
      <c r="B340" s="251"/>
      <c r="C340" s="251"/>
      <c r="D340" s="251"/>
      <c r="E340" s="251"/>
      <c r="F340" s="251"/>
      <c r="G340" s="251"/>
      <c r="H340" s="251"/>
      <c r="I340" s="251"/>
      <c r="J340" s="251"/>
      <c r="K340" s="251"/>
      <c r="L340" s="251"/>
      <c r="M340" s="251"/>
      <c r="N340" s="251"/>
      <c r="O340" s="251"/>
      <c r="P340" s="251"/>
      <c r="Q340" s="251"/>
      <c r="R340" s="296"/>
      <c r="S340" s="251"/>
      <c r="T340" s="251"/>
      <c r="U340" s="251"/>
      <c r="V340" s="251"/>
      <c r="W340" s="251"/>
      <c r="X340" s="251"/>
      <c r="Y340" s="251"/>
      <c r="Z340" s="251"/>
      <c r="AA340" s="251"/>
      <c r="AB340" s="251"/>
      <c r="AC340" s="251"/>
      <c r="AD340" s="251"/>
      <c r="AE340" s="251"/>
      <c r="AF340" s="251"/>
      <c r="AG340" s="251"/>
      <c r="AH340" s="251"/>
      <c r="AI340" s="251"/>
      <c r="AJ340" s="251"/>
      <c r="AK340" s="251"/>
      <c r="AL340" s="251"/>
      <c r="AM340" s="251"/>
      <c r="AN340" s="251"/>
      <c r="AO340" s="296"/>
      <c r="AP340" s="296"/>
      <c r="AQ340" s="296"/>
      <c r="AR340" s="296"/>
      <c r="AS340" s="296"/>
      <c r="AT340" s="296"/>
      <c r="AU340" s="296"/>
      <c r="AV340" s="296"/>
      <c r="AW340" s="296"/>
      <c r="AX340" s="296"/>
      <c r="AY340" s="296"/>
      <c r="AZ340" s="296"/>
      <c r="BA340" s="296"/>
      <c r="BB340" s="296"/>
      <c r="BC340" s="296"/>
      <c r="BD340" s="296"/>
    </row>
    <row r="341" spans="1:56" ht="16.5">
      <c r="A341" s="251"/>
      <c r="B341" s="251"/>
      <c r="C341" s="251"/>
      <c r="D341" s="251"/>
      <c r="E341" s="251"/>
      <c r="F341" s="251"/>
      <c r="G341" s="251"/>
      <c r="H341" s="251"/>
      <c r="I341" s="251"/>
      <c r="J341" s="251"/>
      <c r="K341" s="251"/>
      <c r="L341" s="251"/>
      <c r="M341" s="251"/>
      <c r="N341" s="251"/>
      <c r="O341" s="251"/>
      <c r="P341" s="251"/>
      <c r="Q341" s="251"/>
      <c r="R341" s="296"/>
      <c r="S341" s="251"/>
      <c r="T341" s="251"/>
      <c r="U341" s="251"/>
      <c r="V341" s="251"/>
      <c r="W341" s="251"/>
      <c r="X341" s="251"/>
      <c r="Y341" s="251"/>
      <c r="Z341" s="251"/>
      <c r="AA341" s="251"/>
      <c r="AB341" s="251"/>
      <c r="AC341" s="251"/>
      <c r="AD341" s="251"/>
      <c r="AE341" s="251"/>
      <c r="AF341" s="251"/>
      <c r="AG341" s="251"/>
      <c r="AH341" s="251"/>
      <c r="AI341" s="251"/>
      <c r="AJ341" s="251"/>
      <c r="AK341" s="251"/>
      <c r="AL341" s="251"/>
      <c r="AM341" s="251"/>
      <c r="AN341" s="251"/>
      <c r="AO341" s="296"/>
      <c r="AP341" s="296"/>
      <c r="AQ341" s="296"/>
      <c r="AR341" s="296"/>
      <c r="AS341" s="296"/>
      <c r="AT341" s="296"/>
      <c r="AU341" s="296"/>
      <c r="AV341" s="296"/>
      <c r="AW341" s="296"/>
      <c r="AX341" s="296"/>
      <c r="AY341" s="296"/>
      <c r="AZ341" s="296"/>
      <c r="BA341" s="296"/>
      <c r="BB341" s="296"/>
      <c r="BC341" s="296"/>
      <c r="BD341" s="296"/>
    </row>
    <row r="342" spans="1:56" ht="16.5">
      <c r="A342" s="251"/>
      <c r="B342" s="251"/>
      <c r="C342" s="251"/>
      <c r="D342" s="251"/>
      <c r="E342" s="251"/>
      <c r="F342" s="251"/>
      <c r="G342" s="251"/>
      <c r="H342" s="251"/>
      <c r="I342" s="251"/>
      <c r="J342" s="251"/>
      <c r="K342" s="251"/>
      <c r="L342" s="251"/>
      <c r="M342" s="251"/>
      <c r="N342" s="251"/>
      <c r="O342" s="251"/>
      <c r="P342" s="251"/>
      <c r="Q342" s="251"/>
      <c r="R342" s="296"/>
      <c r="S342" s="251"/>
      <c r="T342" s="251"/>
      <c r="U342" s="251"/>
      <c r="V342" s="251"/>
      <c r="W342" s="251"/>
      <c r="X342" s="251"/>
      <c r="Y342" s="251"/>
      <c r="Z342" s="251"/>
      <c r="AA342" s="251"/>
      <c r="AB342" s="251"/>
      <c r="AC342" s="251"/>
      <c r="AD342" s="251"/>
      <c r="AE342" s="251"/>
      <c r="AF342" s="251"/>
      <c r="AG342" s="251"/>
      <c r="AH342" s="251"/>
      <c r="AI342" s="251"/>
      <c r="AJ342" s="251"/>
      <c r="AK342" s="251"/>
      <c r="AL342" s="251"/>
      <c r="AM342" s="251"/>
      <c r="AN342" s="251"/>
      <c r="AO342" s="296"/>
      <c r="AP342" s="296"/>
      <c r="AQ342" s="296"/>
      <c r="AR342" s="296"/>
      <c r="AS342" s="296"/>
      <c r="AT342" s="296"/>
      <c r="AU342" s="296"/>
      <c r="AV342" s="296"/>
      <c r="AW342" s="296"/>
      <c r="AX342" s="296"/>
      <c r="AY342" s="296"/>
      <c r="AZ342" s="296"/>
      <c r="BA342" s="296"/>
      <c r="BB342" s="296"/>
      <c r="BC342" s="296"/>
      <c r="BD342" s="296"/>
    </row>
    <row r="343" spans="1:56" ht="16.5">
      <c r="A343" s="251"/>
      <c r="B343" s="251"/>
      <c r="C343" s="251"/>
      <c r="D343" s="251"/>
      <c r="E343" s="251"/>
      <c r="F343" s="251"/>
      <c r="G343" s="251"/>
      <c r="H343" s="251"/>
      <c r="I343" s="251"/>
      <c r="J343" s="251"/>
      <c r="K343" s="251"/>
      <c r="L343" s="251"/>
      <c r="M343" s="251"/>
      <c r="N343" s="251"/>
      <c r="O343" s="251"/>
      <c r="P343" s="251"/>
      <c r="Q343" s="251"/>
      <c r="R343" s="296"/>
      <c r="S343" s="251"/>
      <c r="T343" s="251"/>
      <c r="U343" s="251"/>
      <c r="V343" s="251"/>
      <c r="W343" s="251"/>
      <c r="X343" s="251"/>
      <c r="Y343" s="251"/>
      <c r="Z343" s="251"/>
      <c r="AA343" s="251"/>
      <c r="AB343" s="251"/>
      <c r="AC343" s="251"/>
      <c r="AD343" s="251"/>
      <c r="AE343" s="251"/>
      <c r="AF343" s="251"/>
      <c r="AG343" s="251"/>
      <c r="AH343" s="251"/>
      <c r="AI343" s="251"/>
      <c r="AJ343" s="251"/>
      <c r="AK343" s="251"/>
      <c r="AL343" s="251"/>
      <c r="AM343" s="251"/>
      <c r="AN343" s="251"/>
      <c r="AO343" s="296"/>
      <c r="AP343" s="296"/>
      <c r="AQ343" s="296"/>
      <c r="AR343" s="296"/>
      <c r="AS343" s="296"/>
      <c r="AT343" s="296"/>
      <c r="AU343" s="296"/>
      <c r="AV343" s="296"/>
      <c r="AW343" s="296"/>
      <c r="AX343" s="296"/>
      <c r="AY343" s="296"/>
      <c r="AZ343" s="296"/>
      <c r="BA343" s="296"/>
      <c r="BB343" s="296"/>
      <c r="BC343" s="296"/>
      <c r="BD343" s="296"/>
    </row>
    <row r="344" spans="1:56" ht="16.5">
      <c r="A344" s="251"/>
      <c r="B344" s="251"/>
      <c r="C344" s="251"/>
      <c r="D344" s="251"/>
      <c r="E344" s="251"/>
      <c r="F344" s="251"/>
      <c r="G344" s="251"/>
      <c r="H344" s="251"/>
      <c r="I344" s="251"/>
      <c r="J344" s="251"/>
      <c r="K344" s="251"/>
      <c r="L344" s="251"/>
      <c r="M344" s="251"/>
      <c r="N344" s="251"/>
      <c r="O344" s="251"/>
      <c r="P344" s="251"/>
      <c r="Q344" s="251"/>
      <c r="R344" s="296"/>
      <c r="S344" s="251"/>
      <c r="T344" s="251"/>
      <c r="U344" s="251"/>
      <c r="V344" s="251"/>
      <c r="W344" s="251"/>
      <c r="X344" s="251"/>
      <c r="Y344" s="251"/>
      <c r="Z344" s="251"/>
      <c r="AA344" s="251"/>
      <c r="AB344" s="251"/>
      <c r="AC344" s="251"/>
      <c r="AD344" s="251"/>
      <c r="AE344" s="251"/>
      <c r="AF344" s="251"/>
      <c r="AG344" s="251"/>
      <c r="AH344" s="251"/>
      <c r="AI344" s="251"/>
      <c r="AJ344" s="251"/>
      <c r="AK344" s="251"/>
      <c r="AL344" s="251"/>
      <c r="AM344" s="251"/>
      <c r="AN344" s="251"/>
      <c r="AO344" s="296"/>
      <c r="AP344" s="296"/>
      <c r="AQ344" s="296"/>
      <c r="AR344" s="296"/>
      <c r="AS344" s="296"/>
      <c r="AT344" s="296"/>
      <c r="AU344" s="296"/>
      <c r="AV344" s="296"/>
      <c r="AW344" s="296"/>
      <c r="AX344" s="296"/>
      <c r="AY344" s="296"/>
      <c r="AZ344" s="296"/>
      <c r="BA344" s="296"/>
      <c r="BB344" s="296"/>
      <c r="BC344" s="296"/>
      <c r="BD344" s="296"/>
    </row>
    <row r="345" spans="1:56" ht="16.5">
      <c r="A345" s="251"/>
      <c r="B345" s="251"/>
      <c r="C345" s="251"/>
      <c r="D345" s="251"/>
      <c r="E345" s="251"/>
      <c r="F345" s="251"/>
      <c r="G345" s="251"/>
      <c r="H345" s="251"/>
      <c r="I345" s="251"/>
      <c r="J345" s="251"/>
      <c r="K345" s="251"/>
      <c r="L345" s="251"/>
      <c r="M345" s="251"/>
      <c r="N345" s="251"/>
      <c r="O345" s="251"/>
      <c r="P345" s="251"/>
      <c r="Q345" s="251"/>
      <c r="R345" s="296"/>
      <c r="S345" s="251"/>
      <c r="T345" s="251"/>
      <c r="U345" s="251"/>
      <c r="V345" s="251"/>
      <c r="W345" s="251"/>
      <c r="X345" s="251"/>
      <c r="Y345" s="251"/>
      <c r="Z345" s="251"/>
      <c r="AA345" s="251"/>
      <c r="AB345" s="251"/>
      <c r="AC345" s="251"/>
      <c r="AD345" s="251"/>
      <c r="AE345" s="251"/>
      <c r="AF345" s="251"/>
      <c r="AG345" s="251"/>
      <c r="AH345" s="251"/>
      <c r="AI345" s="251"/>
      <c r="AJ345" s="251"/>
      <c r="AK345" s="251"/>
      <c r="AL345" s="251"/>
      <c r="AM345" s="251"/>
      <c r="AN345" s="251"/>
      <c r="AO345" s="296"/>
      <c r="AP345" s="296"/>
      <c r="AQ345" s="296"/>
      <c r="AR345" s="296"/>
      <c r="AS345" s="296"/>
      <c r="AT345" s="296"/>
      <c r="AU345" s="296"/>
      <c r="AV345" s="296"/>
      <c r="AW345" s="296"/>
      <c r="AX345" s="296"/>
      <c r="AY345" s="296"/>
      <c r="AZ345" s="296"/>
      <c r="BA345" s="296"/>
      <c r="BB345" s="296"/>
      <c r="BC345" s="296"/>
      <c r="BD345" s="296"/>
    </row>
    <row r="346" spans="1:56" ht="16.5">
      <c r="A346" s="251"/>
      <c r="B346" s="251"/>
      <c r="C346" s="251"/>
      <c r="D346" s="251"/>
      <c r="E346" s="251"/>
      <c r="F346" s="251"/>
      <c r="G346" s="251"/>
      <c r="H346" s="251"/>
      <c r="I346" s="251"/>
      <c r="J346" s="251"/>
      <c r="K346" s="251"/>
      <c r="L346" s="251"/>
      <c r="M346" s="251"/>
      <c r="N346" s="251"/>
      <c r="O346" s="251"/>
      <c r="P346" s="251"/>
      <c r="Q346" s="251"/>
      <c r="R346" s="296"/>
      <c r="S346" s="251"/>
      <c r="T346" s="251"/>
      <c r="U346" s="251"/>
      <c r="V346" s="251"/>
      <c r="W346" s="251"/>
      <c r="X346" s="251"/>
      <c r="Y346" s="251"/>
      <c r="Z346" s="251"/>
      <c r="AA346" s="251"/>
      <c r="AB346" s="251"/>
      <c r="AC346" s="251"/>
      <c r="AD346" s="251"/>
      <c r="AE346" s="251"/>
      <c r="AF346" s="251"/>
      <c r="AG346" s="251"/>
      <c r="AH346" s="251"/>
      <c r="AI346" s="251"/>
      <c r="AJ346" s="251"/>
      <c r="AK346" s="251"/>
      <c r="AL346" s="251"/>
      <c r="AM346" s="251"/>
      <c r="AN346" s="251"/>
      <c r="AO346" s="296"/>
      <c r="AP346" s="296"/>
      <c r="AQ346" s="296"/>
      <c r="AR346" s="296"/>
      <c r="AS346" s="296"/>
      <c r="AT346" s="296"/>
      <c r="AU346" s="296"/>
      <c r="AV346" s="296"/>
      <c r="AW346" s="296"/>
      <c r="AX346" s="296"/>
      <c r="AY346" s="296"/>
      <c r="AZ346" s="296"/>
      <c r="BA346" s="296"/>
      <c r="BB346" s="296"/>
      <c r="BC346" s="296"/>
      <c r="BD346" s="296"/>
    </row>
    <row r="347" spans="1:56" ht="16.5">
      <c r="A347" s="251"/>
      <c r="B347" s="251"/>
      <c r="C347" s="251"/>
      <c r="D347" s="251"/>
      <c r="E347" s="251"/>
      <c r="F347" s="251"/>
      <c r="G347" s="251"/>
      <c r="H347" s="251"/>
      <c r="I347" s="251"/>
      <c r="J347" s="251"/>
      <c r="K347" s="251"/>
      <c r="L347" s="251"/>
      <c r="M347" s="251"/>
      <c r="N347" s="251"/>
      <c r="O347" s="251"/>
      <c r="P347" s="251"/>
      <c r="Q347" s="251"/>
      <c r="R347" s="296"/>
      <c r="S347" s="251"/>
      <c r="T347" s="251"/>
      <c r="U347" s="251"/>
      <c r="V347" s="251"/>
      <c r="W347" s="251"/>
      <c r="X347" s="251"/>
      <c r="Y347" s="251"/>
      <c r="Z347" s="251"/>
      <c r="AA347" s="251"/>
      <c r="AB347" s="251"/>
      <c r="AC347" s="251"/>
      <c r="AD347" s="251"/>
      <c r="AE347" s="251"/>
      <c r="AF347" s="251"/>
      <c r="AG347" s="251"/>
      <c r="AH347" s="251"/>
      <c r="AI347" s="251"/>
      <c r="AJ347" s="251"/>
      <c r="AK347" s="251"/>
      <c r="AL347" s="251"/>
      <c r="AM347" s="251"/>
      <c r="AN347" s="251"/>
      <c r="AO347" s="296"/>
      <c r="AP347" s="296"/>
      <c r="AQ347" s="296"/>
      <c r="AR347" s="296"/>
      <c r="AS347" s="296"/>
      <c r="AT347" s="296"/>
      <c r="AU347" s="296"/>
      <c r="AV347" s="296"/>
      <c r="AW347" s="296"/>
      <c r="AX347" s="296"/>
      <c r="AY347" s="296"/>
      <c r="AZ347" s="296"/>
      <c r="BA347" s="296"/>
      <c r="BB347" s="296"/>
      <c r="BC347" s="296"/>
      <c r="BD347" s="296"/>
    </row>
    <row r="348" spans="1:56" ht="16.5">
      <c r="A348" s="251"/>
      <c r="B348" s="251"/>
      <c r="C348" s="251"/>
      <c r="D348" s="251"/>
      <c r="E348" s="251"/>
      <c r="F348" s="251"/>
      <c r="G348" s="251"/>
      <c r="H348" s="251"/>
      <c r="I348" s="251"/>
      <c r="J348" s="251"/>
      <c r="K348" s="251"/>
      <c r="L348" s="251"/>
      <c r="M348" s="251"/>
      <c r="N348" s="251"/>
      <c r="O348" s="251"/>
      <c r="P348" s="251"/>
      <c r="Q348" s="251"/>
      <c r="R348" s="296"/>
      <c r="S348" s="251"/>
      <c r="T348" s="251"/>
      <c r="U348" s="251"/>
      <c r="V348" s="251"/>
      <c r="W348" s="251"/>
      <c r="X348" s="251"/>
      <c r="Y348" s="251"/>
      <c r="Z348" s="251"/>
      <c r="AA348" s="251"/>
      <c r="AB348" s="251"/>
      <c r="AC348" s="251"/>
      <c r="AD348" s="251"/>
      <c r="AE348" s="251"/>
      <c r="AF348" s="251"/>
      <c r="AG348" s="251"/>
      <c r="AH348" s="251"/>
      <c r="AI348" s="251"/>
      <c r="AJ348" s="251"/>
      <c r="AK348" s="251"/>
      <c r="AL348" s="251"/>
      <c r="AM348" s="251"/>
      <c r="AN348" s="251"/>
      <c r="AO348" s="296"/>
      <c r="AP348" s="296"/>
      <c r="AQ348" s="296"/>
      <c r="AR348" s="296"/>
      <c r="AS348" s="296"/>
      <c r="AT348" s="296"/>
      <c r="AU348" s="296"/>
      <c r="AV348" s="296"/>
      <c r="AW348" s="296"/>
      <c r="AX348" s="296"/>
      <c r="AY348" s="296"/>
      <c r="AZ348" s="296"/>
      <c r="BA348" s="296"/>
      <c r="BB348" s="296"/>
      <c r="BC348" s="296"/>
      <c r="BD348" s="296"/>
    </row>
    <row r="349" spans="1:56" ht="16.5">
      <c r="A349" s="251"/>
      <c r="B349" s="251"/>
      <c r="C349" s="251"/>
      <c r="D349" s="251"/>
      <c r="E349" s="251"/>
      <c r="F349" s="251"/>
      <c r="G349" s="251"/>
      <c r="H349" s="251"/>
      <c r="I349" s="251"/>
      <c r="J349" s="251"/>
      <c r="K349" s="251"/>
      <c r="L349" s="251"/>
      <c r="M349" s="251"/>
      <c r="N349" s="251"/>
      <c r="O349" s="251"/>
      <c r="P349" s="251"/>
      <c r="Q349" s="251"/>
      <c r="R349" s="296"/>
      <c r="S349" s="251"/>
      <c r="T349" s="251"/>
      <c r="U349" s="251"/>
      <c r="V349" s="251"/>
      <c r="W349" s="251"/>
      <c r="X349" s="251"/>
      <c r="Y349" s="251"/>
      <c r="Z349" s="251"/>
      <c r="AA349" s="251"/>
      <c r="AB349" s="251"/>
      <c r="AC349" s="251"/>
      <c r="AD349" s="251"/>
      <c r="AE349" s="251"/>
      <c r="AF349" s="251"/>
      <c r="AG349" s="251"/>
      <c r="AH349" s="251"/>
      <c r="AI349" s="251"/>
      <c r="AJ349" s="251"/>
      <c r="AK349" s="251"/>
      <c r="AL349" s="251"/>
      <c r="AM349" s="251"/>
      <c r="AN349" s="251"/>
      <c r="AO349" s="296"/>
      <c r="AP349" s="296"/>
      <c r="AQ349" s="296"/>
      <c r="AR349" s="296"/>
      <c r="AS349" s="296"/>
      <c r="AT349" s="296"/>
      <c r="AU349" s="296"/>
      <c r="AV349" s="296"/>
      <c r="AW349" s="296"/>
      <c r="AX349" s="296"/>
      <c r="AY349" s="296"/>
      <c r="AZ349" s="296"/>
      <c r="BA349" s="296"/>
      <c r="BB349" s="296"/>
      <c r="BC349" s="296"/>
      <c r="BD349" s="296"/>
    </row>
    <row r="350" spans="1:56" ht="16.5">
      <c r="A350" s="251"/>
      <c r="B350" s="251"/>
      <c r="C350" s="251"/>
      <c r="D350" s="251"/>
      <c r="E350" s="251"/>
      <c r="F350" s="251"/>
      <c r="G350" s="251"/>
      <c r="H350" s="251"/>
      <c r="I350" s="251"/>
      <c r="J350" s="251"/>
      <c r="K350" s="251"/>
      <c r="L350" s="251"/>
      <c r="M350" s="251"/>
      <c r="N350" s="251"/>
      <c r="O350" s="251"/>
      <c r="P350" s="251"/>
      <c r="Q350" s="251"/>
      <c r="R350" s="296"/>
      <c r="S350" s="251"/>
      <c r="T350" s="251"/>
      <c r="U350" s="251"/>
      <c r="V350" s="251"/>
      <c r="W350" s="251"/>
      <c r="X350" s="251"/>
      <c r="Y350" s="251"/>
      <c r="Z350" s="251"/>
      <c r="AA350" s="251"/>
      <c r="AB350" s="251"/>
      <c r="AC350" s="251"/>
      <c r="AD350" s="251"/>
      <c r="AE350" s="251"/>
      <c r="AF350" s="251"/>
      <c r="AG350" s="251"/>
      <c r="AH350" s="251"/>
      <c r="AI350" s="251"/>
      <c r="AJ350" s="251"/>
      <c r="AK350" s="251"/>
      <c r="AL350" s="251"/>
      <c r="AM350" s="251"/>
      <c r="AN350" s="251"/>
      <c r="AO350" s="296"/>
      <c r="AP350" s="296"/>
      <c r="AQ350" s="296"/>
      <c r="AR350" s="296"/>
      <c r="AS350" s="296"/>
      <c r="AT350" s="296"/>
      <c r="AU350" s="296"/>
      <c r="AV350" s="296"/>
      <c r="AW350" s="296"/>
      <c r="AX350" s="296"/>
      <c r="AY350" s="296"/>
      <c r="AZ350" s="296"/>
      <c r="BA350" s="296"/>
      <c r="BB350" s="296"/>
      <c r="BC350" s="296"/>
      <c r="BD350" s="296"/>
    </row>
    <row r="351" spans="1:56" ht="16.5">
      <c r="A351" s="251"/>
      <c r="B351" s="251"/>
      <c r="C351" s="251"/>
      <c r="D351" s="251"/>
      <c r="E351" s="251"/>
      <c r="F351" s="251"/>
      <c r="G351" s="251"/>
      <c r="H351" s="251"/>
      <c r="I351" s="251"/>
      <c r="J351" s="251"/>
      <c r="K351" s="251"/>
      <c r="L351" s="251"/>
      <c r="M351" s="251"/>
      <c r="N351" s="251"/>
      <c r="O351" s="251"/>
      <c r="P351" s="251"/>
      <c r="Q351" s="251"/>
      <c r="R351" s="296"/>
      <c r="S351" s="251"/>
      <c r="T351" s="251"/>
      <c r="U351" s="251"/>
      <c r="V351" s="251"/>
      <c r="W351" s="251"/>
      <c r="X351" s="251"/>
      <c r="Y351" s="251"/>
      <c r="Z351" s="251"/>
      <c r="AA351" s="251"/>
      <c r="AB351" s="251"/>
      <c r="AC351" s="251"/>
      <c r="AD351" s="251"/>
      <c r="AE351" s="251"/>
      <c r="AF351" s="251"/>
      <c r="AG351" s="251"/>
      <c r="AH351" s="251"/>
      <c r="AI351" s="251"/>
      <c r="AJ351" s="251"/>
      <c r="AK351" s="251"/>
      <c r="AL351" s="251"/>
      <c r="AM351" s="251"/>
      <c r="AN351" s="251"/>
      <c r="AO351" s="296"/>
      <c r="AP351" s="296"/>
      <c r="AQ351" s="296"/>
      <c r="AR351" s="296"/>
      <c r="AS351" s="296"/>
      <c r="AT351" s="296"/>
      <c r="AU351" s="296"/>
      <c r="AV351" s="296"/>
      <c r="AW351" s="296"/>
      <c r="AX351" s="296"/>
      <c r="AY351" s="296"/>
      <c r="AZ351" s="296"/>
      <c r="BA351" s="296"/>
      <c r="BB351" s="296"/>
      <c r="BC351" s="296"/>
      <c r="BD351" s="296"/>
    </row>
    <row r="352" spans="1:56" ht="16.5">
      <c r="A352" s="251"/>
      <c r="B352" s="251"/>
      <c r="C352" s="251"/>
      <c r="D352" s="251"/>
      <c r="E352" s="251"/>
      <c r="F352" s="251"/>
      <c r="G352" s="251"/>
      <c r="H352" s="251"/>
      <c r="I352" s="251"/>
      <c r="J352" s="251"/>
      <c r="K352" s="251"/>
      <c r="L352" s="251"/>
      <c r="M352" s="251"/>
      <c r="N352" s="251"/>
      <c r="O352" s="251"/>
      <c r="P352" s="251"/>
      <c r="Q352" s="251"/>
      <c r="R352" s="296"/>
      <c r="S352" s="251"/>
      <c r="T352" s="251"/>
      <c r="U352" s="251"/>
      <c r="V352" s="251"/>
      <c r="W352" s="251"/>
      <c r="X352" s="251"/>
      <c r="Y352" s="251"/>
      <c r="Z352" s="251"/>
      <c r="AA352" s="251"/>
      <c r="AB352" s="251"/>
      <c r="AC352" s="251"/>
      <c r="AD352" s="251"/>
      <c r="AE352" s="251"/>
      <c r="AF352" s="251"/>
      <c r="AG352" s="251"/>
      <c r="AH352" s="251"/>
      <c r="AI352" s="251"/>
      <c r="AJ352" s="251"/>
      <c r="AK352" s="251"/>
      <c r="AL352" s="251"/>
      <c r="AM352" s="251"/>
      <c r="AN352" s="251"/>
      <c r="AO352" s="296"/>
      <c r="AP352" s="296"/>
      <c r="AQ352" s="296"/>
      <c r="AR352" s="296"/>
      <c r="AS352" s="296"/>
      <c r="AT352" s="296"/>
      <c r="AU352" s="296"/>
      <c r="AV352" s="296"/>
      <c r="AW352" s="296"/>
      <c r="AX352" s="296"/>
      <c r="AY352" s="296"/>
      <c r="AZ352" s="296"/>
      <c r="BA352" s="296"/>
      <c r="BB352" s="296"/>
      <c r="BC352" s="296"/>
      <c r="BD352" s="296"/>
    </row>
    <row r="353" spans="1:56" ht="16.5">
      <c r="A353" s="251"/>
      <c r="B353" s="251"/>
      <c r="C353" s="251"/>
      <c r="D353" s="251"/>
      <c r="E353" s="251"/>
      <c r="F353" s="251"/>
      <c r="G353" s="251"/>
      <c r="H353" s="251"/>
      <c r="I353" s="251"/>
      <c r="J353" s="251"/>
      <c r="K353" s="251"/>
      <c r="L353" s="251"/>
      <c r="M353" s="251"/>
      <c r="N353" s="251"/>
      <c r="O353" s="251"/>
      <c r="P353" s="251"/>
      <c r="Q353" s="251"/>
      <c r="R353" s="296"/>
      <c r="S353" s="251"/>
      <c r="T353" s="251"/>
      <c r="U353" s="251"/>
      <c r="V353" s="251"/>
      <c r="W353" s="251"/>
      <c r="X353" s="251"/>
      <c r="Y353" s="251"/>
      <c r="Z353" s="251"/>
      <c r="AA353" s="251"/>
      <c r="AB353" s="251"/>
      <c r="AC353" s="251"/>
      <c r="AD353" s="251"/>
      <c r="AE353" s="251"/>
      <c r="AF353" s="251"/>
      <c r="AG353" s="251"/>
      <c r="AH353" s="251"/>
      <c r="AI353" s="251"/>
      <c r="AJ353" s="251"/>
      <c r="AK353" s="251"/>
      <c r="AL353" s="251"/>
      <c r="AM353" s="251"/>
      <c r="AN353" s="251"/>
      <c r="AO353" s="296"/>
      <c r="AP353" s="296"/>
      <c r="AQ353" s="296"/>
      <c r="AR353" s="296"/>
      <c r="AS353" s="296"/>
      <c r="AT353" s="296"/>
      <c r="AU353" s="296"/>
      <c r="AV353" s="296"/>
      <c r="AW353" s="296"/>
      <c r="AX353" s="296"/>
      <c r="AY353" s="296"/>
      <c r="AZ353" s="296"/>
      <c r="BA353" s="296"/>
      <c r="BB353" s="296"/>
      <c r="BC353" s="296"/>
      <c r="BD353" s="296"/>
    </row>
    <row r="354" spans="1:56" ht="16.5">
      <c r="A354" s="251"/>
      <c r="B354" s="251"/>
      <c r="C354" s="251"/>
      <c r="D354" s="251"/>
      <c r="E354" s="251"/>
      <c r="F354" s="251"/>
      <c r="G354" s="251"/>
      <c r="H354" s="251"/>
      <c r="I354" s="251"/>
      <c r="J354" s="251"/>
      <c r="K354" s="251"/>
      <c r="L354" s="251"/>
      <c r="M354" s="251"/>
      <c r="N354" s="251"/>
      <c r="O354" s="251"/>
      <c r="P354" s="251"/>
      <c r="Q354" s="251"/>
      <c r="R354" s="296"/>
      <c r="S354" s="251"/>
      <c r="T354" s="251"/>
      <c r="U354" s="251"/>
      <c r="V354" s="251"/>
      <c r="W354" s="251"/>
      <c r="X354" s="251"/>
      <c r="Y354" s="251"/>
      <c r="Z354" s="251"/>
      <c r="AA354" s="251"/>
      <c r="AB354" s="251"/>
      <c r="AC354" s="251"/>
      <c r="AD354" s="251"/>
      <c r="AE354" s="251"/>
      <c r="AF354" s="251"/>
      <c r="AG354" s="251"/>
      <c r="AH354" s="251"/>
      <c r="AI354" s="251"/>
      <c r="AJ354" s="251"/>
      <c r="AK354" s="251"/>
      <c r="AL354" s="251"/>
      <c r="AM354" s="251"/>
      <c r="AN354" s="251"/>
      <c r="AO354" s="296"/>
      <c r="AP354" s="296"/>
      <c r="AQ354" s="296"/>
      <c r="AR354" s="296"/>
      <c r="AS354" s="296"/>
      <c r="AT354" s="296"/>
      <c r="AU354" s="296"/>
      <c r="AV354" s="296"/>
      <c r="AW354" s="296"/>
      <c r="AX354" s="296"/>
      <c r="AY354" s="296"/>
      <c r="AZ354" s="296"/>
      <c r="BA354" s="296"/>
      <c r="BB354" s="296"/>
      <c r="BC354" s="296"/>
      <c r="BD354" s="296"/>
    </row>
    <row r="355" spans="1:56" ht="16.5">
      <c r="A355" s="251"/>
      <c r="B355" s="251"/>
      <c r="C355" s="251"/>
      <c r="D355" s="251"/>
      <c r="E355" s="251"/>
      <c r="F355" s="251"/>
      <c r="G355" s="251"/>
      <c r="H355" s="251"/>
      <c r="I355" s="251"/>
      <c r="J355" s="251"/>
      <c r="K355" s="251"/>
      <c r="L355" s="251"/>
      <c r="M355" s="251"/>
      <c r="N355" s="251"/>
      <c r="O355" s="251"/>
      <c r="P355" s="251"/>
      <c r="Q355" s="251"/>
      <c r="R355" s="296"/>
      <c r="S355" s="251"/>
      <c r="T355" s="251"/>
      <c r="U355" s="251"/>
      <c r="V355" s="251"/>
      <c r="W355" s="251"/>
      <c r="X355" s="251"/>
      <c r="Y355" s="251"/>
      <c r="Z355" s="251"/>
      <c r="AA355" s="251"/>
      <c r="AB355" s="251"/>
      <c r="AC355" s="251"/>
      <c r="AD355" s="251"/>
      <c r="AE355" s="251"/>
      <c r="AF355" s="251"/>
      <c r="AG355" s="251"/>
      <c r="AH355" s="251"/>
      <c r="AI355" s="251"/>
      <c r="AJ355" s="251"/>
      <c r="AK355" s="251"/>
      <c r="AL355" s="251"/>
      <c r="AM355" s="251"/>
      <c r="AN355" s="251"/>
      <c r="AO355" s="296"/>
      <c r="AP355" s="296"/>
      <c r="AQ355" s="296"/>
      <c r="AR355" s="296"/>
      <c r="AS355" s="296"/>
      <c r="AT355" s="296"/>
      <c r="AU355" s="296"/>
      <c r="AV355" s="296"/>
      <c r="AW355" s="296"/>
      <c r="AX355" s="296"/>
      <c r="AY355" s="296"/>
      <c r="AZ355" s="296"/>
      <c r="BA355" s="296"/>
      <c r="BB355" s="296"/>
      <c r="BC355" s="296"/>
      <c r="BD355" s="296"/>
    </row>
    <row r="356" spans="1:56" ht="16.5">
      <c r="A356" s="251"/>
      <c r="B356" s="251"/>
      <c r="C356" s="251"/>
      <c r="D356" s="251"/>
      <c r="E356" s="251"/>
      <c r="F356" s="251"/>
      <c r="G356" s="251"/>
      <c r="H356" s="251"/>
      <c r="I356" s="251"/>
      <c r="J356" s="251"/>
      <c r="K356" s="251"/>
      <c r="L356" s="251"/>
      <c r="M356" s="251"/>
      <c r="N356" s="251"/>
      <c r="O356" s="251"/>
      <c r="P356" s="251"/>
      <c r="Q356" s="251"/>
      <c r="R356" s="296"/>
      <c r="S356" s="251"/>
      <c r="T356" s="251"/>
      <c r="U356" s="251"/>
      <c r="V356" s="251"/>
      <c r="W356" s="251"/>
      <c r="X356" s="251"/>
      <c r="Y356" s="251"/>
      <c r="Z356" s="251"/>
      <c r="AA356" s="251"/>
      <c r="AB356" s="251"/>
      <c r="AC356" s="251"/>
      <c r="AD356" s="251"/>
      <c r="AE356" s="251"/>
      <c r="AF356" s="251"/>
      <c r="AG356" s="251"/>
      <c r="AH356" s="251"/>
      <c r="AI356" s="251"/>
      <c r="AJ356" s="251"/>
      <c r="AK356" s="251"/>
      <c r="AL356" s="251"/>
      <c r="AM356" s="251"/>
      <c r="AN356" s="251"/>
      <c r="AO356" s="296"/>
      <c r="AP356" s="296"/>
      <c r="AQ356" s="296"/>
      <c r="AR356" s="296"/>
      <c r="AS356" s="296"/>
      <c r="AT356" s="296"/>
      <c r="AU356" s="296"/>
      <c r="AV356" s="296"/>
      <c r="AW356" s="296"/>
      <c r="AX356" s="296"/>
      <c r="AY356" s="296"/>
      <c r="AZ356" s="296"/>
      <c r="BA356" s="296"/>
      <c r="BB356" s="296"/>
      <c r="BC356" s="296"/>
      <c r="BD356" s="296"/>
    </row>
    <row r="357" spans="1:56" ht="16.5">
      <c r="A357" s="251"/>
      <c r="B357" s="251"/>
      <c r="C357" s="251"/>
      <c r="D357" s="251"/>
      <c r="E357" s="251"/>
      <c r="F357" s="251"/>
      <c r="G357" s="251"/>
      <c r="H357" s="251"/>
      <c r="I357" s="251"/>
      <c r="J357" s="251"/>
      <c r="K357" s="251"/>
      <c r="L357" s="251"/>
      <c r="M357" s="251"/>
      <c r="N357" s="251"/>
      <c r="O357" s="251"/>
      <c r="P357" s="251"/>
      <c r="Q357" s="251"/>
      <c r="R357" s="296"/>
      <c r="S357" s="251"/>
      <c r="T357" s="251"/>
      <c r="U357" s="251"/>
      <c r="V357" s="251"/>
      <c r="W357" s="251"/>
      <c r="X357" s="251"/>
      <c r="Y357" s="251"/>
      <c r="Z357" s="251"/>
      <c r="AA357" s="251"/>
      <c r="AB357" s="251"/>
      <c r="AC357" s="251"/>
      <c r="AD357" s="251"/>
      <c r="AE357" s="251"/>
      <c r="AF357" s="251"/>
      <c r="AG357" s="251"/>
      <c r="AH357" s="251"/>
      <c r="AI357" s="251"/>
      <c r="AJ357" s="251"/>
      <c r="AK357" s="251"/>
      <c r="AL357" s="251"/>
      <c r="AM357" s="251"/>
      <c r="AN357" s="251"/>
      <c r="AO357" s="296"/>
      <c r="AP357" s="296"/>
      <c r="AQ357" s="296"/>
      <c r="AR357" s="296"/>
      <c r="AS357" s="296"/>
      <c r="AT357" s="296"/>
      <c r="AU357" s="296"/>
      <c r="AV357" s="296"/>
      <c r="AW357" s="296"/>
      <c r="AX357" s="296"/>
      <c r="AY357" s="296"/>
      <c r="AZ357" s="296"/>
      <c r="BA357" s="296"/>
      <c r="BB357" s="296"/>
      <c r="BC357" s="296"/>
      <c r="BD357" s="296"/>
    </row>
    <row r="358" spans="1:56" ht="16.5">
      <c r="A358" s="251"/>
      <c r="B358" s="251"/>
      <c r="C358" s="251"/>
      <c r="D358" s="251"/>
      <c r="E358" s="251"/>
      <c r="F358" s="251"/>
      <c r="G358" s="251"/>
      <c r="H358" s="251"/>
      <c r="I358" s="251"/>
      <c r="J358" s="251"/>
      <c r="K358" s="251"/>
      <c r="L358" s="251"/>
      <c r="M358" s="251"/>
      <c r="N358" s="251"/>
      <c r="O358" s="251"/>
      <c r="P358" s="251"/>
      <c r="Q358" s="251"/>
      <c r="R358" s="296"/>
      <c r="S358" s="251"/>
      <c r="T358" s="251"/>
      <c r="U358" s="251"/>
      <c r="V358" s="251"/>
      <c r="W358" s="251"/>
      <c r="X358" s="251"/>
      <c r="Y358" s="251"/>
      <c r="Z358" s="251"/>
      <c r="AA358" s="251"/>
      <c r="AB358" s="251"/>
      <c r="AC358" s="251"/>
      <c r="AD358" s="251"/>
      <c r="AE358" s="251"/>
      <c r="AF358" s="251"/>
      <c r="AG358" s="251"/>
      <c r="AH358" s="251"/>
      <c r="AI358" s="251"/>
      <c r="AJ358" s="251"/>
      <c r="AK358" s="251"/>
      <c r="AL358" s="251"/>
      <c r="AM358" s="251"/>
      <c r="AN358" s="251"/>
      <c r="AO358" s="296"/>
      <c r="AP358" s="296"/>
      <c r="AQ358" s="296"/>
      <c r="AR358" s="296"/>
      <c r="AS358" s="296"/>
      <c r="AT358" s="296"/>
      <c r="AU358" s="296"/>
      <c r="AV358" s="296"/>
      <c r="AW358" s="296"/>
      <c r="AX358" s="296"/>
      <c r="AY358" s="296"/>
      <c r="AZ358" s="296"/>
      <c r="BA358" s="296"/>
      <c r="BB358" s="296"/>
      <c r="BC358" s="296"/>
      <c r="BD358" s="296"/>
    </row>
    <row r="359" spans="1:56" ht="16.5">
      <c r="A359" s="251"/>
      <c r="B359" s="251"/>
      <c r="C359" s="251"/>
      <c r="D359" s="251"/>
      <c r="E359" s="251"/>
      <c r="F359" s="251"/>
      <c r="G359" s="251"/>
      <c r="H359" s="251"/>
      <c r="I359" s="251"/>
      <c r="J359" s="251"/>
      <c r="K359" s="251"/>
      <c r="L359" s="251"/>
      <c r="M359" s="251"/>
      <c r="N359" s="251"/>
      <c r="O359" s="251"/>
      <c r="P359" s="251"/>
      <c r="Q359" s="251"/>
      <c r="R359" s="296"/>
      <c r="S359" s="251"/>
      <c r="T359" s="251"/>
      <c r="U359" s="251"/>
      <c r="V359" s="251"/>
      <c r="W359" s="251"/>
      <c r="X359" s="251"/>
      <c r="Y359" s="251"/>
      <c r="Z359" s="251"/>
      <c r="AA359" s="251"/>
      <c r="AB359" s="251"/>
      <c r="AC359" s="251"/>
      <c r="AD359" s="251"/>
      <c r="AE359" s="251"/>
      <c r="AF359" s="251"/>
      <c r="AG359" s="251"/>
      <c r="AH359" s="251"/>
      <c r="AI359" s="251"/>
      <c r="AJ359" s="251"/>
      <c r="AK359" s="251"/>
      <c r="AL359" s="251"/>
      <c r="AM359" s="251"/>
      <c r="AN359" s="251"/>
      <c r="AO359" s="296"/>
      <c r="AP359" s="296"/>
      <c r="AQ359" s="296"/>
      <c r="AR359" s="296"/>
      <c r="AS359" s="296"/>
      <c r="AT359" s="296"/>
      <c r="AU359" s="296"/>
      <c r="AV359" s="296"/>
      <c r="AW359" s="296"/>
      <c r="AX359" s="296"/>
      <c r="AY359" s="296"/>
      <c r="AZ359" s="296"/>
      <c r="BA359" s="296"/>
      <c r="BB359" s="296"/>
      <c r="BC359" s="296"/>
      <c r="BD359" s="296"/>
    </row>
    <row r="360" spans="1:56" ht="16.5">
      <c r="A360" s="251"/>
      <c r="B360" s="251"/>
      <c r="C360" s="251"/>
      <c r="D360" s="251"/>
      <c r="E360" s="251"/>
      <c r="F360" s="251"/>
      <c r="G360" s="251"/>
      <c r="H360" s="251"/>
      <c r="I360" s="251"/>
      <c r="J360" s="251"/>
      <c r="K360" s="251"/>
      <c r="L360" s="251"/>
      <c r="M360" s="251"/>
      <c r="N360" s="251"/>
      <c r="O360" s="251"/>
      <c r="P360" s="251"/>
      <c r="Q360" s="251"/>
      <c r="R360" s="296"/>
      <c r="S360" s="251"/>
      <c r="T360" s="251"/>
      <c r="U360" s="251"/>
      <c r="V360" s="251"/>
      <c r="W360" s="251"/>
      <c r="X360" s="251"/>
      <c r="Y360" s="251"/>
      <c r="Z360" s="251"/>
      <c r="AA360" s="251"/>
      <c r="AB360" s="251"/>
      <c r="AC360" s="251"/>
      <c r="AD360" s="251"/>
      <c r="AE360" s="251"/>
      <c r="AF360" s="251"/>
      <c r="AG360" s="251"/>
      <c r="AH360" s="251"/>
      <c r="AI360" s="251"/>
      <c r="AJ360" s="251"/>
      <c r="AK360" s="251"/>
      <c r="AL360" s="251"/>
      <c r="AM360" s="251"/>
      <c r="AN360" s="251"/>
      <c r="AO360" s="296"/>
      <c r="AP360" s="296"/>
      <c r="AQ360" s="296"/>
      <c r="AR360" s="296"/>
      <c r="AS360" s="296"/>
      <c r="AT360" s="296"/>
      <c r="AU360" s="296"/>
      <c r="AV360" s="296"/>
      <c r="AW360" s="296"/>
      <c r="AX360" s="296"/>
      <c r="AY360" s="296"/>
      <c r="AZ360" s="296"/>
      <c r="BA360" s="296"/>
      <c r="BB360" s="296"/>
      <c r="BC360" s="296"/>
      <c r="BD360" s="296"/>
    </row>
    <row r="361" spans="1:56" ht="16.5">
      <c r="A361" s="251"/>
      <c r="B361" s="251"/>
      <c r="C361" s="251"/>
      <c r="D361" s="251"/>
      <c r="E361" s="251"/>
      <c r="F361" s="251"/>
      <c r="G361" s="251"/>
      <c r="H361" s="251"/>
      <c r="I361" s="251"/>
      <c r="J361" s="251"/>
      <c r="K361" s="251"/>
      <c r="L361" s="251"/>
      <c r="M361" s="251"/>
      <c r="N361" s="251"/>
      <c r="O361" s="251"/>
      <c r="P361" s="251"/>
      <c r="Q361" s="251"/>
      <c r="R361" s="296"/>
      <c r="S361" s="251"/>
      <c r="T361" s="251"/>
      <c r="U361" s="251"/>
      <c r="V361" s="251"/>
      <c r="W361" s="251"/>
      <c r="X361" s="251"/>
      <c r="Y361" s="251"/>
      <c r="Z361" s="251"/>
      <c r="AA361" s="251"/>
      <c r="AB361" s="251"/>
      <c r="AC361" s="251"/>
      <c r="AD361" s="251"/>
      <c r="AE361" s="251"/>
      <c r="AF361" s="251"/>
      <c r="AG361" s="251"/>
      <c r="AH361" s="251"/>
      <c r="AI361" s="251"/>
      <c r="AJ361" s="251"/>
      <c r="AK361" s="251"/>
      <c r="AL361" s="251"/>
      <c r="AM361" s="251"/>
      <c r="AN361" s="251"/>
      <c r="AO361" s="296"/>
      <c r="AP361" s="296"/>
      <c r="AQ361" s="296"/>
      <c r="AR361" s="296"/>
      <c r="AS361" s="296"/>
      <c r="AT361" s="296"/>
      <c r="AU361" s="296"/>
      <c r="AV361" s="296"/>
      <c r="AW361" s="296"/>
      <c r="AX361" s="296"/>
      <c r="AY361" s="296"/>
      <c r="AZ361" s="296"/>
      <c r="BA361" s="296"/>
      <c r="BB361" s="296"/>
      <c r="BC361" s="296"/>
      <c r="BD361" s="296"/>
    </row>
    <row r="362" spans="1:56" ht="16.5">
      <c r="A362" s="251"/>
      <c r="B362" s="251"/>
      <c r="C362" s="251"/>
      <c r="D362" s="251"/>
      <c r="E362" s="251"/>
      <c r="F362" s="251"/>
      <c r="G362" s="251"/>
      <c r="H362" s="251"/>
      <c r="I362" s="251"/>
      <c r="J362" s="251"/>
      <c r="K362" s="251"/>
      <c r="L362" s="251"/>
      <c r="M362" s="251"/>
      <c r="N362" s="251"/>
      <c r="O362" s="251"/>
      <c r="P362" s="251"/>
      <c r="Q362" s="251"/>
      <c r="R362" s="296"/>
      <c r="S362" s="251"/>
      <c r="T362" s="251"/>
      <c r="U362" s="251"/>
      <c r="V362" s="251"/>
      <c r="W362" s="251"/>
      <c r="X362" s="251"/>
      <c r="Y362" s="251"/>
      <c r="Z362" s="251"/>
      <c r="AA362" s="251"/>
      <c r="AB362" s="251"/>
      <c r="AC362" s="251"/>
      <c r="AD362" s="251"/>
      <c r="AE362" s="251"/>
      <c r="AF362" s="251"/>
      <c r="AG362" s="251"/>
      <c r="AH362" s="251"/>
      <c r="AI362" s="251"/>
      <c r="AJ362" s="251"/>
      <c r="AK362" s="251"/>
      <c r="AL362" s="251"/>
      <c r="AM362" s="251"/>
      <c r="AN362" s="251"/>
      <c r="AO362" s="296"/>
      <c r="AP362" s="296"/>
      <c r="AQ362" s="296"/>
      <c r="AR362" s="296"/>
      <c r="AS362" s="296"/>
      <c r="AT362" s="296"/>
      <c r="AU362" s="296"/>
      <c r="AV362" s="296"/>
      <c r="AW362" s="296"/>
      <c r="AX362" s="296"/>
      <c r="AY362" s="296"/>
      <c r="AZ362" s="296"/>
      <c r="BA362" s="296"/>
      <c r="BB362" s="296"/>
      <c r="BC362" s="296"/>
      <c r="BD362" s="296"/>
    </row>
    <row r="363" spans="1:56" ht="16.5">
      <c r="A363" s="251"/>
      <c r="B363" s="251"/>
      <c r="C363" s="251"/>
      <c r="D363" s="251"/>
      <c r="E363" s="251"/>
      <c r="F363" s="251"/>
      <c r="G363" s="251"/>
      <c r="H363" s="251"/>
      <c r="I363" s="251"/>
      <c r="J363" s="251"/>
      <c r="K363" s="251"/>
      <c r="L363" s="251"/>
      <c r="M363" s="251"/>
      <c r="N363" s="251"/>
      <c r="O363" s="251"/>
      <c r="P363" s="251"/>
      <c r="Q363" s="251"/>
      <c r="R363" s="296"/>
      <c r="S363" s="251"/>
      <c r="T363" s="251"/>
      <c r="U363" s="251"/>
      <c r="V363" s="251"/>
      <c r="W363" s="251"/>
      <c r="X363" s="251"/>
      <c r="Y363" s="251"/>
      <c r="Z363" s="251"/>
      <c r="AA363" s="251"/>
      <c r="AB363" s="251"/>
      <c r="AC363" s="251"/>
      <c r="AD363" s="251"/>
      <c r="AE363" s="251"/>
      <c r="AF363" s="251"/>
      <c r="AG363" s="251"/>
      <c r="AH363" s="251"/>
      <c r="AI363" s="251"/>
      <c r="AJ363" s="251"/>
      <c r="AK363" s="251"/>
      <c r="AL363" s="251"/>
      <c r="AM363" s="251"/>
      <c r="AN363" s="251"/>
      <c r="AO363" s="296"/>
      <c r="AP363" s="296"/>
      <c r="AQ363" s="296"/>
      <c r="AR363" s="296"/>
      <c r="AS363" s="296"/>
      <c r="AT363" s="296"/>
      <c r="AU363" s="296"/>
      <c r="AV363" s="296"/>
      <c r="AW363" s="296"/>
      <c r="AX363" s="296"/>
      <c r="AY363" s="296"/>
      <c r="AZ363" s="296"/>
      <c r="BA363" s="296"/>
      <c r="BB363" s="296"/>
      <c r="BC363" s="296"/>
      <c r="BD363" s="296"/>
    </row>
    <row r="364" spans="1:56" ht="16.5">
      <c r="A364" s="251"/>
      <c r="B364" s="251"/>
      <c r="C364" s="251"/>
      <c r="D364" s="251"/>
      <c r="E364" s="251"/>
      <c r="F364" s="251"/>
      <c r="G364" s="251"/>
      <c r="H364" s="251"/>
      <c r="I364" s="251"/>
      <c r="J364" s="251"/>
      <c r="K364" s="251"/>
      <c r="L364" s="251"/>
      <c r="M364" s="251"/>
      <c r="N364" s="251"/>
      <c r="O364" s="251"/>
      <c r="P364" s="251"/>
      <c r="Q364" s="251"/>
      <c r="R364" s="296"/>
      <c r="S364" s="251"/>
      <c r="T364" s="251"/>
      <c r="U364" s="251"/>
      <c r="V364" s="251"/>
      <c r="W364" s="251"/>
      <c r="X364" s="251"/>
      <c r="Y364" s="251"/>
      <c r="Z364" s="251"/>
      <c r="AA364" s="251"/>
      <c r="AB364" s="251"/>
      <c r="AC364" s="251"/>
      <c r="AD364" s="251"/>
      <c r="AE364" s="251"/>
      <c r="AF364" s="251"/>
      <c r="AG364" s="251"/>
      <c r="AH364" s="251"/>
      <c r="AI364" s="251"/>
      <c r="AJ364" s="251"/>
      <c r="AK364" s="251"/>
      <c r="AL364" s="251"/>
      <c r="AM364" s="251"/>
      <c r="AN364" s="251"/>
      <c r="AO364" s="296"/>
      <c r="AP364" s="296"/>
      <c r="AQ364" s="296"/>
      <c r="AR364" s="296"/>
      <c r="AS364" s="296"/>
      <c r="AT364" s="296"/>
      <c r="AU364" s="296"/>
      <c r="AV364" s="296"/>
      <c r="AW364" s="296"/>
      <c r="AX364" s="296"/>
      <c r="AY364" s="296"/>
      <c r="AZ364" s="296"/>
      <c r="BA364" s="296"/>
      <c r="BB364" s="296"/>
      <c r="BC364" s="296"/>
      <c r="BD364" s="296"/>
    </row>
    <row r="365" spans="1:56" ht="16.5">
      <c r="A365" s="251"/>
      <c r="B365" s="251"/>
      <c r="C365" s="251"/>
      <c r="D365" s="251"/>
      <c r="E365" s="251"/>
      <c r="F365" s="251"/>
      <c r="G365" s="251"/>
      <c r="H365" s="251"/>
      <c r="I365" s="251"/>
      <c r="J365" s="251"/>
      <c r="K365" s="251"/>
      <c r="L365" s="251"/>
      <c r="M365" s="251"/>
      <c r="N365" s="251"/>
      <c r="O365" s="251"/>
      <c r="P365" s="251"/>
      <c r="Q365" s="251"/>
      <c r="R365" s="296"/>
      <c r="S365" s="251"/>
      <c r="T365" s="251"/>
      <c r="U365" s="251"/>
      <c r="V365" s="251"/>
      <c r="W365" s="251"/>
      <c r="X365" s="251"/>
      <c r="Y365" s="251"/>
      <c r="Z365" s="251"/>
      <c r="AA365" s="251"/>
      <c r="AB365" s="251"/>
      <c r="AC365" s="251"/>
      <c r="AD365" s="251"/>
      <c r="AE365" s="251"/>
      <c r="AF365" s="251"/>
      <c r="AG365" s="251"/>
      <c r="AH365" s="251"/>
      <c r="AI365" s="251"/>
      <c r="AJ365" s="251"/>
      <c r="AK365" s="251"/>
      <c r="AL365" s="251"/>
      <c r="AM365" s="251"/>
      <c r="AN365" s="251"/>
      <c r="AO365" s="296"/>
      <c r="AP365" s="296"/>
      <c r="AQ365" s="296"/>
      <c r="AR365" s="296"/>
      <c r="AS365" s="296"/>
      <c r="AT365" s="296"/>
      <c r="AU365" s="296"/>
      <c r="AV365" s="296"/>
      <c r="AW365" s="296"/>
      <c r="AX365" s="296"/>
      <c r="AY365" s="296"/>
      <c r="AZ365" s="296"/>
      <c r="BA365" s="296"/>
      <c r="BB365" s="296"/>
      <c r="BC365" s="296"/>
      <c r="BD365" s="296"/>
    </row>
    <row r="366" spans="1:56" ht="16.5">
      <c r="A366" s="251"/>
      <c r="B366" s="251"/>
      <c r="C366" s="251"/>
      <c r="D366" s="251"/>
      <c r="E366" s="251"/>
      <c r="F366" s="251"/>
      <c r="G366" s="251"/>
      <c r="H366" s="251"/>
      <c r="I366" s="251"/>
      <c r="J366" s="251"/>
      <c r="K366" s="251"/>
      <c r="L366" s="251"/>
      <c r="M366" s="251"/>
      <c r="N366" s="251"/>
      <c r="O366" s="251"/>
      <c r="P366" s="251"/>
      <c r="Q366" s="251"/>
      <c r="R366" s="296"/>
      <c r="S366" s="251"/>
      <c r="T366" s="251"/>
      <c r="U366" s="251"/>
      <c r="V366" s="251"/>
      <c r="W366" s="251"/>
      <c r="X366" s="251"/>
      <c r="Y366" s="251"/>
      <c r="Z366" s="251"/>
      <c r="AA366" s="251"/>
      <c r="AB366" s="251"/>
      <c r="AC366" s="251"/>
      <c r="AD366" s="251"/>
      <c r="AE366" s="251"/>
      <c r="AF366" s="251"/>
      <c r="AG366" s="251"/>
      <c r="AH366" s="251"/>
      <c r="AI366" s="251"/>
      <c r="AJ366" s="251"/>
      <c r="AK366" s="251"/>
      <c r="AL366" s="251"/>
      <c r="AM366" s="251"/>
      <c r="AN366" s="251"/>
      <c r="AO366" s="296"/>
      <c r="AP366" s="296"/>
      <c r="AQ366" s="296"/>
      <c r="AR366" s="296"/>
      <c r="AS366" s="296"/>
      <c r="AT366" s="296"/>
      <c r="AU366" s="296"/>
      <c r="AV366" s="296"/>
      <c r="AW366" s="296"/>
      <c r="AX366" s="296"/>
      <c r="AY366" s="296"/>
      <c r="AZ366" s="296"/>
      <c r="BA366" s="296"/>
      <c r="BB366" s="296"/>
      <c r="BC366" s="296"/>
      <c r="BD366" s="296"/>
    </row>
    <row r="367" spans="1:56" ht="16.5">
      <c r="A367" s="251"/>
      <c r="B367" s="251"/>
      <c r="C367" s="251"/>
      <c r="D367" s="251"/>
      <c r="E367" s="251"/>
      <c r="F367" s="251"/>
      <c r="G367" s="251"/>
      <c r="H367" s="251"/>
      <c r="I367" s="251"/>
      <c r="J367" s="251"/>
      <c r="K367" s="251"/>
      <c r="L367" s="251"/>
      <c r="M367" s="251"/>
      <c r="N367" s="251"/>
      <c r="O367" s="251"/>
      <c r="P367" s="251"/>
      <c r="Q367" s="251"/>
      <c r="R367" s="296"/>
      <c r="S367" s="251"/>
      <c r="T367" s="251"/>
      <c r="U367" s="251"/>
      <c r="V367" s="251"/>
      <c r="W367" s="251"/>
      <c r="X367" s="251"/>
      <c r="Y367" s="251"/>
      <c r="Z367" s="251"/>
      <c r="AA367" s="251"/>
      <c r="AB367" s="251"/>
      <c r="AC367" s="251"/>
      <c r="AD367" s="251"/>
      <c r="AE367" s="251"/>
      <c r="AF367" s="251"/>
      <c r="AG367" s="251"/>
      <c r="AH367" s="251"/>
      <c r="AI367" s="251"/>
      <c r="AJ367" s="251"/>
      <c r="AK367" s="251"/>
      <c r="AL367" s="251"/>
      <c r="AM367" s="251"/>
      <c r="AN367" s="251"/>
      <c r="AO367" s="296"/>
      <c r="AP367" s="296"/>
      <c r="AQ367" s="296"/>
      <c r="AR367" s="296"/>
      <c r="AS367" s="296"/>
      <c r="AT367" s="296"/>
      <c r="AU367" s="296"/>
      <c r="AV367" s="296"/>
      <c r="AW367" s="296"/>
      <c r="AX367" s="296"/>
      <c r="AY367" s="296"/>
      <c r="AZ367" s="296"/>
      <c r="BA367" s="296"/>
      <c r="BB367" s="296"/>
      <c r="BC367" s="296"/>
      <c r="BD367" s="296"/>
    </row>
    <row r="368" spans="1:56" ht="16.5">
      <c r="A368" s="251"/>
      <c r="B368" s="251"/>
      <c r="C368" s="251"/>
      <c r="D368" s="251"/>
      <c r="E368" s="251"/>
      <c r="F368" s="251"/>
      <c r="G368" s="251"/>
      <c r="H368" s="251"/>
      <c r="I368" s="251"/>
      <c r="J368" s="251"/>
      <c r="K368" s="251"/>
      <c r="L368" s="251"/>
      <c r="M368" s="251"/>
      <c r="N368" s="251"/>
      <c r="O368" s="251"/>
      <c r="P368" s="251"/>
      <c r="Q368" s="251"/>
      <c r="R368" s="296"/>
      <c r="S368" s="251"/>
      <c r="T368" s="251"/>
      <c r="U368" s="251"/>
      <c r="V368" s="251"/>
      <c r="W368" s="251"/>
      <c r="X368" s="251"/>
      <c r="Y368" s="251"/>
      <c r="Z368" s="251"/>
      <c r="AA368" s="251"/>
      <c r="AB368" s="251"/>
      <c r="AC368" s="251"/>
      <c r="AD368" s="251"/>
      <c r="AE368" s="251"/>
      <c r="AF368" s="251"/>
      <c r="AG368" s="251"/>
      <c r="AH368" s="251"/>
      <c r="AI368" s="251"/>
      <c r="AJ368" s="251"/>
      <c r="AK368" s="251"/>
      <c r="AL368" s="251"/>
      <c r="AM368" s="251"/>
      <c r="AN368" s="251"/>
      <c r="AO368" s="296"/>
      <c r="AP368" s="296"/>
      <c r="AQ368" s="296"/>
      <c r="AR368" s="296"/>
      <c r="AS368" s="296"/>
      <c r="AT368" s="296"/>
      <c r="AU368" s="296"/>
      <c r="AV368" s="296"/>
      <c r="AW368" s="296"/>
      <c r="AX368" s="296"/>
      <c r="AY368" s="296"/>
      <c r="AZ368" s="296"/>
      <c r="BA368" s="296"/>
      <c r="BB368" s="296"/>
      <c r="BC368" s="296"/>
      <c r="BD368" s="296"/>
    </row>
    <row r="369" spans="1:56" ht="16.5">
      <c r="A369" s="251"/>
      <c r="B369" s="251"/>
      <c r="C369" s="251"/>
      <c r="D369" s="251"/>
      <c r="E369" s="251"/>
      <c r="F369" s="251"/>
      <c r="G369" s="251"/>
      <c r="H369" s="251"/>
      <c r="I369" s="251"/>
      <c r="J369" s="251"/>
      <c r="K369" s="251"/>
      <c r="L369" s="251"/>
      <c r="M369" s="251"/>
      <c r="N369" s="251"/>
      <c r="O369" s="251"/>
      <c r="P369" s="251"/>
      <c r="Q369" s="251"/>
      <c r="R369" s="296"/>
      <c r="S369" s="251"/>
      <c r="T369" s="251"/>
      <c r="U369" s="251"/>
      <c r="V369" s="251"/>
      <c r="W369" s="251"/>
      <c r="X369" s="251"/>
      <c r="Y369" s="251"/>
      <c r="Z369" s="251"/>
      <c r="AA369" s="251"/>
      <c r="AB369" s="251"/>
      <c r="AC369" s="251"/>
      <c r="AD369" s="251"/>
      <c r="AE369" s="251"/>
      <c r="AF369" s="251"/>
      <c r="AG369" s="251"/>
      <c r="AH369" s="251"/>
      <c r="AI369" s="251"/>
      <c r="AJ369" s="251"/>
      <c r="AK369" s="251"/>
      <c r="AL369" s="251"/>
      <c r="AM369" s="251"/>
      <c r="AN369" s="251"/>
      <c r="AO369" s="296"/>
      <c r="AP369" s="296"/>
      <c r="AQ369" s="296"/>
      <c r="AR369" s="296"/>
      <c r="AS369" s="296"/>
      <c r="AT369" s="296"/>
      <c r="AU369" s="296"/>
      <c r="AV369" s="296"/>
      <c r="AW369" s="296"/>
      <c r="AX369" s="296"/>
      <c r="AY369" s="296"/>
      <c r="AZ369" s="296"/>
      <c r="BA369" s="296"/>
      <c r="BB369" s="296"/>
      <c r="BC369" s="296"/>
      <c r="BD369" s="296"/>
    </row>
    <row r="370" spans="1:56" ht="16.5">
      <c r="A370" s="251"/>
      <c r="B370" s="251"/>
      <c r="C370" s="251"/>
      <c r="D370" s="251"/>
      <c r="E370" s="251"/>
      <c r="F370" s="251"/>
      <c r="G370" s="251"/>
      <c r="H370" s="251"/>
      <c r="I370" s="251"/>
      <c r="J370" s="251"/>
      <c r="K370" s="251"/>
      <c r="L370" s="251"/>
      <c r="M370" s="251"/>
      <c r="N370" s="251"/>
      <c r="O370" s="251"/>
      <c r="P370" s="251"/>
      <c r="Q370" s="251"/>
      <c r="R370" s="296"/>
      <c r="S370" s="251"/>
      <c r="T370" s="251"/>
      <c r="U370" s="251"/>
      <c r="V370" s="251"/>
      <c r="W370" s="251"/>
      <c r="X370" s="251"/>
      <c r="Y370" s="251"/>
      <c r="Z370" s="251"/>
      <c r="AA370" s="251"/>
      <c r="AB370" s="251"/>
      <c r="AC370" s="251"/>
      <c r="AD370" s="251"/>
      <c r="AE370" s="251"/>
      <c r="AF370" s="251"/>
      <c r="AG370" s="251"/>
      <c r="AH370" s="251"/>
      <c r="AI370" s="251"/>
      <c r="AJ370" s="251"/>
      <c r="AK370" s="251"/>
      <c r="AL370" s="251"/>
      <c r="AM370" s="251"/>
      <c r="AN370" s="251"/>
      <c r="AO370" s="296"/>
      <c r="AP370" s="296"/>
      <c r="AQ370" s="296"/>
      <c r="AR370" s="296"/>
      <c r="AS370" s="296"/>
      <c r="AT370" s="296"/>
      <c r="AU370" s="296"/>
      <c r="AV370" s="296"/>
      <c r="AW370" s="296"/>
      <c r="AX370" s="296"/>
      <c r="AY370" s="296"/>
      <c r="AZ370" s="296"/>
      <c r="BA370" s="296"/>
      <c r="BB370" s="296"/>
      <c r="BC370" s="296"/>
      <c r="BD370" s="296"/>
    </row>
    <row r="371" spans="1:56" ht="16.5">
      <c r="A371" s="251"/>
      <c r="B371" s="251"/>
      <c r="C371" s="251"/>
      <c r="D371" s="251"/>
      <c r="E371" s="251"/>
      <c r="F371" s="251"/>
      <c r="G371" s="251"/>
      <c r="H371" s="251"/>
      <c r="I371" s="251"/>
      <c r="J371" s="251"/>
      <c r="K371" s="251"/>
      <c r="L371" s="251"/>
      <c r="M371" s="251"/>
      <c r="N371" s="251"/>
      <c r="O371" s="251"/>
      <c r="P371" s="251"/>
      <c r="Q371" s="251"/>
      <c r="R371" s="296"/>
      <c r="S371" s="251"/>
      <c r="T371" s="251"/>
      <c r="U371" s="251"/>
      <c r="V371" s="251"/>
      <c r="W371" s="251"/>
      <c r="X371" s="251"/>
      <c r="Y371" s="251"/>
      <c r="Z371" s="251"/>
      <c r="AA371" s="251"/>
      <c r="AB371" s="251"/>
      <c r="AC371" s="251"/>
      <c r="AD371" s="251"/>
      <c r="AE371" s="251"/>
      <c r="AF371" s="251"/>
      <c r="AG371" s="251"/>
      <c r="AH371" s="251"/>
      <c r="AI371" s="251"/>
      <c r="AJ371" s="251"/>
      <c r="AK371" s="251"/>
      <c r="AL371" s="251"/>
      <c r="AM371" s="251"/>
      <c r="AN371" s="251"/>
      <c r="AO371" s="296"/>
      <c r="AP371" s="296"/>
      <c r="AQ371" s="296"/>
      <c r="AR371" s="296"/>
      <c r="AS371" s="296"/>
      <c r="AT371" s="296"/>
      <c r="AU371" s="296"/>
      <c r="AV371" s="296"/>
      <c r="AW371" s="296"/>
      <c r="AX371" s="296"/>
      <c r="AY371" s="296"/>
      <c r="AZ371" s="296"/>
      <c r="BA371" s="296"/>
      <c r="BB371" s="296"/>
      <c r="BC371" s="296"/>
      <c r="BD371" s="296"/>
    </row>
    <row r="372" spans="1:56" ht="16.5">
      <c r="A372" s="251"/>
      <c r="B372" s="251"/>
      <c r="C372" s="251"/>
      <c r="D372" s="251"/>
      <c r="E372" s="251"/>
      <c r="F372" s="251"/>
      <c r="G372" s="251"/>
      <c r="H372" s="251"/>
      <c r="I372" s="251"/>
      <c r="J372" s="251"/>
      <c r="K372" s="251"/>
      <c r="L372" s="251"/>
      <c r="M372" s="251"/>
      <c r="N372" s="251"/>
      <c r="O372" s="251"/>
      <c r="P372" s="251"/>
      <c r="Q372" s="251"/>
      <c r="R372" s="296"/>
      <c r="S372" s="251"/>
      <c r="T372" s="251"/>
      <c r="U372" s="251"/>
      <c r="V372" s="251"/>
      <c r="W372" s="251"/>
      <c r="X372" s="251"/>
      <c r="Y372" s="251"/>
      <c r="Z372" s="251"/>
      <c r="AA372" s="251"/>
      <c r="AB372" s="251"/>
      <c r="AC372" s="251"/>
      <c r="AD372" s="251"/>
      <c r="AE372" s="251"/>
      <c r="AF372" s="251"/>
      <c r="AG372" s="251"/>
      <c r="AH372" s="251"/>
      <c r="AI372" s="251"/>
      <c r="AJ372" s="251"/>
      <c r="AK372" s="251"/>
      <c r="AL372" s="251"/>
      <c r="AM372" s="251"/>
      <c r="AN372" s="251"/>
      <c r="AO372" s="296"/>
      <c r="AP372" s="296"/>
      <c r="AQ372" s="296"/>
      <c r="AR372" s="296"/>
      <c r="AS372" s="296"/>
      <c r="AT372" s="296"/>
      <c r="AU372" s="296"/>
      <c r="AV372" s="296"/>
      <c r="AW372" s="296"/>
      <c r="AX372" s="296"/>
      <c r="AY372" s="296"/>
      <c r="AZ372" s="296"/>
      <c r="BA372" s="296"/>
      <c r="BB372" s="296"/>
      <c r="BC372" s="296"/>
      <c r="BD372" s="296"/>
    </row>
    <row r="373" spans="1:56" ht="16.5">
      <c r="A373" s="251"/>
      <c r="B373" s="251"/>
      <c r="C373" s="251"/>
      <c r="D373" s="251"/>
      <c r="E373" s="251"/>
      <c r="F373" s="251"/>
      <c r="G373" s="251"/>
      <c r="H373" s="251"/>
      <c r="I373" s="251"/>
      <c r="J373" s="251"/>
      <c r="K373" s="251"/>
      <c r="L373" s="251"/>
      <c r="M373" s="251"/>
      <c r="N373" s="251"/>
      <c r="O373" s="251"/>
      <c r="P373" s="251"/>
      <c r="Q373" s="251"/>
      <c r="R373" s="296"/>
      <c r="S373" s="251"/>
      <c r="T373" s="251"/>
      <c r="U373" s="251"/>
      <c r="V373" s="251"/>
      <c r="W373" s="251"/>
      <c r="X373" s="251"/>
      <c r="Y373" s="251"/>
      <c r="Z373" s="251"/>
      <c r="AA373" s="251"/>
      <c r="AB373" s="251"/>
      <c r="AC373" s="251"/>
      <c r="AD373" s="251"/>
      <c r="AE373" s="251"/>
      <c r="AF373" s="251"/>
      <c r="AG373" s="251"/>
      <c r="AH373" s="251"/>
      <c r="AI373" s="251"/>
      <c r="AJ373" s="251"/>
      <c r="AK373" s="251"/>
      <c r="AL373" s="251"/>
      <c r="AM373" s="251"/>
      <c r="AN373" s="251"/>
      <c r="AO373" s="296"/>
      <c r="AP373" s="296"/>
      <c r="AQ373" s="296"/>
      <c r="AR373" s="296"/>
      <c r="AS373" s="296"/>
      <c r="AT373" s="296"/>
      <c r="AU373" s="296"/>
      <c r="AV373" s="296"/>
      <c r="AW373" s="296"/>
      <c r="AX373" s="296"/>
      <c r="AY373" s="296"/>
      <c r="AZ373" s="296"/>
      <c r="BA373" s="296"/>
      <c r="BB373" s="296"/>
      <c r="BC373" s="296"/>
      <c r="BD373" s="296"/>
    </row>
    <row r="374" spans="1:56" ht="16.5">
      <c r="A374" s="251"/>
      <c r="B374" s="251"/>
      <c r="C374" s="251"/>
      <c r="D374" s="251"/>
      <c r="E374" s="251"/>
      <c r="F374" s="251"/>
      <c r="G374" s="251"/>
      <c r="H374" s="251"/>
      <c r="I374" s="251"/>
      <c r="J374" s="251"/>
      <c r="K374" s="251"/>
      <c r="L374" s="251"/>
      <c r="M374" s="251"/>
      <c r="N374" s="251"/>
      <c r="O374" s="251"/>
      <c r="P374" s="251"/>
      <c r="Q374" s="251"/>
      <c r="R374" s="296"/>
      <c r="S374" s="251"/>
      <c r="T374" s="251"/>
      <c r="U374" s="251"/>
      <c r="V374" s="251"/>
      <c r="W374" s="251"/>
      <c r="X374" s="251"/>
      <c r="Y374" s="251"/>
      <c r="Z374" s="251"/>
      <c r="AA374" s="251"/>
      <c r="AB374" s="251"/>
      <c r="AC374" s="251"/>
      <c r="AD374" s="251"/>
      <c r="AE374" s="251"/>
      <c r="AF374" s="251"/>
      <c r="AG374" s="251"/>
      <c r="AH374" s="251"/>
      <c r="AI374" s="251"/>
      <c r="AJ374" s="251"/>
      <c r="AK374" s="251"/>
      <c r="AL374" s="251"/>
      <c r="AM374" s="251"/>
      <c r="AN374" s="251"/>
      <c r="AO374" s="296"/>
      <c r="AP374" s="296"/>
      <c r="AQ374" s="296"/>
      <c r="AR374" s="296"/>
      <c r="AS374" s="296"/>
      <c r="AT374" s="296"/>
      <c r="AU374" s="296"/>
      <c r="AV374" s="296"/>
      <c r="AW374" s="296"/>
      <c r="AX374" s="296"/>
      <c r="AY374" s="296"/>
      <c r="AZ374" s="296"/>
      <c r="BA374" s="296"/>
      <c r="BB374" s="296"/>
      <c r="BC374" s="296"/>
      <c r="BD374" s="296"/>
    </row>
    <row r="375" spans="1:56" ht="16.5">
      <c r="A375" s="251"/>
      <c r="B375" s="251"/>
      <c r="C375" s="251"/>
      <c r="D375" s="251"/>
      <c r="E375" s="251"/>
      <c r="F375" s="251"/>
      <c r="G375" s="251"/>
      <c r="H375" s="251"/>
      <c r="I375" s="251"/>
      <c r="J375" s="251"/>
      <c r="K375" s="251"/>
      <c r="L375" s="251"/>
      <c r="M375" s="251"/>
      <c r="N375" s="251"/>
      <c r="O375" s="251"/>
      <c r="P375" s="251"/>
      <c r="Q375" s="251"/>
      <c r="R375" s="296"/>
      <c r="S375" s="251"/>
      <c r="T375" s="251"/>
      <c r="U375" s="251"/>
      <c r="V375" s="251"/>
      <c r="W375" s="251"/>
      <c r="X375" s="251"/>
      <c r="Y375" s="251"/>
      <c r="Z375" s="251"/>
      <c r="AA375" s="251"/>
      <c r="AB375" s="251"/>
      <c r="AC375" s="251"/>
      <c r="AD375" s="251"/>
      <c r="AE375" s="251"/>
      <c r="AF375" s="251"/>
      <c r="AG375" s="251"/>
      <c r="AH375" s="251"/>
      <c r="AI375" s="251"/>
      <c r="AJ375" s="251"/>
      <c r="AK375" s="251"/>
      <c r="AL375" s="251"/>
      <c r="AM375" s="251"/>
      <c r="AN375" s="251"/>
      <c r="AO375" s="296"/>
      <c r="AP375" s="296"/>
      <c r="AQ375" s="296"/>
      <c r="AR375" s="296"/>
      <c r="AS375" s="296"/>
      <c r="AT375" s="296"/>
      <c r="AU375" s="296"/>
      <c r="AV375" s="296"/>
      <c r="AW375" s="296"/>
      <c r="AX375" s="296"/>
      <c r="AY375" s="296"/>
      <c r="AZ375" s="296"/>
      <c r="BA375" s="296"/>
      <c r="BB375" s="296"/>
      <c r="BC375" s="296"/>
      <c r="BD375" s="296"/>
    </row>
    <row r="376" spans="1:56" ht="16.5">
      <c r="A376" s="251"/>
      <c r="B376" s="251"/>
      <c r="C376" s="251"/>
      <c r="D376" s="251"/>
      <c r="E376" s="251"/>
      <c r="F376" s="251"/>
      <c r="G376" s="251"/>
      <c r="H376" s="251"/>
      <c r="I376" s="251"/>
      <c r="J376" s="251"/>
      <c r="K376" s="251"/>
      <c r="L376" s="251"/>
      <c r="M376" s="251"/>
      <c r="N376" s="251"/>
      <c r="O376" s="251"/>
      <c r="P376" s="251"/>
      <c r="Q376" s="251"/>
      <c r="R376" s="296"/>
      <c r="S376" s="251"/>
      <c r="T376" s="251"/>
      <c r="U376" s="251"/>
      <c r="V376" s="251"/>
      <c r="W376" s="251"/>
      <c r="X376" s="251"/>
      <c r="Y376" s="251"/>
      <c r="Z376" s="251"/>
      <c r="AA376" s="251"/>
      <c r="AB376" s="251"/>
      <c r="AC376" s="251"/>
      <c r="AD376" s="251"/>
      <c r="AE376" s="251"/>
      <c r="AF376" s="251"/>
      <c r="AG376" s="251"/>
      <c r="AH376" s="251"/>
      <c r="AI376" s="251"/>
      <c r="AJ376" s="251"/>
      <c r="AK376" s="251"/>
      <c r="AL376" s="251"/>
      <c r="AM376" s="251"/>
      <c r="AN376" s="251"/>
      <c r="AO376" s="296"/>
      <c r="AP376" s="296"/>
      <c r="AQ376" s="296"/>
      <c r="AR376" s="296"/>
      <c r="AS376" s="296"/>
      <c r="AT376" s="296"/>
      <c r="AU376" s="296"/>
      <c r="AV376" s="296"/>
      <c r="AW376" s="296"/>
      <c r="AX376" s="296"/>
      <c r="AY376" s="296"/>
      <c r="AZ376" s="296"/>
      <c r="BA376" s="296"/>
      <c r="BB376" s="296"/>
      <c r="BC376" s="296"/>
      <c r="BD376" s="296"/>
    </row>
    <row r="377" spans="1:56" ht="16.5">
      <c r="A377" s="251"/>
      <c r="B377" s="251"/>
      <c r="C377" s="251"/>
      <c r="D377" s="251"/>
      <c r="E377" s="251"/>
      <c r="F377" s="251"/>
      <c r="G377" s="251"/>
      <c r="H377" s="251"/>
      <c r="I377" s="251"/>
      <c r="J377" s="251"/>
      <c r="K377" s="251"/>
      <c r="L377" s="251"/>
      <c r="M377" s="251"/>
      <c r="N377" s="251"/>
      <c r="O377" s="251"/>
      <c r="P377" s="251"/>
      <c r="Q377" s="251"/>
      <c r="R377" s="296"/>
      <c r="S377" s="251"/>
      <c r="T377" s="251"/>
      <c r="U377" s="251"/>
      <c r="V377" s="251"/>
      <c r="W377" s="251"/>
      <c r="X377" s="251"/>
      <c r="Y377" s="251"/>
      <c r="Z377" s="251"/>
      <c r="AA377" s="251"/>
      <c r="AB377" s="251"/>
      <c r="AC377" s="251"/>
      <c r="AD377" s="251"/>
      <c r="AE377" s="251"/>
      <c r="AF377" s="251"/>
      <c r="AG377" s="251"/>
      <c r="AH377" s="251"/>
      <c r="AI377" s="251"/>
      <c r="AJ377" s="251"/>
      <c r="AK377" s="251"/>
      <c r="AL377" s="251"/>
      <c r="AM377" s="251"/>
      <c r="AN377" s="251"/>
      <c r="AO377" s="296"/>
      <c r="AP377" s="296"/>
      <c r="AQ377" s="296"/>
      <c r="AR377" s="296"/>
      <c r="AS377" s="296"/>
      <c r="AT377" s="296"/>
      <c r="AU377" s="296"/>
      <c r="AV377" s="296"/>
      <c r="AW377" s="296"/>
      <c r="AX377" s="296"/>
      <c r="AY377" s="296"/>
      <c r="AZ377" s="296"/>
      <c r="BA377" s="296"/>
      <c r="BB377" s="296"/>
      <c r="BC377" s="296"/>
      <c r="BD377" s="296"/>
    </row>
    <row r="378" spans="1:56" ht="16.5">
      <c r="A378" s="251"/>
      <c r="B378" s="251"/>
      <c r="C378" s="251"/>
      <c r="D378" s="251"/>
      <c r="E378" s="251"/>
      <c r="F378" s="251"/>
      <c r="G378" s="251"/>
      <c r="H378" s="251"/>
      <c r="I378" s="251"/>
      <c r="J378" s="251"/>
      <c r="K378" s="251"/>
      <c r="L378" s="251"/>
      <c r="M378" s="251"/>
      <c r="N378" s="251"/>
      <c r="O378" s="251"/>
      <c r="P378" s="251"/>
      <c r="Q378" s="251"/>
      <c r="R378" s="296"/>
      <c r="S378" s="251"/>
      <c r="T378" s="251"/>
      <c r="U378" s="251"/>
      <c r="V378" s="251"/>
      <c r="W378" s="251"/>
      <c r="X378" s="251"/>
      <c r="Y378" s="251"/>
      <c r="Z378" s="251"/>
      <c r="AA378" s="251"/>
      <c r="AB378" s="251"/>
      <c r="AC378" s="251"/>
      <c r="AD378" s="251"/>
      <c r="AE378" s="251"/>
      <c r="AF378" s="251"/>
      <c r="AG378" s="251"/>
      <c r="AH378" s="251"/>
      <c r="AI378" s="251"/>
      <c r="AJ378" s="251"/>
      <c r="AK378" s="251"/>
      <c r="AL378" s="251"/>
      <c r="AM378" s="251"/>
      <c r="AN378" s="251"/>
      <c r="AO378" s="296"/>
      <c r="AP378" s="296"/>
      <c r="AQ378" s="296"/>
      <c r="AR378" s="296"/>
      <c r="AS378" s="296"/>
      <c r="AT378" s="296"/>
      <c r="AU378" s="296"/>
      <c r="AV378" s="296"/>
      <c r="AW378" s="296"/>
      <c r="AX378" s="296"/>
      <c r="AY378" s="296"/>
      <c r="AZ378" s="296"/>
      <c r="BA378" s="296"/>
      <c r="BB378" s="296"/>
      <c r="BC378" s="296"/>
      <c r="BD378" s="296"/>
    </row>
    <row r="379" spans="1:56" ht="16.5">
      <c r="A379" s="251"/>
      <c r="B379" s="251"/>
      <c r="C379" s="251"/>
      <c r="D379" s="251"/>
      <c r="E379" s="251"/>
      <c r="F379" s="251"/>
      <c r="G379" s="251"/>
      <c r="H379" s="251"/>
      <c r="I379" s="251"/>
      <c r="J379" s="251"/>
      <c r="K379" s="251"/>
      <c r="L379" s="251"/>
      <c r="M379" s="251"/>
      <c r="N379" s="251"/>
      <c r="O379" s="251"/>
      <c r="P379" s="251"/>
      <c r="Q379" s="251"/>
      <c r="R379" s="296"/>
      <c r="S379" s="251"/>
      <c r="T379" s="251"/>
      <c r="U379" s="251"/>
      <c r="V379" s="251"/>
      <c r="W379" s="251"/>
      <c r="X379" s="251"/>
      <c r="Y379" s="251"/>
      <c r="Z379" s="251"/>
      <c r="AA379" s="251"/>
      <c r="AB379" s="251"/>
      <c r="AC379" s="251"/>
      <c r="AD379" s="251"/>
      <c r="AE379" s="251"/>
      <c r="AF379" s="251"/>
      <c r="AG379" s="251"/>
      <c r="AH379" s="251"/>
      <c r="AI379" s="251"/>
      <c r="AJ379" s="251"/>
      <c r="AK379" s="251"/>
      <c r="AL379" s="251"/>
      <c r="AM379" s="251"/>
      <c r="AN379" s="251"/>
      <c r="AO379" s="296"/>
      <c r="AP379" s="296"/>
      <c r="AQ379" s="296"/>
      <c r="AR379" s="296"/>
      <c r="AS379" s="296"/>
      <c r="AT379" s="296"/>
      <c r="AU379" s="296"/>
      <c r="AV379" s="296"/>
      <c r="AW379" s="296"/>
      <c r="AX379" s="296"/>
      <c r="AY379" s="296"/>
      <c r="AZ379" s="296"/>
      <c r="BA379" s="296"/>
      <c r="BB379" s="296"/>
      <c r="BC379" s="296"/>
      <c r="BD379" s="296"/>
    </row>
    <row r="380" spans="1:56" ht="16.5">
      <c r="A380" s="251"/>
      <c r="B380" s="251"/>
      <c r="C380" s="251"/>
      <c r="D380" s="251"/>
      <c r="E380" s="251"/>
      <c r="F380" s="251"/>
      <c r="G380" s="251"/>
      <c r="H380" s="251"/>
      <c r="I380" s="251"/>
      <c r="J380" s="251"/>
      <c r="K380" s="251"/>
      <c r="L380" s="251"/>
      <c r="M380" s="251"/>
      <c r="N380" s="251"/>
      <c r="O380" s="251"/>
      <c r="P380" s="251"/>
      <c r="Q380" s="251"/>
      <c r="R380" s="296"/>
      <c r="S380" s="251"/>
      <c r="T380" s="251"/>
      <c r="U380" s="251"/>
      <c r="V380" s="251"/>
      <c r="W380" s="251"/>
      <c r="X380" s="251"/>
      <c r="Y380" s="251"/>
      <c r="Z380" s="251"/>
      <c r="AA380" s="251"/>
      <c r="AB380" s="251"/>
      <c r="AC380" s="251"/>
      <c r="AD380" s="251"/>
      <c r="AE380" s="251"/>
      <c r="AF380" s="251"/>
      <c r="AG380" s="251"/>
      <c r="AH380" s="251"/>
      <c r="AI380" s="251"/>
      <c r="AJ380" s="251"/>
      <c r="AK380" s="251"/>
      <c r="AL380" s="251"/>
      <c r="AM380" s="251"/>
      <c r="AN380" s="251"/>
      <c r="AO380" s="296"/>
      <c r="AP380" s="296"/>
      <c r="AQ380" s="296"/>
      <c r="AR380" s="296"/>
      <c r="AS380" s="296"/>
      <c r="AT380" s="296"/>
      <c r="AU380" s="296"/>
      <c r="AV380" s="296"/>
      <c r="AW380" s="296"/>
      <c r="AX380" s="296"/>
      <c r="AY380" s="296"/>
      <c r="AZ380" s="296"/>
      <c r="BA380" s="296"/>
      <c r="BB380" s="296"/>
      <c r="BC380" s="296"/>
      <c r="BD380" s="296"/>
    </row>
    <row r="381" spans="1:56" ht="16.5">
      <c r="A381" s="251"/>
      <c r="B381" s="251"/>
      <c r="C381" s="251"/>
      <c r="D381" s="251"/>
      <c r="E381" s="251"/>
      <c r="F381" s="251"/>
      <c r="G381" s="251"/>
      <c r="H381" s="251"/>
      <c r="I381" s="251"/>
      <c r="J381" s="251"/>
      <c r="K381" s="251"/>
      <c r="L381" s="251"/>
      <c r="M381" s="251"/>
      <c r="N381" s="251"/>
      <c r="O381" s="251"/>
      <c r="P381" s="251"/>
      <c r="Q381" s="251"/>
      <c r="R381" s="296"/>
      <c r="S381" s="251"/>
      <c r="T381" s="251"/>
      <c r="U381" s="251"/>
      <c r="V381" s="251"/>
      <c r="W381" s="251"/>
      <c r="X381" s="251"/>
      <c r="Y381" s="251"/>
      <c r="Z381" s="251"/>
      <c r="AA381" s="251"/>
      <c r="AB381" s="251"/>
      <c r="AC381" s="251"/>
      <c r="AD381" s="251"/>
      <c r="AE381" s="251"/>
      <c r="AF381" s="251"/>
      <c r="AG381" s="251"/>
      <c r="AH381" s="251"/>
      <c r="AI381" s="251"/>
      <c r="AJ381" s="251"/>
      <c r="AK381" s="251"/>
      <c r="AL381" s="251"/>
      <c r="AM381" s="251"/>
      <c r="AN381" s="251"/>
      <c r="AO381" s="296"/>
      <c r="AP381" s="296"/>
      <c r="AQ381" s="296"/>
      <c r="AR381" s="296"/>
      <c r="AS381" s="296"/>
      <c r="AT381" s="296"/>
      <c r="AU381" s="296"/>
      <c r="AV381" s="296"/>
      <c r="AW381" s="296"/>
      <c r="AX381" s="296"/>
      <c r="AY381" s="296"/>
      <c r="AZ381" s="296"/>
      <c r="BA381" s="296"/>
      <c r="BB381" s="296"/>
      <c r="BC381" s="296"/>
      <c r="BD381" s="296"/>
    </row>
    <row r="382" spans="1:56" ht="16.5">
      <c r="A382" s="251"/>
      <c r="B382" s="251"/>
      <c r="C382" s="251"/>
      <c r="D382" s="251"/>
      <c r="E382" s="251"/>
      <c r="F382" s="251"/>
      <c r="G382" s="251"/>
      <c r="H382" s="251"/>
      <c r="I382" s="251"/>
      <c r="J382" s="251"/>
      <c r="K382" s="251"/>
      <c r="L382" s="251"/>
      <c r="M382" s="251"/>
      <c r="N382" s="251"/>
      <c r="O382" s="251"/>
      <c r="P382" s="251"/>
      <c r="Q382" s="251"/>
      <c r="R382" s="296"/>
      <c r="S382" s="251"/>
      <c r="T382" s="251"/>
      <c r="U382" s="251"/>
      <c r="V382" s="251"/>
      <c r="W382" s="251"/>
      <c r="X382" s="251"/>
      <c r="Y382" s="251"/>
      <c r="Z382" s="251"/>
      <c r="AA382" s="251"/>
      <c r="AB382" s="251"/>
      <c r="AC382" s="251"/>
      <c r="AD382" s="251"/>
      <c r="AE382" s="251"/>
      <c r="AF382" s="251"/>
      <c r="AG382" s="251"/>
      <c r="AH382" s="251"/>
      <c r="AI382" s="251"/>
      <c r="AJ382" s="251"/>
      <c r="AK382" s="251"/>
      <c r="AL382" s="251"/>
      <c r="AM382" s="251"/>
      <c r="AN382" s="251"/>
      <c r="AO382" s="296"/>
      <c r="AP382" s="296"/>
      <c r="AQ382" s="296"/>
      <c r="AR382" s="296"/>
      <c r="AS382" s="296"/>
      <c r="AT382" s="296"/>
      <c r="AU382" s="296"/>
      <c r="AV382" s="296"/>
      <c r="AW382" s="296"/>
      <c r="AX382" s="296"/>
      <c r="AY382" s="296"/>
      <c r="AZ382" s="296"/>
      <c r="BA382" s="296"/>
      <c r="BB382" s="296"/>
      <c r="BC382" s="296"/>
      <c r="BD382" s="296"/>
    </row>
    <row r="383" spans="1:56" ht="16.5">
      <c r="A383" s="251"/>
      <c r="B383" s="251"/>
      <c r="C383" s="251"/>
      <c r="D383" s="251"/>
      <c r="E383" s="251"/>
      <c r="F383" s="251"/>
      <c r="G383" s="251"/>
      <c r="H383" s="251"/>
      <c r="I383" s="251"/>
      <c r="J383" s="251"/>
      <c r="K383" s="251"/>
      <c r="L383" s="251"/>
      <c r="M383" s="251"/>
      <c r="N383" s="251"/>
      <c r="O383" s="251"/>
      <c r="P383" s="251"/>
      <c r="Q383" s="251"/>
      <c r="R383" s="296"/>
      <c r="S383" s="251"/>
      <c r="T383" s="251"/>
      <c r="U383" s="251"/>
      <c r="V383" s="251"/>
      <c r="W383" s="251"/>
      <c r="X383" s="251"/>
      <c r="Y383" s="251"/>
      <c r="Z383" s="251"/>
      <c r="AA383" s="251"/>
      <c r="AB383" s="251"/>
      <c r="AC383" s="251"/>
      <c r="AD383" s="251"/>
      <c r="AE383" s="251"/>
      <c r="AF383" s="251"/>
      <c r="AG383" s="251"/>
      <c r="AH383" s="251"/>
      <c r="AI383" s="251"/>
      <c r="AJ383" s="251"/>
      <c r="AK383" s="251"/>
      <c r="AL383" s="251"/>
      <c r="AM383" s="251"/>
      <c r="AN383" s="251"/>
      <c r="AO383" s="296"/>
      <c r="AP383" s="296"/>
      <c r="AQ383" s="296"/>
      <c r="AR383" s="296"/>
      <c r="AS383" s="296"/>
      <c r="AT383" s="296"/>
      <c r="AU383" s="296"/>
      <c r="AV383" s="296"/>
      <c r="AW383" s="296"/>
      <c r="AX383" s="296"/>
      <c r="AY383" s="296"/>
      <c r="AZ383" s="296"/>
      <c r="BA383" s="296"/>
      <c r="BB383" s="296"/>
      <c r="BC383" s="296"/>
      <c r="BD383" s="296"/>
    </row>
    <row r="384" spans="1:56" ht="16.5">
      <c r="A384" s="251"/>
      <c r="B384" s="251"/>
      <c r="C384" s="251"/>
      <c r="D384" s="251"/>
      <c r="E384" s="251"/>
      <c r="F384" s="251"/>
      <c r="G384" s="251"/>
      <c r="H384" s="251"/>
      <c r="I384" s="251"/>
      <c r="J384" s="251"/>
      <c r="K384" s="251"/>
      <c r="L384" s="251"/>
      <c r="M384" s="251"/>
      <c r="N384" s="251"/>
      <c r="O384" s="251"/>
      <c r="P384" s="251"/>
      <c r="Q384" s="251"/>
      <c r="R384" s="296"/>
      <c r="S384" s="251"/>
      <c r="T384" s="251"/>
      <c r="U384" s="251"/>
      <c r="V384" s="251"/>
      <c r="W384" s="251"/>
      <c r="X384" s="251"/>
      <c r="Y384" s="251"/>
      <c r="Z384" s="251"/>
      <c r="AA384" s="251"/>
      <c r="AB384" s="251"/>
      <c r="AC384" s="251"/>
      <c r="AD384" s="251"/>
      <c r="AE384" s="251"/>
      <c r="AF384" s="251"/>
      <c r="AG384" s="251"/>
      <c r="AH384" s="251"/>
      <c r="AI384" s="251"/>
      <c r="AJ384" s="251"/>
      <c r="AK384" s="251"/>
      <c r="AL384" s="251"/>
      <c r="AM384" s="251"/>
      <c r="AN384" s="251"/>
      <c r="AO384" s="296"/>
      <c r="AP384" s="296"/>
      <c r="AQ384" s="296"/>
      <c r="AR384" s="296"/>
      <c r="AS384" s="296"/>
      <c r="AT384" s="296"/>
      <c r="AU384" s="296"/>
      <c r="AV384" s="296"/>
      <c r="AW384" s="296"/>
      <c r="AX384" s="296"/>
      <c r="AY384" s="296"/>
      <c r="AZ384" s="296"/>
      <c r="BA384" s="296"/>
      <c r="BB384" s="296"/>
      <c r="BC384" s="296"/>
      <c r="BD384" s="296"/>
    </row>
    <row r="385" spans="1:56" ht="16.5">
      <c r="A385" s="251"/>
      <c r="B385" s="251"/>
      <c r="C385" s="251"/>
      <c r="D385" s="251"/>
      <c r="E385" s="251"/>
      <c r="F385" s="251"/>
      <c r="G385" s="251"/>
      <c r="H385" s="251"/>
      <c r="I385" s="251"/>
      <c r="J385" s="251"/>
      <c r="K385" s="251"/>
      <c r="L385" s="251"/>
      <c r="M385" s="251"/>
      <c r="N385" s="251"/>
      <c r="O385" s="251"/>
      <c r="P385" s="251"/>
      <c r="Q385" s="251"/>
      <c r="R385" s="296"/>
      <c r="S385" s="251"/>
      <c r="T385" s="251"/>
      <c r="U385" s="251"/>
      <c r="V385" s="251"/>
      <c r="W385" s="251"/>
      <c r="X385" s="251"/>
      <c r="Y385" s="251"/>
      <c r="Z385" s="251"/>
      <c r="AA385" s="251"/>
      <c r="AB385" s="251"/>
      <c r="AC385" s="251"/>
      <c r="AD385" s="251"/>
      <c r="AE385" s="251"/>
      <c r="AF385" s="251"/>
      <c r="AG385" s="251"/>
      <c r="AH385" s="251"/>
      <c r="AI385" s="251"/>
      <c r="AJ385" s="251"/>
      <c r="AK385" s="251"/>
      <c r="AL385" s="251"/>
      <c r="AM385" s="251"/>
      <c r="AN385" s="251"/>
      <c r="AO385" s="296"/>
      <c r="AP385" s="296"/>
      <c r="AQ385" s="296"/>
      <c r="AR385" s="296"/>
      <c r="AS385" s="296"/>
      <c r="AT385" s="296"/>
      <c r="AU385" s="296"/>
      <c r="AV385" s="296"/>
      <c r="AW385" s="296"/>
      <c r="AX385" s="296"/>
      <c r="AY385" s="296"/>
      <c r="AZ385" s="296"/>
      <c r="BA385" s="296"/>
      <c r="BB385" s="296"/>
      <c r="BC385" s="296"/>
      <c r="BD385" s="296"/>
    </row>
    <row r="386" spans="1:56" ht="16.5">
      <c r="A386" s="251"/>
      <c r="B386" s="251"/>
      <c r="C386" s="251"/>
      <c r="D386" s="251"/>
      <c r="E386" s="251"/>
      <c r="F386" s="251"/>
      <c r="G386" s="251"/>
      <c r="H386" s="251"/>
      <c r="I386" s="251"/>
      <c r="J386" s="251"/>
      <c r="K386" s="251"/>
      <c r="L386" s="251"/>
      <c r="M386" s="251"/>
      <c r="N386" s="251"/>
      <c r="O386" s="251"/>
      <c r="P386" s="251"/>
      <c r="Q386" s="251"/>
      <c r="R386" s="296"/>
      <c r="S386" s="251"/>
      <c r="T386" s="251"/>
      <c r="U386" s="251"/>
      <c r="V386" s="251"/>
      <c r="W386" s="251"/>
      <c r="X386" s="251"/>
      <c r="Y386" s="251"/>
      <c r="Z386" s="251"/>
      <c r="AA386" s="251"/>
      <c r="AB386" s="251"/>
      <c r="AC386" s="251"/>
      <c r="AD386" s="251"/>
      <c r="AE386" s="251"/>
      <c r="AF386" s="251"/>
      <c r="AG386" s="251"/>
      <c r="AH386" s="251"/>
      <c r="AI386" s="251"/>
      <c r="AJ386" s="251"/>
      <c r="AK386" s="251"/>
      <c r="AL386" s="251"/>
      <c r="AM386" s="251"/>
      <c r="AN386" s="251"/>
      <c r="AO386" s="296"/>
      <c r="AP386" s="296"/>
      <c r="AQ386" s="296"/>
      <c r="AR386" s="296"/>
      <c r="AS386" s="296"/>
      <c r="AT386" s="296"/>
      <c r="AU386" s="296"/>
      <c r="AV386" s="296"/>
      <c r="AW386" s="296"/>
      <c r="AX386" s="296"/>
      <c r="AY386" s="296"/>
      <c r="AZ386" s="296"/>
      <c r="BA386" s="296"/>
      <c r="BB386" s="296"/>
      <c r="BC386" s="296"/>
      <c r="BD386" s="296"/>
    </row>
  </sheetData>
  <mergeCells count="328">
    <mergeCell ref="AL51:AL52"/>
    <mergeCell ref="AM51:AM52"/>
    <mergeCell ref="A4:F7"/>
    <mergeCell ref="G4:AJ7"/>
    <mergeCell ref="AK4:AN4"/>
    <mergeCell ref="AK5:AN5"/>
    <mergeCell ref="AK6:AN6"/>
    <mergeCell ref="AK7:AN7"/>
    <mergeCell ref="A9:I9"/>
    <mergeCell ref="J9:P9"/>
    <mergeCell ref="Q9:Y9"/>
    <mergeCell ref="Z9:AF9"/>
    <mergeCell ref="AG9:AN9"/>
    <mergeCell ref="A177:B177"/>
    <mergeCell ref="AK20:AM20"/>
    <mergeCell ref="AG68:AM68"/>
    <mergeCell ref="AK88:AM88"/>
    <mergeCell ref="AG94:AK94"/>
    <mergeCell ref="AG102:AM102"/>
    <mergeCell ref="AG113:AM113"/>
    <mergeCell ref="AG114:AM114"/>
    <mergeCell ref="A171:D171"/>
    <mergeCell ref="A174:D174"/>
    <mergeCell ref="A175:D175"/>
    <mergeCell ref="A176:B176"/>
    <mergeCell ref="G51:G52"/>
    <mergeCell ref="G53:G55"/>
    <mergeCell ref="G56:G58"/>
    <mergeCell ref="B25:B27"/>
    <mergeCell ref="C25:C27"/>
    <mergeCell ref="D25:D27"/>
    <mergeCell ref="E25:E27"/>
    <mergeCell ref="F25:F27"/>
    <mergeCell ref="G25:G27"/>
    <mergeCell ref="A28:A30"/>
    <mergeCell ref="B28:B30"/>
    <mergeCell ref="C28:C30"/>
    <mergeCell ref="F185:G185"/>
    <mergeCell ref="I185:K185"/>
    <mergeCell ref="A186:B186"/>
    <mergeCell ref="A178:B178"/>
    <mergeCell ref="A179:B179"/>
    <mergeCell ref="A180:B180"/>
    <mergeCell ref="A181:B181"/>
    <mergeCell ref="A182:B182"/>
    <mergeCell ref="A183:B183"/>
    <mergeCell ref="A13:A14"/>
    <mergeCell ref="B13:B14"/>
    <mergeCell ref="C13:C14"/>
    <mergeCell ref="D13:D14"/>
    <mergeCell ref="E13:E14"/>
    <mergeCell ref="F13:F14"/>
    <mergeCell ref="G13:G14"/>
    <mergeCell ref="A23:A24"/>
    <mergeCell ref="B23:B24"/>
    <mergeCell ref="C23:C24"/>
    <mergeCell ref="D23:D24"/>
    <mergeCell ref="E23:E24"/>
    <mergeCell ref="F23:F24"/>
    <mergeCell ref="G23:G24"/>
    <mergeCell ref="H23:H24"/>
    <mergeCell ref="A25:A27"/>
    <mergeCell ref="A15:A16"/>
    <mergeCell ref="B15:B16"/>
    <mergeCell ref="C15:C16"/>
    <mergeCell ref="D15:D16"/>
    <mergeCell ref="E15:E16"/>
    <mergeCell ref="F15:F16"/>
    <mergeCell ref="G15:G16"/>
    <mergeCell ref="A17:A19"/>
    <mergeCell ref="B17:B19"/>
    <mergeCell ref="C17:C19"/>
    <mergeCell ref="D17:D19"/>
    <mergeCell ref="E17:E19"/>
    <mergeCell ref="F17:F19"/>
    <mergeCell ref="G17:G19"/>
    <mergeCell ref="D28:D30"/>
    <mergeCell ref="E28:E30"/>
    <mergeCell ref="F28:F30"/>
    <mergeCell ref="G28:G30"/>
    <mergeCell ref="A31:A32"/>
    <mergeCell ref="B31:B32"/>
    <mergeCell ref="C31:C32"/>
    <mergeCell ref="D31:D32"/>
    <mergeCell ref="E31:E32"/>
    <mergeCell ref="F31:F32"/>
    <mergeCell ref="G31:G32"/>
    <mergeCell ref="A36:A37"/>
    <mergeCell ref="B36:B37"/>
    <mergeCell ref="C36:C37"/>
    <mergeCell ref="D36:D37"/>
    <mergeCell ref="E36:E37"/>
    <mergeCell ref="F36:F37"/>
    <mergeCell ref="G36:G37"/>
    <mergeCell ref="A41:A42"/>
    <mergeCell ref="B41:B42"/>
    <mergeCell ref="C41:C42"/>
    <mergeCell ref="D41:D42"/>
    <mergeCell ref="E41:E42"/>
    <mergeCell ref="F41:F42"/>
    <mergeCell ref="G41:G42"/>
    <mergeCell ref="A43:A45"/>
    <mergeCell ref="B43:B45"/>
    <mergeCell ref="C43:C45"/>
    <mergeCell ref="D43:D45"/>
    <mergeCell ref="E43:E45"/>
    <mergeCell ref="F43:F45"/>
    <mergeCell ref="G43:G45"/>
    <mergeCell ref="A60:A62"/>
    <mergeCell ref="B60:B62"/>
    <mergeCell ref="C60:C62"/>
    <mergeCell ref="D60:D62"/>
    <mergeCell ref="E60:E62"/>
    <mergeCell ref="F60:F62"/>
    <mergeCell ref="G60:G62"/>
    <mergeCell ref="A56:A58"/>
    <mergeCell ref="A63:A65"/>
    <mergeCell ref="B63:B65"/>
    <mergeCell ref="C63:C65"/>
    <mergeCell ref="D63:D65"/>
    <mergeCell ref="E63:E65"/>
    <mergeCell ref="F63:F65"/>
    <mergeCell ref="G63:G65"/>
    <mergeCell ref="A70:A73"/>
    <mergeCell ref="B70:B73"/>
    <mergeCell ref="C70:C73"/>
    <mergeCell ref="D70:D73"/>
    <mergeCell ref="E70:E73"/>
    <mergeCell ref="F70:F73"/>
    <mergeCell ref="G70:G73"/>
    <mergeCell ref="A77:A79"/>
    <mergeCell ref="B77:B79"/>
    <mergeCell ref="C77:C79"/>
    <mergeCell ref="D77:D79"/>
    <mergeCell ref="E77:E79"/>
    <mergeCell ref="F77:F79"/>
    <mergeCell ref="G77:G79"/>
    <mergeCell ref="A80:A82"/>
    <mergeCell ref="B80:B82"/>
    <mergeCell ref="C80:C82"/>
    <mergeCell ref="D80:D82"/>
    <mergeCell ref="E80:E82"/>
    <mergeCell ref="F80:F82"/>
    <mergeCell ref="G80:G82"/>
    <mergeCell ref="A83:A85"/>
    <mergeCell ref="B83:B85"/>
    <mergeCell ref="C83:C85"/>
    <mergeCell ref="D83:D85"/>
    <mergeCell ref="E83:E85"/>
    <mergeCell ref="F83:F85"/>
    <mergeCell ref="G83:G85"/>
    <mergeCell ref="A89:A90"/>
    <mergeCell ref="B89:B90"/>
    <mergeCell ref="C89:C90"/>
    <mergeCell ref="D89:D90"/>
    <mergeCell ref="E89:E90"/>
    <mergeCell ref="F89:F90"/>
    <mergeCell ref="G89:G90"/>
    <mergeCell ref="A91:A93"/>
    <mergeCell ref="B91:B93"/>
    <mergeCell ref="C91:C93"/>
    <mergeCell ref="D91:D93"/>
    <mergeCell ref="E91:E93"/>
    <mergeCell ref="F91:F93"/>
    <mergeCell ref="G91:G93"/>
    <mergeCell ref="A95:A98"/>
    <mergeCell ref="B95:B98"/>
    <mergeCell ref="C95:C98"/>
    <mergeCell ref="D95:D98"/>
    <mergeCell ref="E95:E98"/>
    <mergeCell ref="F95:F98"/>
    <mergeCell ref="G95:G98"/>
    <mergeCell ref="A99:A101"/>
    <mergeCell ref="B99:B101"/>
    <mergeCell ref="C99:C101"/>
    <mergeCell ref="D99:D101"/>
    <mergeCell ref="E99:E101"/>
    <mergeCell ref="F99:F101"/>
    <mergeCell ref="G99:G101"/>
    <mergeCell ref="A104:A105"/>
    <mergeCell ref="B104:B105"/>
    <mergeCell ref="C104:C105"/>
    <mergeCell ref="D104:D105"/>
    <mergeCell ref="E104:E105"/>
    <mergeCell ref="F104:F105"/>
    <mergeCell ref="G104:G105"/>
    <mergeCell ref="A107:A108"/>
    <mergeCell ref="B107:B108"/>
    <mergeCell ref="C107:C108"/>
    <mergeCell ref="D107:D108"/>
    <mergeCell ref="E107:E108"/>
    <mergeCell ref="F107:F108"/>
    <mergeCell ref="G107:G108"/>
    <mergeCell ref="A109:A110"/>
    <mergeCell ref="B109:B110"/>
    <mergeCell ref="C109:C110"/>
    <mergeCell ref="D109:D110"/>
    <mergeCell ref="E109:E110"/>
    <mergeCell ref="F109:F110"/>
    <mergeCell ref="G109:G110"/>
    <mergeCell ref="A111:A112"/>
    <mergeCell ref="B111:B112"/>
    <mergeCell ref="C111:C112"/>
    <mergeCell ref="D111:D112"/>
    <mergeCell ref="E111:E112"/>
    <mergeCell ref="F111:F112"/>
    <mergeCell ref="G111:G112"/>
    <mergeCell ref="G115:G117"/>
    <mergeCell ref="F115:F117"/>
    <mergeCell ref="E115:E117"/>
    <mergeCell ref="D115:D117"/>
    <mergeCell ref="C115:C117"/>
    <mergeCell ref="B115:B117"/>
    <mergeCell ref="A115:A117"/>
    <mergeCell ref="A118:A119"/>
    <mergeCell ref="B118:B119"/>
    <mergeCell ref="C118:C119"/>
    <mergeCell ref="D118:D119"/>
    <mergeCell ref="E118:E119"/>
    <mergeCell ref="F118:F119"/>
    <mergeCell ref="G118:G119"/>
    <mergeCell ref="G120:G121"/>
    <mergeCell ref="F120:F121"/>
    <mergeCell ref="E120:E121"/>
    <mergeCell ref="D120:D121"/>
    <mergeCell ref="C120:C121"/>
    <mergeCell ref="B120:B121"/>
    <mergeCell ref="A120:A121"/>
    <mergeCell ref="A124:A126"/>
    <mergeCell ref="B124:B126"/>
    <mergeCell ref="C124:C126"/>
    <mergeCell ref="D124:D126"/>
    <mergeCell ref="E124:E126"/>
    <mergeCell ref="F124:F126"/>
    <mergeCell ref="G124:G126"/>
    <mergeCell ref="G127:G128"/>
    <mergeCell ref="F127:F128"/>
    <mergeCell ref="E127:E128"/>
    <mergeCell ref="D127:D128"/>
    <mergeCell ref="C127:C128"/>
    <mergeCell ref="B127:B128"/>
    <mergeCell ref="A127:A128"/>
    <mergeCell ref="A129:A131"/>
    <mergeCell ref="B129:B131"/>
    <mergeCell ref="C129:C131"/>
    <mergeCell ref="D129:D131"/>
    <mergeCell ref="E129:E131"/>
    <mergeCell ref="F129:F131"/>
    <mergeCell ref="G129:G131"/>
    <mergeCell ref="G132:G135"/>
    <mergeCell ref="F132:F135"/>
    <mergeCell ref="E132:E135"/>
    <mergeCell ref="D132:D135"/>
    <mergeCell ref="C132:C135"/>
    <mergeCell ref="B132:B135"/>
    <mergeCell ref="A132:A135"/>
    <mergeCell ref="A136:A139"/>
    <mergeCell ref="B136:B139"/>
    <mergeCell ref="C136:C139"/>
    <mergeCell ref="D136:D139"/>
    <mergeCell ref="E136:E139"/>
    <mergeCell ref="F136:F139"/>
    <mergeCell ref="G136:G139"/>
    <mergeCell ref="G140:G144"/>
    <mergeCell ref="F140:F144"/>
    <mergeCell ref="E140:E144"/>
    <mergeCell ref="D140:D144"/>
    <mergeCell ref="C140:C144"/>
    <mergeCell ref="B140:B144"/>
    <mergeCell ref="A140:A144"/>
    <mergeCell ref="A145:A147"/>
    <mergeCell ref="B145:B147"/>
    <mergeCell ref="C145:C147"/>
    <mergeCell ref="D145:D147"/>
    <mergeCell ref="E145:E147"/>
    <mergeCell ref="F145:F147"/>
    <mergeCell ref="G145:G147"/>
    <mergeCell ref="G148:G149"/>
    <mergeCell ref="F148:F149"/>
    <mergeCell ref="E148:E149"/>
    <mergeCell ref="D148:D149"/>
    <mergeCell ref="C148:C149"/>
    <mergeCell ref="B148:B149"/>
    <mergeCell ref="A148:A149"/>
    <mergeCell ref="A150:A151"/>
    <mergeCell ref="B150:B151"/>
    <mergeCell ref="C150:C151"/>
    <mergeCell ref="D150:D151"/>
    <mergeCell ref="E150:E151"/>
    <mergeCell ref="F150:F151"/>
    <mergeCell ref="G150:G151"/>
    <mergeCell ref="G152:G153"/>
    <mergeCell ref="F152:F153"/>
    <mergeCell ref="E152:E153"/>
    <mergeCell ref="D152:D153"/>
    <mergeCell ref="C152:C153"/>
    <mergeCell ref="A152:A153"/>
    <mergeCell ref="B152:B153"/>
    <mergeCell ref="G159:G161"/>
    <mergeCell ref="G163:G165"/>
    <mergeCell ref="F163:F165"/>
    <mergeCell ref="E163:E165"/>
    <mergeCell ref="C163:C165"/>
    <mergeCell ref="A163:A165"/>
    <mergeCell ref="B163:B165"/>
    <mergeCell ref="A154:A156"/>
    <mergeCell ref="B154:B156"/>
    <mergeCell ref="C154:C156"/>
    <mergeCell ref="D154:D156"/>
    <mergeCell ref="E154:E156"/>
    <mergeCell ref="F154:F156"/>
    <mergeCell ref="G154:G156"/>
    <mergeCell ref="G157:G158"/>
    <mergeCell ref="F157:F158"/>
    <mergeCell ref="E157:E158"/>
    <mergeCell ref="D157:D158"/>
    <mergeCell ref="C157:C158"/>
    <mergeCell ref="B157:B158"/>
    <mergeCell ref="A157:A158"/>
    <mergeCell ref="A172:D172"/>
    <mergeCell ref="A168:F168"/>
    <mergeCell ref="A169:F169"/>
    <mergeCell ref="A159:A161"/>
    <mergeCell ref="B159:B161"/>
    <mergeCell ref="C159:C161"/>
    <mergeCell ref="D159:D161"/>
    <mergeCell ref="E159:E161"/>
    <mergeCell ref="F159:F161"/>
  </mergeCells>
  <conditionalFormatting sqref="J11:J166 AA43:AA45 AA74:AA171">
    <cfRule type="cellIs" dxfId="810" priority="1" operator="equal">
      <formula>"Muy Alta"</formula>
    </cfRule>
  </conditionalFormatting>
  <conditionalFormatting sqref="J11:J166 AA43:AA45 AA74:AA171">
    <cfRule type="cellIs" dxfId="809" priority="2" operator="equal">
      <formula>"Alta"</formula>
    </cfRule>
  </conditionalFormatting>
  <conditionalFormatting sqref="J11:J166 AA43:AA45 AA74:AA171">
    <cfRule type="cellIs" dxfId="808" priority="3" operator="equal">
      <formula>"Media"</formula>
    </cfRule>
  </conditionalFormatting>
  <conditionalFormatting sqref="N167:N171 AC38:AC171">
    <cfRule type="cellIs" dxfId="807" priority="4" operator="equal">
      <formula>"Catastrófico"</formula>
    </cfRule>
  </conditionalFormatting>
  <conditionalFormatting sqref="N167:N171 AC38:AC171">
    <cfRule type="cellIs" dxfId="806" priority="5" operator="equal">
      <formula>"Mayor"</formula>
    </cfRule>
  </conditionalFormatting>
  <conditionalFormatting sqref="N167:N171 AC38:AC171">
    <cfRule type="cellIs" dxfId="805" priority="6" operator="equal">
      <formula>"Moderado"</formula>
    </cfRule>
  </conditionalFormatting>
  <conditionalFormatting sqref="AA11:AA12">
    <cfRule type="cellIs" dxfId="804" priority="7" operator="equal">
      <formula>"Muy Alta"</formula>
    </cfRule>
  </conditionalFormatting>
  <conditionalFormatting sqref="AA11:AA12">
    <cfRule type="cellIs" dxfId="803" priority="8" operator="equal">
      <formula>"Alta"</formula>
    </cfRule>
  </conditionalFormatting>
  <conditionalFormatting sqref="AA11:AA12">
    <cfRule type="cellIs" dxfId="802" priority="9" operator="equal">
      <formula>"Media"</formula>
    </cfRule>
  </conditionalFormatting>
  <conditionalFormatting sqref="AC11:AC37">
    <cfRule type="cellIs" dxfId="801" priority="10" operator="equal">
      <formula>"Catastrófico"</formula>
    </cfRule>
  </conditionalFormatting>
  <conditionalFormatting sqref="AC11:AC37">
    <cfRule type="cellIs" dxfId="800" priority="11" operator="equal">
      <formula>"Mayor"</formula>
    </cfRule>
  </conditionalFormatting>
  <conditionalFormatting sqref="AC11:AC37">
    <cfRule type="cellIs" dxfId="799" priority="12" operator="equal">
      <formula>"Moderado"</formula>
    </cfRule>
  </conditionalFormatting>
  <conditionalFormatting sqref="P11:P171 R43:R45 R99 R101:R102 R145:R147 AE11:AE171">
    <cfRule type="cellIs" dxfId="798" priority="13" operator="equal">
      <formula>"Extremo"</formula>
    </cfRule>
  </conditionalFormatting>
  <conditionalFormatting sqref="P11:P171 R43:R45 R99 R101:R102 R145:R147 AE11:AE171">
    <cfRule type="cellIs" dxfId="797" priority="14" operator="equal">
      <formula>"Alto"</formula>
    </cfRule>
  </conditionalFormatting>
  <conditionalFormatting sqref="P11:P171 R43:R45 R99 R101:R102 R145:R147 AE11:AE171">
    <cfRule type="cellIs" dxfId="796" priority="15" operator="equal">
      <formula>"Moderado"</formula>
    </cfRule>
  </conditionalFormatting>
  <conditionalFormatting sqref="J23:J24">
    <cfRule type="cellIs" dxfId="795" priority="16" operator="equal">
      <formula>"Muy Alta"</formula>
    </cfRule>
  </conditionalFormatting>
  <conditionalFormatting sqref="J23:J24">
    <cfRule type="cellIs" dxfId="794" priority="17" operator="equal">
      <formula>"Alta"</formula>
    </cfRule>
  </conditionalFormatting>
  <conditionalFormatting sqref="J23:J24">
    <cfRule type="cellIs" dxfId="793" priority="18" operator="equal">
      <formula>"Media"</formula>
    </cfRule>
  </conditionalFormatting>
  <conditionalFormatting sqref="AA12">
    <cfRule type="cellIs" dxfId="792" priority="19" operator="equal">
      <formula>"Muy Alta"</formula>
    </cfRule>
  </conditionalFormatting>
  <conditionalFormatting sqref="AA12">
    <cfRule type="cellIs" dxfId="791" priority="20" operator="equal">
      <formula>"Alta"</formula>
    </cfRule>
  </conditionalFormatting>
  <conditionalFormatting sqref="AA12">
    <cfRule type="cellIs" dxfId="790" priority="21" operator="equal">
      <formula>"Media"</formula>
    </cfRule>
  </conditionalFormatting>
  <conditionalFormatting sqref="J13:J14">
    <cfRule type="cellIs" dxfId="789" priority="22" operator="equal">
      <formula>"Muy Alta"</formula>
    </cfRule>
  </conditionalFormatting>
  <conditionalFormatting sqref="J13:J14">
    <cfRule type="cellIs" dxfId="788" priority="23" operator="equal">
      <formula>"Alta"</formula>
    </cfRule>
  </conditionalFormatting>
  <conditionalFormatting sqref="J13:J14">
    <cfRule type="cellIs" dxfId="787" priority="24" operator="equal">
      <formula>"Media"</formula>
    </cfRule>
  </conditionalFormatting>
  <conditionalFormatting sqref="P13">
    <cfRule type="cellIs" dxfId="786" priority="25" operator="equal">
      <formula>"Extremo"</formula>
    </cfRule>
  </conditionalFormatting>
  <conditionalFormatting sqref="P13">
    <cfRule type="cellIs" dxfId="785" priority="26" operator="equal">
      <formula>"Alto"</formula>
    </cfRule>
  </conditionalFormatting>
  <conditionalFormatting sqref="P13">
    <cfRule type="cellIs" dxfId="784" priority="27" operator="equal">
      <formula>"Moderado"</formula>
    </cfRule>
  </conditionalFormatting>
  <conditionalFormatting sqref="AA13:AA16">
    <cfRule type="cellIs" dxfId="783" priority="28" operator="equal">
      <formula>"Muy Alta"</formula>
    </cfRule>
  </conditionalFormatting>
  <conditionalFormatting sqref="AA13:AA16">
    <cfRule type="cellIs" dxfId="782" priority="29" operator="equal">
      <formula>"Alta"</formula>
    </cfRule>
  </conditionalFormatting>
  <conditionalFormatting sqref="AA13:AA16">
    <cfRule type="cellIs" dxfId="781" priority="30" operator="equal">
      <formula>"Media"</formula>
    </cfRule>
  </conditionalFormatting>
  <conditionalFormatting sqref="J15:J16">
    <cfRule type="cellIs" dxfId="780" priority="31" operator="equal">
      <formula>"Muy Alta"</formula>
    </cfRule>
  </conditionalFormatting>
  <conditionalFormatting sqref="J15:J16">
    <cfRule type="cellIs" dxfId="779" priority="32" operator="equal">
      <formula>"Alta"</formula>
    </cfRule>
  </conditionalFormatting>
  <conditionalFormatting sqref="J15:J16">
    <cfRule type="cellIs" dxfId="778" priority="33" operator="equal">
      <formula>"Media"</formula>
    </cfRule>
  </conditionalFormatting>
  <conditionalFormatting sqref="P15:P16">
    <cfRule type="cellIs" dxfId="777" priority="34" operator="equal">
      <formula>"Extremo"</formula>
    </cfRule>
  </conditionalFormatting>
  <conditionalFormatting sqref="P15:P16">
    <cfRule type="cellIs" dxfId="776" priority="35" operator="equal">
      <formula>"Alto"</formula>
    </cfRule>
  </conditionalFormatting>
  <conditionalFormatting sqref="P15:P16">
    <cfRule type="cellIs" dxfId="775" priority="36" operator="equal">
      <formula>"Moderado"</formula>
    </cfRule>
  </conditionalFormatting>
  <conditionalFormatting sqref="AA14:AA16">
    <cfRule type="cellIs" dxfId="774" priority="37" operator="equal">
      <formula>"Muy Alta"</formula>
    </cfRule>
  </conditionalFormatting>
  <conditionalFormatting sqref="AA14:AA16">
    <cfRule type="cellIs" dxfId="773" priority="38" operator="equal">
      <formula>"Alta"</formula>
    </cfRule>
  </conditionalFormatting>
  <conditionalFormatting sqref="AA14:AA16">
    <cfRule type="cellIs" dxfId="772" priority="39" operator="equal">
      <formula>"Media"</formula>
    </cfRule>
  </conditionalFormatting>
  <conditionalFormatting sqref="J16:J17">
    <cfRule type="cellIs" dxfId="771" priority="40" operator="equal">
      <formula>"Muy Alta"</formula>
    </cfRule>
  </conditionalFormatting>
  <conditionalFormatting sqref="J16:J17">
    <cfRule type="cellIs" dxfId="770" priority="41" operator="equal">
      <formula>"Alta"</formula>
    </cfRule>
  </conditionalFormatting>
  <conditionalFormatting sqref="J16:J17">
    <cfRule type="cellIs" dxfId="769" priority="42" operator="equal">
      <formula>"Media"</formula>
    </cfRule>
  </conditionalFormatting>
  <conditionalFormatting sqref="P16:P17">
    <cfRule type="cellIs" dxfId="768" priority="43" operator="equal">
      <formula>"Extremo"</formula>
    </cfRule>
  </conditionalFormatting>
  <conditionalFormatting sqref="P16:P17">
    <cfRule type="cellIs" dxfId="767" priority="44" operator="equal">
      <formula>"Alto"</formula>
    </cfRule>
  </conditionalFormatting>
  <conditionalFormatting sqref="P16:P17">
    <cfRule type="cellIs" dxfId="766" priority="45" operator="equal">
      <formula>"Moderado"</formula>
    </cfRule>
  </conditionalFormatting>
  <conditionalFormatting sqref="AA16:AA19">
    <cfRule type="cellIs" dxfId="765" priority="46" operator="equal">
      <formula>"Muy Alta"</formula>
    </cfRule>
  </conditionalFormatting>
  <conditionalFormatting sqref="AA16:AA19">
    <cfRule type="cellIs" dxfId="764" priority="47" operator="equal">
      <formula>"Alta"</formula>
    </cfRule>
  </conditionalFormatting>
  <conditionalFormatting sqref="AA16:AA19">
    <cfRule type="cellIs" dxfId="763" priority="48" operator="equal">
      <formula>"Media"</formula>
    </cfRule>
  </conditionalFormatting>
  <conditionalFormatting sqref="J20">
    <cfRule type="cellIs" dxfId="762" priority="49" operator="equal">
      <formula>"Muy Alta"</formula>
    </cfRule>
  </conditionalFormatting>
  <conditionalFormatting sqref="J20">
    <cfRule type="cellIs" dxfId="761" priority="50" operator="equal">
      <formula>"Alta"</formula>
    </cfRule>
  </conditionalFormatting>
  <conditionalFormatting sqref="J20">
    <cfRule type="cellIs" dxfId="760" priority="51" operator="equal">
      <formula>"Media"</formula>
    </cfRule>
  </conditionalFormatting>
  <conditionalFormatting sqref="P20:P21">
    <cfRule type="cellIs" dxfId="759" priority="52" operator="equal">
      <formula>"Extremo"</formula>
    </cfRule>
  </conditionalFormatting>
  <conditionalFormatting sqref="P20:P21">
    <cfRule type="cellIs" dxfId="758" priority="53" operator="equal">
      <formula>"Alto"</formula>
    </cfRule>
  </conditionalFormatting>
  <conditionalFormatting sqref="P20:P21">
    <cfRule type="cellIs" dxfId="757" priority="54" operator="equal">
      <formula>"Moderado"</formula>
    </cfRule>
  </conditionalFormatting>
  <conditionalFormatting sqref="AA20">
    <cfRule type="cellIs" dxfId="756" priority="55" operator="equal">
      <formula>"Muy Alta"</formula>
    </cfRule>
  </conditionalFormatting>
  <conditionalFormatting sqref="AA20">
    <cfRule type="cellIs" dxfId="755" priority="56" operator="equal">
      <formula>"Alta"</formula>
    </cfRule>
  </conditionalFormatting>
  <conditionalFormatting sqref="AA20">
    <cfRule type="cellIs" dxfId="754" priority="57" operator="equal">
      <formula>"Media"</formula>
    </cfRule>
  </conditionalFormatting>
  <conditionalFormatting sqref="J21">
    <cfRule type="cellIs" dxfId="753" priority="58" operator="equal">
      <formula>"Muy Alta"</formula>
    </cfRule>
  </conditionalFormatting>
  <conditionalFormatting sqref="J21">
    <cfRule type="cellIs" dxfId="752" priority="59" operator="equal">
      <formula>"Alta"</formula>
    </cfRule>
  </conditionalFormatting>
  <conditionalFormatting sqref="J21">
    <cfRule type="cellIs" dxfId="751" priority="60" operator="equal">
      <formula>"Media"</formula>
    </cfRule>
  </conditionalFormatting>
  <conditionalFormatting sqref="P21">
    <cfRule type="cellIs" dxfId="750" priority="61" operator="equal">
      <formula>"Extremo"</formula>
    </cfRule>
  </conditionalFormatting>
  <conditionalFormatting sqref="P21">
    <cfRule type="cellIs" dxfId="749" priority="62" operator="equal">
      <formula>"Alto"</formula>
    </cfRule>
  </conditionalFormatting>
  <conditionalFormatting sqref="P21">
    <cfRule type="cellIs" dxfId="748" priority="63" operator="equal">
      <formula>"Moderado"</formula>
    </cfRule>
  </conditionalFormatting>
  <conditionalFormatting sqref="AA21">
    <cfRule type="cellIs" dxfId="747" priority="64" operator="equal">
      <formula>"Muy Alta"</formula>
    </cfRule>
  </conditionalFormatting>
  <conditionalFormatting sqref="AA21">
    <cfRule type="cellIs" dxfId="746" priority="65" operator="equal">
      <formula>"Alta"</formula>
    </cfRule>
  </conditionalFormatting>
  <conditionalFormatting sqref="AA21">
    <cfRule type="cellIs" dxfId="745" priority="66" operator="equal">
      <formula>"Media"</formula>
    </cfRule>
  </conditionalFormatting>
  <conditionalFormatting sqref="J22">
    <cfRule type="cellIs" dxfId="744" priority="67" operator="equal">
      <formula>"Muy Alta"</formula>
    </cfRule>
  </conditionalFormatting>
  <conditionalFormatting sqref="J22">
    <cfRule type="cellIs" dxfId="743" priority="68" operator="equal">
      <formula>"Alta"</formula>
    </cfRule>
  </conditionalFormatting>
  <conditionalFormatting sqref="J22">
    <cfRule type="cellIs" dxfId="742" priority="69" operator="equal">
      <formula>"Media"</formula>
    </cfRule>
  </conditionalFormatting>
  <conditionalFormatting sqref="P22">
    <cfRule type="cellIs" dxfId="741" priority="70" operator="equal">
      <formula>"Extremo"</formula>
    </cfRule>
  </conditionalFormatting>
  <conditionalFormatting sqref="P22">
    <cfRule type="cellIs" dxfId="740" priority="71" operator="equal">
      <formula>"Alto"</formula>
    </cfRule>
  </conditionalFormatting>
  <conditionalFormatting sqref="P22">
    <cfRule type="cellIs" dxfId="739" priority="72" operator="equal">
      <formula>"Moderado"</formula>
    </cfRule>
  </conditionalFormatting>
  <conditionalFormatting sqref="AA22">
    <cfRule type="cellIs" dxfId="738" priority="73" operator="equal">
      <formula>"Muy Alta"</formula>
    </cfRule>
  </conditionalFormatting>
  <conditionalFormatting sqref="AA22">
    <cfRule type="cellIs" dxfId="737" priority="74" operator="equal">
      <formula>"Alta"</formula>
    </cfRule>
  </conditionalFormatting>
  <conditionalFormatting sqref="AA22">
    <cfRule type="cellIs" dxfId="736" priority="75" operator="equal">
      <formula>"Media"</formula>
    </cfRule>
  </conditionalFormatting>
  <conditionalFormatting sqref="P23:P24">
    <cfRule type="cellIs" dxfId="735" priority="76" operator="equal">
      <formula>"Extremo"</formula>
    </cfRule>
  </conditionalFormatting>
  <conditionalFormatting sqref="P23:P24">
    <cfRule type="cellIs" dxfId="734" priority="77" operator="equal">
      <formula>"Alto"</formula>
    </cfRule>
  </conditionalFormatting>
  <conditionalFormatting sqref="P23:P24">
    <cfRule type="cellIs" dxfId="733" priority="78" operator="equal">
      <formula>"Moderado"</formula>
    </cfRule>
  </conditionalFormatting>
  <conditionalFormatting sqref="AA23:AA24">
    <cfRule type="cellIs" dxfId="732" priority="79" operator="equal">
      <formula>"Muy Alta"</formula>
    </cfRule>
  </conditionalFormatting>
  <conditionalFormatting sqref="AA23:AA24">
    <cfRule type="cellIs" dxfId="731" priority="80" operator="equal">
      <formula>"Alta"</formula>
    </cfRule>
  </conditionalFormatting>
  <conditionalFormatting sqref="AA23:AA24">
    <cfRule type="cellIs" dxfId="730" priority="81" operator="equal">
      <formula>"Media"</formula>
    </cfRule>
  </conditionalFormatting>
  <conditionalFormatting sqref="J24:J27">
    <cfRule type="cellIs" dxfId="729" priority="82" operator="equal">
      <formula>"Muy Alta"</formula>
    </cfRule>
  </conditionalFormatting>
  <conditionalFormatting sqref="J24:J27">
    <cfRule type="cellIs" dxfId="728" priority="83" operator="equal">
      <formula>"Alta"</formula>
    </cfRule>
  </conditionalFormatting>
  <conditionalFormatting sqref="J24:J27">
    <cfRule type="cellIs" dxfId="727" priority="84" operator="equal">
      <formula>"Media"</formula>
    </cfRule>
  </conditionalFormatting>
  <conditionalFormatting sqref="P24:P27">
    <cfRule type="cellIs" dxfId="726" priority="85" operator="equal">
      <formula>"Extremo"</formula>
    </cfRule>
  </conditionalFormatting>
  <conditionalFormatting sqref="P24:P27">
    <cfRule type="cellIs" dxfId="725" priority="86" operator="equal">
      <formula>"Alto"</formula>
    </cfRule>
  </conditionalFormatting>
  <conditionalFormatting sqref="P24:P27">
    <cfRule type="cellIs" dxfId="724" priority="87" operator="equal">
      <formula>"Moderado"</formula>
    </cfRule>
  </conditionalFormatting>
  <conditionalFormatting sqref="AA24:AA27">
    <cfRule type="cellIs" dxfId="723" priority="88" operator="equal">
      <formula>"Muy Alta"</formula>
    </cfRule>
  </conditionalFormatting>
  <conditionalFormatting sqref="AA24:AA27">
    <cfRule type="cellIs" dxfId="722" priority="89" operator="equal">
      <formula>"Alta"</formula>
    </cfRule>
  </conditionalFormatting>
  <conditionalFormatting sqref="AA24:AA27">
    <cfRule type="cellIs" dxfId="721" priority="90" operator="equal">
      <formula>"Media"</formula>
    </cfRule>
  </conditionalFormatting>
  <conditionalFormatting sqref="M11:M17 M20:M36 M38:M41 M43 M46:M47 M49:M51 M53 M56 M59:M60 M62:M63 M66:M77 M80:M89 M91 M93:M104 M106:M107 M109 M111:M115 M117:M118 M120:M124 M127 M129 M132 M136 M140 M145 M148 M150 M163:M165">
    <cfRule type="containsText" dxfId="720" priority="91" operator="containsText" text="&quot;❌&quot;">
      <formula>NOT(ISERROR(SEARCH(("""❌"""),(M11))))</formula>
    </cfRule>
  </conditionalFormatting>
  <conditionalFormatting sqref="J26:J30">
    <cfRule type="cellIs" dxfId="719" priority="92" operator="equal">
      <formula>"Muy Alta"</formula>
    </cfRule>
  </conditionalFormatting>
  <conditionalFormatting sqref="J26:J30">
    <cfRule type="cellIs" dxfId="718" priority="93" operator="equal">
      <formula>"Alta"</formula>
    </cfRule>
  </conditionalFormatting>
  <conditionalFormatting sqref="J26:J30">
    <cfRule type="cellIs" dxfId="717" priority="94" operator="equal">
      <formula>"Media"</formula>
    </cfRule>
  </conditionalFormatting>
  <conditionalFormatting sqref="P26:P30">
    <cfRule type="cellIs" dxfId="716" priority="95" operator="equal">
      <formula>"Extremo"</formula>
    </cfRule>
  </conditionalFormatting>
  <conditionalFormatting sqref="P26:P30">
    <cfRule type="cellIs" dxfId="715" priority="96" operator="equal">
      <formula>"Alto"</formula>
    </cfRule>
  </conditionalFormatting>
  <conditionalFormatting sqref="P26:P30">
    <cfRule type="cellIs" dxfId="714" priority="97" operator="equal">
      <formula>"Moderado"</formula>
    </cfRule>
  </conditionalFormatting>
  <conditionalFormatting sqref="AA26:AA30">
    <cfRule type="cellIs" dxfId="713" priority="98" operator="equal">
      <formula>"Muy Alta"</formula>
    </cfRule>
  </conditionalFormatting>
  <conditionalFormatting sqref="AA26:AA30">
    <cfRule type="cellIs" dxfId="712" priority="99" operator="equal">
      <formula>"Alta"</formula>
    </cfRule>
  </conditionalFormatting>
  <conditionalFormatting sqref="AA26:AA30">
    <cfRule type="cellIs" dxfId="711" priority="100" operator="equal">
      <formula>"Media"</formula>
    </cfRule>
  </conditionalFormatting>
  <conditionalFormatting sqref="J29:J32">
    <cfRule type="cellIs" dxfId="710" priority="101" operator="equal">
      <formula>"Muy Alta"</formula>
    </cfRule>
  </conditionalFormatting>
  <conditionalFormatting sqref="J29:J32">
    <cfRule type="cellIs" dxfId="709" priority="102" operator="equal">
      <formula>"Alta"</formula>
    </cfRule>
  </conditionalFormatting>
  <conditionalFormatting sqref="J29:J32">
    <cfRule type="cellIs" dxfId="708" priority="103" operator="equal">
      <formula>"Media"</formula>
    </cfRule>
  </conditionalFormatting>
  <conditionalFormatting sqref="P29:P32">
    <cfRule type="cellIs" dxfId="707" priority="104" operator="equal">
      <formula>"Extremo"</formula>
    </cfRule>
  </conditionalFormatting>
  <conditionalFormatting sqref="P29:P32">
    <cfRule type="cellIs" dxfId="706" priority="105" operator="equal">
      <formula>"Alto"</formula>
    </cfRule>
  </conditionalFormatting>
  <conditionalFormatting sqref="P29:P32">
    <cfRule type="cellIs" dxfId="705" priority="106" operator="equal">
      <formula>"Moderado"</formula>
    </cfRule>
  </conditionalFormatting>
  <conditionalFormatting sqref="AA29:AA32">
    <cfRule type="cellIs" dxfId="704" priority="107" operator="equal">
      <formula>"Muy Alta"</formula>
    </cfRule>
  </conditionalFormatting>
  <conditionalFormatting sqref="AA29:AA32">
    <cfRule type="cellIs" dxfId="703" priority="108" operator="equal">
      <formula>"Alta"</formula>
    </cfRule>
  </conditionalFormatting>
  <conditionalFormatting sqref="AA29:AA32">
    <cfRule type="cellIs" dxfId="702" priority="109" operator="equal">
      <formula>"Media"</formula>
    </cfRule>
  </conditionalFormatting>
  <conditionalFormatting sqref="J33:J34">
    <cfRule type="cellIs" dxfId="701" priority="110" operator="equal">
      <formula>"Muy Alta"</formula>
    </cfRule>
  </conditionalFormatting>
  <conditionalFormatting sqref="J33:J34">
    <cfRule type="cellIs" dxfId="700" priority="111" operator="equal">
      <formula>"Alta"</formula>
    </cfRule>
  </conditionalFormatting>
  <conditionalFormatting sqref="J33:J34">
    <cfRule type="cellIs" dxfId="699" priority="112" operator="equal">
      <formula>"Media"</formula>
    </cfRule>
  </conditionalFormatting>
  <conditionalFormatting sqref="P33">
    <cfRule type="cellIs" dxfId="698" priority="113" operator="equal">
      <formula>"Extremo"</formula>
    </cfRule>
  </conditionalFormatting>
  <conditionalFormatting sqref="P33">
    <cfRule type="cellIs" dxfId="697" priority="114" operator="equal">
      <formula>"Alto"</formula>
    </cfRule>
  </conditionalFormatting>
  <conditionalFormatting sqref="P33">
    <cfRule type="cellIs" dxfId="696" priority="115" operator="equal">
      <formula>"Moderado"</formula>
    </cfRule>
  </conditionalFormatting>
  <conditionalFormatting sqref="AA32:AA33">
    <cfRule type="cellIs" dxfId="695" priority="116" operator="equal">
      <formula>"Muy Alta"</formula>
    </cfRule>
  </conditionalFormatting>
  <conditionalFormatting sqref="AA32:AA33">
    <cfRule type="cellIs" dxfId="694" priority="117" operator="equal">
      <formula>"Alta"</formula>
    </cfRule>
  </conditionalFormatting>
  <conditionalFormatting sqref="AA32:AA33">
    <cfRule type="cellIs" dxfId="693" priority="118" operator="equal">
      <formula>"Media"</formula>
    </cfRule>
  </conditionalFormatting>
  <conditionalFormatting sqref="P34">
    <cfRule type="cellIs" dxfId="692" priority="119" operator="equal">
      <formula>"Extremo"</formula>
    </cfRule>
  </conditionalFormatting>
  <conditionalFormatting sqref="P34">
    <cfRule type="cellIs" dxfId="691" priority="120" operator="equal">
      <formula>"Alto"</formula>
    </cfRule>
  </conditionalFormatting>
  <conditionalFormatting sqref="P34">
    <cfRule type="cellIs" dxfId="690" priority="121" operator="equal">
      <formula>"Moderado"</formula>
    </cfRule>
  </conditionalFormatting>
  <conditionalFormatting sqref="AA34">
    <cfRule type="cellIs" dxfId="689" priority="122" operator="equal">
      <formula>"Muy Alta"</formula>
    </cfRule>
  </conditionalFormatting>
  <conditionalFormatting sqref="AA34">
    <cfRule type="cellIs" dxfId="688" priority="123" operator="equal">
      <formula>"Alta"</formula>
    </cfRule>
  </conditionalFormatting>
  <conditionalFormatting sqref="AA34">
    <cfRule type="cellIs" dxfId="687" priority="124" operator="equal">
      <formula>"Media"</formula>
    </cfRule>
  </conditionalFormatting>
  <conditionalFormatting sqref="J35">
    <cfRule type="cellIs" dxfId="686" priority="125" operator="equal">
      <formula>"Muy Alta"</formula>
    </cfRule>
  </conditionalFormatting>
  <conditionalFormatting sqref="J35">
    <cfRule type="cellIs" dxfId="685" priority="126" operator="equal">
      <formula>"Alta"</formula>
    </cfRule>
  </conditionalFormatting>
  <conditionalFormatting sqref="J35">
    <cfRule type="cellIs" dxfId="684" priority="127" operator="equal">
      <formula>"Media"</formula>
    </cfRule>
  </conditionalFormatting>
  <conditionalFormatting sqref="P35">
    <cfRule type="cellIs" dxfId="683" priority="128" operator="equal">
      <formula>"Extremo"</formula>
    </cfRule>
  </conditionalFormatting>
  <conditionalFormatting sqref="P35">
    <cfRule type="cellIs" dxfId="682" priority="129" operator="equal">
      <formula>"Alto"</formula>
    </cfRule>
  </conditionalFormatting>
  <conditionalFormatting sqref="P35">
    <cfRule type="cellIs" dxfId="681" priority="130" operator="equal">
      <formula>"Moderado"</formula>
    </cfRule>
  </conditionalFormatting>
  <conditionalFormatting sqref="AA35">
    <cfRule type="cellIs" dxfId="680" priority="131" operator="equal">
      <formula>"Muy Alta"</formula>
    </cfRule>
  </conditionalFormatting>
  <conditionalFormatting sqref="AA35">
    <cfRule type="cellIs" dxfId="679" priority="132" operator="equal">
      <formula>"Alta"</formula>
    </cfRule>
  </conditionalFormatting>
  <conditionalFormatting sqref="AA35">
    <cfRule type="cellIs" dxfId="678" priority="133" operator="equal">
      <formula>"Media"</formula>
    </cfRule>
  </conditionalFormatting>
  <conditionalFormatting sqref="J36">
    <cfRule type="cellIs" dxfId="677" priority="134" operator="equal">
      <formula>"Muy Alta"</formula>
    </cfRule>
  </conditionalFormatting>
  <conditionalFormatting sqref="J36">
    <cfRule type="cellIs" dxfId="676" priority="135" operator="equal">
      <formula>"Alta"</formula>
    </cfRule>
  </conditionalFormatting>
  <conditionalFormatting sqref="J36">
    <cfRule type="cellIs" dxfId="675" priority="136" operator="equal">
      <formula>"Media"</formula>
    </cfRule>
  </conditionalFormatting>
  <conditionalFormatting sqref="P36">
    <cfRule type="cellIs" dxfId="674" priority="137" operator="equal">
      <formula>"Extremo"</formula>
    </cfRule>
  </conditionalFormatting>
  <conditionalFormatting sqref="P36">
    <cfRule type="cellIs" dxfId="673" priority="138" operator="equal">
      <formula>"Alto"</formula>
    </cfRule>
  </conditionalFormatting>
  <conditionalFormatting sqref="P36">
    <cfRule type="cellIs" dxfId="672" priority="139" operator="equal">
      <formula>"Moderado"</formula>
    </cfRule>
  </conditionalFormatting>
  <conditionalFormatting sqref="AA36:AA37">
    <cfRule type="cellIs" dxfId="671" priority="140" operator="equal">
      <formula>"Muy Alta"</formula>
    </cfRule>
  </conditionalFormatting>
  <conditionalFormatting sqref="AA36:AA37">
    <cfRule type="cellIs" dxfId="670" priority="141" operator="equal">
      <formula>"Alta"</formula>
    </cfRule>
  </conditionalFormatting>
  <conditionalFormatting sqref="AA36:AA37">
    <cfRule type="cellIs" dxfId="669" priority="142" operator="equal">
      <formula>"Media"</formula>
    </cfRule>
  </conditionalFormatting>
  <conditionalFormatting sqref="J38">
    <cfRule type="cellIs" dxfId="668" priority="143" operator="equal">
      <formula>"Muy Alta"</formula>
    </cfRule>
  </conditionalFormatting>
  <conditionalFormatting sqref="J38">
    <cfRule type="cellIs" dxfId="667" priority="144" operator="equal">
      <formula>"Alta"</formula>
    </cfRule>
  </conditionalFormatting>
  <conditionalFormatting sqref="J38">
    <cfRule type="cellIs" dxfId="666" priority="145" operator="equal">
      <formula>"Media"</formula>
    </cfRule>
  </conditionalFormatting>
  <conditionalFormatting sqref="P38">
    <cfRule type="cellIs" dxfId="665" priority="146" operator="equal">
      <formula>"Extremo"</formula>
    </cfRule>
  </conditionalFormatting>
  <conditionalFormatting sqref="P38">
    <cfRule type="cellIs" dxfId="664" priority="147" operator="equal">
      <formula>"Alto"</formula>
    </cfRule>
  </conditionalFormatting>
  <conditionalFormatting sqref="P38">
    <cfRule type="cellIs" dxfId="663" priority="148" operator="equal">
      <formula>"Moderado"</formula>
    </cfRule>
  </conditionalFormatting>
  <conditionalFormatting sqref="AA38">
    <cfRule type="cellIs" dxfId="662" priority="149" operator="equal">
      <formula>"Muy Alta"</formula>
    </cfRule>
  </conditionalFormatting>
  <conditionalFormatting sqref="AA38">
    <cfRule type="cellIs" dxfId="661" priority="150" operator="equal">
      <formula>"Alta"</formula>
    </cfRule>
  </conditionalFormatting>
  <conditionalFormatting sqref="AA38">
    <cfRule type="cellIs" dxfId="660" priority="151" operator="equal">
      <formula>"Media"</formula>
    </cfRule>
  </conditionalFormatting>
  <conditionalFormatting sqref="J39">
    <cfRule type="cellIs" dxfId="659" priority="152" operator="equal">
      <formula>"Muy Alta"</formula>
    </cfRule>
  </conditionalFormatting>
  <conditionalFormatting sqref="J39">
    <cfRule type="cellIs" dxfId="658" priority="153" operator="equal">
      <formula>"Alta"</formula>
    </cfRule>
  </conditionalFormatting>
  <conditionalFormatting sqref="J39">
    <cfRule type="cellIs" dxfId="657" priority="154" operator="equal">
      <formula>"Media"</formula>
    </cfRule>
  </conditionalFormatting>
  <conditionalFormatting sqref="P39">
    <cfRule type="cellIs" dxfId="656" priority="155" operator="equal">
      <formula>"Extremo"</formula>
    </cfRule>
  </conditionalFormatting>
  <conditionalFormatting sqref="P39">
    <cfRule type="cellIs" dxfId="655" priority="156" operator="equal">
      <formula>"Alto"</formula>
    </cfRule>
  </conditionalFormatting>
  <conditionalFormatting sqref="P39">
    <cfRule type="cellIs" dxfId="654" priority="157" operator="equal">
      <formula>"Moderado"</formula>
    </cfRule>
  </conditionalFormatting>
  <conditionalFormatting sqref="AA39">
    <cfRule type="cellIs" dxfId="653" priority="158" operator="equal">
      <formula>"Muy Alta"</formula>
    </cfRule>
  </conditionalFormatting>
  <conditionalFormatting sqref="AA39">
    <cfRule type="cellIs" dxfId="652" priority="159" operator="equal">
      <formula>"Alta"</formula>
    </cfRule>
  </conditionalFormatting>
  <conditionalFormatting sqref="AA39">
    <cfRule type="cellIs" dxfId="651" priority="160" operator="equal">
      <formula>"Media"</formula>
    </cfRule>
  </conditionalFormatting>
  <conditionalFormatting sqref="J40">
    <cfRule type="cellIs" dxfId="650" priority="161" operator="equal">
      <formula>"Muy Alta"</formula>
    </cfRule>
  </conditionalFormatting>
  <conditionalFormatting sqref="J40">
    <cfRule type="cellIs" dxfId="649" priority="162" operator="equal">
      <formula>"Alta"</formula>
    </cfRule>
  </conditionalFormatting>
  <conditionalFormatting sqref="J40">
    <cfRule type="cellIs" dxfId="648" priority="163" operator="equal">
      <formula>"Media"</formula>
    </cfRule>
  </conditionalFormatting>
  <conditionalFormatting sqref="P40">
    <cfRule type="cellIs" dxfId="647" priority="164" operator="equal">
      <formula>"Extremo"</formula>
    </cfRule>
  </conditionalFormatting>
  <conditionalFormatting sqref="P40">
    <cfRule type="cellIs" dxfId="646" priority="165" operator="equal">
      <formula>"Alto"</formula>
    </cfRule>
  </conditionalFormatting>
  <conditionalFormatting sqref="P40">
    <cfRule type="cellIs" dxfId="645" priority="166" operator="equal">
      <formula>"Moderado"</formula>
    </cfRule>
  </conditionalFormatting>
  <conditionalFormatting sqref="AA40">
    <cfRule type="cellIs" dxfId="644" priority="167" operator="equal">
      <formula>"Muy Alta"</formula>
    </cfRule>
  </conditionalFormatting>
  <conditionalFormatting sqref="AA40">
    <cfRule type="cellIs" dxfId="643" priority="168" operator="equal">
      <formula>"Alta"</formula>
    </cfRule>
  </conditionalFormatting>
  <conditionalFormatting sqref="AA40">
    <cfRule type="cellIs" dxfId="642" priority="169" operator="equal">
      <formula>"Media"</formula>
    </cfRule>
  </conditionalFormatting>
  <conditionalFormatting sqref="J41">
    <cfRule type="cellIs" dxfId="641" priority="170" operator="equal">
      <formula>"Muy Alta"</formula>
    </cfRule>
  </conditionalFormatting>
  <conditionalFormatting sqref="J41">
    <cfRule type="cellIs" dxfId="640" priority="171" operator="equal">
      <formula>"Alta"</formula>
    </cfRule>
  </conditionalFormatting>
  <conditionalFormatting sqref="J41">
    <cfRule type="cellIs" dxfId="639" priority="172" operator="equal">
      <formula>"Media"</formula>
    </cfRule>
  </conditionalFormatting>
  <conditionalFormatting sqref="P41">
    <cfRule type="cellIs" dxfId="638" priority="173" operator="equal">
      <formula>"Extremo"</formula>
    </cfRule>
  </conditionalFormatting>
  <conditionalFormatting sqref="P41">
    <cfRule type="cellIs" dxfId="637" priority="174" operator="equal">
      <formula>"Alto"</formula>
    </cfRule>
  </conditionalFormatting>
  <conditionalFormatting sqref="P41">
    <cfRule type="cellIs" dxfId="636" priority="175" operator="equal">
      <formula>"Moderado"</formula>
    </cfRule>
  </conditionalFormatting>
  <conditionalFormatting sqref="AA41:AA42">
    <cfRule type="cellIs" dxfId="635" priority="176" operator="equal">
      <formula>"Muy Alta"</formula>
    </cfRule>
  </conditionalFormatting>
  <conditionalFormatting sqref="AA41:AA42">
    <cfRule type="cellIs" dxfId="634" priority="177" operator="equal">
      <formula>"Alta"</formula>
    </cfRule>
  </conditionalFormatting>
  <conditionalFormatting sqref="AA41:AA42">
    <cfRule type="cellIs" dxfId="633" priority="178" operator="equal">
      <formula>"Media"</formula>
    </cfRule>
  </conditionalFormatting>
  <conditionalFormatting sqref="J46">
    <cfRule type="cellIs" dxfId="632" priority="179" operator="equal">
      <formula>"Muy Alta"</formula>
    </cfRule>
  </conditionalFormatting>
  <conditionalFormatting sqref="J46">
    <cfRule type="cellIs" dxfId="631" priority="180" operator="equal">
      <formula>"Alta"</formula>
    </cfRule>
  </conditionalFormatting>
  <conditionalFormatting sqref="J46">
    <cfRule type="cellIs" dxfId="630" priority="181" operator="equal">
      <formula>"Media"</formula>
    </cfRule>
  </conditionalFormatting>
  <conditionalFormatting sqref="P46">
    <cfRule type="cellIs" dxfId="629" priority="182" operator="equal">
      <formula>"Extremo"</formula>
    </cfRule>
  </conditionalFormatting>
  <conditionalFormatting sqref="P46">
    <cfRule type="cellIs" dxfId="628" priority="183" operator="equal">
      <formula>"Alto"</formula>
    </cfRule>
  </conditionalFormatting>
  <conditionalFormatting sqref="P46">
    <cfRule type="cellIs" dxfId="627" priority="184" operator="equal">
      <formula>"Moderado"</formula>
    </cfRule>
  </conditionalFormatting>
  <conditionalFormatting sqref="AA46">
    <cfRule type="cellIs" dxfId="626" priority="185" operator="equal">
      <formula>"Muy Alta"</formula>
    </cfRule>
  </conditionalFormatting>
  <conditionalFormatting sqref="AA46">
    <cfRule type="cellIs" dxfId="625" priority="186" operator="equal">
      <formula>"Alta"</formula>
    </cfRule>
  </conditionalFormatting>
  <conditionalFormatting sqref="AA46">
    <cfRule type="cellIs" dxfId="624" priority="187" operator="equal">
      <formula>"Media"</formula>
    </cfRule>
  </conditionalFormatting>
  <conditionalFormatting sqref="J47">
    <cfRule type="cellIs" dxfId="623" priority="188" operator="equal">
      <formula>"Muy Alta"</formula>
    </cfRule>
  </conditionalFormatting>
  <conditionalFormatting sqref="J47">
    <cfRule type="cellIs" dxfId="622" priority="189" operator="equal">
      <formula>"Alta"</formula>
    </cfRule>
  </conditionalFormatting>
  <conditionalFormatting sqref="J47">
    <cfRule type="cellIs" dxfId="621" priority="190" operator="equal">
      <formula>"Media"</formula>
    </cfRule>
  </conditionalFormatting>
  <conditionalFormatting sqref="P47">
    <cfRule type="cellIs" dxfId="620" priority="191" operator="equal">
      <formula>"Extremo"</formula>
    </cfRule>
  </conditionalFormatting>
  <conditionalFormatting sqref="P47">
    <cfRule type="cellIs" dxfId="619" priority="192" operator="equal">
      <formula>"Alto"</formula>
    </cfRule>
  </conditionalFormatting>
  <conditionalFormatting sqref="P47">
    <cfRule type="cellIs" dxfId="618" priority="193" operator="equal">
      <formula>"Moderado"</formula>
    </cfRule>
  </conditionalFormatting>
  <conditionalFormatting sqref="AA47">
    <cfRule type="cellIs" dxfId="617" priority="194" operator="equal">
      <formula>"Muy Alta"</formula>
    </cfRule>
  </conditionalFormatting>
  <conditionalFormatting sqref="AA47">
    <cfRule type="cellIs" dxfId="616" priority="195" operator="equal">
      <formula>"Alta"</formula>
    </cfRule>
  </conditionalFormatting>
  <conditionalFormatting sqref="AA47">
    <cfRule type="cellIs" dxfId="615" priority="196" operator="equal">
      <formula>"Media"</formula>
    </cfRule>
  </conditionalFormatting>
  <conditionalFormatting sqref="M48">
    <cfRule type="containsText" dxfId="614" priority="197" operator="containsText" text="&quot;❌&quot;">
      <formula>NOT(ISERROR(SEARCH(("""❌"""),(M48))))</formula>
    </cfRule>
  </conditionalFormatting>
  <conditionalFormatting sqref="J48">
    <cfRule type="cellIs" dxfId="613" priority="198" operator="equal">
      <formula>"Muy Alta"</formula>
    </cfRule>
  </conditionalFormatting>
  <conditionalFormatting sqref="J48">
    <cfRule type="cellIs" dxfId="612" priority="199" operator="equal">
      <formula>"Alta"</formula>
    </cfRule>
  </conditionalFormatting>
  <conditionalFormatting sqref="J48">
    <cfRule type="cellIs" dxfId="611" priority="200" operator="equal">
      <formula>"Media"</formula>
    </cfRule>
  </conditionalFormatting>
  <conditionalFormatting sqref="P48">
    <cfRule type="cellIs" dxfId="610" priority="201" operator="equal">
      <formula>"Extremo"</formula>
    </cfRule>
  </conditionalFormatting>
  <conditionalFormatting sqref="P48">
    <cfRule type="cellIs" dxfId="609" priority="202" operator="equal">
      <formula>"Alto"</formula>
    </cfRule>
  </conditionalFormatting>
  <conditionalFormatting sqref="P48">
    <cfRule type="cellIs" dxfId="608" priority="203" operator="equal">
      <formula>"Moderado"</formula>
    </cfRule>
  </conditionalFormatting>
  <conditionalFormatting sqref="AA48">
    <cfRule type="cellIs" dxfId="607" priority="204" operator="equal">
      <formula>"Muy Alta"</formula>
    </cfRule>
  </conditionalFormatting>
  <conditionalFormatting sqref="AA48">
    <cfRule type="cellIs" dxfId="606" priority="205" operator="equal">
      <formula>"Alta"</formula>
    </cfRule>
  </conditionalFormatting>
  <conditionalFormatting sqref="AA48">
    <cfRule type="cellIs" dxfId="605" priority="206" operator="equal">
      <formula>"Media"</formula>
    </cfRule>
  </conditionalFormatting>
  <conditionalFormatting sqref="J49:J50">
    <cfRule type="cellIs" dxfId="604" priority="207" operator="equal">
      <formula>"Muy Alta"</formula>
    </cfRule>
  </conditionalFormatting>
  <conditionalFormatting sqref="J49:J50">
    <cfRule type="cellIs" dxfId="603" priority="208" operator="equal">
      <formula>"Alta"</formula>
    </cfRule>
  </conditionalFormatting>
  <conditionalFormatting sqref="J49:J50">
    <cfRule type="cellIs" dxfId="602" priority="209" operator="equal">
      <formula>"Media"</formula>
    </cfRule>
  </conditionalFormatting>
  <conditionalFormatting sqref="P49:P50">
    <cfRule type="cellIs" dxfId="601" priority="210" operator="equal">
      <formula>"Extremo"</formula>
    </cfRule>
  </conditionalFormatting>
  <conditionalFormatting sqref="P49:P50">
    <cfRule type="cellIs" dxfId="600" priority="211" operator="equal">
      <formula>"Alto"</formula>
    </cfRule>
  </conditionalFormatting>
  <conditionalFormatting sqref="P49:P50">
    <cfRule type="cellIs" dxfId="599" priority="212" operator="equal">
      <formula>"Moderado"</formula>
    </cfRule>
  </conditionalFormatting>
  <conditionalFormatting sqref="AA49">
    <cfRule type="cellIs" dxfId="598" priority="213" operator="equal">
      <formula>"Muy Alta"</formula>
    </cfRule>
  </conditionalFormatting>
  <conditionalFormatting sqref="AA49">
    <cfRule type="cellIs" dxfId="597" priority="214" operator="equal">
      <formula>"Alta"</formula>
    </cfRule>
  </conditionalFormatting>
  <conditionalFormatting sqref="AA49">
    <cfRule type="cellIs" dxfId="596" priority="215" operator="equal">
      <formula>"Media"</formula>
    </cfRule>
  </conditionalFormatting>
  <conditionalFormatting sqref="J66">
    <cfRule type="cellIs" dxfId="595" priority="216" operator="equal">
      <formula>"Muy Alta"</formula>
    </cfRule>
  </conditionalFormatting>
  <conditionalFormatting sqref="J66">
    <cfRule type="cellIs" dxfId="594" priority="217" operator="equal">
      <formula>"Alta"</formula>
    </cfRule>
  </conditionalFormatting>
  <conditionalFormatting sqref="J66">
    <cfRule type="cellIs" dxfId="593" priority="218" operator="equal">
      <formula>"Media"</formula>
    </cfRule>
  </conditionalFormatting>
  <conditionalFormatting sqref="P50">
    <cfRule type="cellIs" dxfId="592" priority="219" operator="equal">
      <formula>"Extremo"</formula>
    </cfRule>
  </conditionalFormatting>
  <conditionalFormatting sqref="P50">
    <cfRule type="cellIs" dxfId="591" priority="220" operator="equal">
      <formula>"Alto"</formula>
    </cfRule>
  </conditionalFormatting>
  <conditionalFormatting sqref="P50">
    <cfRule type="cellIs" dxfId="590" priority="221" operator="equal">
      <formula>"Moderado"</formula>
    </cfRule>
  </conditionalFormatting>
  <conditionalFormatting sqref="AA50">
    <cfRule type="cellIs" dxfId="589" priority="222" operator="equal">
      <formula>"Muy Alta"</formula>
    </cfRule>
  </conditionalFormatting>
  <conditionalFormatting sqref="AA50">
    <cfRule type="cellIs" dxfId="588" priority="223" operator="equal">
      <formula>"Alta"</formula>
    </cfRule>
  </conditionalFormatting>
  <conditionalFormatting sqref="AA50">
    <cfRule type="cellIs" dxfId="587" priority="224" operator="equal">
      <formula>"Media"</formula>
    </cfRule>
  </conditionalFormatting>
  <conditionalFormatting sqref="J51">
    <cfRule type="cellIs" dxfId="586" priority="225" operator="equal">
      <formula>"Muy Alta"</formula>
    </cfRule>
  </conditionalFormatting>
  <conditionalFormatting sqref="J51">
    <cfRule type="cellIs" dxfId="585" priority="226" operator="equal">
      <formula>"Alta"</formula>
    </cfRule>
  </conditionalFormatting>
  <conditionalFormatting sqref="J51">
    <cfRule type="cellIs" dxfId="584" priority="227" operator="equal">
      <formula>"Media"</formula>
    </cfRule>
  </conditionalFormatting>
  <conditionalFormatting sqref="P51">
    <cfRule type="cellIs" dxfId="583" priority="228" operator="equal">
      <formula>"Extremo"</formula>
    </cfRule>
  </conditionalFormatting>
  <conditionalFormatting sqref="P51">
    <cfRule type="cellIs" dxfId="582" priority="229" operator="equal">
      <formula>"Alto"</formula>
    </cfRule>
  </conditionalFormatting>
  <conditionalFormatting sqref="P51">
    <cfRule type="cellIs" dxfId="581" priority="230" operator="equal">
      <formula>"Moderado"</formula>
    </cfRule>
  </conditionalFormatting>
  <conditionalFormatting sqref="AA51:AA52">
    <cfRule type="cellIs" dxfId="580" priority="231" operator="equal">
      <formula>"Muy Alta"</formula>
    </cfRule>
  </conditionalFormatting>
  <conditionalFormatting sqref="AA51:AA52">
    <cfRule type="cellIs" dxfId="579" priority="232" operator="equal">
      <formula>"Alta"</formula>
    </cfRule>
  </conditionalFormatting>
  <conditionalFormatting sqref="AA51:AA52">
    <cfRule type="cellIs" dxfId="578" priority="233" operator="equal">
      <formula>"Media"</formula>
    </cfRule>
  </conditionalFormatting>
  <conditionalFormatting sqref="J53">
    <cfRule type="cellIs" dxfId="577" priority="234" operator="equal">
      <formula>"Muy Alta"</formula>
    </cfRule>
  </conditionalFormatting>
  <conditionalFormatting sqref="J53">
    <cfRule type="cellIs" dxfId="576" priority="235" operator="equal">
      <formula>"Alta"</formula>
    </cfRule>
  </conditionalFormatting>
  <conditionalFormatting sqref="J53">
    <cfRule type="cellIs" dxfId="575" priority="236" operator="equal">
      <formula>"Media"</formula>
    </cfRule>
  </conditionalFormatting>
  <conditionalFormatting sqref="P53">
    <cfRule type="cellIs" dxfId="574" priority="237" operator="equal">
      <formula>"Extremo"</formula>
    </cfRule>
  </conditionalFormatting>
  <conditionalFormatting sqref="P53">
    <cfRule type="cellIs" dxfId="573" priority="238" operator="equal">
      <formula>"Alto"</formula>
    </cfRule>
  </conditionalFormatting>
  <conditionalFormatting sqref="P53">
    <cfRule type="cellIs" dxfId="572" priority="239" operator="equal">
      <formula>"Moderado"</formula>
    </cfRule>
  </conditionalFormatting>
  <conditionalFormatting sqref="AA53:AA55">
    <cfRule type="cellIs" dxfId="571" priority="240" operator="equal">
      <formula>"Muy Alta"</formula>
    </cfRule>
  </conditionalFormatting>
  <conditionalFormatting sqref="AA53:AA55">
    <cfRule type="cellIs" dxfId="570" priority="241" operator="equal">
      <formula>"Alta"</formula>
    </cfRule>
  </conditionalFormatting>
  <conditionalFormatting sqref="AA53:AA55">
    <cfRule type="cellIs" dxfId="569" priority="242" operator="equal">
      <formula>"Media"</formula>
    </cfRule>
  </conditionalFormatting>
  <conditionalFormatting sqref="J56">
    <cfRule type="cellIs" dxfId="568" priority="243" operator="equal">
      <formula>"Muy Alta"</formula>
    </cfRule>
  </conditionalFormatting>
  <conditionalFormatting sqref="J56">
    <cfRule type="cellIs" dxfId="567" priority="244" operator="equal">
      <formula>"Alta"</formula>
    </cfRule>
  </conditionalFormatting>
  <conditionalFormatting sqref="J56">
    <cfRule type="cellIs" dxfId="566" priority="245" operator="equal">
      <formula>"Media"</formula>
    </cfRule>
  </conditionalFormatting>
  <conditionalFormatting sqref="P56">
    <cfRule type="cellIs" dxfId="565" priority="246" operator="equal">
      <formula>"Extremo"</formula>
    </cfRule>
  </conditionalFormatting>
  <conditionalFormatting sqref="P56">
    <cfRule type="cellIs" dxfId="564" priority="247" operator="equal">
      <formula>"Alto"</formula>
    </cfRule>
  </conditionalFormatting>
  <conditionalFormatting sqref="P56">
    <cfRule type="cellIs" dxfId="563" priority="248" operator="equal">
      <formula>"Moderado"</formula>
    </cfRule>
  </conditionalFormatting>
  <conditionalFormatting sqref="AA56:AA58">
    <cfRule type="cellIs" dxfId="562" priority="249" operator="equal">
      <formula>"Muy Alta"</formula>
    </cfRule>
  </conditionalFormatting>
  <conditionalFormatting sqref="AA56:AA58">
    <cfRule type="cellIs" dxfId="561" priority="250" operator="equal">
      <formula>"Alta"</formula>
    </cfRule>
  </conditionalFormatting>
  <conditionalFormatting sqref="AA56:AA58">
    <cfRule type="cellIs" dxfId="560" priority="251" operator="equal">
      <formula>"Media"</formula>
    </cfRule>
  </conditionalFormatting>
  <conditionalFormatting sqref="J59">
    <cfRule type="cellIs" dxfId="559" priority="252" operator="equal">
      <formula>"Muy Alta"</formula>
    </cfRule>
  </conditionalFormatting>
  <conditionalFormatting sqref="J59">
    <cfRule type="cellIs" dxfId="558" priority="253" operator="equal">
      <formula>"Alta"</formula>
    </cfRule>
  </conditionalFormatting>
  <conditionalFormatting sqref="J59">
    <cfRule type="cellIs" dxfId="557" priority="254" operator="equal">
      <formula>"Media"</formula>
    </cfRule>
  </conditionalFormatting>
  <conditionalFormatting sqref="P59">
    <cfRule type="cellIs" dxfId="556" priority="255" operator="equal">
      <formula>"Extremo"</formula>
    </cfRule>
  </conditionalFormatting>
  <conditionalFormatting sqref="P59">
    <cfRule type="cellIs" dxfId="555" priority="256" operator="equal">
      <formula>"Alto"</formula>
    </cfRule>
  </conditionalFormatting>
  <conditionalFormatting sqref="P59">
    <cfRule type="cellIs" dxfId="554" priority="257" operator="equal">
      <formula>"Moderado"</formula>
    </cfRule>
  </conditionalFormatting>
  <conditionalFormatting sqref="AA59">
    <cfRule type="cellIs" dxfId="553" priority="258" operator="equal">
      <formula>"Muy Alta"</formula>
    </cfRule>
  </conditionalFormatting>
  <conditionalFormatting sqref="AA59">
    <cfRule type="cellIs" dxfId="552" priority="259" operator="equal">
      <formula>"Alta"</formula>
    </cfRule>
  </conditionalFormatting>
  <conditionalFormatting sqref="AA59">
    <cfRule type="cellIs" dxfId="551" priority="260" operator="equal">
      <formula>"Media"</formula>
    </cfRule>
  </conditionalFormatting>
  <conditionalFormatting sqref="J60">
    <cfRule type="cellIs" dxfId="550" priority="261" operator="equal">
      <formula>"Muy Alta"</formula>
    </cfRule>
  </conditionalFormatting>
  <conditionalFormatting sqref="J60">
    <cfRule type="cellIs" dxfId="549" priority="262" operator="equal">
      <formula>"Alta"</formula>
    </cfRule>
  </conditionalFormatting>
  <conditionalFormatting sqref="J60">
    <cfRule type="cellIs" dxfId="548" priority="263" operator="equal">
      <formula>"Media"</formula>
    </cfRule>
  </conditionalFormatting>
  <conditionalFormatting sqref="P60">
    <cfRule type="cellIs" dxfId="547" priority="264" operator="equal">
      <formula>"Extremo"</formula>
    </cfRule>
  </conditionalFormatting>
  <conditionalFormatting sqref="P60">
    <cfRule type="cellIs" dxfId="546" priority="265" operator="equal">
      <formula>"Alto"</formula>
    </cfRule>
  </conditionalFormatting>
  <conditionalFormatting sqref="P60">
    <cfRule type="cellIs" dxfId="545" priority="266" operator="equal">
      <formula>"Moderado"</formula>
    </cfRule>
  </conditionalFormatting>
  <conditionalFormatting sqref="AA60:AA65">
    <cfRule type="cellIs" dxfId="544" priority="267" operator="equal">
      <formula>"Muy Alta"</formula>
    </cfRule>
  </conditionalFormatting>
  <conditionalFormatting sqref="AA60:AA65">
    <cfRule type="cellIs" dxfId="543" priority="268" operator="equal">
      <formula>"Alta"</formula>
    </cfRule>
  </conditionalFormatting>
  <conditionalFormatting sqref="AA60:AA65">
    <cfRule type="cellIs" dxfId="542" priority="269" operator="equal">
      <formula>"Media"</formula>
    </cfRule>
  </conditionalFormatting>
  <conditionalFormatting sqref="J62:J63">
    <cfRule type="cellIs" dxfId="541" priority="270" operator="equal">
      <formula>"Muy Alta"</formula>
    </cfRule>
  </conditionalFormatting>
  <conditionalFormatting sqref="J62:J63">
    <cfRule type="cellIs" dxfId="540" priority="271" operator="equal">
      <formula>"Alta"</formula>
    </cfRule>
  </conditionalFormatting>
  <conditionalFormatting sqref="J62:J63">
    <cfRule type="cellIs" dxfId="539" priority="272" operator="equal">
      <formula>"Media"</formula>
    </cfRule>
  </conditionalFormatting>
  <conditionalFormatting sqref="P62:P63">
    <cfRule type="cellIs" dxfId="538" priority="273" operator="equal">
      <formula>"Extremo"</formula>
    </cfRule>
  </conditionalFormatting>
  <conditionalFormatting sqref="P62:P63">
    <cfRule type="cellIs" dxfId="537" priority="274" operator="equal">
      <formula>"Alto"</formula>
    </cfRule>
  </conditionalFormatting>
  <conditionalFormatting sqref="P62:P63">
    <cfRule type="cellIs" dxfId="536" priority="275" operator="equal">
      <formula>"Moderado"</formula>
    </cfRule>
  </conditionalFormatting>
  <conditionalFormatting sqref="AA62:AA65">
    <cfRule type="cellIs" dxfId="535" priority="276" operator="equal">
      <formula>"Muy Alta"</formula>
    </cfRule>
  </conditionalFormatting>
  <conditionalFormatting sqref="AA62:AA65">
    <cfRule type="cellIs" dxfId="534" priority="277" operator="equal">
      <formula>"Alta"</formula>
    </cfRule>
  </conditionalFormatting>
  <conditionalFormatting sqref="AA62:AA65">
    <cfRule type="cellIs" dxfId="533" priority="278" operator="equal">
      <formula>"Media"</formula>
    </cfRule>
  </conditionalFormatting>
  <conditionalFormatting sqref="P66">
    <cfRule type="cellIs" dxfId="532" priority="279" operator="equal">
      <formula>"Extremo"</formula>
    </cfRule>
  </conditionalFormatting>
  <conditionalFormatting sqref="P66">
    <cfRule type="cellIs" dxfId="531" priority="280" operator="equal">
      <formula>"Alto"</formula>
    </cfRule>
  </conditionalFormatting>
  <conditionalFormatting sqref="P66">
    <cfRule type="cellIs" dxfId="530" priority="281" operator="equal">
      <formula>"Moderado"</formula>
    </cfRule>
  </conditionalFormatting>
  <conditionalFormatting sqref="AA66">
    <cfRule type="cellIs" dxfId="529" priority="282" operator="equal">
      <formula>"Muy Alta"</formula>
    </cfRule>
  </conditionalFormatting>
  <conditionalFormatting sqref="AA66">
    <cfRule type="cellIs" dxfId="528" priority="283" operator="equal">
      <formula>"Alta"</formula>
    </cfRule>
  </conditionalFormatting>
  <conditionalFormatting sqref="AA66">
    <cfRule type="cellIs" dxfId="527" priority="284" operator="equal">
      <formula>"Media"</formula>
    </cfRule>
  </conditionalFormatting>
  <conditionalFormatting sqref="J67">
    <cfRule type="cellIs" dxfId="526" priority="285" operator="equal">
      <formula>"Muy Alta"</formula>
    </cfRule>
  </conditionalFormatting>
  <conditionalFormatting sqref="J67">
    <cfRule type="cellIs" dxfId="525" priority="286" operator="equal">
      <formula>"Alta"</formula>
    </cfRule>
  </conditionalFormatting>
  <conditionalFormatting sqref="J67">
    <cfRule type="cellIs" dxfId="524" priority="287" operator="equal">
      <formula>"Media"</formula>
    </cfRule>
  </conditionalFormatting>
  <conditionalFormatting sqref="P67">
    <cfRule type="cellIs" dxfId="523" priority="288" operator="equal">
      <formula>"Extremo"</formula>
    </cfRule>
  </conditionalFormatting>
  <conditionalFormatting sqref="P67">
    <cfRule type="cellIs" dxfId="522" priority="289" operator="equal">
      <formula>"Alto"</formula>
    </cfRule>
  </conditionalFormatting>
  <conditionalFormatting sqref="P67">
    <cfRule type="cellIs" dxfId="521" priority="290" operator="equal">
      <formula>"Moderado"</formula>
    </cfRule>
  </conditionalFormatting>
  <conditionalFormatting sqref="AA67">
    <cfRule type="cellIs" dxfId="520" priority="291" operator="equal">
      <formula>"Muy Alta"</formula>
    </cfRule>
  </conditionalFormatting>
  <conditionalFormatting sqref="AA67">
    <cfRule type="cellIs" dxfId="519" priority="292" operator="equal">
      <formula>"Alta"</formula>
    </cfRule>
  </conditionalFormatting>
  <conditionalFormatting sqref="AA67">
    <cfRule type="cellIs" dxfId="518" priority="293" operator="equal">
      <formula>"Media"</formula>
    </cfRule>
  </conditionalFormatting>
  <conditionalFormatting sqref="J68">
    <cfRule type="cellIs" dxfId="517" priority="294" operator="equal">
      <formula>"Muy Alta"</formula>
    </cfRule>
  </conditionalFormatting>
  <conditionalFormatting sqref="J68">
    <cfRule type="cellIs" dxfId="516" priority="295" operator="equal">
      <formula>"Alta"</formula>
    </cfRule>
  </conditionalFormatting>
  <conditionalFormatting sqref="J68">
    <cfRule type="cellIs" dxfId="515" priority="296" operator="equal">
      <formula>"Media"</formula>
    </cfRule>
  </conditionalFormatting>
  <conditionalFormatting sqref="P68">
    <cfRule type="cellIs" dxfId="514" priority="297" operator="equal">
      <formula>"Extremo"</formula>
    </cfRule>
  </conditionalFormatting>
  <conditionalFormatting sqref="P68">
    <cfRule type="cellIs" dxfId="513" priority="298" operator="equal">
      <formula>"Alto"</formula>
    </cfRule>
  </conditionalFormatting>
  <conditionalFormatting sqref="P68">
    <cfRule type="cellIs" dxfId="512" priority="299" operator="equal">
      <formula>"Moderado"</formula>
    </cfRule>
  </conditionalFormatting>
  <conditionalFormatting sqref="AA68">
    <cfRule type="cellIs" dxfId="511" priority="300" operator="equal">
      <formula>"Muy Alta"</formula>
    </cfRule>
  </conditionalFormatting>
  <conditionalFormatting sqref="AA68">
    <cfRule type="cellIs" dxfId="510" priority="301" operator="equal">
      <formula>"Alta"</formula>
    </cfRule>
  </conditionalFormatting>
  <conditionalFormatting sqref="AA68">
    <cfRule type="cellIs" dxfId="509" priority="302" operator="equal">
      <formula>"Media"</formula>
    </cfRule>
  </conditionalFormatting>
  <conditionalFormatting sqref="J69">
    <cfRule type="cellIs" dxfId="508" priority="303" operator="equal">
      <formula>"Muy Alta"</formula>
    </cfRule>
  </conditionalFormatting>
  <conditionalFormatting sqref="J69">
    <cfRule type="cellIs" dxfId="507" priority="304" operator="equal">
      <formula>"Alta"</formula>
    </cfRule>
  </conditionalFormatting>
  <conditionalFormatting sqref="J69">
    <cfRule type="cellIs" dxfId="506" priority="305" operator="equal">
      <formula>"Media"</formula>
    </cfRule>
  </conditionalFormatting>
  <conditionalFormatting sqref="P69">
    <cfRule type="cellIs" dxfId="505" priority="306" operator="equal">
      <formula>"Extremo"</formula>
    </cfRule>
  </conditionalFormatting>
  <conditionalFormatting sqref="P69">
    <cfRule type="cellIs" dxfId="504" priority="307" operator="equal">
      <formula>"Alto"</formula>
    </cfRule>
  </conditionalFormatting>
  <conditionalFormatting sqref="P69">
    <cfRule type="cellIs" dxfId="503" priority="308" operator="equal">
      <formula>"Moderado"</formula>
    </cfRule>
  </conditionalFormatting>
  <conditionalFormatting sqref="AA69">
    <cfRule type="cellIs" dxfId="502" priority="309" operator="equal">
      <formula>"Muy Alta"</formula>
    </cfRule>
  </conditionalFormatting>
  <conditionalFormatting sqref="AA69">
    <cfRule type="cellIs" dxfId="501" priority="310" operator="equal">
      <formula>"Alta"</formula>
    </cfRule>
  </conditionalFormatting>
  <conditionalFormatting sqref="AA69">
    <cfRule type="cellIs" dxfId="500" priority="311" operator="equal">
      <formula>"Media"</formula>
    </cfRule>
  </conditionalFormatting>
  <conditionalFormatting sqref="P70:P73">
    <cfRule type="cellIs" dxfId="499" priority="312" operator="equal">
      <formula>"Extremo"</formula>
    </cfRule>
  </conditionalFormatting>
  <conditionalFormatting sqref="P70:P73">
    <cfRule type="cellIs" dxfId="498" priority="313" operator="equal">
      <formula>"Alto"</formula>
    </cfRule>
  </conditionalFormatting>
  <conditionalFormatting sqref="P70:P73">
    <cfRule type="cellIs" dxfId="497" priority="314" operator="equal">
      <formula>"Moderado"</formula>
    </cfRule>
  </conditionalFormatting>
  <conditionalFormatting sqref="AA70:AA73">
    <cfRule type="cellIs" dxfId="496" priority="315" operator="equal">
      <formula>"Muy Alta"</formula>
    </cfRule>
  </conditionalFormatting>
  <conditionalFormatting sqref="AA70:AA73">
    <cfRule type="cellIs" dxfId="495" priority="316" operator="equal">
      <formula>"Alta"</formula>
    </cfRule>
  </conditionalFormatting>
  <conditionalFormatting sqref="AA70:AA73">
    <cfRule type="cellIs" dxfId="494" priority="317" operator="equal">
      <formula>"Media"</formula>
    </cfRule>
  </conditionalFormatting>
  <conditionalFormatting sqref="J87">
    <cfRule type="cellIs" dxfId="493" priority="318" operator="equal">
      <formula>"Muy Alta"</formula>
    </cfRule>
  </conditionalFormatting>
  <conditionalFormatting sqref="J87">
    <cfRule type="cellIs" dxfId="492" priority="319" operator="equal">
      <formula>"Alta"</formula>
    </cfRule>
  </conditionalFormatting>
  <conditionalFormatting sqref="J87">
    <cfRule type="cellIs" dxfId="491" priority="320" operator="equal">
      <formula>"Media"</formula>
    </cfRule>
  </conditionalFormatting>
  <conditionalFormatting sqref="P74">
    <cfRule type="cellIs" dxfId="490" priority="321" operator="equal">
      <formula>"Extremo"</formula>
    </cfRule>
  </conditionalFormatting>
  <conditionalFormatting sqref="P74">
    <cfRule type="cellIs" dxfId="489" priority="322" operator="equal">
      <formula>"Alto"</formula>
    </cfRule>
  </conditionalFormatting>
  <conditionalFormatting sqref="P74">
    <cfRule type="cellIs" dxfId="488" priority="323" operator="equal">
      <formula>"Moderado"</formula>
    </cfRule>
  </conditionalFormatting>
  <conditionalFormatting sqref="J75">
    <cfRule type="cellIs" dxfId="487" priority="324" operator="equal">
      <formula>"Muy Alta"</formula>
    </cfRule>
  </conditionalFormatting>
  <conditionalFormatting sqref="J75">
    <cfRule type="cellIs" dxfId="486" priority="325" operator="equal">
      <formula>"Alta"</formula>
    </cfRule>
  </conditionalFormatting>
  <conditionalFormatting sqref="J75">
    <cfRule type="cellIs" dxfId="485" priority="326" operator="equal">
      <formula>"Media"</formula>
    </cfRule>
  </conditionalFormatting>
  <conditionalFormatting sqref="P75">
    <cfRule type="cellIs" dxfId="484" priority="327" operator="equal">
      <formula>"Extremo"</formula>
    </cfRule>
  </conditionalFormatting>
  <conditionalFormatting sqref="P75">
    <cfRule type="cellIs" dxfId="483" priority="328" operator="equal">
      <formula>"Alto"</formula>
    </cfRule>
  </conditionalFormatting>
  <conditionalFormatting sqref="P75">
    <cfRule type="cellIs" dxfId="482" priority="329" operator="equal">
      <formula>"Moderado"</formula>
    </cfRule>
  </conditionalFormatting>
  <conditionalFormatting sqref="J76">
    <cfRule type="cellIs" dxfId="481" priority="330" operator="equal">
      <formula>"Muy Alta"</formula>
    </cfRule>
  </conditionalFormatting>
  <conditionalFormatting sqref="J76">
    <cfRule type="cellIs" dxfId="480" priority="331" operator="equal">
      <formula>"Alta"</formula>
    </cfRule>
  </conditionalFormatting>
  <conditionalFormatting sqref="J76">
    <cfRule type="cellIs" dxfId="479" priority="332" operator="equal">
      <formula>"Media"</formula>
    </cfRule>
  </conditionalFormatting>
  <conditionalFormatting sqref="P76">
    <cfRule type="cellIs" dxfId="478" priority="333" operator="equal">
      <formula>"Extremo"</formula>
    </cfRule>
  </conditionalFormatting>
  <conditionalFormatting sqref="P76">
    <cfRule type="cellIs" dxfId="477" priority="334" operator="equal">
      <formula>"Alto"</formula>
    </cfRule>
  </conditionalFormatting>
  <conditionalFormatting sqref="P76">
    <cfRule type="cellIs" dxfId="476" priority="335" operator="equal">
      <formula>"Moderado"</formula>
    </cfRule>
  </conditionalFormatting>
  <conditionalFormatting sqref="J77:J79">
    <cfRule type="cellIs" dxfId="475" priority="336" operator="equal">
      <formula>"Muy Alta"</formula>
    </cfRule>
  </conditionalFormatting>
  <conditionalFormatting sqref="J77:J79">
    <cfRule type="cellIs" dxfId="474" priority="337" operator="equal">
      <formula>"Alta"</formula>
    </cfRule>
  </conditionalFormatting>
  <conditionalFormatting sqref="J77:J79">
    <cfRule type="cellIs" dxfId="473" priority="338" operator="equal">
      <formula>"Media"</formula>
    </cfRule>
  </conditionalFormatting>
  <conditionalFormatting sqref="P77:P79">
    <cfRule type="cellIs" dxfId="472" priority="339" operator="equal">
      <formula>"Extremo"</formula>
    </cfRule>
  </conditionalFormatting>
  <conditionalFormatting sqref="P77:P79">
    <cfRule type="cellIs" dxfId="471" priority="340" operator="equal">
      <formula>"Alto"</formula>
    </cfRule>
  </conditionalFormatting>
  <conditionalFormatting sqref="P77:P79">
    <cfRule type="cellIs" dxfId="470" priority="341" operator="equal">
      <formula>"Moderado"</formula>
    </cfRule>
  </conditionalFormatting>
  <conditionalFormatting sqref="J80">
    <cfRule type="cellIs" dxfId="469" priority="342" operator="equal">
      <formula>"Muy Alta"</formula>
    </cfRule>
  </conditionalFormatting>
  <conditionalFormatting sqref="J80">
    <cfRule type="cellIs" dxfId="468" priority="343" operator="equal">
      <formula>"Alta"</formula>
    </cfRule>
  </conditionalFormatting>
  <conditionalFormatting sqref="J80">
    <cfRule type="cellIs" dxfId="467" priority="344" operator="equal">
      <formula>"Media"</formula>
    </cfRule>
  </conditionalFormatting>
  <conditionalFormatting sqref="P80">
    <cfRule type="cellIs" dxfId="466" priority="345" operator="equal">
      <formula>"Extremo"</formula>
    </cfRule>
  </conditionalFormatting>
  <conditionalFormatting sqref="P80">
    <cfRule type="cellIs" dxfId="465" priority="346" operator="equal">
      <formula>"Alto"</formula>
    </cfRule>
  </conditionalFormatting>
  <conditionalFormatting sqref="P80">
    <cfRule type="cellIs" dxfId="464" priority="347" operator="equal">
      <formula>"Moderado"</formula>
    </cfRule>
  </conditionalFormatting>
  <conditionalFormatting sqref="J81:J83">
    <cfRule type="cellIs" dxfId="463" priority="348" operator="equal">
      <formula>"Muy Alta"</formula>
    </cfRule>
  </conditionalFormatting>
  <conditionalFormatting sqref="J81:J83">
    <cfRule type="cellIs" dxfId="462" priority="349" operator="equal">
      <formula>"Alta"</formula>
    </cfRule>
  </conditionalFormatting>
  <conditionalFormatting sqref="J81:J83">
    <cfRule type="cellIs" dxfId="461" priority="350" operator="equal">
      <formula>"Media"</formula>
    </cfRule>
  </conditionalFormatting>
  <conditionalFormatting sqref="P81:P83">
    <cfRule type="cellIs" dxfId="460" priority="351" operator="equal">
      <formula>"Extremo"</formula>
    </cfRule>
  </conditionalFormatting>
  <conditionalFormatting sqref="P81:P83">
    <cfRule type="cellIs" dxfId="459" priority="352" operator="equal">
      <formula>"Alto"</formula>
    </cfRule>
  </conditionalFormatting>
  <conditionalFormatting sqref="P81:P83">
    <cfRule type="cellIs" dxfId="458" priority="353" operator="equal">
      <formula>"Moderado"</formula>
    </cfRule>
  </conditionalFormatting>
  <conditionalFormatting sqref="J84:J86">
    <cfRule type="cellIs" dxfId="457" priority="354" operator="equal">
      <formula>"Muy Alta"</formula>
    </cfRule>
  </conditionalFormatting>
  <conditionalFormatting sqref="J84:J86">
    <cfRule type="cellIs" dxfId="456" priority="355" operator="equal">
      <formula>"Alta"</formula>
    </cfRule>
  </conditionalFormatting>
  <conditionalFormatting sqref="J84:J86">
    <cfRule type="cellIs" dxfId="455" priority="356" operator="equal">
      <formula>"Media"</formula>
    </cfRule>
  </conditionalFormatting>
  <conditionalFormatting sqref="P84:P86">
    <cfRule type="cellIs" dxfId="454" priority="357" operator="equal">
      <formula>"Extremo"</formula>
    </cfRule>
  </conditionalFormatting>
  <conditionalFormatting sqref="P84:P86">
    <cfRule type="cellIs" dxfId="453" priority="358" operator="equal">
      <formula>"Alto"</formula>
    </cfRule>
  </conditionalFormatting>
  <conditionalFormatting sqref="P84:P86">
    <cfRule type="cellIs" dxfId="452" priority="359" operator="equal">
      <formula>"Moderado"</formula>
    </cfRule>
  </conditionalFormatting>
  <conditionalFormatting sqref="P87">
    <cfRule type="cellIs" dxfId="451" priority="360" operator="equal">
      <formula>"Extremo"</formula>
    </cfRule>
  </conditionalFormatting>
  <conditionalFormatting sqref="P87">
    <cfRule type="cellIs" dxfId="450" priority="361" operator="equal">
      <formula>"Alto"</formula>
    </cfRule>
  </conditionalFormatting>
  <conditionalFormatting sqref="P87">
    <cfRule type="cellIs" dxfId="449" priority="362" operator="equal">
      <formula>"Moderado"</formula>
    </cfRule>
  </conditionalFormatting>
  <conditionalFormatting sqref="J88">
    <cfRule type="cellIs" dxfId="448" priority="363" operator="equal">
      <formula>"Muy Alta"</formula>
    </cfRule>
  </conditionalFormatting>
  <conditionalFormatting sqref="J88">
    <cfRule type="cellIs" dxfId="447" priority="364" operator="equal">
      <formula>"Alta"</formula>
    </cfRule>
  </conditionalFormatting>
  <conditionalFormatting sqref="J88">
    <cfRule type="cellIs" dxfId="446" priority="365" operator="equal">
      <formula>"Media"</formula>
    </cfRule>
  </conditionalFormatting>
  <conditionalFormatting sqref="P88">
    <cfRule type="cellIs" dxfId="445" priority="366" operator="equal">
      <formula>"Extremo"</formula>
    </cfRule>
  </conditionalFormatting>
  <conditionalFormatting sqref="P88">
    <cfRule type="cellIs" dxfId="444" priority="367" operator="equal">
      <formula>"Alto"</formula>
    </cfRule>
  </conditionalFormatting>
  <conditionalFormatting sqref="P88">
    <cfRule type="cellIs" dxfId="443" priority="368" operator="equal">
      <formula>"Moderado"</formula>
    </cfRule>
  </conditionalFormatting>
  <conditionalFormatting sqref="J89:J90">
    <cfRule type="cellIs" dxfId="442" priority="369" operator="equal">
      <formula>"Muy Alta"</formula>
    </cfRule>
  </conditionalFormatting>
  <conditionalFormatting sqref="J89:J90">
    <cfRule type="cellIs" dxfId="441" priority="370" operator="equal">
      <formula>"Alta"</formula>
    </cfRule>
  </conditionalFormatting>
  <conditionalFormatting sqref="J89:J90">
    <cfRule type="cellIs" dxfId="440" priority="371" operator="equal">
      <formula>"Media"</formula>
    </cfRule>
  </conditionalFormatting>
  <conditionalFormatting sqref="P89:P90">
    <cfRule type="cellIs" dxfId="439" priority="372" operator="equal">
      <formula>"Extremo"</formula>
    </cfRule>
  </conditionalFormatting>
  <conditionalFormatting sqref="P89:P90">
    <cfRule type="cellIs" dxfId="438" priority="373" operator="equal">
      <formula>"Alto"</formula>
    </cfRule>
  </conditionalFormatting>
  <conditionalFormatting sqref="P89:P90">
    <cfRule type="cellIs" dxfId="437" priority="374" operator="equal">
      <formula>"Moderado"</formula>
    </cfRule>
  </conditionalFormatting>
  <conditionalFormatting sqref="J91 J93:J94">
    <cfRule type="cellIs" dxfId="436" priority="375" operator="equal">
      <formula>"Muy Alta"</formula>
    </cfRule>
  </conditionalFormatting>
  <conditionalFormatting sqref="J91 J93:J94">
    <cfRule type="cellIs" dxfId="435" priority="376" operator="equal">
      <formula>"Alta"</formula>
    </cfRule>
  </conditionalFormatting>
  <conditionalFormatting sqref="J91 J93:J94">
    <cfRule type="cellIs" dxfId="434" priority="377" operator="equal">
      <formula>"Media"</formula>
    </cfRule>
  </conditionalFormatting>
  <conditionalFormatting sqref="P91">
    <cfRule type="cellIs" dxfId="433" priority="378" operator="equal">
      <formula>"Extremo"</formula>
    </cfRule>
  </conditionalFormatting>
  <conditionalFormatting sqref="P91">
    <cfRule type="cellIs" dxfId="432" priority="379" operator="equal">
      <formula>"Alto"</formula>
    </cfRule>
  </conditionalFormatting>
  <conditionalFormatting sqref="P91">
    <cfRule type="cellIs" dxfId="431" priority="380" operator="equal">
      <formula>"Moderado"</formula>
    </cfRule>
  </conditionalFormatting>
  <conditionalFormatting sqref="J107">
    <cfRule type="cellIs" dxfId="430" priority="381" operator="equal">
      <formula>"Muy Alta"</formula>
    </cfRule>
  </conditionalFormatting>
  <conditionalFormatting sqref="J107">
    <cfRule type="cellIs" dxfId="429" priority="382" operator="equal">
      <formula>"Alta"</formula>
    </cfRule>
  </conditionalFormatting>
  <conditionalFormatting sqref="J107">
    <cfRule type="cellIs" dxfId="428" priority="383" operator="equal">
      <formula>"Media"</formula>
    </cfRule>
  </conditionalFormatting>
  <conditionalFormatting sqref="P93:P94">
    <cfRule type="cellIs" dxfId="427" priority="384" operator="equal">
      <formula>"Extremo"</formula>
    </cfRule>
  </conditionalFormatting>
  <conditionalFormatting sqref="P93:P94">
    <cfRule type="cellIs" dxfId="426" priority="385" operator="equal">
      <formula>"Alto"</formula>
    </cfRule>
  </conditionalFormatting>
  <conditionalFormatting sqref="P93:P94">
    <cfRule type="cellIs" dxfId="425" priority="386" operator="equal">
      <formula>"Moderado"</formula>
    </cfRule>
  </conditionalFormatting>
  <conditionalFormatting sqref="J95:J98">
    <cfRule type="cellIs" dxfId="424" priority="387" operator="equal">
      <formula>"Muy Alta"</formula>
    </cfRule>
  </conditionalFormatting>
  <conditionalFormatting sqref="J95:J98">
    <cfRule type="cellIs" dxfId="423" priority="388" operator="equal">
      <formula>"Alta"</formula>
    </cfRule>
  </conditionalFormatting>
  <conditionalFormatting sqref="J95:J98">
    <cfRule type="cellIs" dxfId="422" priority="389" operator="equal">
      <formula>"Media"</formula>
    </cfRule>
  </conditionalFormatting>
  <conditionalFormatting sqref="P95:P98">
    <cfRule type="cellIs" dxfId="421" priority="390" operator="equal">
      <formula>"Extremo"</formula>
    </cfRule>
  </conditionalFormatting>
  <conditionalFormatting sqref="P95:P98">
    <cfRule type="cellIs" dxfId="420" priority="391" operator="equal">
      <formula>"Alto"</formula>
    </cfRule>
  </conditionalFormatting>
  <conditionalFormatting sqref="P95:P98">
    <cfRule type="cellIs" dxfId="419" priority="392" operator="equal">
      <formula>"Moderado"</formula>
    </cfRule>
  </conditionalFormatting>
  <conditionalFormatting sqref="J96:J101">
    <cfRule type="cellIs" dxfId="418" priority="393" operator="equal">
      <formula>"Muy Alta"</formula>
    </cfRule>
  </conditionalFormatting>
  <conditionalFormatting sqref="J96:J101">
    <cfRule type="cellIs" dxfId="417" priority="394" operator="equal">
      <formula>"Alta"</formula>
    </cfRule>
  </conditionalFormatting>
  <conditionalFormatting sqref="J96:J101">
    <cfRule type="cellIs" dxfId="416" priority="395" operator="equal">
      <formula>"Media"</formula>
    </cfRule>
  </conditionalFormatting>
  <conditionalFormatting sqref="P96:P101">
    <cfRule type="cellIs" dxfId="415" priority="396" operator="equal">
      <formula>"Extremo"</formula>
    </cfRule>
  </conditionalFormatting>
  <conditionalFormatting sqref="P96:P101">
    <cfRule type="cellIs" dxfId="414" priority="397" operator="equal">
      <formula>"Alto"</formula>
    </cfRule>
  </conditionalFormatting>
  <conditionalFormatting sqref="P96:P101">
    <cfRule type="cellIs" dxfId="413" priority="398" operator="equal">
      <formula>"Moderado"</formula>
    </cfRule>
  </conditionalFormatting>
  <conditionalFormatting sqref="J103">
    <cfRule type="cellIs" dxfId="412" priority="399" operator="equal">
      <formula>"Muy Alta"</formula>
    </cfRule>
  </conditionalFormatting>
  <conditionalFormatting sqref="J103">
    <cfRule type="cellIs" dxfId="411" priority="400" operator="equal">
      <formula>"Alta"</formula>
    </cfRule>
  </conditionalFormatting>
  <conditionalFormatting sqref="J103">
    <cfRule type="cellIs" dxfId="410" priority="401" operator="equal">
      <formula>"Media"</formula>
    </cfRule>
  </conditionalFormatting>
  <conditionalFormatting sqref="P103">
    <cfRule type="cellIs" dxfId="409" priority="402" operator="equal">
      <formula>"Extremo"</formula>
    </cfRule>
  </conditionalFormatting>
  <conditionalFormatting sqref="P103">
    <cfRule type="cellIs" dxfId="408" priority="403" operator="equal">
      <formula>"Alto"</formula>
    </cfRule>
  </conditionalFormatting>
  <conditionalFormatting sqref="P103">
    <cfRule type="cellIs" dxfId="407" priority="404" operator="equal">
      <formula>"Moderado"</formula>
    </cfRule>
  </conditionalFormatting>
  <conditionalFormatting sqref="J104">
    <cfRule type="cellIs" dxfId="406" priority="405" operator="equal">
      <formula>"Muy Alta"</formula>
    </cfRule>
  </conditionalFormatting>
  <conditionalFormatting sqref="J104">
    <cfRule type="cellIs" dxfId="405" priority="406" operator="equal">
      <formula>"Alta"</formula>
    </cfRule>
  </conditionalFormatting>
  <conditionalFormatting sqref="J104">
    <cfRule type="cellIs" dxfId="404" priority="407" operator="equal">
      <formula>"Media"</formula>
    </cfRule>
  </conditionalFormatting>
  <conditionalFormatting sqref="P104">
    <cfRule type="cellIs" dxfId="403" priority="408" operator="equal">
      <formula>"Extremo"</formula>
    </cfRule>
  </conditionalFormatting>
  <conditionalFormatting sqref="P104">
    <cfRule type="cellIs" dxfId="402" priority="409" operator="equal">
      <formula>"Alto"</formula>
    </cfRule>
  </conditionalFormatting>
  <conditionalFormatting sqref="P104">
    <cfRule type="cellIs" dxfId="401" priority="410" operator="equal">
      <formula>"Moderado"</formula>
    </cfRule>
  </conditionalFormatting>
  <conditionalFormatting sqref="J106">
    <cfRule type="cellIs" dxfId="400" priority="411" operator="equal">
      <formula>"Muy Alta"</formula>
    </cfRule>
  </conditionalFormatting>
  <conditionalFormatting sqref="J106">
    <cfRule type="cellIs" dxfId="399" priority="412" operator="equal">
      <formula>"Alta"</formula>
    </cfRule>
  </conditionalFormatting>
  <conditionalFormatting sqref="J106">
    <cfRule type="cellIs" dxfId="398" priority="413" operator="equal">
      <formula>"Media"</formula>
    </cfRule>
  </conditionalFormatting>
  <conditionalFormatting sqref="P106">
    <cfRule type="cellIs" dxfId="397" priority="414" operator="equal">
      <formula>"Extremo"</formula>
    </cfRule>
  </conditionalFormatting>
  <conditionalFormatting sqref="P106">
    <cfRule type="cellIs" dxfId="396" priority="415" operator="equal">
      <formula>"Alto"</formula>
    </cfRule>
  </conditionalFormatting>
  <conditionalFormatting sqref="P106">
    <cfRule type="cellIs" dxfId="395" priority="416" operator="equal">
      <formula>"Moderado"</formula>
    </cfRule>
  </conditionalFormatting>
  <conditionalFormatting sqref="P107">
    <cfRule type="cellIs" dxfId="394" priority="417" operator="equal">
      <formula>"Extremo"</formula>
    </cfRule>
  </conditionalFormatting>
  <conditionalFormatting sqref="P107">
    <cfRule type="cellIs" dxfId="393" priority="418" operator="equal">
      <formula>"Alto"</formula>
    </cfRule>
  </conditionalFormatting>
  <conditionalFormatting sqref="P107">
    <cfRule type="cellIs" dxfId="392" priority="419" operator="equal">
      <formula>"Moderado"</formula>
    </cfRule>
  </conditionalFormatting>
  <conditionalFormatting sqref="J109:J110">
    <cfRule type="cellIs" dxfId="391" priority="420" operator="equal">
      <formula>"Muy Alta"</formula>
    </cfRule>
  </conditionalFormatting>
  <conditionalFormatting sqref="J109:J110">
    <cfRule type="cellIs" dxfId="390" priority="421" operator="equal">
      <formula>"Alta"</formula>
    </cfRule>
  </conditionalFormatting>
  <conditionalFormatting sqref="J109:J110">
    <cfRule type="cellIs" dxfId="389" priority="422" operator="equal">
      <formula>"Media"</formula>
    </cfRule>
  </conditionalFormatting>
  <conditionalFormatting sqref="P109:P110">
    <cfRule type="cellIs" dxfId="388" priority="423" operator="equal">
      <formula>"Extremo"</formula>
    </cfRule>
  </conditionalFormatting>
  <conditionalFormatting sqref="P109:P110">
    <cfRule type="cellIs" dxfId="387" priority="424" operator="equal">
      <formula>"Alto"</formula>
    </cfRule>
  </conditionalFormatting>
  <conditionalFormatting sqref="P109:P110">
    <cfRule type="cellIs" dxfId="386" priority="425" operator="equal">
      <formula>"Moderado"</formula>
    </cfRule>
  </conditionalFormatting>
  <conditionalFormatting sqref="J111:J113">
    <cfRule type="cellIs" dxfId="385" priority="426" operator="equal">
      <formula>"Muy Alta"</formula>
    </cfRule>
  </conditionalFormatting>
  <conditionalFormatting sqref="J111:J113">
    <cfRule type="cellIs" dxfId="384" priority="427" operator="equal">
      <formula>"Alta"</formula>
    </cfRule>
  </conditionalFormatting>
  <conditionalFormatting sqref="J111:J113">
    <cfRule type="cellIs" dxfId="383" priority="428" operator="equal">
      <formula>"Media"</formula>
    </cfRule>
  </conditionalFormatting>
  <conditionalFormatting sqref="P111:P112">
    <cfRule type="cellIs" dxfId="382" priority="429" operator="equal">
      <formula>"Extremo"</formula>
    </cfRule>
  </conditionalFormatting>
  <conditionalFormatting sqref="P111:P112">
    <cfRule type="cellIs" dxfId="381" priority="430" operator="equal">
      <formula>"Alto"</formula>
    </cfRule>
  </conditionalFormatting>
  <conditionalFormatting sqref="P111:P112">
    <cfRule type="cellIs" dxfId="380" priority="431" operator="equal">
      <formula>"Moderado"</formula>
    </cfRule>
  </conditionalFormatting>
  <conditionalFormatting sqref="J112:J113">
    <cfRule type="cellIs" dxfId="379" priority="432" operator="equal">
      <formula>"Muy Alta"</formula>
    </cfRule>
  </conditionalFormatting>
  <conditionalFormatting sqref="J112:J113">
    <cfRule type="cellIs" dxfId="378" priority="433" operator="equal">
      <formula>"Alta"</formula>
    </cfRule>
  </conditionalFormatting>
  <conditionalFormatting sqref="J112:J113">
    <cfRule type="cellIs" dxfId="377" priority="434" operator="equal">
      <formula>"Media"</formula>
    </cfRule>
  </conditionalFormatting>
  <conditionalFormatting sqref="P112:P113">
    <cfRule type="cellIs" dxfId="376" priority="435" operator="equal">
      <formula>"Extremo"</formula>
    </cfRule>
  </conditionalFormatting>
  <conditionalFormatting sqref="P112:P113">
    <cfRule type="cellIs" dxfId="375" priority="436" operator="equal">
      <formula>"Alto"</formula>
    </cfRule>
  </conditionalFormatting>
  <conditionalFormatting sqref="P112:P113">
    <cfRule type="cellIs" dxfId="374" priority="437" operator="equal">
      <formula>"Moderado"</formula>
    </cfRule>
  </conditionalFormatting>
  <conditionalFormatting sqref="J114:J117">
    <cfRule type="cellIs" dxfId="373" priority="438" operator="equal">
      <formula>"Muy Alta"</formula>
    </cfRule>
  </conditionalFormatting>
  <conditionalFormatting sqref="J114:J117">
    <cfRule type="cellIs" dxfId="372" priority="439" operator="equal">
      <formula>"Alta"</formula>
    </cfRule>
  </conditionalFormatting>
  <conditionalFormatting sqref="J114:J117">
    <cfRule type="cellIs" dxfId="371" priority="440" operator="equal">
      <formula>"Media"</formula>
    </cfRule>
  </conditionalFormatting>
  <conditionalFormatting sqref="P114">
    <cfRule type="cellIs" dxfId="370" priority="441" operator="equal">
      <formula>"Extremo"</formula>
    </cfRule>
  </conditionalFormatting>
  <conditionalFormatting sqref="P114">
    <cfRule type="cellIs" dxfId="369" priority="442" operator="equal">
      <formula>"Alto"</formula>
    </cfRule>
  </conditionalFormatting>
  <conditionalFormatting sqref="P114">
    <cfRule type="cellIs" dxfId="368" priority="443" operator="equal">
      <formula>"Moderado"</formula>
    </cfRule>
  </conditionalFormatting>
  <conditionalFormatting sqref="J129:J131">
    <cfRule type="cellIs" dxfId="367" priority="444" operator="equal">
      <formula>"Muy Alta"</formula>
    </cfRule>
  </conditionalFormatting>
  <conditionalFormatting sqref="J129:J131">
    <cfRule type="cellIs" dxfId="366" priority="445" operator="equal">
      <formula>"Alta"</formula>
    </cfRule>
  </conditionalFormatting>
  <conditionalFormatting sqref="J129:J131">
    <cfRule type="cellIs" dxfId="365" priority="446" operator="equal">
      <formula>"Media"</formula>
    </cfRule>
  </conditionalFormatting>
  <conditionalFormatting sqref="P115:P117">
    <cfRule type="cellIs" dxfId="364" priority="447" operator="equal">
      <formula>"Extremo"</formula>
    </cfRule>
  </conditionalFormatting>
  <conditionalFormatting sqref="P115:P117">
    <cfRule type="cellIs" dxfId="363" priority="448" operator="equal">
      <formula>"Alto"</formula>
    </cfRule>
  </conditionalFormatting>
  <conditionalFormatting sqref="P115:P117">
    <cfRule type="cellIs" dxfId="362" priority="449" operator="equal">
      <formula>"Moderado"</formula>
    </cfRule>
  </conditionalFormatting>
  <conditionalFormatting sqref="J117:J119">
    <cfRule type="cellIs" dxfId="361" priority="450" operator="equal">
      <formula>"Muy Alta"</formula>
    </cfRule>
  </conditionalFormatting>
  <conditionalFormatting sqref="J117:J119">
    <cfRule type="cellIs" dxfId="360" priority="451" operator="equal">
      <formula>"Alta"</formula>
    </cfRule>
  </conditionalFormatting>
  <conditionalFormatting sqref="J117:J119">
    <cfRule type="cellIs" dxfId="359" priority="452" operator="equal">
      <formula>"Media"</formula>
    </cfRule>
  </conditionalFormatting>
  <conditionalFormatting sqref="P117:P119">
    <cfRule type="cellIs" dxfId="358" priority="453" operator="equal">
      <formula>"Extremo"</formula>
    </cfRule>
  </conditionalFormatting>
  <conditionalFormatting sqref="P117:P119">
    <cfRule type="cellIs" dxfId="357" priority="454" operator="equal">
      <formula>"Alto"</formula>
    </cfRule>
  </conditionalFormatting>
  <conditionalFormatting sqref="P117:P119">
    <cfRule type="cellIs" dxfId="356" priority="455" operator="equal">
      <formula>"Moderado"</formula>
    </cfRule>
  </conditionalFormatting>
  <conditionalFormatting sqref="J120:J121">
    <cfRule type="cellIs" dxfId="355" priority="456" operator="equal">
      <formula>"Muy Alta"</formula>
    </cfRule>
  </conditionalFormatting>
  <conditionalFormatting sqref="J120:J121">
    <cfRule type="cellIs" dxfId="354" priority="457" operator="equal">
      <formula>"Alta"</formula>
    </cfRule>
  </conditionalFormatting>
  <conditionalFormatting sqref="J120:J121">
    <cfRule type="cellIs" dxfId="353" priority="458" operator="equal">
      <formula>"Media"</formula>
    </cfRule>
  </conditionalFormatting>
  <conditionalFormatting sqref="P120:P121">
    <cfRule type="cellIs" dxfId="352" priority="459" operator="equal">
      <formula>"Extremo"</formula>
    </cfRule>
  </conditionalFormatting>
  <conditionalFormatting sqref="P120:P121">
    <cfRule type="cellIs" dxfId="351" priority="460" operator="equal">
      <formula>"Alto"</formula>
    </cfRule>
  </conditionalFormatting>
  <conditionalFormatting sqref="P120:P121">
    <cfRule type="cellIs" dxfId="350" priority="461" operator="equal">
      <formula>"Moderado"</formula>
    </cfRule>
  </conditionalFormatting>
  <conditionalFormatting sqref="J121:J122">
    <cfRule type="cellIs" dxfId="349" priority="462" operator="equal">
      <formula>"Muy Alta"</formula>
    </cfRule>
  </conditionalFormatting>
  <conditionalFormatting sqref="J121:J122">
    <cfRule type="cellIs" dxfId="348" priority="463" operator="equal">
      <formula>"Alta"</formula>
    </cfRule>
  </conditionalFormatting>
  <conditionalFormatting sqref="J121:J122">
    <cfRule type="cellIs" dxfId="347" priority="464" operator="equal">
      <formula>"Media"</formula>
    </cfRule>
  </conditionalFormatting>
  <conditionalFormatting sqref="P121:P122">
    <cfRule type="cellIs" dxfId="346" priority="465" operator="equal">
      <formula>"Extremo"</formula>
    </cfRule>
  </conditionalFormatting>
  <conditionalFormatting sqref="P121:P122">
    <cfRule type="cellIs" dxfId="345" priority="466" operator="equal">
      <formula>"Alto"</formula>
    </cfRule>
  </conditionalFormatting>
  <conditionalFormatting sqref="P121:P122">
    <cfRule type="cellIs" dxfId="344" priority="467" operator="equal">
      <formula>"Moderado"</formula>
    </cfRule>
  </conditionalFormatting>
  <conditionalFormatting sqref="J123">
    <cfRule type="cellIs" dxfId="343" priority="468" operator="equal">
      <formula>"Muy Alta"</formula>
    </cfRule>
  </conditionalFormatting>
  <conditionalFormatting sqref="J123">
    <cfRule type="cellIs" dxfId="342" priority="469" operator="equal">
      <formula>"Alta"</formula>
    </cfRule>
  </conditionalFormatting>
  <conditionalFormatting sqref="J123">
    <cfRule type="cellIs" dxfId="341" priority="470" operator="equal">
      <formula>"Media"</formula>
    </cfRule>
  </conditionalFormatting>
  <conditionalFormatting sqref="P123">
    <cfRule type="cellIs" dxfId="340" priority="471" operator="equal">
      <formula>"Extremo"</formula>
    </cfRule>
  </conditionalFormatting>
  <conditionalFormatting sqref="P123">
    <cfRule type="cellIs" dxfId="339" priority="472" operator="equal">
      <formula>"Alto"</formula>
    </cfRule>
  </conditionalFormatting>
  <conditionalFormatting sqref="P123">
    <cfRule type="cellIs" dxfId="338" priority="473" operator="equal">
      <formula>"Moderado"</formula>
    </cfRule>
  </conditionalFormatting>
  <conditionalFormatting sqref="J124:J126">
    <cfRule type="cellIs" dxfId="337" priority="474" operator="equal">
      <formula>"Muy Alta"</formula>
    </cfRule>
  </conditionalFormatting>
  <conditionalFormatting sqref="J124:J126">
    <cfRule type="cellIs" dxfId="336" priority="475" operator="equal">
      <formula>"Alta"</formula>
    </cfRule>
  </conditionalFormatting>
  <conditionalFormatting sqref="J124:J126">
    <cfRule type="cellIs" dxfId="335" priority="476" operator="equal">
      <formula>"Media"</formula>
    </cfRule>
  </conditionalFormatting>
  <conditionalFormatting sqref="P124:P126">
    <cfRule type="cellIs" dxfId="334" priority="477" operator="equal">
      <formula>"Extremo"</formula>
    </cfRule>
  </conditionalFormatting>
  <conditionalFormatting sqref="P124:P126">
    <cfRule type="cellIs" dxfId="333" priority="478" operator="equal">
      <formula>"Alto"</formula>
    </cfRule>
  </conditionalFormatting>
  <conditionalFormatting sqref="P124:P126">
    <cfRule type="cellIs" dxfId="332" priority="479" operator="equal">
      <formula>"Moderado"</formula>
    </cfRule>
  </conditionalFormatting>
  <conditionalFormatting sqref="J127:J128">
    <cfRule type="cellIs" dxfId="331" priority="480" operator="equal">
      <formula>"Muy Alta"</formula>
    </cfRule>
  </conditionalFormatting>
  <conditionalFormatting sqref="J127:J128">
    <cfRule type="cellIs" dxfId="330" priority="481" operator="equal">
      <formula>"Alta"</formula>
    </cfRule>
  </conditionalFormatting>
  <conditionalFormatting sqref="J127:J128">
    <cfRule type="cellIs" dxfId="329" priority="482" operator="equal">
      <formula>"Media"</formula>
    </cfRule>
  </conditionalFormatting>
  <conditionalFormatting sqref="P127:P128">
    <cfRule type="cellIs" dxfId="328" priority="483" operator="equal">
      <formula>"Extremo"</formula>
    </cfRule>
  </conditionalFormatting>
  <conditionalFormatting sqref="P127:P128">
    <cfRule type="cellIs" dxfId="327" priority="484" operator="equal">
      <formula>"Alto"</formula>
    </cfRule>
  </conditionalFormatting>
  <conditionalFormatting sqref="P127:P128">
    <cfRule type="cellIs" dxfId="326" priority="485" operator="equal">
      <formula>"Moderado"</formula>
    </cfRule>
  </conditionalFormatting>
  <conditionalFormatting sqref="P129:P131">
    <cfRule type="cellIs" dxfId="325" priority="486" operator="equal">
      <formula>"Extremo"</formula>
    </cfRule>
  </conditionalFormatting>
  <conditionalFormatting sqref="P129:P131">
    <cfRule type="cellIs" dxfId="324" priority="487" operator="equal">
      <formula>"Alto"</formula>
    </cfRule>
  </conditionalFormatting>
  <conditionalFormatting sqref="P129:P131">
    <cfRule type="cellIs" dxfId="323" priority="488" operator="equal">
      <formula>"Moderado"</formula>
    </cfRule>
  </conditionalFormatting>
  <conditionalFormatting sqref="J132:J135">
    <cfRule type="cellIs" dxfId="322" priority="489" operator="equal">
      <formula>"Muy Alta"</formula>
    </cfRule>
  </conditionalFormatting>
  <conditionalFormatting sqref="J132:J135">
    <cfRule type="cellIs" dxfId="321" priority="490" operator="equal">
      <formula>"Alta"</formula>
    </cfRule>
  </conditionalFormatting>
  <conditionalFormatting sqref="J132:J135">
    <cfRule type="cellIs" dxfId="320" priority="491" operator="equal">
      <formula>"Media"</formula>
    </cfRule>
  </conditionalFormatting>
  <conditionalFormatting sqref="P132:P135">
    <cfRule type="cellIs" dxfId="319" priority="492" operator="equal">
      <formula>"Extremo"</formula>
    </cfRule>
  </conditionalFormatting>
  <conditionalFormatting sqref="P132:P135">
    <cfRule type="cellIs" dxfId="318" priority="493" operator="equal">
      <formula>"Alto"</formula>
    </cfRule>
  </conditionalFormatting>
  <conditionalFormatting sqref="P132:P135">
    <cfRule type="cellIs" dxfId="317" priority="494" operator="equal">
      <formula>"Moderado"</formula>
    </cfRule>
  </conditionalFormatting>
  <conditionalFormatting sqref="J136:J139">
    <cfRule type="cellIs" dxfId="316" priority="495" operator="equal">
      <formula>"Muy Alta"</formula>
    </cfRule>
  </conditionalFormatting>
  <conditionalFormatting sqref="J136:J139">
    <cfRule type="cellIs" dxfId="315" priority="496" operator="equal">
      <formula>"Alta"</formula>
    </cfRule>
  </conditionalFormatting>
  <conditionalFormatting sqref="J136:J139">
    <cfRule type="cellIs" dxfId="314" priority="497" operator="equal">
      <formula>"Media"</formula>
    </cfRule>
  </conditionalFormatting>
  <conditionalFormatting sqref="P136:P139">
    <cfRule type="cellIs" dxfId="313" priority="498" operator="equal">
      <formula>"Extremo"</formula>
    </cfRule>
  </conditionalFormatting>
  <conditionalFormatting sqref="P136:P139">
    <cfRule type="cellIs" dxfId="312" priority="499" operator="equal">
      <formula>"Alto"</formula>
    </cfRule>
  </conditionalFormatting>
  <conditionalFormatting sqref="P136:P139">
    <cfRule type="cellIs" dxfId="311" priority="500" operator="equal">
      <formula>"Moderado"</formula>
    </cfRule>
  </conditionalFormatting>
  <conditionalFormatting sqref="J140:J144">
    <cfRule type="cellIs" dxfId="310" priority="501" operator="equal">
      <formula>"Muy Alta"</formula>
    </cfRule>
  </conditionalFormatting>
  <conditionalFormatting sqref="J140:J144">
    <cfRule type="cellIs" dxfId="309" priority="502" operator="equal">
      <formula>"Alta"</formula>
    </cfRule>
  </conditionalFormatting>
  <conditionalFormatting sqref="J140:J144">
    <cfRule type="cellIs" dxfId="308" priority="503" operator="equal">
      <formula>"Media"</formula>
    </cfRule>
  </conditionalFormatting>
  <conditionalFormatting sqref="P140:P144">
    <cfRule type="cellIs" dxfId="307" priority="504" operator="equal">
      <formula>"Extremo"</formula>
    </cfRule>
  </conditionalFormatting>
  <conditionalFormatting sqref="P140:P144">
    <cfRule type="cellIs" dxfId="306" priority="505" operator="equal">
      <formula>"Alto"</formula>
    </cfRule>
  </conditionalFormatting>
  <conditionalFormatting sqref="P140:P144">
    <cfRule type="cellIs" dxfId="305" priority="506" operator="equal">
      <formula>"Moderado"</formula>
    </cfRule>
  </conditionalFormatting>
  <conditionalFormatting sqref="J148:J149">
    <cfRule type="cellIs" dxfId="304" priority="507" operator="equal">
      <formula>"Muy Alta"</formula>
    </cfRule>
  </conditionalFormatting>
  <conditionalFormatting sqref="J148:J149">
    <cfRule type="cellIs" dxfId="303" priority="508" operator="equal">
      <formula>"Alta"</formula>
    </cfRule>
  </conditionalFormatting>
  <conditionalFormatting sqref="J148:J149">
    <cfRule type="cellIs" dxfId="302" priority="509" operator="equal">
      <formula>"Media"</formula>
    </cfRule>
  </conditionalFormatting>
  <conditionalFormatting sqref="P148:P151">
    <cfRule type="cellIs" dxfId="301" priority="510" operator="equal">
      <formula>"Extremo"</formula>
    </cfRule>
  </conditionalFormatting>
  <conditionalFormatting sqref="P148:P151">
    <cfRule type="cellIs" dxfId="300" priority="511" operator="equal">
      <formula>"Alto"</formula>
    </cfRule>
  </conditionalFormatting>
  <conditionalFormatting sqref="P148:P151">
    <cfRule type="cellIs" dxfId="299" priority="512" operator="equal">
      <formula>"Moderado"</formula>
    </cfRule>
  </conditionalFormatting>
  <conditionalFormatting sqref="J150:J151">
    <cfRule type="cellIs" dxfId="298" priority="513" operator="equal">
      <formula>"Muy Alta"</formula>
    </cfRule>
  </conditionalFormatting>
  <conditionalFormatting sqref="J150:J151">
    <cfRule type="cellIs" dxfId="297" priority="514" operator="equal">
      <formula>"Alta"</formula>
    </cfRule>
  </conditionalFormatting>
  <conditionalFormatting sqref="J150:J151">
    <cfRule type="cellIs" dxfId="296" priority="515" operator="equal">
      <formula>"Media"</formula>
    </cfRule>
  </conditionalFormatting>
  <conditionalFormatting sqref="P150:P151">
    <cfRule type="cellIs" dxfId="295" priority="516" operator="equal">
      <formula>"Extremo"</formula>
    </cfRule>
  </conditionalFormatting>
  <conditionalFormatting sqref="P150:P151">
    <cfRule type="cellIs" dxfId="294" priority="517" operator="equal">
      <formula>"Alto"</formula>
    </cfRule>
  </conditionalFormatting>
  <conditionalFormatting sqref="P150:P151">
    <cfRule type="cellIs" dxfId="293" priority="518" operator="equal">
      <formula>"Moderado"</formula>
    </cfRule>
  </conditionalFormatting>
  <conditionalFormatting sqref="M152 M154 M156:M157 M159 M162">
    <cfRule type="containsText" dxfId="292" priority="519" operator="containsText" text="&quot;❌&quot;">
      <formula>NOT(ISERROR(SEARCH(("""❌"""),(M152))))</formula>
    </cfRule>
  </conditionalFormatting>
  <conditionalFormatting sqref="J154">
    <cfRule type="cellIs" dxfId="291" priority="520" operator="equal">
      <formula>"Muy Alta"</formula>
    </cfRule>
  </conditionalFormatting>
  <conditionalFormatting sqref="J154">
    <cfRule type="cellIs" dxfId="290" priority="521" operator="equal">
      <formula>"Alta"</formula>
    </cfRule>
  </conditionalFormatting>
  <conditionalFormatting sqref="J154">
    <cfRule type="cellIs" dxfId="289" priority="522" operator="equal">
      <formula>"Media"</formula>
    </cfRule>
  </conditionalFormatting>
  <conditionalFormatting sqref="J152">
    <cfRule type="cellIs" dxfId="288" priority="523" operator="equal">
      <formula>"Muy Alta"</formula>
    </cfRule>
  </conditionalFormatting>
  <conditionalFormatting sqref="J152">
    <cfRule type="cellIs" dxfId="287" priority="524" operator="equal">
      <formula>"Alta"</formula>
    </cfRule>
  </conditionalFormatting>
  <conditionalFormatting sqref="J152">
    <cfRule type="cellIs" dxfId="286" priority="525" operator="equal">
      <formula>"Media"</formula>
    </cfRule>
  </conditionalFormatting>
  <conditionalFormatting sqref="P152">
    <cfRule type="cellIs" dxfId="285" priority="526" operator="equal">
      <formula>"Extremo"</formula>
    </cfRule>
  </conditionalFormatting>
  <conditionalFormatting sqref="P152">
    <cfRule type="cellIs" dxfId="284" priority="527" operator="equal">
      <formula>"Alto"</formula>
    </cfRule>
  </conditionalFormatting>
  <conditionalFormatting sqref="P152">
    <cfRule type="cellIs" dxfId="283" priority="528" operator="equal">
      <formula>"Moderado"</formula>
    </cfRule>
  </conditionalFormatting>
  <conditionalFormatting sqref="P154">
    <cfRule type="cellIs" dxfId="282" priority="529" operator="equal">
      <formula>"Extremo"</formula>
    </cfRule>
  </conditionalFormatting>
  <conditionalFormatting sqref="P154">
    <cfRule type="cellIs" dxfId="281" priority="530" operator="equal">
      <formula>"Alto"</formula>
    </cfRule>
  </conditionalFormatting>
  <conditionalFormatting sqref="P154">
    <cfRule type="cellIs" dxfId="280" priority="531" operator="equal">
      <formula>"Moderado"</formula>
    </cfRule>
  </conditionalFormatting>
  <conditionalFormatting sqref="J156:J158">
    <cfRule type="cellIs" dxfId="279" priority="532" operator="equal">
      <formula>"Muy Alta"</formula>
    </cfRule>
  </conditionalFormatting>
  <conditionalFormatting sqref="J156:J158">
    <cfRule type="cellIs" dxfId="278" priority="533" operator="equal">
      <formula>"Alta"</formula>
    </cfRule>
  </conditionalFormatting>
  <conditionalFormatting sqref="J156:J158">
    <cfRule type="cellIs" dxfId="277" priority="534" operator="equal">
      <formula>"Media"</formula>
    </cfRule>
  </conditionalFormatting>
  <conditionalFormatting sqref="P156:P158">
    <cfRule type="cellIs" dxfId="276" priority="535" operator="equal">
      <formula>"Extremo"</formula>
    </cfRule>
  </conditionalFormatting>
  <conditionalFormatting sqref="P156:P158">
    <cfRule type="cellIs" dxfId="275" priority="536" operator="equal">
      <formula>"Alto"</formula>
    </cfRule>
  </conditionalFormatting>
  <conditionalFormatting sqref="P156:P158">
    <cfRule type="cellIs" dxfId="274" priority="537" operator="equal">
      <formula>"Moderado"</formula>
    </cfRule>
  </conditionalFormatting>
  <conditionalFormatting sqref="J159:J164">
    <cfRule type="cellIs" dxfId="273" priority="538" operator="equal">
      <formula>"Muy Alta"</formula>
    </cfRule>
  </conditionalFormatting>
  <conditionalFormatting sqref="J159:J164">
    <cfRule type="cellIs" dxfId="272" priority="539" operator="equal">
      <formula>"Alta"</formula>
    </cfRule>
  </conditionalFormatting>
  <conditionalFormatting sqref="J159:J164">
    <cfRule type="cellIs" dxfId="271" priority="540" operator="equal">
      <formula>"Media"</formula>
    </cfRule>
  </conditionalFormatting>
  <conditionalFormatting sqref="P159:P164">
    <cfRule type="cellIs" dxfId="270" priority="541" operator="equal">
      <formula>"Extremo"</formula>
    </cfRule>
  </conditionalFormatting>
  <conditionalFormatting sqref="P159:P164">
    <cfRule type="cellIs" dxfId="269" priority="542" operator="equal">
      <formula>"Alto"</formula>
    </cfRule>
  </conditionalFormatting>
  <conditionalFormatting sqref="P159:P164">
    <cfRule type="cellIs" dxfId="268" priority="543" operator="equal">
      <formula>"Moderado"</formula>
    </cfRule>
  </conditionalFormatting>
  <conditionalFormatting sqref="R11:R12">
    <cfRule type="cellIs" dxfId="267" priority="544" operator="equal">
      <formula>"Extremo"</formula>
    </cfRule>
  </conditionalFormatting>
  <conditionalFormatting sqref="R11:R12">
    <cfRule type="cellIs" dxfId="266" priority="545" operator="equal">
      <formula>"Alto"</formula>
    </cfRule>
  </conditionalFormatting>
  <conditionalFormatting sqref="R11:R12">
    <cfRule type="cellIs" dxfId="265" priority="546" operator="equal">
      <formula>"Moderado"</formula>
    </cfRule>
  </conditionalFormatting>
  <conditionalFormatting sqref="R11:R12">
    <cfRule type="cellIs" dxfId="264" priority="547" operator="equal">
      <formula>"Extremo"</formula>
    </cfRule>
  </conditionalFormatting>
  <conditionalFormatting sqref="R11:R12">
    <cfRule type="cellIs" dxfId="263" priority="548" operator="equal">
      <formula>"Alto"</formula>
    </cfRule>
  </conditionalFormatting>
  <conditionalFormatting sqref="R11:R12">
    <cfRule type="cellIs" dxfId="262" priority="549" operator="equal">
      <formula>"Moderado"</formula>
    </cfRule>
  </conditionalFormatting>
  <conditionalFormatting sqref="R13">
    <cfRule type="cellIs" dxfId="261" priority="550" operator="equal">
      <formula>"Extremo"</formula>
    </cfRule>
  </conditionalFormatting>
  <conditionalFormatting sqref="R13">
    <cfRule type="cellIs" dxfId="260" priority="551" operator="equal">
      <formula>"Alto"</formula>
    </cfRule>
  </conditionalFormatting>
  <conditionalFormatting sqref="R13">
    <cfRule type="cellIs" dxfId="259" priority="552" operator="equal">
      <formula>"Moderado"</formula>
    </cfRule>
  </conditionalFormatting>
  <conditionalFormatting sqref="R14:R15">
    <cfRule type="cellIs" dxfId="258" priority="553" operator="equal">
      <formula>"Extremo"</formula>
    </cfRule>
  </conditionalFormatting>
  <conditionalFormatting sqref="R14:R15">
    <cfRule type="cellIs" dxfId="257" priority="554" operator="equal">
      <formula>"Alto"</formula>
    </cfRule>
  </conditionalFormatting>
  <conditionalFormatting sqref="R14:R15">
    <cfRule type="cellIs" dxfId="256" priority="555" operator="equal">
      <formula>"Moderado"</formula>
    </cfRule>
  </conditionalFormatting>
  <conditionalFormatting sqref="R16:R19">
    <cfRule type="cellIs" dxfId="255" priority="556" operator="equal">
      <formula>"Extremo"</formula>
    </cfRule>
  </conditionalFormatting>
  <conditionalFormatting sqref="R16:R19">
    <cfRule type="cellIs" dxfId="254" priority="557" operator="equal">
      <formula>"Alto"</formula>
    </cfRule>
  </conditionalFormatting>
  <conditionalFormatting sqref="R16:R19">
    <cfRule type="cellIs" dxfId="253" priority="558" operator="equal">
      <formula>"Moderado"</formula>
    </cfRule>
  </conditionalFormatting>
  <conditionalFormatting sqref="R20">
    <cfRule type="cellIs" dxfId="252" priority="559" operator="equal">
      <formula>"Extremo"</formula>
    </cfRule>
  </conditionalFormatting>
  <conditionalFormatting sqref="R20">
    <cfRule type="cellIs" dxfId="251" priority="560" operator="equal">
      <formula>"Alto"</formula>
    </cfRule>
  </conditionalFormatting>
  <conditionalFormatting sqref="R20">
    <cfRule type="cellIs" dxfId="250" priority="561" operator="equal">
      <formula>"Moderado"</formula>
    </cfRule>
  </conditionalFormatting>
  <conditionalFormatting sqref="R21">
    <cfRule type="cellIs" dxfId="249" priority="562" operator="equal">
      <formula>"Extremo"</formula>
    </cfRule>
  </conditionalFormatting>
  <conditionalFormatting sqref="R21">
    <cfRule type="cellIs" dxfId="248" priority="563" operator="equal">
      <formula>"Alto"</formula>
    </cfRule>
  </conditionalFormatting>
  <conditionalFormatting sqref="R21">
    <cfRule type="cellIs" dxfId="247" priority="564" operator="equal">
      <formula>"Moderado"</formula>
    </cfRule>
  </conditionalFormatting>
  <conditionalFormatting sqref="R22">
    <cfRule type="cellIs" dxfId="246" priority="565" operator="equal">
      <formula>"Extremo"</formula>
    </cfRule>
  </conditionalFormatting>
  <conditionalFormatting sqref="R22">
    <cfRule type="cellIs" dxfId="245" priority="566" operator="equal">
      <formula>"Alto"</formula>
    </cfRule>
  </conditionalFormatting>
  <conditionalFormatting sqref="R22">
    <cfRule type="cellIs" dxfId="244" priority="567" operator="equal">
      <formula>"Moderado"</formula>
    </cfRule>
  </conditionalFormatting>
  <conditionalFormatting sqref="R23">
    <cfRule type="cellIs" dxfId="243" priority="568" operator="equal">
      <formula>"Extremo"</formula>
    </cfRule>
  </conditionalFormatting>
  <conditionalFormatting sqref="R23">
    <cfRule type="cellIs" dxfId="242" priority="569" operator="equal">
      <formula>"Alto"</formula>
    </cfRule>
  </conditionalFormatting>
  <conditionalFormatting sqref="R23">
    <cfRule type="cellIs" dxfId="241" priority="570" operator="equal">
      <formula>"Moderado"</formula>
    </cfRule>
  </conditionalFormatting>
  <conditionalFormatting sqref="R24:R25">
    <cfRule type="cellIs" dxfId="240" priority="571" operator="equal">
      <formula>"Extremo"</formula>
    </cfRule>
  </conditionalFormatting>
  <conditionalFormatting sqref="R24:R25">
    <cfRule type="cellIs" dxfId="239" priority="572" operator="equal">
      <formula>"Alto"</formula>
    </cfRule>
  </conditionalFormatting>
  <conditionalFormatting sqref="R24:R25">
    <cfRule type="cellIs" dxfId="238" priority="573" operator="equal">
      <formula>"Moderado"</formula>
    </cfRule>
  </conditionalFormatting>
  <conditionalFormatting sqref="R26:R28">
    <cfRule type="cellIs" dxfId="237" priority="574" operator="equal">
      <formula>"Extremo"</formula>
    </cfRule>
  </conditionalFormatting>
  <conditionalFormatting sqref="R26:R28">
    <cfRule type="cellIs" dxfId="236" priority="575" operator="equal">
      <formula>"Alto"</formula>
    </cfRule>
  </conditionalFormatting>
  <conditionalFormatting sqref="R26:R28">
    <cfRule type="cellIs" dxfId="235" priority="576" operator="equal">
      <formula>"Moderado"</formula>
    </cfRule>
  </conditionalFormatting>
  <conditionalFormatting sqref="R29:R32">
    <cfRule type="cellIs" dxfId="234" priority="577" operator="equal">
      <formula>"Extremo"</formula>
    </cfRule>
  </conditionalFormatting>
  <conditionalFormatting sqref="R29:R32">
    <cfRule type="cellIs" dxfId="233" priority="578" operator="equal">
      <formula>"Alto"</formula>
    </cfRule>
  </conditionalFormatting>
  <conditionalFormatting sqref="R29:R32">
    <cfRule type="cellIs" dxfId="232" priority="579" operator="equal">
      <formula>"Moderado"</formula>
    </cfRule>
  </conditionalFormatting>
  <conditionalFormatting sqref="R32:R33">
    <cfRule type="cellIs" dxfId="231" priority="580" operator="equal">
      <formula>"Extremo"</formula>
    </cfRule>
  </conditionalFormatting>
  <conditionalFormatting sqref="R32:R33">
    <cfRule type="cellIs" dxfId="230" priority="581" operator="equal">
      <formula>"Alto"</formula>
    </cfRule>
  </conditionalFormatting>
  <conditionalFormatting sqref="R32:R33">
    <cfRule type="cellIs" dxfId="229" priority="582" operator="equal">
      <formula>"Moderado"</formula>
    </cfRule>
  </conditionalFormatting>
  <conditionalFormatting sqref="R34">
    <cfRule type="cellIs" dxfId="228" priority="583" operator="equal">
      <formula>"Extremo"</formula>
    </cfRule>
  </conditionalFormatting>
  <conditionalFormatting sqref="R34">
    <cfRule type="cellIs" dxfId="227" priority="584" operator="equal">
      <formula>"Alto"</formula>
    </cfRule>
  </conditionalFormatting>
  <conditionalFormatting sqref="R34">
    <cfRule type="cellIs" dxfId="226" priority="585" operator="equal">
      <formula>"Moderado"</formula>
    </cfRule>
  </conditionalFormatting>
  <conditionalFormatting sqref="R35">
    <cfRule type="cellIs" dxfId="225" priority="586" operator="equal">
      <formula>"Extremo"</formula>
    </cfRule>
  </conditionalFormatting>
  <conditionalFormatting sqref="R35">
    <cfRule type="cellIs" dxfId="224" priority="587" operator="equal">
      <formula>"Alto"</formula>
    </cfRule>
  </conditionalFormatting>
  <conditionalFormatting sqref="R35">
    <cfRule type="cellIs" dxfId="223" priority="588" operator="equal">
      <formula>"Moderado"</formula>
    </cfRule>
  </conditionalFormatting>
  <conditionalFormatting sqref="R36:R37">
    <cfRule type="cellIs" dxfId="222" priority="589" operator="equal">
      <formula>"Extremo"</formula>
    </cfRule>
  </conditionalFormatting>
  <conditionalFormatting sqref="R36:R37">
    <cfRule type="cellIs" dxfId="221" priority="590" operator="equal">
      <formula>"Alto"</formula>
    </cfRule>
  </conditionalFormatting>
  <conditionalFormatting sqref="R36:R37">
    <cfRule type="cellIs" dxfId="220" priority="591" operator="equal">
      <formula>"Moderado"</formula>
    </cfRule>
  </conditionalFormatting>
  <conditionalFormatting sqref="R38">
    <cfRule type="cellIs" dxfId="219" priority="592" operator="equal">
      <formula>"Extremo"</formula>
    </cfRule>
  </conditionalFormatting>
  <conditionalFormatting sqref="R38">
    <cfRule type="cellIs" dxfId="218" priority="593" operator="equal">
      <formula>"Alto"</formula>
    </cfRule>
  </conditionalFormatting>
  <conditionalFormatting sqref="R38">
    <cfRule type="cellIs" dxfId="217" priority="594" operator="equal">
      <formula>"Moderado"</formula>
    </cfRule>
  </conditionalFormatting>
  <conditionalFormatting sqref="R39">
    <cfRule type="cellIs" dxfId="216" priority="595" operator="equal">
      <formula>"Extremo"</formula>
    </cfRule>
  </conditionalFormatting>
  <conditionalFormatting sqref="R39">
    <cfRule type="cellIs" dxfId="215" priority="596" operator="equal">
      <formula>"Alto"</formula>
    </cfRule>
  </conditionalFormatting>
  <conditionalFormatting sqref="R39">
    <cfRule type="cellIs" dxfId="214" priority="597" operator="equal">
      <formula>"Moderado"</formula>
    </cfRule>
  </conditionalFormatting>
  <conditionalFormatting sqref="R40">
    <cfRule type="cellIs" dxfId="213" priority="598" operator="equal">
      <formula>"Extremo"</formula>
    </cfRule>
  </conditionalFormatting>
  <conditionalFormatting sqref="R40">
    <cfRule type="cellIs" dxfId="212" priority="599" operator="equal">
      <formula>"Alto"</formula>
    </cfRule>
  </conditionalFormatting>
  <conditionalFormatting sqref="R40">
    <cfRule type="cellIs" dxfId="211" priority="600" operator="equal">
      <formula>"Moderado"</formula>
    </cfRule>
  </conditionalFormatting>
  <conditionalFormatting sqref="R41:R42">
    <cfRule type="cellIs" dxfId="210" priority="601" operator="equal">
      <formula>"Extremo"</formula>
    </cfRule>
  </conditionalFormatting>
  <conditionalFormatting sqref="R41:R42">
    <cfRule type="cellIs" dxfId="209" priority="602" operator="equal">
      <formula>"Alto"</formula>
    </cfRule>
  </conditionalFormatting>
  <conditionalFormatting sqref="R41:R42">
    <cfRule type="cellIs" dxfId="208" priority="603" operator="equal">
      <formula>"Moderado"</formula>
    </cfRule>
  </conditionalFormatting>
  <conditionalFormatting sqref="R46">
    <cfRule type="cellIs" dxfId="207" priority="604" operator="equal">
      <formula>"Extremo"</formula>
    </cfRule>
  </conditionalFormatting>
  <conditionalFormatting sqref="R46">
    <cfRule type="cellIs" dxfId="206" priority="605" operator="equal">
      <formula>"Alto"</formula>
    </cfRule>
  </conditionalFormatting>
  <conditionalFormatting sqref="R46">
    <cfRule type="cellIs" dxfId="205" priority="606" operator="equal">
      <formula>"Moderado"</formula>
    </cfRule>
  </conditionalFormatting>
  <conditionalFormatting sqref="R47">
    <cfRule type="cellIs" dxfId="204" priority="607" operator="equal">
      <formula>"Extremo"</formula>
    </cfRule>
  </conditionalFormatting>
  <conditionalFormatting sqref="R47">
    <cfRule type="cellIs" dxfId="203" priority="608" operator="equal">
      <formula>"Alto"</formula>
    </cfRule>
  </conditionalFormatting>
  <conditionalFormatting sqref="R47">
    <cfRule type="cellIs" dxfId="202" priority="609" operator="equal">
      <formula>"Moderado"</formula>
    </cfRule>
  </conditionalFormatting>
  <conditionalFormatting sqref="R48">
    <cfRule type="cellIs" dxfId="201" priority="610" operator="equal">
      <formula>"Extremo"</formula>
    </cfRule>
  </conditionalFormatting>
  <conditionalFormatting sqref="R48">
    <cfRule type="cellIs" dxfId="200" priority="611" operator="equal">
      <formula>"Alto"</formula>
    </cfRule>
  </conditionalFormatting>
  <conditionalFormatting sqref="R48">
    <cfRule type="cellIs" dxfId="199" priority="612" operator="equal">
      <formula>"Moderado"</formula>
    </cfRule>
  </conditionalFormatting>
  <conditionalFormatting sqref="R49">
    <cfRule type="cellIs" dxfId="198" priority="613" operator="equal">
      <formula>"Extremo"</formula>
    </cfRule>
  </conditionalFormatting>
  <conditionalFormatting sqref="R49">
    <cfRule type="cellIs" dxfId="197" priority="614" operator="equal">
      <formula>"Alto"</formula>
    </cfRule>
  </conditionalFormatting>
  <conditionalFormatting sqref="R49">
    <cfRule type="cellIs" dxfId="196" priority="615" operator="equal">
      <formula>"Moderado"</formula>
    </cfRule>
  </conditionalFormatting>
  <conditionalFormatting sqref="R50">
    <cfRule type="cellIs" dxfId="195" priority="616" operator="equal">
      <formula>"Extremo"</formula>
    </cfRule>
  </conditionalFormatting>
  <conditionalFormatting sqref="R50">
    <cfRule type="cellIs" dxfId="194" priority="617" operator="equal">
      <formula>"Alto"</formula>
    </cfRule>
  </conditionalFormatting>
  <conditionalFormatting sqref="R50">
    <cfRule type="cellIs" dxfId="193" priority="618" operator="equal">
      <formula>"Moderado"</formula>
    </cfRule>
  </conditionalFormatting>
  <conditionalFormatting sqref="R51:R52">
    <cfRule type="cellIs" dxfId="192" priority="619" operator="equal">
      <formula>"Extremo"</formula>
    </cfRule>
  </conditionalFormatting>
  <conditionalFormatting sqref="R51:R52">
    <cfRule type="cellIs" dxfId="191" priority="620" operator="equal">
      <formula>"Alto"</formula>
    </cfRule>
  </conditionalFormatting>
  <conditionalFormatting sqref="R51:R52">
    <cfRule type="cellIs" dxfId="190" priority="621" operator="equal">
      <formula>"Moderado"</formula>
    </cfRule>
  </conditionalFormatting>
  <conditionalFormatting sqref="R53:R55">
    <cfRule type="cellIs" dxfId="189" priority="622" operator="equal">
      <formula>"Extremo"</formula>
    </cfRule>
  </conditionalFormatting>
  <conditionalFormatting sqref="R53:R55">
    <cfRule type="cellIs" dxfId="188" priority="623" operator="equal">
      <formula>"Alto"</formula>
    </cfRule>
  </conditionalFormatting>
  <conditionalFormatting sqref="R53:R55">
    <cfRule type="cellIs" dxfId="187" priority="624" operator="equal">
      <formula>"Moderado"</formula>
    </cfRule>
  </conditionalFormatting>
  <conditionalFormatting sqref="R56:R58">
    <cfRule type="cellIs" dxfId="186" priority="625" operator="equal">
      <formula>"Extremo"</formula>
    </cfRule>
  </conditionalFormatting>
  <conditionalFormatting sqref="R56:R58">
    <cfRule type="cellIs" dxfId="185" priority="626" operator="equal">
      <formula>"Alto"</formula>
    </cfRule>
  </conditionalFormatting>
  <conditionalFormatting sqref="R56:R58">
    <cfRule type="cellIs" dxfId="184" priority="627" operator="equal">
      <formula>"Moderado"</formula>
    </cfRule>
  </conditionalFormatting>
  <conditionalFormatting sqref="R59">
    <cfRule type="cellIs" dxfId="183" priority="628" operator="equal">
      <formula>"Extremo"</formula>
    </cfRule>
  </conditionalFormatting>
  <conditionalFormatting sqref="R59">
    <cfRule type="cellIs" dxfId="182" priority="629" operator="equal">
      <formula>"Alto"</formula>
    </cfRule>
  </conditionalFormatting>
  <conditionalFormatting sqref="R59">
    <cfRule type="cellIs" dxfId="181" priority="630" operator="equal">
      <formula>"Moderado"</formula>
    </cfRule>
  </conditionalFormatting>
  <conditionalFormatting sqref="R60:R61">
    <cfRule type="cellIs" dxfId="180" priority="631" operator="equal">
      <formula>"Extremo"</formula>
    </cfRule>
  </conditionalFormatting>
  <conditionalFormatting sqref="R60:R61">
    <cfRule type="cellIs" dxfId="179" priority="632" operator="equal">
      <formula>"Alto"</formula>
    </cfRule>
  </conditionalFormatting>
  <conditionalFormatting sqref="R60:R61">
    <cfRule type="cellIs" dxfId="178" priority="633" operator="equal">
      <formula>"Moderado"</formula>
    </cfRule>
  </conditionalFormatting>
  <conditionalFormatting sqref="R62:R65">
    <cfRule type="cellIs" dxfId="177" priority="634" operator="equal">
      <formula>"Extremo"</formula>
    </cfRule>
  </conditionalFormatting>
  <conditionalFormatting sqref="R62:R65">
    <cfRule type="cellIs" dxfId="176" priority="635" operator="equal">
      <formula>"Alto"</formula>
    </cfRule>
  </conditionalFormatting>
  <conditionalFormatting sqref="R62:R65">
    <cfRule type="cellIs" dxfId="175" priority="636" operator="equal">
      <formula>"Moderado"</formula>
    </cfRule>
  </conditionalFormatting>
  <conditionalFormatting sqref="R66">
    <cfRule type="cellIs" dxfId="174" priority="637" operator="equal">
      <formula>"Extremo"</formula>
    </cfRule>
  </conditionalFormatting>
  <conditionalFormatting sqref="R66">
    <cfRule type="cellIs" dxfId="173" priority="638" operator="equal">
      <formula>"Alto"</formula>
    </cfRule>
  </conditionalFormatting>
  <conditionalFormatting sqref="R66">
    <cfRule type="cellIs" dxfId="172" priority="639" operator="equal">
      <formula>"Moderado"</formula>
    </cfRule>
  </conditionalFormatting>
  <conditionalFormatting sqref="R67">
    <cfRule type="cellIs" dxfId="171" priority="640" operator="equal">
      <formula>"Extremo"</formula>
    </cfRule>
  </conditionalFormatting>
  <conditionalFormatting sqref="R67">
    <cfRule type="cellIs" dxfId="170" priority="641" operator="equal">
      <formula>"Alto"</formula>
    </cfRule>
  </conditionalFormatting>
  <conditionalFormatting sqref="R67">
    <cfRule type="cellIs" dxfId="169" priority="642" operator="equal">
      <formula>"Moderado"</formula>
    </cfRule>
  </conditionalFormatting>
  <conditionalFormatting sqref="R68">
    <cfRule type="cellIs" dxfId="168" priority="643" operator="equal">
      <formula>"Extremo"</formula>
    </cfRule>
  </conditionalFormatting>
  <conditionalFormatting sqref="R68">
    <cfRule type="cellIs" dxfId="167" priority="644" operator="equal">
      <formula>"Alto"</formula>
    </cfRule>
  </conditionalFormatting>
  <conditionalFormatting sqref="R68">
    <cfRule type="cellIs" dxfId="166" priority="645" operator="equal">
      <formula>"Moderado"</formula>
    </cfRule>
  </conditionalFormatting>
  <conditionalFormatting sqref="R69">
    <cfRule type="cellIs" dxfId="165" priority="646" operator="equal">
      <formula>"Extremo"</formula>
    </cfRule>
  </conditionalFormatting>
  <conditionalFormatting sqref="R69">
    <cfRule type="cellIs" dxfId="164" priority="647" operator="equal">
      <formula>"Alto"</formula>
    </cfRule>
  </conditionalFormatting>
  <conditionalFormatting sqref="R69">
    <cfRule type="cellIs" dxfId="163" priority="648" operator="equal">
      <formula>"Moderado"</formula>
    </cfRule>
  </conditionalFormatting>
  <conditionalFormatting sqref="R70:R73">
    <cfRule type="cellIs" dxfId="162" priority="649" operator="equal">
      <formula>"Extremo"</formula>
    </cfRule>
  </conditionalFormatting>
  <conditionalFormatting sqref="R70:R73">
    <cfRule type="cellIs" dxfId="161" priority="650" operator="equal">
      <formula>"Alto"</formula>
    </cfRule>
  </conditionalFormatting>
  <conditionalFormatting sqref="R70:R73">
    <cfRule type="cellIs" dxfId="160" priority="651" operator="equal">
      <formula>"Moderado"</formula>
    </cfRule>
  </conditionalFormatting>
  <conditionalFormatting sqref="R74">
    <cfRule type="cellIs" dxfId="159" priority="652" operator="equal">
      <formula>"Extremo"</formula>
    </cfRule>
  </conditionalFormatting>
  <conditionalFormatting sqref="R74">
    <cfRule type="cellIs" dxfId="158" priority="653" operator="equal">
      <formula>"Alto"</formula>
    </cfRule>
  </conditionalFormatting>
  <conditionalFormatting sqref="R74">
    <cfRule type="cellIs" dxfId="157" priority="654" operator="equal">
      <formula>"Moderado"</formula>
    </cfRule>
  </conditionalFormatting>
  <conditionalFormatting sqref="R75">
    <cfRule type="cellIs" dxfId="156" priority="655" operator="equal">
      <formula>"Extremo"</formula>
    </cfRule>
  </conditionalFormatting>
  <conditionalFormatting sqref="R75">
    <cfRule type="cellIs" dxfId="155" priority="656" operator="equal">
      <formula>"Alto"</formula>
    </cfRule>
  </conditionalFormatting>
  <conditionalFormatting sqref="R75">
    <cfRule type="cellIs" dxfId="154" priority="657" operator="equal">
      <formula>"Moderado"</formula>
    </cfRule>
  </conditionalFormatting>
  <conditionalFormatting sqref="R76">
    <cfRule type="cellIs" dxfId="153" priority="658" operator="equal">
      <formula>"Extremo"</formula>
    </cfRule>
  </conditionalFormatting>
  <conditionalFormatting sqref="R76">
    <cfRule type="cellIs" dxfId="152" priority="659" operator="equal">
      <formula>"Alto"</formula>
    </cfRule>
  </conditionalFormatting>
  <conditionalFormatting sqref="R76">
    <cfRule type="cellIs" dxfId="151" priority="660" operator="equal">
      <formula>"Moderado"</formula>
    </cfRule>
  </conditionalFormatting>
  <conditionalFormatting sqref="R80:R83">
    <cfRule type="cellIs" dxfId="150" priority="661" operator="equal">
      <formula>"Extremo"</formula>
    </cfRule>
  </conditionalFormatting>
  <conditionalFormatting sqref="R80:R83">
    <cfRule type="cellIs" dxfId="149" priority="662" operator="equal">
      <formula>"Alto"</formula>
    </cfRule>
  </conditionalFormatting>
  <conditionalFormatting sqref="R80:R83">
    <cfRule type="cellIs" dxfId="148" priority="663" operator="equal">
      <formula>"Moderado"</formula>
    </cfRule>
  </conditionalFormatting>
  <conditionalFormatting sqref="R83:R86">
    <cfRule type="cellIs" dxfId="147" priority="664" operator="equal">
      <formula>"Extremo"</formula>
    </cfRule>
  </conditionalFormatting>
  <conditionalFormatting sqref="R83:R86">
    <cfRule type="cellIs" dxfId="146" priority="665" operator="equal">
      <formula>"Alto"</formula>
    </cfRule>
  </conditionalFormatting>
  <conditionalFormatting sqref="R83:R86">
    <cfRule type="cellIs" dxfId="145" priority="666" operator="equal">
      <formula>"Moderado"</formula>
    </cfRule>
  </conditionalFormatting>
  <conditionalFormatting sqref="R87">
    <cfRule type="cellIs" dxfId="144" priority="667" operator="equal">
      <formula>"Extremo"</formula>
    </cfRule>
  </conditionalFormatting>
  <conditionalFormatting sqref="R87">
    <cfRule type="cellIs" dxfId="143" priority="668" operator="equal">
      <formula>"Alto"</formula>
    </cfRule>
  </conditionalFormatting>
  <conditionalFormatting sqref="R87">
    <cfRule type="cellIs" dxfId="142" priority="669" operator="equal">
      <formula>"Moderado"</formula>
    </cfRule>
  </conditionalFormatting>
  <conditionalFormatting sqref="R88">
    <cfRule type="cellIs" dxfId="141" priority="670" operator="equal">
      <formula>"Extremo"</formula>
    </cfRule>
  </conditionalFormatting>
  <conditionalFormatting sqref="R88">
    <cfRule type="cellIs" dxfId="140" priority="671" operator="equal">
      <formula>"Alto"</formula>
    </cfRule>
  </conditionalFormatting>
  <conditionalFormatting sqref="R88">
    <cfRule type="cellIs" dxfId="139" priority="672" operator="equal">
      <formula>"Moderado"</formula>
    </cfRule>
  </conditionalFormatting>
  <conditionalFormatting sqref="R89:R90">
    <cfRule type="cellIs" dxfId="138" priority="673" operator="equal">
      <formula>"Extremo"</formula>
    </cfRule>
  </conditionalFormatting>
  <conditionalFormatting sqref="R89:R90">
    <cfRule type="cellIs" dxfId="137" priority="674" operator="equal">
      <formula>"Alto"</formula>
    </cfRule>
  </conditionalFormatting>
  <conditionalFormatting sqref="R89:R90">
    <cfRule type="cellIs" dxfId="136" priority="675" operator="equal">
      <formula>"Moderado"</formula>
    </cfRule>
  </conditionalFormatting>
  <conditionalFormatting sqref="R91:R92">
    <cfRule type="cellIs" dxfId="135" priority="676" operator="equal">
      <formula>"Extremo"</formula>
    </cfRule>
  </conditionalFormatting>
  <conditionalFormatting sqref="R91:R92">
    <cfRule type="cellIs" dxfId="134" priority="677" operator="equal">
      <formula>"Alto"</formula>
    </cfRule>
  </conditionalFormatting>
  <conditionalFormatting sqref="R91:R92">
    <cfRule type="cellIs" dxfId="133" priority="678" operator="equal">
      <formula>"Moderado"</formula>
    </cfRule>
  </conditionalFormatting>
  <conditionalFormatting sqref="R93:R94">
    <cfRule type="cellIs" dxfId="132" priority="679" operator="equal">
      <formula>"Extremo"</formula>
    </cfRule>
  </conditionalFormatting>
  <conditionalFormatting sqref="R93:R94">
    <cfRule type="cellIs" dxfId="131" priority="680" operator="equal">
      <formula>"Alto"</formula>
    </cfRule>
  </conditionalFormatting>
  <conditionalFormatting sqref="R93:R94">
    <cfRule type="cellIs" dxfId="130" priority="681" operator="equal">
      <formula>"Moderado"</formula>
    </cfRule>
  </conditionalFormatting>
  <conditionalFormatting sqref="R95">
    <cfRule type="cellIs" dxfId="129" priority="682" operator="equal">
      <formula>"Extremo"</formula>
    </cfRule>
  </conditionalFormatting>
  <conditionalFormatting sqref="R95">
    <cfRule type="cellIs" dxfId="128" priority="683" operator="equal">
      <formula>"Alto"</formula>
    </cfRule>
  </conditionalFormatting>
  <conditionalFormatting sqref="R95">
    <cfRule type="cellIs" dxfId="127" priority="684" operator="equal">
      <formula>"Moderado"</formula>
    </cfRule>
  </conditionalFormatting>
  <conditionalFormatting sqref="R96:R98 R100">
    <cfRule type="cellIs" dxfId="126" priority="685" operator="equal">
      <formula>"Extremo"</formula>
    </cfRule>
  </conditionalFormatting>
  <conditionalFormatting sqref="R96:R98 R100">
    <cfRule type="cellIs" dxfId="125" priority="686" operator="equal">
      <formula>"Alto"</formula>
    </cfRule>
  </conditionalFormatting>
  <conditionalFormatting sqref="R96:R98 R100">
    <cfRule type="cellIs" dxfId="124" priority="687" operator="equal">
      <formula>"Moderado"</formula>
    </cfRule>
  </conditionalFormatting>
  <conditionalFormatting sqref="R103">
    <cfRule type="cellIs" dxfId="123" priority="688" operator="equal">
      <formula>"Extremo"</formula>
    </cfRule>
  </conditionalFormatting>
  <conditionalFormatting sqref="R103">
    <cfRule type="cellIs" dxfId="122" priority="689" operator="equal">
      <formula>"Alto"</formula>
    </cfRule>
  </conditionalFormatting>
  <conditionalFormatting sqref="R103">
    <cfRule type="cellIs" dxfId="121" priority="690" operator="equal">
      <formula>"Moderado"</formula>
    </cfRule>
  </conditionalFormatting>
  <conditionalFormatting sqref="R104:R105">
    <cfRule type="cellIs" dxfId="120" priority="691" operator="equal">
      <formula>"Extremo"</formula>
    </cfRule>
  </conditionalFormatting>
  <conditionalFormatting sqref="R104:R105">
    <cfRule type="cellIs" dxfId="119" priority="692" operator="equal">
      <formula>"Alto"</formula>
    </cfRule>
  </conditionalFormatting>
  <conditionalFormatting sqref="R104:R105">
    <cfRule type="cellIs" dxfId="118" priority="693" operator="equal">
      <formula>"Moderado"</formula>
    </cfRule>
  </conditionalFormatting>
  <conditionalFormatting sqref="R106">
    <cfRule type="cellIs" dxfId="117" priority="694" operator="equal">
      <formula>"Extremo"</formula>
    </cfRule>
  </conditionalFormatting>
  <conditionalFormatting sqref="R106">
    <cfRule type="cellIs" dxfId="116" priority="695" operator="equal">
      <formula>"Alto"</formula>
    </cfRule>
  </conditionalFormatting>
  <conditionalFormatting sqref="R106">
    <cfRule type="cellIs" dxfId="115" priority="696" operator="equal">
      <formula>"Moderado"</formula>
    </cfRule>
  </conditionalFormatting>
  <conditionalFormatting sqref="R107:R108">
    <cfRule type="cellIs" dxfId="114" priority="697" operator="equal">
      <formula>"Extremo"</formula>
    </cfRule>
  </conditionalFormatting>
  <conditionalFormatting sqref="R107:R108">
    <cfRule type="cellIs" dxfId="113" priority="698" operator="equal">
      <formula>"Alto"</formula>
    </cfRule>
  </conditionalFormatting>
  <conditionalFormatting sqref="R107:R108">
    <cfRule type="cellIs" dxfId="112" priority="699" operator="equal">
      <formula>"Moderado"</formula>
    </cfRule>
  </conditionalFormatting>
  <conditionalFormatting sqref="R109:R110">
    <cfRule type="cellIs" dxfId="111" priority="700" operator="equal">
      <formula>"Extremo"</formula>
    </cfRule>
  </conditionalFormatting>
  <conditionalFormatting sqref="R109:R110">
    <cfRule type="cellIs" dxfId="110" priority="701" operator="equal">
      <formula>"Alto"</formula>
    </cfRule>
  </conditionalFormatting>
  <conditionalFormatting sqref="R109:R110">
    <cfRule type="cellIs" dxfId="109" priority="702" operator="equal">
      <formula>"Moderado"</formula>
    </cfRule>
  </conditionalFormatting>
  <conditionalFormatting sqref="R111">
    <cfRule type="cellIs" dxfId="108" priority="703" operator="equal">
      <formula>"Extremo"</formula>
    </cfRule>
  </conditionalFormatting>
  <conditionalFormatting sqref="R111">
    <cfRule type="cellIs" dxfId="107" priority="704" operator="equal">
      <formula>"Alto"</formula>
    </cfRule>
  </conditionalFormatting>
  <conditionalFormatting sqref="R111">
    <cfRule type="cellIs" dxfId="106" priority="705" operator="equal">
      <formula>"Moderado"</formula>
    </cfRule>
  </conditionalFormatting>
  <conditionalFormatting sqref="R112:R113">
    <cfRule type="cellIs" dxfId="105" priority="706" operator="equal">
      <formula>"Extremo"</formula>
    </cfRule>
  </conditionalFormatting>
  <conditionalFormatting sqref="R112:R113">
    <cfRule type="cellIs" dxfId="104" priority="707" operator="equal">
      <formula>"Alto"</formula>
    </cfRule>
  </conditionalFormatting>
  <conditionalFormatting sqref="R112:R113">
    <cfRule type="cellIs" dxfId="103" priority="708" operator="equal">
      <formula>"Moderado"</formula>
    </cfRule>
  </conditionalFormatting>
  <conditionalFormatting sqref="R114">
    <cfRule type="cellIs" dxfId="102" priority="709" operator="equal">
      <formula>"Extremo"</formula>
    </cfRule>
  </conditionalFormatting>
  <conditionalFormatting sqref="R114">
    <cfRule type="cellIs" dxfId="101" priority="710" operator="equal">
      <formula>"Alto"</formula>
    </cfRule>
  </conditionalFormatting>
  <conditionalFormatting sqref="R114">
    <cfRule type="cellIs" dxfId="100" priority="711" operator="equal">
      <formula>"Moderado"</formula>
    </cfRule>
  </conditionalFormatting>
  <conditionalFormatting sqref="R115:R116">
    <cfRule type="cellIs" dxfId="99" priority="712" operator="equal">
      <formula>"Extremo"</formula>
    </cfRule>
  </conditionalFormatting>
  <conditionalFormatting sqref="R115:R116">
    <cfRule type="cellIs" dxfId="98" priority="713" operator="equal">
      <formula>"Alto"</formula>
    </cfRule>
  </conditionalFormatting>
  <conditionalFormatting sqref="R115:R116">
    <cfRule type="cellIs" dxfId="97" priority="714" operator="equal">
      <formula>"Moderado"</formula>
    </cfRule>
  </conditionalFormatting>
  <conditionalFormatting sqref="R117:R119">
    <cfRule type="cellIs" dxfId="96" priority="715" operator="equal">
      <formula>"Extremo"</formula>
    </cfRule>
  </conditionalFormatting>
  <conditionalFormatting sqref="R117:R119">
    <cfRule type="cellIs" dxfId="95" priority="716" operator="equal">
      <formula>"Alto"</formula>
    </cfRule>
  </conditionalFormatting>
  <conditionalFormatting sqref="R117:R119">
    <cfRule type="cellIs" dxfId="94" priority="717" operator="equal">
      <formula>"Moderado"</formula>
    </cfRule>
  </conditionalFormatting>
  <conditionalFormatting sqref="R120">
    <cfRule type="cellIs" dxfId="93" priority="718" operator="equal">
      <formula>"Extremo"</formula>
    </cfRule>
  </conditionalFormatting>
  <conditionalFormatting sqref="R120">
    <cfRule type="cellIs" dxfId="92" priority="719" operator="equal">
      <formula>"Alto"</formula>
    </cfRule>
  </conditionalFormatting>
  <conditionalFormatting sqref="R120">
    <cfRule type="cellIs" dxfId="91" priority="720" operator="equal">
      <formula>"Moderado"</formula>
    </cfRule>
  </conditionalFormatting>
  <conditionalFormatting sqref="R121:R122">
    <cfRule type="cellIs" dxfId="90" priority="721" operator="equal">
      <formula>"Extremo"</formula>
    </cfRule>
  </conditionalFormatting>
  <conditionalFormatting sqref="R121:R122">
    <cfRule type="cellIs" dxfId="89" priority="722" operator="equal">
      <formula>"Alto"</formula>
    </cfRule>
  </conditionalFormatting>
  <conditionalFormatting sqref="R121:R122">
    <cfRule type="cellIs" dxfId="88" priority="723" operator="equal">
      <formula>"Moderado"</formula>
    </cfRule>
  </conditionalFormatting>
  <conditionalFormatting sqref="R123">
    <cfRule type="cellIs" dxfId="87" priority="724" operator="equal">
      <formula>"Extremo"</formula>
    </cfRule>
  </conditionalFormatting>
  <conditionalFormatting sqref="R123">
    <cfRule type="cellIs" dxfId="86" priority="725" operator="equal">
      <formula>"Alto"</formula>
    </cfRule>
  </conditionalFormatting>
  <conditionalFormatting sqref="R123">
    <cfRule type="cellIs" dxfId="85" priority="726" operator="equal">
      <formula>"Moderado"</formula>
    </cfRule>
  </conditionalFormatting>
  <conditionalFormatting sqref="R124:R126">
    <cfRule type="cellIs" dxfId="84" priority="727" operator="equal">
      <formula>"Extremo"</formula>
    </cfRule>
  </conditionalFormatting>
  <conditionalFormatting sqref="R124:R126">
    <cfRule type="cellIs" dxfId="83" priority="728" operator="equal">
      <formula>"Alto"</formula>
    </cfRule>
  </conditionalFormatting>
  <conditionalFormatting sqref="R124:R126">
    <cfRule type="cellIs" dxfId="82" priority="729" operator="equal">
      <formula>"Moderado"</formula>
    </cfRule>
  </conditionalFormatting>
  <conditionalFormatting sqref="R127:R128">
    <cfRule type="cellIs" dxfId="81" priority="730" operator="equal">
      <formula>"Extremo"</formula>
    </cfRule>
  </conditionalFormatting>
  <conditionalFormatting sqref="R127:R128">
    <cfRule type="cellIs" dxfId="80" priority="731" operator="equal">
      <formula>"Alto"</formula>
    </cfRule>
  </conditionalFormatting>
  <conditionalFormatting sqref="R127:R128">
    <cfRule type="cellIs" dxfId="79" priority="732" operator="equal">
      <formula>"Moderado"</formula>
    </cfRule>
  </conditionalFormatting>
  <conditionalFormatting sqref="R129:R131">
    <cfRule type="cellIs" dxfId="78" priority="733" operator="equal">
      <formula>"Extremo"</formula>
    </cfRule>
  </conditionalFormatting>
  <conditionalFormatting sqref="R129:R131">
    <cfRule type="cellIs" dxfId="77" priority="734" operator="equal">
      <formula>"Alto"</formula>
    </cfRule>
  </conditionalFormatting>
  <conditionalFormatting sqref="R129:R131">
    <cfRule type="cellIs" dxfId="76" priority="735" operator="equal">
      <formula>"Moderado"</formula>
    </cfRule>
  </conditionalFormatting>
  <conditionalFormatting sqref="R132:R135">
    <cfRule type="cellIs" dxfId="75" priority="736" operator="equal">
      <formula>"Extremo"</formula>
    </cfRule>
  </conditionalFormatting>
  <conditionalFormatting sqref="R132:R135">
    <cfRule type="cellIs" dxfId="74" priority="737" operator="equal">
      <formula>"Alto"</formula>
    </cfRule>
  </conditionalFormatting>
  <conditionalFormatting sqref="R132:R135">
    <cfRule type="cellIs" dxfId="73" priority="738" operator="equal">
      <formula>"Moderado"</formula>
    </cfRule>
  </conditionalFormatting>
  <conditionalFormatting sqref="R136:R139">
    <cfRule type="cellIs" dxfId="72" priority="739" operator="equal">
      <formula>"Extremo"</formula>
    </cfRule>
  </conditionalFormatting>
  <conditionalFormatting sqref="R136:R139">
    <cfRule type="cellIs" dxfId="71" priority="740" operator="equal">
      <formula>"Alto"</formula>
    </cfRule>
  </conditionalFormatting>
  <conditionalFormatting sqref="R136:R139">
    <cfRule type="cellIs" dxfId="70" priority="741" operator="equal">
      <formula>"Moderado"</formula>
    </cfRule>
  </conditionalFormatting>
  <conditionalFormatting sqref="R140:R144">
    <cfRule type="cellIs" dxfId="69" priority="742" operator="equal">
      <formula>"Extremo"</formula>
    </cfRule>
  </conditionalFormatting>
  <conditionalFormatting sqref="R140:R144">
    <cfRule type="cellIs" dxfId="68" priority="743" operator="equal">
      <formula>"Alto"</formula>
    </cfRule>
  </conditionalFormatting>
  <conditionalFormatting sqref="R140:R144">
    <cfRule type="cellIs" dxfId="67" priority="744" operator="equal">
      <formula>"Moderado"</formula>
    </cfRule>
  </conditionalFormatting>
  <conditionalFormatting sqref="R150:R151">
    <cfRule type="cellIs" dxfId="66" priority="745" operator="equal">
      <formula>"Extremo"</formula>
    </cfRule>
  </conditionalFormatting>
  <conditionalFormatting sqref="R150:R151">
    <cfRule type="cellIs" dxfId="65" priority="746" operator="equal">
      <formula>"Alto"</formula>
    </cfRule>
  </conditionalFormatting>
  <conditionalFormatting sqref="R150:R151">
    <cfRule type="cellIs" dxfId="64" priority="747" operator="equal">
      <formula>"Moderado"</formula>
    </cfRule>
  </conditionalFormatting>
  <conditionalFormatting sqref="R152:R153">
    <cfRule type="cellIs" dxfId="63" priority="748" operator="equal">
      <formula>"Extremo"</formula>
    </cfRule>
  </conditionalFormatting>
  <conditionalFormatting sqref="R152:R153">
    <cfRule type="cellIs" dxfId="62" priority="749" operator="equal">
      <formula>"Alto"</formula>
    </cfRule>
  </conditionalFormatting>
  <conditionalFormatting sqref="R152:R153">
    <cfRule type="cellIs" dxfId="61" priority="750" operator="equal">
      <formula>"Moderado"</formula>
    </cfRule>
  </conditionalFormatting>
  <conditionalFormatting sqref="R154:R155">
    <cfRule type="cellIs" dxfId="60" priority="751" operator="equal">
      <formula>"Extremo"</formula>
    </cfRule>
  </conditionalFormatting>
  <conditionalFormatting sqref="R154:R155">
    <cfRule type="cellIs" dxfId="59" priority="752" operator="equal">
      <formula>"Alto"</formula>
    </cfRule>
  </conditionalFormatting>
  <conditionalFormatting sqref="R154:R155">
    <cfRule type="cellIs" dxfId="58" priority="753" operator="equal">
      <formula>"Moderado"</formula>
    </cfRule>
  </conditionalFormatting>
  <conditionalFormatting sqref="R156:R158 AK157:AK158">
    <cfRule type="cellIs" dxfId="57" priority="754" operator="equal">
      <formula>"Extremo"</formula>
    </cfRule>
  </conditionalFormatting>
  <conditionalFormatting sqref="R156:R158 AK157:AK158">
    <cfRule type="cellIs" dxfId="56" priority="755" operator="equal">
      <formula>"Alto"</formula>
    </cfRule>
  </conditionalFormatting>
  <conditionalFormatting sqref="R156:R158 AK157:AK158">
    <cfRule type="cellIs" dxfId="55" priority="756" operator="equal">
      <formula>"Moderado"</formula>
    </cfRule>
  </conditionalFormatting>
  <conditionalFormatting sqref="R159:R166">
    <cfRule type="cellIs" dxfId="54" priority="757" operator="equal">
      <formula>"Extremo"</formula>
    </cfRule>
  </conditionalFormatting>
  <conditionalFormatting sqref="R159:R166">
    <cfRule type="cellIs" dxfId="53" priority="758" operator="equal">
      <formula>"Alto"</formula>
    </cfRule>
  </conditionalFormatting>
  <conditionalFormatting sqref="R159:R166">
    <cfRule type="cellIs" dxfId="52" priority="759" operator="equal">
      <formula>"Moderado"</formula>
    </cfRule>
  </conditionalFormatting>
  <conditionalFormatting sqref="R77:R80">
    <cfRule type="cellIs" dxfId="51" priority="760" operator="equal">
      <formula>"Extremo"</formula>
    </cfRule>
  </conditionalFormatting>
  <conditionalFormatting sqref="R77:R80">
    <cfRule type="cellIs" dxfId="50" priority="761" operator="equal">
      <formula>"Alto"</formula>
    </cfRule>
  </conditionalFormatting>
  <conditionalFormatting sqref="R77:R80">
    <cfRule type="cellIs" dxfId="49" priority="762" operator="equal">
      <formula>"Moderado"</formula>
    </cfRule>
  </conditionalFormatting>
  <conditionalFormatting sqref="AG11">
    <cfRule type="containsText" dxfId="48" priority="763" operator="containsText" text="&quot;Reducir (compartir)&quot;">
      <formula>NOT(ISERROR(SEARCH(("""Reducir (compartir)"""),(AG11))))</formula>
    </cfRule>
  </conditionalFormatting>
  <conditionalFormatting sqref="R148:R149">
    <cfRule type="cellIs" dxfId="47" priority="764" operator="equal">
      <formula>"Extremo"</formula>
    </cfRule>
  </conditionalFormatting>
  <conditionalFormatting sqref="R148:R149">
    <cfRule type="cellIs" dxfId="46" priority="765" operator="equal">
      <formula>"Alto"</formula>
    </cfRule>
  </conditionalFormatting>
  <conditionalFormatting sqref="R148:R149">
    <cfRule type="cellIs" dxfId="45" priority="766" operator="equal">
      <formula>"Moderado"</formula>
    </cfRule>
  </conditionalFormatting>
  <conditionalFormatting sqref="N11:N76 N83:N90 N94:N102 N104:N119 N122:N149 N152:N166">
    <cfRule type="cellIs" dxfId="44" priority="767" operator="equal">
      <formula>"Catastrófico"</formula>
    </cfRule>
  </conditionalFormatting>
  <conditionalFormatting sqref="N11:N76 N83:N90 N94:N102 N104:N119 N122:N149 N152:N166">
    <cfRule type="cellIs" dxfId="43" priority="768" operator="equal">
      <formula>"Mayor"</formula>
    </cfRule>
  </conditionalFormatting>
  <conditionalFormatting sqref="N11:N76 N83:N90 N94:N102 N104:N119 N122:N149 N152:N166">
    <cfRule type="cellIs" dxfId="42" priority="769" operator="equal">
      <formula>"Moderado"</formula>
    </cfRule>
  </conditionalFormatting>
  <conditionalFormatting sqref="N151">
    <cfRule type="cellIs" dxfId="41" priority="770" operator="equal">
      <formula>"Catastrófico"</formula>
    </cfRule>
  </conditionalFormatting>
  <conditionalFormatting sqref="N77">
    <cfRule type="cellIs" dxfId="40" priority="771" operator="equal">
      <formula>"Catastrófico"</formula>
    </cfRule>
  </conditionalFormatting>
  <conditionalFormatting sqref="N77">
    <cfRule type="cellIs" dxfId="39" priority="772" operator="equal">
      <formula>"Mayor"</formula>
    </cfRule>
  </conditionalFormatting>
  <conditionalFormatting sqref="N77">
    <cfRule type="cellIs" dxfId="38" priority="773" operator="equal">
      <formula>"Moderado"</formula>
    </cfRule>
  </conditionalFormatting>
  <conditionalFormatting sqref="N78">
    <cfRule type="cellIs" dxfId="37" priority="774" operator="equal">
      <formula>"Catastrófico"</formula>
    </cfRule>
  </conditionalFormatting>
  <conditionalFormatting sqref="N78">
    <cfRule type="cellIs" dxfId="36" priority="775" operator="equal">
      <formula>"Mayor"</formula>
    </cfRule>
  </conditionalFormatting>
  <conditionalFormatting sqref="N78">
    <cfRule type="cellIs" dxfId="35" priority="776" operator="equal">
      <formula>"Moderado"</formula>
    </cfRule>
  </conditionalFormatting>
  <conditionalFormatting sqref="N79">
    <cfRule type="cellIs" dxfId="34" priority="777" operator="equal">
      <formula>"Catastrófico"</formula>
    </cfRule>
  </conditionalFormatting>
  <conditionalFormatting sqref="N79">
    <cfRule type="cellIs" dxfId="33" priority="778" operator="equal">
      <formula>"Mayor"</formula>
    </cfRule>
  </conditionalFormatting>
  <conditionalFormatting sqref="N79">
    <cfRule type="cellIs" dxfId="32" priority="779" operator="equal">
      <formula>"Moderado"</formula>
    </cfRule>
  </conditionalFormatting>
  <conditionalFormatting sqref="N80">
    <cfRule type="cellIs" dxfId="31" priority="780" operator="equal">
      <formula>"Catastrófico"</formula>
    </cfRule>
  </conditionalFormatting>
  <conditionalFormatting sqref="N80">
    <cfRule type="cellIs" dxfId="30" priority="781" operator="equal">
      <formula>"Mayor"</formula>
    </cfRule>
  </conditionalFormatting>
  <conditionalFormatting sqref="N80">
    <cfRule type="cellIs" dxfId="29" priority="782" operator="equal">
      <formula>"Moderado"</formula>
    </cfRule>
  </conditionalFormatting>
  <conditionalFormatting sqref="N81">
    <cfRule type="cellIs" dxfId="28" priority="783" operator="equal">
      <formula>"Catastrófico"</formula>
    </cfRule>
  </conditionalFormatting>
  <conditionalFormatting sqref="N81">
    <cfRule type="cellIs" dxfId="27" priority="784" operator="equal">
      <formula>"Mayor"</formula>
    </cfRule>
  </conditionalFormatting>
  <conditionalFormatting sqref="N81">
    <cfRule type="cellIs" dxfId="26" priority="785" operator="equal">
      <formula>"Moderado"</formula>
    </cfRule>
  </conditionalFormatting>
  <conditionalFormatting sqref="N82">
    <cfRule type="cellIs" dxfId="25" priority="786" operator="equal">
      <formula>"Catastrófico"</formula>
    </cfRule>
  </conditionalFormatting>
  <conditionalFormatting sqref="N82">
    <cfRule type="cellIs" dxfId="24" priority="787" operator="equal">
      <formula>"Mayor"</formula>
    </cfRule>
  </conditionalFormatting>
  <conditionalFormatting sqref="N82">
    <cfRule type="cellIs" dxfId="23" priority="788" operator="equal">
      <formula>"Moderado"</formula>
    </cfRule>
  </conditionalFormatting>
  <conditionalFormatting sqref="N91">
    <cfRule type="cellIs" dxfId="22" priority="789" operator="equal">
      <formula>"Catastrófico"</formula>
    </cfRule>
  </conditionalFormatting>
  <conditionalFormatting sqref="N91">
    <cfRule type="cellIs" dxfId="21" priority="790" operator="equal">
      <formula>"Mayor"</formula>
    </cfRule>
  </conditionalFormatting>
  <conditionalFormatting sqref="N91">
    <cfRule type="cellIs" dxfId="20" priority="791" operator="equal">
      <formula>"Moderado"</formula>
    </cfRule>
  </conditionalFormatting>
  <conditionalFormatting sqref="N92">
    <cfRule type="cellIs" dxfId="19" priority="792" operator="equal">
      <formula>"Catastrófico"</formula>
    </cfRule>
  </conditionalFormatting>
  <conditionalFormatting sqref="N92">
    <cfRule type="cellIs" dxfId="18" priority="793" operator="equal">
      <formula>"Mayor"</formula>
    </cfRule>
  </conditionalFormatting>
  <conditionalFormatting sqref="N92">
    <cfRule type="cellIs" dxfId="17" priority="794" operator="equal">
      <formula>"Moderado"</formula>
    </cfRule>
  </conditionalFormatting>
  <conditionalFormatting sqref="N93">
    <cfRule type="cellIs" dxfId="16" priority="795" operator="equal">
      <formula>"Catastrófico"</formula>
    </cfRule>
  </conditionalFormatting>
  <conditionalFormatting sqref="N93">
    <cfRule type="cellIs" dxfId="15" priority="796" operator="equal">
      <formula>"Mayor"</formula>
    </cfRule>
  </conditionalFormatting>
  <conditionalFormatting sqref="N93">
    <cfRule type="cellIs" dxfId="14" priority="797" operator="equal">
      <formula>"Moderado"</formula>
    </cfRule>
  </conditionalFormatting>
  <conditionalFormatting sqref="N103">
    <cfRule type="cellIs" dxfId="13" priority="798" operator="equal">
      <formula>"Catastrófico"</formula>
    </cfRule>
  </conditionalFormatting>
  <conditionalFormatting sqref="N103">
    <cfRule type="cellIs" dxfId="12" priority="799" operator="equal">
      <formula>"Mayor"</formula>
    </cfRule>
  </conditionalFormatting>
  <conditionalFormatting sqref="N103">
    <cfRule type="cellIs" dxfId="11" priority="800" operator="equal">
      <formula>"Moderado"</formula>
    </cfRule>
  </conditionalFormatting>
  <conditionalFormatting sqref="N120">
    <cfRule type="cellIs" dxfId="10" priority="801" operator="equal">
      <formula>"Catastrófico"</formula>
    </cfRule>
  </conditionalFormatting>
  <conditionalFormatting sqref="N120">
    <cfRule type="cellIs" dxfId="9" priority="802" operator="equal">
      <formula>"Mayor"</formula>
    </cfRule>
  </conditionalFormatting>
  <conditionalFormatting sqref="N120">
    <cfRule type="cellIs" dxfId="8" priority="803" operator="equal">
      <formula>"Moderado"</formula>
    </cfRule>
  </conditionalFormatting>
  <conditionalFormatting sqref="N121">
    <cfRule type="cellIs" dxfId="7" priority="804" operator="equal">
      <formula>"Catastrófico"</formula>
    </cfRule>
  </conditionalFormatting>
  <conditionalFormatting sqref="N121">
    <cfRule type="cellIs" dxfId="6" priority="805" operator="equal">
      <formula>"Mayor"</formula>
    </cfRule>
  </conditionalFormatting>
  <conditionalFormatting sqref="N121">
    <cfRule type="cellIs" dxfId="5" priority="806" operator="equal">
      <formula>"Moderado"</formula>
    </cfRule>
  </conditionalFormatting>
  <conditionalFormatting sqref="N150">
    <cfRule type="cellIs" dxfId="4" priority="807" operator="equal">
      <formula>"Catastrófico"</formula>
    </cfRule>
  </conditionalFormatting>
  <conditionalFormatting sqref="N150">
    <cfRule type="cellIs" dxfId="3" priority="808" operator="equal">
      <formula>"Mayor"</formula>
    </cfRule>
  </conditionalFormatting>
  <conditionalFormatting sqref="N150">
    <cfRule type="cellIs" dxfId="2" priority="809" operator="equal">
      <formula>"Moderado"</formula>
    </cfRule>
  </conditionalFormatting>
  <conditionalFormatting sqref="N151">
    <cfRule type="cellIs" dxfId="1" priority="810" operator="equal">
      <formula>"Mayor"</formula>
    </cfRule>
  </conditionalFormatting>
  <conditionalFormatting sqref="N151">
    <cfRule type="cellIs" dxfId="0" priority="811" operator="equal">
      <formula>"Moderado"</formula>
    </cfRule>
  </conditionalFormatting>
  <dataValidations count="1">
    <dataValidation type="list" allowBlank="1" sqref="B11:B13 B15 B17 B20:B23 B25 B28 B31 B33:B36 B38:B41 B43 B46:B51 B53 B56 B59:B60 B63 B66:B70 B74:B77 B80 B83 B86:B89 B91 B94:B95 B99 B102:B104 B106:B107 B109 B111 B113:B115 B118 B120 B122:B124 B127 B129 B132 B136 B140 B145 B148 B150 B152 B154 B157 B159 B162:B163">
      <formula1>"Estratégico,Imagen,Operativo,Financiero,Cumplimiento,Tecnología,Corrupción,Seguridad Digital,Operaciones Estadísticas"</formula1>
    </dataValidation>
  </dataValidations>
  <hyperlinks>
    <hyperlink ref="AK76" r:id="rId1"/>
    <hyperlink ref="AK86" r:id="rId2"/>
    <hyperlink ref="AL86" r:id="rId3"/>
    <hyperlink ref="AK90" r:id="rId4"/>
    <hyperlink ref="AL96" r:id="rId5"/>
    <hyperlink ref="AL97" r:id="rId6"/>
    <hyperlink ref="AL99" r:id="rId7"/>
    <hyperlink ref="AL100" r:id="rId8"/>
    <hyperlink ref="AL105" r:id="rId9"/>
    <hyperlink ref="AL111" r:id="rId10"/>
    <hyperlink ref="AM111" r:id="rId11"/>
    <hyperlink ref="AL115" r:id="rId12"/>
    <hyperlink ref="AK116" r:id="rId13"/>
    <hyperlink ref="AL120" r:id="rId14"/>
    <hyperlink ref="AL125" r:id="rId15"/>
    <hyperlink ref="AK148" r:id="rId16"/>
    <hyperlink ref="AL148" r:id="rId17"/>
    <hyperlink ref="AM148" r:id="rId18"/>
    <hyperlink ref="AK149" r:id="rId19"/>
    <hyperlink ref="AL149" r:id="rId20"/>
    <hyperlink ref="AK150" r:id="rId21"/>
    <hyperlink ref="AL150" r:id="rId22"/>
    <hyperlink ref="AK151" r:id="rId23"/>
    <hyperlink ref="AL151" r:id="rId24"/>
    <hyperlink ref="AM151" r:id="rId25"/>
    <hyperlink ref="AK152" r:id="rId26"/>
    <hyperlink ref="AK153" r:id="rId27"/>
    <hyperlink ref="AM153" r:id="rId28"/>
    <hyperlink ref="AL154" r:id="rId29"/>
    <hyperlink ref="R157" r:id="rId30"/>
    <hyperlink ref="AK157" r:id="rId31"/>
    <hyperlink ref="AL163" r:id="rId32"/>
  </hyperlinks>
  <pageMargins left="0.7" right="0.7" top="0.75" bottom="0.75" header="0" footer="0"/>
  <pageSetup orientation="landscape" r:id="rId33"/>
  <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I1000"/>
  <sheetViews>
    <sheetView workbookViewId="0">
      <selection activeCell="E10" sqref="E10"/>
    </sheetView>
  </sheetViews>
  <sheetFormatPr baseColWidth="10" defaultColWidth="12.625" defaultRowHeight="15" customHeight="1"/>
  <cols>
    <col min="1" max="1" width="43.5" style="71" customWidth="1"/>
    <col min="2" max="2" width="13.5" style="71" customWidth="1"/>
    <col min="3" max="3" width="18.375" style="71" customWidth="1"/>
    <col min="4" max="5" width="10.625" style="71" customWidth="1"/>
    <col min="6" max="6" width="19.125" style="71" customWidth="1"/>
    <col min="7" max="7" width="13.5" style="71" customWidth="1"/>
    <col min="8" max="8" width="18.375" style="71" customWidth="1"/>
    <col min="9" max="9" width="19.125" style="71" customWidth="1"/>
    <col min="10" max="10" width="13.5" style="71" customWidth="1"/>
    <col min="11" max="12" width="10.625" style="71" customWidth="1"/>
    <col min="13" max="13" width="19.125" style="71" customWidth="1"/>
    <col min="14" max="14" width="13.5" style="71" customWidth="1"/>
    <col min="15" max="18" width="10.625" style="71" customWidth="1"/>
    <col min="19" max="19" width="19.125" style="71" customWidth="1"/>
    <col min="20" max="20" width="13.5" style="71" customWidth="1"/>
    <col min="21" max="23" width="10.625" style="71" customWidth="1"/>
    <col min="24" max="24" width="41.625" style="71" customWidth="1"/>
    <col min="25" max="25" width="13.5" style="71" customWidth="1"/>
    <col min="26" max="27" width="10.625" style="71" customWidth="1"/>
    <col min="28" max="28" width="41.625" style="71" customWidth="1"/>
    <col min="29" max="29" width="13.5" style="71" customWidth="1"/>
    <col min="30" max="30" width="4.375" style="71" customWidth="1"/>
    <col min="31" max="31" width="41.625" style="71" customWidth="1"/>
    <col min="32" max="32" width="13.5" style="71" customWidth="1"/>
    <col min="33" max="33" width="10.625" style="71" customWidth="1"/>
    <col min="34" max="34" width="41.625" style="71" customWidth="1"/>
    <col min="35" max="35" width="13.5" style="71" customWidth="1"/>
    <col min="36" max="16384" width="12.625" style="71"/>
  </cols>
  <sheetData>
    <row r="1" spans="1:35" ht="13.5" customHeight="1">
      <c r="A1" s="73"/>
      <c r="B1" s="74"/>
      <c r="D1" s="75"/>
      <c r="F1" s="73"/>
      <c r="G1" s="74"/>
      <c r="I1" s="76" t="s">
        <v>121</v>
      </c>
      <c r="J1" s="76" t="s">
        <v>1103</v>
      </c>
      <c r="M1" s="76" t="s">
        <v>40</v>
      </c>
      <c r="N1" s="76" t="s">
        <v>150</v>
      </c>
      <c r="S1" s="76" t="s">
        <v>40</v>
      </c>
      <c r="T1" s="76" t="s">
        <v>150</v>
      </c>
      <c r="U1" s="72"/>
      <c r="X1" s="76" t="s">
        <v>39</v>
      </c>
      <c r="Y1" s="76" t="s">
        <v>203</v>
      </c>
      <c r="Z1" s="72"/>
      <c r="AB1" s="76" t="s">
        <v>39</v>
      </c>
      <c r="AC1" s="76" t="s">
        <v>1104</v>
      </c>
      <c r="AD1" s="72"/>
      <c r="AE1" s="76" t="s">
        <v>39</v>
      </c>
      <c r="AF1" s="76" t="s">
        <v>1104</v>
      </c>
      <c r="AH1" s="76" t="s">
        <v>39</v>
      </c>
      <c r="AI1" s="76" t="s">
        <v>1104</v>
      </c>
    </row>
    <row r="2" spans="1:35" ht="13.5" customHeight="1">
      <c r="A2" s="73"/>
      <c r="B2" s="74"/>
      <c r="D2" s="75"/>
      <c r="F2" s="73"/>
      <c r="G2" s="74"/>
      <c r="I2" s="73"/>
      <c r="J2" s="74"/>
      <c r="M2" s="73"/>
      <c r="N2" s="74"/>
      <c r="S2" s="73"/>
      <c r="T2" s="74"/>
      <c r="U2" s="72"/>
      <c r="X2" s="76" t="s">
        <v>40</v>
      </c>
      <c r="Y2" s="76" t="s">
        <v>150</v>
      </c>
      <c r="Z2" s="72"/>
      <c r="AB2" s="76" t="s">
        <v>40</v>
      </c>
      <c r="AC2" s="76" t="s">
        <v>150</v>
      </c>
      <c r="AD2" s="72"/>
      <c r="AE2" s="76" t="s">
        <v>40</v>
      </c>
      <c r="AF2" s="76" t="s">
        <v>150</v>
      </c>
      <c r="AH2" s="76" t="s">
        <v>40</v>
      </c>
      <c r="AI2" s="76" t="s">
        <v>150</v>
      </c>
    </row>
    <row r="3" spans="1:35" ht="13.5" customHeight="1">
      <c r="A3" s="77" t="s">
        <v>97</v>
      </c>
      <c r="B3" s="77" t="s">
        <v>40</v>
      </c>
      <c r="C3" s="77" t="s">
        <v>1105</v>
      </c>
      <c r="D3" s="78" t="s">
        <v>1106</v>
      </c>
      <c r="F3" s="77" t="s">
        <v>40</v>
      </c>
      <c r="G3" s="78" t="s">
        <v>1106</v>
      </c>
      <c r="I3" s="77" t="s">
        <v>39</v>
      </c>
      <c r="J3" s="78" t="s">
        <v>1106</v>
      </c>
      <c r="M3" s="77" t="s">
        <v>208</v>
      </c>
      <c r="N3" s="79"/>
      <c r="S3" s="77" t="s">
        <v>1107</v>
      </c>
      <c r="T3" s="78" t="s">
        <v>1106</v>
      </c>
      <c r="Z3" s="72"/>
      <c r="AB3" s="72"/>
      <c r="AC3" s="72"/>
      <c r="AD3" s="72"/>
      <c r="AE3" s="72"/>
      <c r="AF3" s="72"/>
      <c r="AH3" s="72"/>
      <c r="AI3" s="72"/>
    </row>
    <row r="4" spans="1:35" ht="13.5" customHeight="1">
      <c r="A4" s="77" t="s">
        <v>276</v>
      </c>
      <c r="B4" s="77" t="s">
        <v>150</v>
      </c>
      <c r="C4" s="77">
        <v>12</v>
      </c>
      <c r="D4" s="80">
        <v>1</v>
      </c>
      <c r="F4" s="77" t="s">
        <v>150</v>
      </c>
      <c r="G4" s="80">
        <v>68</v>
      </c>
      <c r="I4" s="77" t="s">
        <v>161</v>
      </c>
      <c r="J4" s="80">
        <v>7</v>
      </c>
      <c r="M4" s="77" t="s">
        <v>1106</v>
      </c>
      <c r="N4" s="81" t="s">
        <v>1108</v>
      </c>
      <c r="O4" s="72"/>
      <c r="S4" s="77" t="s">
        <v>468</v>
      </c>
      <c r="T4" s="80">
        <v>2</v>
      </c>
      <c r="X4" s="77" t="s">
        <v>97</v>
      </c>
      <c r="Y4" s="77" t="s">
        <v>127</v>
      </c>
      <c r="Z4" s="78" t="s">
        <v>1106</v>
      </c>
      <c r="AB4" s="77" t="s">
        <v>104</v>
      </c>
      <c r="AC4" s="78" t="s">
        <v>1106</v>
      </c>
      <c r="AE4" s="77" t="s">
        <v>127</v>
      </c>
      <c r="AF4" s="78" t="s">
        <v>1106</v>
      </c>
      <c r="AH4" s="77" t="s">
        <v>116</v>
      </c>
      <c r="AI4" s="78" t="s">
        <v>1106</v>
      </c>
    </row>
    <row r="5" spans="1:35" ht="14.25">
      <c r="A5" s="82"/>
      <c r="B5" s="82"/>
      <c r="C5" s="83">
        <v>13</v>
      </c>
      <c r="D5" s="84">
        <v>1</v>
      </c>
      <c r="F5" s="83" t="s">
        <v>160</v>
      </c>
      <c r="G5" s="84">
        <v>13</v>
      </c>
      <c r="I5" s="83" t="s">
        <v>203</v>
      </c>
      <c r="J5" s="84">
        <v>6</v>
      </c>
      <c r="M5" s="85">
        <v>68</v>
      </c>
      <c r="N5" s="86">
        <v>137</v>
      </c>
      <c r="O5" s="72"/>
      <c r="S5" s="83" t="s">
        <v>176</v>
      </c>
      <c r="T5" s="84">
        <v>3</v>
      </c>
      <c r="X5" s="77" t="s">
        <v>712</v>
      </c>
      <c r="Y5" s="77" t="s">
        <v>622</v>
      </c>
      <c r="Z5" s="80">
        <v>2</v>
      </c>
      <c r="AB5" s="77" t="s">
        <v>1109</v>
      </c>
      <c r="AC5" s="80">
        <v>1</v>
      </c>
      <c r="AE5" s="77" t="s">
        <v>1110</v>
      </c>
      <c r="AF5" s="80">
        <v>48</v>
      </c>
      <c r="AH5" s="77" t="s">
        <v>1063</v>
      </c>
      <c r="AI5" s="80">
        <v>1</v>
      </c>
    </row>
    <row r="6" spans="1:35" ht="13.5" customHeight="1">
      <c r="A6" s="82"/>
      <c r="B6" s="82"/>
      <c r="C6" s="83">
        <v>14</v>
      </c>
      <c r="D6" s="84">
        <v>1</v>
      </c>
      <c r="F6" s="87" t="s">
        <v>1111</v>
      </c>
      <c r="G6" s="88">
        <v>81</v>
      </c>
      <c r="I6" s="83" t="s">
        <v>128</v>
      </c>
      <c r="J6" s="84">
        <v>3</v>
      </c>
      <c r="S6" s="83" t="s">
        <v>138</v>
      </c>
      <c r="T6" s="84">
        <v>63</v>
      </c>
      <c r="X6" s="77" t="s">
        <v>561</v>
      </c>
      <c r="Y6" s="77" t="s">
        <v>1110</v>
      </c>
      <c r="Z6" s="80">
        <v>1</v>
      </c>
      <c r="AB6" s="83" t="s">
        <v>1110</v>
      </c>
      <c r="AC6" s="84">
        <v>15</v>
      </c>
      <c r="AE6" s="83" t="s">
        <v>1112</v>
      </c>
      <c r="AF6" s="84">
        <v>7</v>
      </c>
      <c r="AH6" s="83" t="s">
        <v>143</v>
      </c>
      <c r="AI6" s="84">
        <v>67</v>
      </c>
    </row>
    <row r="7" spans="1:35" ht="13.5" customHeight="1">
      <c r="A7" s="82"/>
      <c r="B7" s="82"/>
      <c r="C7" s="83">
        <v>15</v>
      </c>
      <c r="D7" s="84">
        <v>1</v>
      </c>
      <c r="F7" s="89"/>
      <c r="G7" s="72"/>
      <c r="I7" s="83" t="s">
        <v>303</v>
      </c>
      <c r="J7" s="84">
        <v>2</v>
      </c>
      <c r="S7" s="87" t="s">
        <v>1111</v>
      </c>
      <c r="T7" s="88">
        <v>68</v>
      </c>
      <c r="X7" s="82"/>
      <c r="Y7" s="83" t="s">
        <v>622</v>
      </c>
      <c r="Z7" s="84">
        <v>1</v>
      </c>
      <c r="AB7" s="83" t="s">
        <v>1112</v>
      </c>
      <c r="AC7" s="84">
        <v>39</v>
      </c>
      <c r="AE7" s="83" t="s">
        <v>622</v>
      </c>
      <c r="AF7" s="84">
        <v>13</v>
      </c>
      <c r="AH7" s="87" t="s">
        <v>1111</v>
      </c>
      <c r="AI7" s="88">
        <v>68</v>
      </c>
    </row>
    <row r="8" spans="1:35" ht="13.5" customHeight="1">
      <c r="A8" s="82"/>
      <c r="B8" s="82"/>
      <c r="C8" s="83">
        <v>17</v>
      </c>
      <c r="D8" s="84">
        <v>1</v>
      </c>
      <c r="I8" s="83" t="s">
        <v>496</v>
      </c>
      <c r="J8" s="84">
        <v>2</v>
      </c>
      <c r="S8" s="73"/>
      <c r="T8" s="72"/>
      <c r="X8" s="77" t="s">
        <v>952</v>
      </c>
      <c r="Y8" s="77" t="s">
        <v>622</v>
      </c>
      <c r="Z8" s="80">
        <v>1</v>
      </c>
      <c r="AB8" s="83" t="s">
        <v>1113</v>
      </c>
      <c r="AC8" s="84">
        <v>2</v>
      </c>
      <c r="AE8" s="87" t="s">
        <v>1111</v>
      </c>
      <c r="AF8" s="88">
        <v>68</v>
      </c>
      <c r="AH8" s="73"/>
      <c r="AI8" s="72"/>
    </row>
    <row r="9" spans="1:35" ht="13.5" customHeight="1">
      <c r="A9" s="82"/>
      <c r="B9" s="82"/>
      <c r="C9" s="83">
        <v>18</v>
      </c>
      <c r="D9" s="84">
        <v>1</v>
      </c>
      <c r="I9" s="83" t="s">
        <v>222</v>
      </c>
      <c r="J9" s="84">
        <v>2</v>
      </c>
      <c r="X9" s="77" t="s">
        <v>774</v>
      </c>
      <c r="Y9" s="77" t="s">
        <v>622</v>
      </c>
      <c r="Z9" s="80">
        <v>1</v>
      </c>
      <c r="AB9" s="83" t="s">
        <v>622</v>
      </c>
      <c r="AC9" s="84">
        <v>11</v>
      </c>
      <c r="AE9" s="73"/>
      <c r="AF9" s="72"/>
    </row>
    <row r="10" spans="1:35" ht="13.5" customHeight="1">
      <c r="A10" s="82"/>
      <c r="B10" s="82"/>
      <c r="C10" s="83">
        <v>19</v>
      </c>
      <c r="D10" s="84">
        <v>1</v>
      </c>
      <c r="I10" s="83" t="s">
        <v>847</v>
      </c>
      <c r="J10" s="84">
        <v>1</v>
      </c>
      <c r="X10" s="77" t="s">
        <v>380</v>
      </c>
      <c r="Y10" s="77" t="s">
        <v>1110</v>
      </c>
      <c r="Z10" s="80">
        <v>1</v>
      </c>
      <c r="AB10" s="87" t="s">
        <v>1111</v>
      </c>
      <c r="AC10" s="88">
        <v>68</v>
      </c>
      <c r="AH10" s="72"/>
      <c r="AI10" s="72"/>
    </row>
    <row r="11" spans="1:35" ht="13.5" customHeight="1">
      <c r="A11" s="82"/>
      <c r="B11" s="82"/>
      <c r="C11" s="83">
        <v>44</v>
      </c>
      <c r="D11" s="84">
        <v>1</v>
      </c>
      <c r="I11" s="83" t="s">
        <v>421</v>
      </c>
      <c r="J11" s="84">
        <v>1</v>
      </c>
      <c r="X11" s="77" t="s">
        <v>518</v>
      </c>
      <c r="Y11" s="77" t="s">
        <v>622</v>
      </c>
      <c r="Z11" s="80">
        <v>1</v>
      </c>
      <c r="AB11" s="73"/>
      <c r="AC11" s="72"/>
      <c r="AH11" s="72"/>
      <c r="AI11" s="72"/>
    </row>
    <row r="12" spans="1:35" ht="13.5" customHeight="1">
      <c r="A12" s="82"/>
      <c r="B12" s="82"/>
      <c r="C12" s="83">
        <v>45</v>
      </c>
      <c r="D12" s="84">
        <v>1</v>
      </c>
      <c r="I12" s="87" t="s">
        <v>1111</v>
      </c>
      <c r="J12" s="88">
        <v>24</v>
      </c>
      <c r="X12" s="77" t="s">
        <v>806</v>
      </c>
      <c r="Y12" s="77" t="s">
        <v>1110</v>
      </c>
      <c r="Z12" s="80">
        <v>1</v>
      </c>
      <c r="AE12" s="72"/>
      <c r="AF12" s="72"/>
      <c r="AH12" s="72"/>
      <c r="AI12" s="72"/>
    </row>
    <row r="13" spans="1:35" ht="13.5" customHeight="1">
      <c r="A13" s="82"/>
      <c r="B13" s="82"/>
      <c r="C13" s="83">
        <v>81</v>
      </c>
      <c r="D13" s="84">
        <v>1</v>
      </c>
      <c r="I13" s="72"/>
      <c r="J13" s="72"/>
      <c r="X13" s="77" t="s">
        <v>276</v>
      </c>
      <c r="Y13" s="77" t="s">
        <v>622</v>
      </c>
      <c r="Z13" s="80">
        <v>1</v>
      </c>
      <c r="AE13" s="72"/>
      <c r="AF13" s="72"/>
      <c r="AH13" s="72"/>
      <c r="AI13" s="72"/>
    </row>
    <row r="14" spans="1:35" ht="13.5" customHeight="1">
      <c r="A14" s="82"/>
      <c r="B14" s="77" t="s">
        <v>160</v>
      </c>
      <c r="C14" s="77">
        <v>16</v>
      </c>
      <c r="D14" s="80">
        <v>1</v>
      </c>
      <c r="I14" s="73"/>
      <c r="J14" s="72"/>
      <c r="X14" s="77" t="s">
        <v>411</v>
      </c>
      <c r="Y14" s="77" t="s">
        <v>622</v>
      </c>
      <c r="Z14" s="80">
        <v>1</v>
      </c>
      <c r="AE14" s="72"/>
      <c r="AF14" s="72"/>
      <c r="AH14" s="72"/>
      <c r="AI14" s="72"/>
    </row>
    <row r="15" spans="1:35" ht="13.5" customHeight="1">
      <c r="A15" s="82"/>
      <c r="B15" s="82"/>
      <c r="C15" s="83">
        <v>46</v>
      </c>
      <c r="D15" s="84">
        <v>1</v>
      </c>
      <c r="M15" s="72"/>
      <c r="N15" s="72"/>
      <c r="X15" s="77" t="s">
        <v>626</v>
      </c>
      <c r="Y15" s="77" t="s">
        <v>622</v>
      </c>
      <c r="Z15" s="80">
        <v>1</v>
      </c>
      <c r="AE15" s="72"/>
      <c r="AF15" s="72"/>
      <c r="AH15" s="72"/>
      <c r="AI15" s="72"/>
    </row>
    <row r="16" spans="1:35" ht="13.5" customHeight="1">
      <c r="A16" s="77" t="s">
        <v>1114</v>
      </c>
      <c r="B16" s="90"/>
      <c r="C16" s="90"/>
      <c r="D16" s="80">
        <v>12</v>
      </c>
      <c r="M16" s="72"/>
      <c r="N16" s="72"/>
      <c r="X16" s="87" t="s">
        <v>1111</v>
      </c>
      <c r="Y16" s="91"/>
      <c r="Z16" s="88">
        <v>12</v>
      </c>
      <c r="AE16" s="72"/>
      <c r="AF16" s="72"/>
      <c r="AH16" s="72"/>
      <c r="AI16" s="72"/>
    </row>
    <row r="17" spans="1:35" ht="13.5" customHeight="1">
      <c r="A17" s="77" t="s">
        <v>819</v>
      </c>
      <c r="B17" s="77" t="s">
        <v>150</v>
      </c>
      <c r="C17" s="77">
        <v>66</v>
      </c>
      <c r="D17" s="80">
        <v>1</v>
      </c>
      <c r="M17" s="72"/>
      <c r="N17" s="72"/>
      <c r="X17" s="73"/>
      <c r="Y17" s="73"/>
      <c r="Z17" s="72"/>
      <c r="AE17" s="72"/>
      <c r="AF17" s="72"/>
      <c r="AH17" s="72"/>
      <c r="AI17" s="72"/>
    </row>
    <row r="18" spans="1:35" ht="13.5" customHeight="1">
      <c r="A18" s="82"/>
      <c r="B18" s="82"/>
      <c r="C18" s="83">
        <v>67</v>
      </c>
      <c r="D18" s="84">
        <v>1</v>
      </c>
      <c r="M18" s="72"/>
      <c r="N18" s="72"/>
      <c r="X18" s="72"/>
      <c r="Y18" s="72"/>
      <c r="Z18" s="72"/>
      <c r="AE18" s="72"/>
      <c r="AF18" s="72"/>
      <c r="AH18" s="72"/>
      <c r="AI18" s="72"/>
    </row>
    <row r="19" spans="1:35" ht="13.5" customHeight="1">
      <c r="A19" s="82"/>
      <c r="B19" s="82"/>
      <c r="C19" s="83">
        <v>68</v>
      </c>
      <c r="D19" s="84">
        <v>1</v>
      </c>
      <c r="M19" s="72"/>
      <c r="N19" s="72"/>
      <c r="X19" s="72"/>
      <c r="Y19" s="72"/>
      <c r="Z19" s="72"/>
      <c r="AE19" s="72"/>
      <c r="AF19" s="72"/>
      <c r="AH19" s="72"/>
      <c r="AI19" s="72"/>
    </row>
    <row r="20" spans="1:35" ht="13.5" customHeight="1">
      <c r="A20" s="82"/>
      <c r="B20" s="82"/>
      <c r="C20" s="83">
        <v>69</v>
      </c>
      <c r="D20" s="84">
        <v>1</v>
      </c>
      <c r="M20" s="72"/>
      <c r="N20" s="72"/>
      <c r="X20" s="72"/>
      <c r="Y20" s="72"/>
      <c r="Z20" s="72"/>
      <c r="AB20" s="75" t="s">
        <v>104</v>
      </c>
      <c r="AC20" s="75" t="s">
        <v>1115</v>
      </c>
      <c r="AD20" s="75" t="s">
        <v>1116</v>
      </c>
      <c r="AE20" s="72"/>
      <c r="AF20" s="72"/>
      <c r="AH20" s="72"/>
      <c r="AI20" s="72"/>
    </row>
    <row r="21" spans="1:35" ht="13.5" customHeight="1">
      <c r="A21" s="82"/>
      <c r="B21" s="82"/>
      <c r="C21" s="83">
        <v>70</v>
      </c>
      <c r="D21" s="84">
        <v>1</v>
      </c>
      <c r="M21" s="72"/>
      <c r="N21" s="72"/>
      <c r="X21" s="72"/>
      <c r="Y21" s="72"/>
      <c r="Z21" s="72"/>
      <c r="AB21" s="70" t="s">
        <v>1113</v>
      </c>
      <c r="AC21" s="70">
        <v>2</v>
      </c>
      <c r="AE21" s="72"/>
      <c r="AF21" s="72"/>
      <c r="AH21" s="72"/>
      <c r="AI21" s="72"/>
    </row>
    <row r="22" spans="1:35" ht="13.5" customHeight="1">
      <c r="A22" s="82"/>
      <c r="B22" s="82"/>
      <c r="C22" s="83">
        <v>71</v>
      </c>
      <c r="D22" s="84">
        <v>1</v>
      </c>
      <c r="M22" s="72"/>
      <c r="N22" s="72"/>
      <c r="X22" s="72"/>
      <c r="Y22" s="72"/>
      <c r="Z22" s="72"/>
      <c r="AB22" s="70" t="s">
        <v>1109</v>
      </c>
      <c r="AC22" s="70">
        <v>1</v>
      </c>
      <c r="AE22" s="72"/>
      <c r="AF22" s="72"/>
      <c r="AH22" s="72"/>
      <c r="AI22" s="72"/>
    </row>
    <row r="23" spans="1:35" ht="13.5" customHeight="1">
      <c r="A23" s="82"/>
      <c r="B23" s="82"/>
      <c r="C23" s="83">
        <v>72</v>
      </c>
      <c r="D23" s="84">
        <v>1</v>
      </c>
      <c r="M23" s="72"/>
      <c r="N23" s="72"/>
      <c r="X23" s="72"/>
      <c r="Y23" s="72"/>
      <c r="Z23" s="72"/>
      <c r="AB23" s="70" t="s">
        <v>1112</v>
      </c>
      <c r="AC23" s="70">
        <v>39</v>
      </c>
      <c r="AD23" s="70">
        <v>7</v>
      </c>
      <c r="AE23" s="72"/>
      <c r="AF23" s="72"/>
      <c r="AH23" s="72"/>
      <c r="AI23" s="72"/>
    </row>
    <row r="24" spans="1:35" ht="13.5" customHeight="1">
      <c r="A24" s="77" t="s">
        <v>1117</v>
      </c>
      <c r="B24" s="90"/>
      <c r="C24" s="90"/>
      <c r="D24" s="80">
        <v>7</v>
      </c>
      <c r="M24" s="72"/>
      <c r="N24" s="72"/>
      <c r="X24" s="72"/>
      <c r="Y24" s="72"/>
      <c r="Z24" s="72"/>
      <c r="AB24" s="70" t="s">
        <v>1110</v>
      </c>
      <c r="AC24" s="70">
        <v>15</v>
      </c>
      <c r="AD24" s="70">
        <v>48</v>
      </c>
      <c r="AE24" s="72"/>
      <c r="AF24" s="72"/>
      <c r="AH24" s="72"/>
      <c r="AI24" s="72"/>
    </row>
    <row r="25" spans="1:35" ht="13.5" customHeight="1">
      <c r="A25" s="77" t="s">
        <v>212</v>
      </c>
      <c r="B25" s="77" t="s">
        <v>150</v>
      </c>
      <c r="C25" s="77">
        <v>8</v>
      </c>
      <c r="D25" s="80">
        <v>1</v>
      </c>
      <c r="M25" s="72"/>
      <c r="N25" s="72"/>
      <c r="X25" s="72"/>
      <c r="Y25" s="72"/>
      <c r="Z25" s="72"/>
      <c r="AB25" s="70" t="s">
        <v>622</v>
      </c>
      <c r="AC25" s="70">
        <v>11</v>
      </c>
      <c r="AD25" s="70">
        <v>13</v>
      </c>
      <c r="AE25" s="72"/>
      <c r="AF25" s="72"/>
      <c r="AH25" s="72"/>
      <c r="AI25" s="72"/>
    </row>
    <row r="26" spans="1:35" ht="13.5" customHeight="1">
      <c r="A26" s="82"/>
      <c r="B26" s="82"/>
      <c r="C26" s="83">
        <v>9</v>
      </c>
      <c r="D26" s="84">
        <v>1</v>
      </c>
      <c r="M26" s="72"/>
      <c r="N26" s="72"/>
      <c r="X26" s="72"/>
      <c r="Y26" s="72"/>
      <c r="Z26" s="72"/>
      <c r="AC26" s="70">
        <f>SUM(AC21:AC25)</f>
        <v>68</v>
      </c>
      <c r="AD26" s="72">
        <f>SUM(AD21:AD25)</f>
        <v>68</v>
      </c>
      <c r="AE26" s="72"/>
      <c r="AF26" s="72"/>
      <c r="AH26" s="72"/>
      <c r="AI26" s="72"/>
    </row>
    <row r="27" spans="1:35" ht="13.5" customHeight="1">
      <c r="A27" s="82"/>
      <c r="B27" s="82"/>
      <c r="C27" s="83">
        <v>10</v>
      </c>
      <c r="D27" s="84">
        <v>1</v>
      </c>
      <c r="M27" s="72"/>
      <c r="N27" s="72"/>
      <c r="X27" s="72"/>
      <c r="Y27" s="72"/>
      <c r="Z27" s="72"/>
      <c r="AE27" s="72"/>
      <c r="AF27" s="72"/>
      <c r="AH27" s="72"/>
      <c r="AI27" s="72"/>
    </row>
    <row r="28" spans="1:35" ht="13.5" customHeight="1">
      <c r="A28" s="82"/>
      <c r="B28" s="82"/>
      <c r="C28" s="83">
        <v>11</v>
      </c>
      <c r="D28" s="84">
        <v>1</v>
      </c>
      <c r="M28" s="72"/>
      <c r="N28" s="72"/>
      <c r="X28" s="72"/>
      <c r="Y28" s="72"/>
      <c r="Z28" s="72"/>
      <c r="AE28" s="72"/>
      <c r="AF28" s="72"/>
      <c r="AH28" s="72"/>
      <c r="AI28" s="72"/>
    </row>
    <row r="29" spans="1:35" ht="13.5" customHeight="1">
      <c r="A29" s="82"/>
      <c r="B29" s="77" t="s">
        <v>160</v>
      </c>
      <c r="C29" s="77">
        <v>7</v>
      </c>
      <c r="D29" s="80">
        <v>1</v>
      </c>
      <c r="M29" s="72"/>
      <c r="N29" s="72"/>
      <c r="X29" s="72"/>
      <c r="Y29" s="72"/>
      <c r="Z29" s="72"/>
      <c r="AE29" s="72"/>
      <c r="AF29" s="72"/>
      <c r="AH29" s="72"/>
      <c r="AI29" s="72"/>
    </row>
    <row r="30" spans="1:35" ht="13.5" customHeight="1">
      <c r="A30" s="77" t="s">
        <v>1118</v>
      </c>
      <c r="B30" s="90"/>
      <c r="C30" s="90"/>
      <c r="D30" s="80">
        <v>5</v>
      </c>
      <c r="M30" s="72"/>
      <c r="N30" s="72"/>
      <c r="X30" s="72"/>
      <c r="Y30" s="72"/>
      <c r="Z30" s="72"/>
      <c r="AB30" s="72"/>
      <c r="AC30" s="72"/>
      <c r="AD30" s="72"/>
      <c r="AE30" s="72"/>
      <c r="AF30" s="72"/>
      <c r="AH30" s="72"/>
      <c r="AI30" s="72"/>
    </row>
    <row r="31" spans="1:35" ht="13.5" customHeight="1">
      <c r="A31" s="77" t="s">
        <v>660</v>
      </c>
      <c r="B31" s="77" t="s">
        <v>150</v>
      </c>
      <c r="C31" s="77">
        <v>50</v>
      </c>
      <c r="D31" s="80">
        <v>1</v>
      </c>
      <c r="M31" s="72"/>
      <c r="N31" s="72"/>
      <c r="X31" s="72"/>
      <c r="Y31" s="72"/>
      <c r="Z31" s="72"/>
      <c r="AB31" s="72"/>
      <c r="AC31" s="72"/>
      <c r="AD31" s="72"/>
      <c r="AE31" s="72"/>
      <c r="AF31" s="72"/>
      <c r="AH31" s="72"/>
      <c r="AI31" s="72"/>
    </row>
    <row r="32" spans="1:35" ht="13.5" customHeight="1">
      <c r="A32" s="82"/>
      <c r="B32" s="82"/>
      <c r="C32" s="83">
        <v>51</v>
      </c>
      <c r="D32" s="84">
        <v>1</v>
      </c>
      <c r="M32" s="72"/>
      <c r="N32" s="72"/>
      <c r="X32" s="72"/>
      <c r="Y32" s="72"/>
      <c r="Z32" s="72"/>
      <c r="AB32" s="72"/>
      <c r="AC32" s="72"/>
      <c r="AD32" s="72"/>
      <c r="AE32" s="72"/>
      <c r="AF32" s="72"/>
      <c r="AH32" s="72"/>
      <c r="AI32" s="72"/>
    </row>
    <row r="33" spans="1:35" ht="13.5" customHeight="1">
      <c r="A33" s="82"/>
      <c r="B33" s="82"/>
      <c r="C33" s="83">
        <v>53</v>
      </c>
      <c r="D33" s="84">
        <v>1</v>
      </c>
      <c r="M33" s="72"/>
      <c r="N33" s="72"/>
      <c r="X33" s="72"/>
      <c r="Y33" s="72"/>
      <c r="Z33" s="72"/>
      <c r="AB33" s="72"/>
      <c r="AC33" s="72"/>
      <c r="AD33" s="72"/>
      <c r="AE33" s="72"/>
      <c r="AF33" s="72"/>
      <c r="AH33" s="72"/>
      <c r="AI33" s="72"/>
    </row>
    <row r="34" spans="1:35" ht="13.5" customHeight="1">
      <c r="A34" s="82"/>
      <c r="B34" s="82"/>
      <c r="C34" s="83">
        <v>76</v>
      </c>
      <c r="D34" s="84">
        <v>1</v>
      </c>
      <c r="M34" s="72"/>
      <c r="N34" s="72"/>
      <c r="X34" s="72"/>
      <c r="Y34" s="72"/>
      <c r="Z34" s="72"/>
      <c r="AB34" s="72"/>
      <c r="AC34" s="72"/>
      <c r="AD34" s="72"/>
      <c r="AE34" s="72"/>
      <c r="AF34" s="72"/>
      <c r="AH34" s="72"/>
      <c r="AI34" s="72"/>
    </row>
    <row r="35" spans="1:35" ht="13.5" customHeight="1">
      <c r="A35" s="82"/>
      <c r="B35" s="77" t="s">
        <v>160</v>
      </c>
      <c r="C35" s="77">
        <v>52</v>
      </c>
      <c r="D35" s="80">
        <v>1</v>
      </c>
      <c r="M35" s="72"/>
      <c r="N35" s="72"/>
      <c r="X35" s="72"/>
      <c r="Y35" s="72"/>
      <c r="Z35" s="72"/>
      <c r="AB35" s="72"/>
      <c r="AC35" s="72"/>
      <c r="AD35" s="72"/>
      <c r="AE35" s="72"/>
      <c r="AF35" s="72"/>
      <c r="AH35" s="72"/>
      <c r="AI35" s="72"/>
    </row>
    <row r="36" spans="1:35" ht="13.5" customHeight="1">
      <c r="A36" s="77" t="s">
        <v>1119</v>
      </c>
      <c r="B36" s="90"/>
      <c r="C36" s="90"/>
      <c r="D36" s="80">
        <v>5</v>
      </c>
      <c r="M36" s="72"/>
      <c r="N36" s="72"/>
      <c r="X36" s="72"/>
      <c r="Y36" s="72"/>
      <c r="Z36" s="72"/>
      <c r="AB36" s="72"/>
      <c r="AC36" s="72"/>
      <c r="AD36" s="72"/>
      <c r="AE36" s="72"/>
      <c r="AF36" s="72"/>
      <c r="AH36" s="72"/>
      <c r="AI36" s="72"/>
    </row>
    <row r="37" spans="1:35" ht="13.5" customHeight="1">
      <c r="A37" s="77" t="s">
        <v>486</v>
      </c>
      <c r="B37" s="77" t="s">
        <v>150</v>
      </c>
      <c r="C37" s="77">
        <v>33</v>
      </c>
      <c r="D37" s="80">
        <v>1</v>
      </c>
      <c r="M37" s="72"/>
      <c r="N37" s="72"/>
      <c r="X37" s="72"/>
      <c r="Y37" s="72"/>
      <c r="Z37" s="72"/>
      <c r="AB37" s="72"/>
      <c r="AC37" s="72"/>
      <c r="AD37" s="72"/>
      <c r="AE37" s="72"/>
      <c r="AF37" s="72"/>
      <c r="AH37" s="72"/>
      <c r="AI37" s="72"/>
    </row>
    <row r="38" spans="1:35" ht="13.5" customHeight="1">
      <c r="A38" s="82"/>
      <c r="B38" s="82"/>
      <c r="C38" s="83">
        <v>34</v>
      </c>
      <c r="D38" s="84">
        <v>1</v>
      </c>
      <c r="M38" s="72"/>
      <c r="N38" s="72"/>
      <c r="X38" s="72"/>
      <c r="Y38" s="72"/>
      <c r="Z38" s="72"/>
      <c r="AB38" s="72"/>
      <c r="AC38" s="72"/>
      <c r="AD38" s="72"/>
      <c r="AE38" s="72"/>
      <c r="AF38" s="72"/>
      <c r="AH38" s="72"/>
      <c r="AI38" s="72"/>
    </row>
    <row r="39" spans="1:35" ht="13.5" customHeight="1">
      <c r="A39" s="82"/>
      <c r="B39" s="82"/>
      <c r="C39" s="83">
        <v>36</v>
      </c>
      <c r="D39" s="84">
        <v>1</v>
      </c>
      <c r="M39" s="72"/>
      <c r="N39" s="72"/>
      <c r="X39" s="72"/>
      <c r="Y39" s="72"/>
      <c r="Z39" s="72"/>
      <c r="AB39" s="72"/>
      <c r="AC39" s="72"/>
      <c r="AD39" s="72"/>
      <c r="AE39" s="72"/>
      <c r="AF39" s="72"/>
      <c r="AH39" s="72"/>
      <c r="AI39" s="72"/>
    </row>
    <row r="40" spans="1:35" ht="13.5" customHeight="1">
      <c r="A40" s="82"/>
      <c r="B40" s="77" t="s">
        <v>160</v>
      </c>
      <c r="C40" s="77">
        <v>35</v>
      </c>
      <c r="D40" s="80">
        <v>1</v>
      </c>
      <c r="M40" s="72"/>
      <c r="N40" s="72"/>
      <c r="X40" s="72"/>
      <c r="Y40" s="72"/>
      <c r="Z40" s="72"/>
      <c r="AB40" s="72"/>
      <c r="AC40" s="72"/>
      <c r="AD40" s="72"/>
      <c r="AE40" s="72"/>
      <c r="AF40" s="72"/>
      <c r="AH40" s="72"/>
      <c r="AI40" s="72"/>
    </row>
    <row r="41" spans="1:35" ht="13.5" customHeight="1">
      <c r="A41" s="77" t="s">
        <v>1120</v>
      </c>
      <c r="B41" s="90"/>
      <c r="C41" s="90"/>
      <c r="D41" s="80">
        <v>4</v>
      </c>
      <c r="M41" s="72"/>
      <c r="N41" s="72"/>
      <c r="X41" s="72"/>
      <c r="Y41" s="72"/>
      <c r="Z41" s="72"/>
      <c r="AB41" s="72"/>
      <c r="AC41" s="72"/>
      <c r="AD41" s="72"/>
      <c r="AE41" s="72"/>
      <c r="AF41" s="72"/>
      <c r="AH41" s="72"/>
      <c r="AI41" s="72"/>
    </row>
    <row r="42" spans="1:35" ht="13.5" customHeight="1">
      <c r="A42" s="77" t="s">
        <v>162</v>
      </c>
      <c r="B42" s="77" t="s">
        <v>150</v>
      </c>
      <c r="C42" s="77">
        <v>3</v>
      </c>
      <c r="D42" s="80">
        <v>1</v>
      </c>
      <c r="M42" s="72"/>
      <c r="N42" s="72"/>
      <c r="X42" s="72"/>
      <c r="Y42" s="72"/>
      <c r="Z42" s="72"/>
      <c r="AB42" s="72"/>
      <c r="AC42" s="72"/>
      <c r="AD42" s="72"/>
      <c r="AE42" s="72"/>
      <c r="AF42" s="72"/>
      <c r="AH42" s="72"/>
      <c r="AI42" s="72"/>
    </row>
    <row r="43" spans="1:35" ht="13.5" customHeight="1">
      <c r="A43" s="82"/>
      <c r="B43" s="82"/>
      <c r="C43" s="83">
        <v>4</v>
      </c>
      <c r="D43" s="84">
        <v>1</v>
      </c>
      <c r="M43" s="72"/>
      <c r="N43" s="72"/>
      <c r="X43" s="72"/>
      <c r="Y43" s="72"/>
      <c r="Z43" s="72"/>
      <c r="AB43" s="72"/>
      <c r="AC43" s="72"/>
      <c r="AD43" s="72"/>
      <c r="AE43" s="72"/>
      <c r="AF43" s="72"/>
      <c r="AH43" s="72"/>
      <c r="AI43" s="72"/>
    </row>
    <row r="44" spans="1:35" ht="13.5" customHeight="1">
      <c r="A44" s="82"/>
      <c r="B44" s="77" t="s">
        <v>160</v>
      </c>
      <c r="C44" s="77">
        <v>5</v>
      </c>
      <c r="D44" s="80">
        <v>1</v>
      </c>
      <c r="M44" s="72"/>
      <c r="N44" s="72"/>
      <c r="X44" s="72"/>
      <c r="Y44" s="72"/>
      <c r="Z44" s="72"/>
      <c r="AB44" s="72"/>
      <c r="AC44" s="72"/>
      <c r="AD44" s="72"/>
      <c r="AE44" s="72"/>
      <c r="AF44" s="72"/>
      <c r="AH44" s="72"/>
      <c r="AI44" s="72"/>
    </row>
    <row r="45" spans="1:35" ht="13.5" customHeight="1">
      <c r="A45" s="82"/>
      <c r="B45" s="82"/>
      <c r="C45" s="83">
        <v>6</v>
      </c>
      <c r="D45" s="84">
        <v>1</v>
      </c>
      <c r="M45" s="72"/>
      <c r="N45" s="72"/>
      <c r="X45" s="72"/>
      <c r="Y45" s="72"/>
      <c r="Z45" s="72"/>
      <c r="AB45" s="72"/>
      <c r="AC45" s="72"/>
      <c r="AD45" s="72"/>
      <c r="AE45" s="72"/>
      <c r="AF45" s="72"/>
      <c r="AH45" s="72"/>
      <c r="AI45" s="72"/>
    </row>
    <row r="46" spans="1:35" ht="13.5" customHeight="1">
      <c r="A46" s="77" t="s">
        <v>1121</v>
      </c>
      <c r="B46" s="90"/>
      <c r="C46" s="90"/>
      <c r="D46" s="80">
        <v>4</v>
      </c>
      <c r="M46" s="72"/>
      <c r="N46" s="72"/>
      <c r="X46" s="72"/>
      <c r="Y46" s="72"/>
      <c r="Z46" s="72"/>
      <c r="AB46" s="72"/>
      <c r="AC46" s="72"/>
      <c r="AD46" s="72"/>
      <c r="AE46" s="72"/>
      <c r="AF46" s="72"/>
      <c r="AH46" s="72"/>
      <c r="AI46" s="72"/>
    </row>
    <row r="47" spans="1:35" ht="13.5" customHeight="1">
      <c r="A47" s="77" t="s">
        <v>712</v>
      </c>
      <c r="B47" s="77" t="s">
        <v>150</v>
      </c>
      <c r="C47" s="77">
        <v>54</v>
      </c>
      <c r="D47" s="80">
        <v>1</v>
      </c>
      <c r="M47" s="72"/>
      <c r="N47" s="72"/>
      <c r="X47" s="72"/>
      <c r="Y47" s="72"/>
      <c r="Z47" s="72"/>
      <c r="AB47" s="72"/>
      <c r="AC47" s="72"/>
      <c r="AD47" s="72"/>
      <c r="AE47" s="72"/>
      <c r="AF47" s="72"/>
      <c r="AH47" s="72"/>
      <c r="AI47" s="72"/>
    </row>
    <row r="48" spans="1:35" ht="13.5" customHeight="1">
      <c r="A48" s="82"/>
      <c r="B48" s="82"/>
      <c r="C48" s="83">
        <v>55</v>
      </c>
      <c r="D48" s="84">
        <v>1</v>
      </c>
      <c r="M48" s="72"/>
      <c r="N48" s="72"/>
      <c r="X48" s="72"/>
      <c r="Y48" s="72"/>
      <c r="Z48" s="72"/>
      <c r="AB48" s="72"/>
      <c r="AC48" s="72"/>
      <c r="AD48" s="72"/>
      <c r="AE48" s="72"/>
      <c r="AF48" s="72"/>
      <c r="AH48" s="72"/>
      <c r="AI48" s="72"/>
    </row>
    <row r="49" spans="1:35" ht="13.5" customHeight="1">
      <c r="A49" s="82"/>
      <c r="B49" s="82"/>
      <c r="C49" s="83">
        <v>56</v>
      </c>
      <c r="D49" s="84">
        <v>1</v>
      </c>
      <c r="M49" s="72"/>
      <c r="N49" s="72"/>
      <c r="X49" s="72"/>
      <c r="Y49" s="72"/>
      <c r="Z49" s="72"/>
      <c r="AB49" s="72"/>
      <c r="AC49" s="72"/>
      <c r="AD49" s="72"/>
      <c r="AE49" s="72"/>
      <c r="AF49" s="72"/>
      <c r="AH49" s="72"/>
      <c r="AI49" s="72"/>
    </row>
    <row r="50" spans="1:35" ht="13.5" customHeight="1">
      <c r="A50" s="82"/>
      <c r="B50" s="82"/>
      <c r="C50" s="83">
        <v>57</v>
      </c>
      <c r="D50" s="84">
        <v>1</v>
      </c>
      <c r="M50" s="72"/>
      <c r="N50" s="72"/>
      <c r="X50" s="72"/>
      <c r="Y50" s="72"/>
      <c r="Z50" s="72"/>
      <c r="AB50" s="72"/>
      <c r="AC50" s="72"/>
      <c r="AD50" s="72"/>
      <c r="AE50" s="72"/>
      <c r="AF50" s="72"/>
      <c r="AH50" s="72"/>
      <c r="AI50" s="72"/>
    </row>
    <row r="51" spans="1:35" ht="13.5" customHeight="1">
      <c r="A51" s="77" t="s">
        <v>1122</v>
      </c>
      <c r="B51" s="90"/>
      <c r="C51" s="90"/>
      <c r="D51" s="80">
        <v>4</v>
      </c>
      <c r="M51" s="72"/>
      <c r="N51" s="72"/>
      <c r="X51" s="72"/>
      <c r="Y51" s="72"/>
      <c r="Z51" s="72"/>
      <c r="AB51" s="72"/>
      <c r="AC51" s="72"/>
      <c r="AD51" s="72"/>
      <c r="AE51" s="72"/>
      <c r="AF51" s="72"/>
      <c r="AH51" s="72"/>
      <c r="AI51" s="72"/>
    </row>
    <row r="52" spans="1:35" ht="13.5" customHeight="1">
      <c r="A52" s="77" t="s">
        <v>753</v>
      </c>
      <c r="B52" s="77" t="s">
        <v>150</v>
      </c>
      <c r="C52" s="77">
        <v>58</v>
      </c>
      <c r="D52" s="80">
        <v>1</v>
      </c>
      <c r="M52" s="72"/>
      <c r="N52" s="72"/>
      <c r="X52" s="72"/>
      <c r="Y52" s="72"/>
      <c r="Z52" s="72"/>
      <c r="AB52" s="72"/>
      <c r="AC52" s="72"/>
      <c r="AD52" s="72"/>
      <c r="AE52" s="72"/>
      <c r="AF52" s="72"/>
      <c r="AH52" s="72"/>
      <c r="AI52" s="72"/>
    </row>
    <row r="53" spans="1:35" ht="13.5" customHeight="1">
      <c r="A53" s="82"/>
      <c r="B53" s="82"/>
      <c r="C53" s="83">
        <v>78</v>
      </c>
      <c r="D53" s="84">
        <v>1</v>
      </c>
      <c r="M53" s="72"/>
      <c r="N53" s="72"/>
      <c r="X53" s="72"/>
      <c r="Y53" s="72"/>
      <c r="Z53" s="72"/>
      <c r="AB53" s="72"/>
      <c r="AC53" s="72"/>
      <c r="AD53" s="72"/>
      <c r="AE53" s="72"/>
      <c r="AF53" s="72"/>
      <c r="AH53" s="72"/>
      <c r="AI53" s="72"/>
    </row>
    <row r="54" spans="1:35" ht="13.5" customHeight="1">
      <c r="A54" s="82"/>
      <c r="B54" s="77" t="s">
        <v>160</v>
      </c>
      <c r="C54" s="77">
        <v>59</v>
      </c>
      <c r="D54" s="80">
        <v>1</v>
      </c>
      <c r="M54" s="72"/>
      <c r="N54" s="72"/>
      <c r="X54" s="72"/>
      <c r="Y54" s="72"/>
      <c r="Z54" s="72"/>
      <c r="AB54" s="72"/>
      <c r="AC54" s="72"/>
      <c r="AD54" s="72"/>
      <c r="AE54" s="72"/>
      <c r="AF54" s="72"/>
      <c r="AH54" s="72"/>
      <c r="AI54" s="72"/>
    </row>
    <row r="55" spans="1:35" ht="13.5" customHeight="1">
      <c r="A55" s="82"/>
      <c r="B55" s="82"/>
      <c r="C55" s="83">
        <v>60</v>
      </c>
      <c r="D55" s="84">
        <v>1</v>
      </c>
      <c r="M55" s="72"/>
      <c r="N55" s="72"/>
      <c r="X55" s="72"/>
      <c r="Y55" s="72"/>
      <c r="Z55" s="72"/>
      <c r="AB55" s="72"/>
      <c r="AC55" s="72"/>
      <c r="AD55" s="72"/>
      <c r="AE55" s="72"/>
      <c r="AF55" s="72"/>
      <c r="AH55" s="72"/>
      <c r="AI55" s="72"/>
    </row>
    <row r="56" spans="1:35" ht="13.5" customHeight="1">
      <c r="A56" s="77" t="s">
        <v>1123</v>
      </c>
      <c r="B56" s="90"/>
      <c r="C56" s="90"/>
      <c r="D56" s="80">
        <v>4</v>
      </c>
      <c r="M56" s="72"/>
      <c r="N56" s="72"/>
      <c r="X56" s="72"/>
      <c r="Y56" s="72"/>
      <c r="Z56" s="72"/>
      <c r="AB56" s="72"/>
      <c r="AC56" s="72"/>
      <c r="AD56" s="72"/>
      <c r="AE56" s="72"/>
      <c r="AF56" s="72"/>
      <c r="AH56" s="72"/>
      <c r="AI56" s="72"/>
    </row>
    <row r="57" spans="1:35" ht="13.5" customHeight="1">
      <c r="A57" s="77" t="s">
        <v>411</v>
      </c>
      <c r="B57" s="77" t="s">
        <v>150</v>
      </c>
      <c r="C57" s="77">
        <v>27</v>
      </c>
      <c r="D57" s="80">
        <v>1</v>
      </c>
      <c r="M57" s="72"/>
      <c r="N57" s="72"/>
      <c r="X57" s="72"/>
      <c r="Y57" s="72"/>
      <c r="Z57" s="72"/>
      <c r="AB57" s="72"/>
      <c r="AC57" s="72"/>
      <c r="AD57" s="72"/>
      <c r="AE57" s="72"/>
      <c r="AF57" s="72"/>
      <c r="AH57" s="72"/>
      <c r="AI57" s="72"/>
    </row>
    <row r="58" spans="1:35" ht="13.5" customHeight="1">
      <c r="A58" s="82"/>
      <c r="B58" s="82"/>
      <c r="C58" s="83">
        <v>28</v>
      </c>
      <c r="D58" s="84">
        <v>1</v>
      </c>
      <c r="M58" s="72"/>
      <c r="N58" s="72"/>
      <c r="X58" s="72"/>
      <c r="Y58" s="72"/>
      <c r="Z58" s="72"/>
      <c r="AB58" s="72"/>
      <c r="AC58" s="72"/>
      <c r="AD58" s="72"/>
      <c r="AE58" s="72"/>
      <c r="AF58" s="72"/>
      <c r="AH58" s="72"/>
      <c r="AI58" s="72"/>
    </row>
    <row r="59" spans="1:35" ht="13.5" customHeight="1">
      <c r="A59" s="82"/>
      <c r="B59" s="82"/>
      <c r="C59" s="83">
        <v>29</v>
      </c>
      <c r="D59" s="84">
        <v>1</v>
      </c>
      <c r="M59" s="72"/>
      <c r="N59" s="72"/>
      <c r="X59" s="72"/>
      <c r="Y59" s="72"/>
      <c r="Z59" s="72"/>
      <c r="AB59" s="72"/>
      <c r="AC59" s="72"/>
      <c r="AD59" s="72"/>
      <c r="AE59" s="72"/>
      <c r="AF59" s="72"/>
      <c r="AH59" s="72"/>
      <c r="AI59" s="72"/>
    </row>
    <row r="60" spans="1:35" ht="13.5" customHeight="1">
      <c r="A60" s="82"/>
      <c r="B60" s="82"/>
      <c r="C60" s="83">
        <v>30</v>
      </c>
      <c r="D60" s="84">
        <v>1</v>
      </c>
      <c r="M60" s="72"/>
      <c r="N60" s="72"/>
      <c r="X60" s="72"/>
      <c r="Y60" s="72"/>
      <c r="Z60" s="72"/>
      <c r="AB60" s="72"/>
      <c r="AC60" s="72"/>
      <c r="AD60" s="72"/>
      <c r="AE60" s="72"/>
      <c r="AF60" s="72"/>
      <c r="AH60" s="72"/>
      <c r="AI60" s="72"/>
    </row>
    <row r="61" spans="1:35" ht="13.5" customHeight="1">
      <c r="A61" s="77" t="s">
        <v>1124</v>
      </c>
      <c r="B61" s="90"/>
      <c r="C61" s="90"/>
      <c r="D61" s="80">
        <v>4</v>
      </c>
      <c r="M61" s="72"/>
      <c r="N61" s="72"/>
      <c r="X61" s="72"/>
      <c r="Y61" s="72"/>
      <c r="Z61" s="72"/>
      <c r="AB61" s="72"/>
      <c r="AC61" s="72"/>
      <c r="AD61" s="72"/>
      <c r="AE61" s="72"/>
      <c r="AF61" s="72"/>
      <c r="AH61" s="72"/>
      <c r="AI61" s="72"/>
    </row>
    <row r="62" spans="1:35" ht="13.5" customHeight="1">
      <c r="A62" s="77" t="s">
        <v>380</v>
      </c>
      <c r="B62" s="77" t="s">
        <v>150</v>
      </c>
      <c r="C62" s="77">
        <v>23</v>
      </c>
      <c r="D62" s="80">
        <v>1</v>
      </c>
      <c r="M62" s="72"/>
      <c r="N62" s="72"/>
      <c r="X62" s="72"/>
      <c r="Y62" s="72"/>
      <c r="Z62" s="72"/>
      <c r="AB62" s="72"/>
      <c r="AC62" s="72"/>
      <c r="AD62" s="72"/>
      <c r="AE62" s="72"/>
      <c r="AF62" s="72"/>
      <c r="AH62" s="72"/>
      <c r="AI62" s="72"/>
    </row>
    <row r="63" spans="1:35" ht="13.5" customHeight="1">
      <c r="A63" s="82"/>
      <c r="B63" s="82"/>
      <c r="C63" s="83">
        <v>24</v>
      </c>
      <c r="D63" s="84">
        <v>1</v>
      </c>
      <c r="M63" s="72"/>
      <c r="N63" s="72"/>
      <c r="X63" s="72"/>
      <c r="Y63" s="72"/>
      <c r="Z63" s="72"/>
      <c r="AB63" s="72"/>
      <c r="AC63" s="72"/>
      <c r="AD63" s="72"/>
      <c r="AE63" s="72"/>
      <c r="AF63" s="72"/>
      <c r="AH63" s="72"/>
      <c r="AI63" s="72"/>
    </row>
    <row r="64" spans="1:35" ht="13.5" customHeight="1">
      <c r="A64" s="82"/>
      <c r="B64" s="82"/>
      <c r="C64" s="83">
        <v>25</v>
      </c>
      <c r="D64" s="84">
        <v>1</v>
      </c>
      <c r="M64" s="72"/>
      <c r="N64" s="72"/>
      <c r="X64" s="72"/>
      <c r="Y64" s="72"/>
      <c r="Z64" s="72"/>
      <c r="AB64" s="72"/>
      <c r="AC64" s="72"/>
      <c r="AD64" s="72"/>
      <c r="AE64" s="72"/>
      <c r="AF64" s="72"/>
      <c r="AH64" s="72"/>
      <c r="AI64" s="72"/>
    </row>
    <row r="65" spans="1:35" ht="13.5" customHeight="1">
      <c r="A65" s="82"/>
      <c r="B65" s="82"/>
      <c r="C65" s="83">
        <v>26</v>
      </c>
      <c r="D65" s="84">
        <v>1</v>
      </c>
      <c r="M65" s="72"/>
      <c r="N65" s="72"/>
      <c r="X65" s="72"/>
      <c r="Y65" s="72"/>
      <c r="Z65" s="72"/>
      <c r="AB65" s="72"/>
      <c r="AC65" s="72"/>
      <c r="AD65" s="72"/>
      <c r="AE65" s="72"/>
      <c r="AF65" s="72"/>
      <c r="AH65" s="72"/>
      <c r="AI65" s="72"/>
    </row>
    <row r="66" spans="1:35" ht="13.5" customHeight="1">
      <c r="A66" s="77" t="s">
        <v>1125</v>
      </c>
      <c r="B66" s="90"/>
      <c r="C66" s="90"/>
      <c r="D66" s="80">
        <v>4</v>
      </c>
      <c r="M66" s="72"/>
      <c r="N66" s="72"/>
      <c r="X66" s="72"/>
      <c r="Y66" s="72"/>
      <c r="Z66" s="72"/>
      <c r="AB66" s="72"/>
      <c r="AC66" s="72"/>
      <c r="AD66" s="72"/>
      <c r="AE66" s="72"/>
      <c r="AF66" s="72"/>
      <c r="AH66" s="72"/>
      <c r="AI66" s="72"/>
    </row>
    <row r="67" spans="1:35" ht="13.5" customHeight="1">
      <c r="A67" s="77" t="s">
        <v>518</v>
      </c>
      <c r="B67" s="77" t="s">
        <v>150</v>
      </c>
      <c r="C67" s="77">
        <v>37</v>
      </c>
      <c r="D67" s="80">
        <v>1</v>
      </c>
      <c r="M67" s="72"/>
      <c r="N67" s="72"/>
      <c r="X67" s="72"/>
      <c r="Y67" s="72"/>
      <c r="Z67" s="72"/>
      <c r="AB67" s="72"/>
      <c r="AC67" s="72"/>
      <c r="AD67" s="72"/>
      <c r="AE67" s="72"/>
      <c r="AF67" s="72"/>
      <c r="AH67" s="72"/>
      <c r="AI67" s="72"/>
    </row>
    <row r="68" spans="1:35" ht="13.5" customHeight="1">
      <c r="A68" s="82"/>
      <c r="B68" s="82"/>
      <c r="C68" s="83">
        <v>38</v>
      </c>
      <c r="D68" s="84">
        <v>1</v>
      </c>
      <c r="M68" s="72"/>
      <c r="N68" s="72"/>
      <c r="X68" s="72"/>
      <c r="Y68" s="72"/>
      <c r="Z68" s="72"/>
      <c r="AB68" s="72"/>
      <c r="AC68" s="72"/>
      <c r="AD68" s="72"/>
      <c r="AE68" s="72"/>
      <c r="AF68" s="72"/>
      <c r="AH68" s="72"/>
      <c r="AI68" s="72"/>
    </row>
    <row r="69" spans="1:35" ht="13.5" customHeight="1">
      <c r="A69" s="82"/>
      <c r="B69" s="82"/>
      <c r="C69" s="83">
        <v>39</v>
      </c>
      <c r="D69" s="84">
        <v>1</v>
      </c>
      <c r="M69" s="72"/>
      <c r="N69" s="72"/>
      <c r="X69" s="72"/>
      <c r="Y69" s="72"/>
      <c r="Z69" s="72"/>
      <c r="AB69" s="72"/>
      <c r="AC69" s="72"/>
      <c r="AD69" s="72"/>
      <c r="AE69" s="72"/>
      <c r="AF69" s="72"/>
      <c r="AH69" s="72"/>
      <c r="AI69" s="72"/>
    </row>
    <row r="70" spans="1:35" ht="13.5" customHeight="1">
      <c r="A70" s="82"/>
      <c r="B70" s="82"/>
      <c r="C70" s="83">
        <v>40</v>
      </c>
      <c r="D70" s="84">
        <v>1</v>
      </c>
      <c r="M70" s="72"/>
      <c r="N70" s="72"/>
      <c r="X70" s="72"/>
      <c r="Y70" s="72"/>
      <c r="Z70" s="72"/>
      <c r="AB70" s="72"/>
      <c r="AC70" s="72"/>
      <c r="AD70" s="72"/>
      <c r="AE70" s="72"/>
      <c r="AF70" s="72"/>
      <c r="AH70" s="72"/>
      <c r="AI70" s="72"/>
    </row>
    <row r="71" spans="1:35" ht="13.5" customHeight="1">
      <c r="A71" s="77" t="s">
        <v>1126</v>
      </c>
      <c r="B71" s="90"/>
      <c r="C71" s="90"/>
      <c r="D71" s="80">
        <v>4</v>
      </c>
      <c r="M71" s="72"/>
      <c r="N71" s="72"/>
      <c r="X71" s="72"/>
      <c r="Y71" s="72"/>
      <c r="Z71" s="72"/>
      <c r="AB71" s="72"/>
      <c r="AC71" s="72"/>
      <c r="AD71" s="72"/>
      <c r="AE71" s="72"/>
      <c r="AF71" s="72"/>
      <c r="AH71" s="72"/>
      <c r="AI71" s="72"/>
    </row>
    <row r="72" spans="1:35" ht="13.5" customHeight="1">
      <c r="A72" s="77" t="s">
        <v>561</v>
      </c>
      <c r="B72" s="77" t="s">
        <v>150</v>
      </c>
      <c r="C72" s="77">
        <v>41</v>
      </c>
      <c r="D72" s="80">
        <v>1</v>
      </c>
      <c r="M72" s="72"/>
      <c r="N72" s="72"/>
      <c r="X72" s="72"/>
      <c r="Y72" s="72"/>
      <c r="Z72" s="72"/>
      <c r="AB72" s="72"/>
      <c r="AC72" s="72"/>
      <c r="AD72" s="72"/>
      <c r="AE72" s="72"/>
      <c r="AF72" s="72"/>
      <c r="AH72" s="72"/>
      <c r="AI72" s="72"/>
    </row>
    <row r="73" spans="1:35" ht="13.5" customHeight="1">
      <c r="A73" s="82"/>
      <c r="B73" s="82"/>
      <c r="C73" s="83">
        <v>42</v>
      </c>
      <c r="D73" s="84">
        <v>1</v>
      </c>
      <c r="M73" s="72"/>
      <c r="N73" s="72"/>
      <c r="X73" s="72"/>
      <c r="Y73" s="72"/>
      <c r="Z73" s="72"/>
      <c r="AB73" s="72"/>
      <c r="AC73" s="72"/>
      <c r="AD73" s="72"/>
      <c r="AE73" s="72"/>
      <c r="AF73" s="72"/>
      <c r="AH73" s="72"/>
      <c r="AI73" s="72"/>
    </row>
    <row r="74" spans="1:35" ht="13.5" customHeight="1">
      <c r="A74" s="82"/>
      <c r="B74" s="82"/>
      <c r="C74" s="83">
        <v>43</v>
      </c>
      <c r="D74" s="84">
        <v>1</v>
      </c>
      <c r="M74" s="72"/>
      <c r="N74" s="72"/>
      <c r="X74" s="72"/>
      <c r="Y74" s="72"/>
      <c r="Z74" s="72"/>
      <c r="AB74" s="72"/>
      <c r="AC74" s="72"/>
      <c r="AD74" s="72"/>
      <c r="AE74" s="72"/>
      <c r="AF74" s="72"/>
      <c r="AH74" s="72"/>
      <c r="AI74" s="72"/>
    </row>
    <row r="75" spans="1:35" ht="13.5" customHeight="1">
      <c r="A75" s="77" t="s">
        <v>1127</v>
      </c>
      <c r="B75" s="90"/>
      <c r="C75" s="90"/>
      <c r="D75" s="80">
        <v>3</v>
      </c>
      <c r="M75" s="72"/>
      <c r="N75" s="72"/>
      <c r="X75" s="72"/>
      <c r="Y75" s="72"/>
      <c r="Z75" s="72"/>
      <c r="AB75" s="72"/>
      <c r="AC75" s="72"/>
      <c r="AD75" s="72"/>
      <c r="AE75" s="72"/>
      <c r="AF75" s="72"/>
      <c r="AH75" s="72"/>
      <c r="AI75" s="72"/>
    </row>
    <row r="76" spans="1:35" ht="13.5" customHeight="1">
      <c r="A76" s="77" t="s">
        <v>952</v>
      </c>
      <c r="B76" s="77" t="s">
        <v>150</v>
      </c>
      <c r="C76" s="77">
        <v>73</v>
      </c>
      <c r="D76" s="80">
        <v>1</v>
      </c>
      <c r="M76" s="72"/>
      <c r="N76" s="72"/>
      <c r="X76" s="72"/>
      <c r="Y76" s="72"/>
      <c r="Z76" s="72"/>
      <c r="AB76" s="72"/>
      <c r="AC76" s="72"/>
      <c r="AD76" s="72"/>
      <c r="AE76" s="72"/>
      <c r="AF76" s="72"/>
      <c r="AH76" s="72"/>
      <c r="AI76" s="72"/>
    </row>
    <row r="77" spans="1:35" ht="13.5" customHeight="1">
      <c r="A77" s="82"/>
      <c r="B77" s="82"/>
      <c r="C77" s="83">
        <v>74</v>
      </c>
      <c r="D77" s="84">
        <v>1</v>
      </c>
      <c r="M77" s="72"/>
      <c r="N77" s="72"/>
      <c r="X77" s="72"/>
      <c r="Y77" s="72"/>
      <c r="Z77" s="72"/>
      <c r="AB77" s="72"/>
      <c r="AC77" s="72"/>
      <c r="AD77" s="72"/>
      <c r="AE77" s="72"/>
      <c r="AF77" s="72"/>
      <c r="AH77" s="72"/>
      <c r="AI77" s="72"/>
    </row>
    <row r="78" spans="1:35" ht="13.5" customHeight="1">
      <c r="A78" s="82"/>
      <c r="B78" s="82"/>
      <c r="C78" s="83">
        <v>75</v>
      </c>
      <c r="D78" s="84">
        <v>1</v>
      </c>
      <c r="M78" s="72"/>
      <c r="N78" s="72"/>
      <c r="X78" s="72"/>
      <c r="Y78" s="72"/>
      <c r="Z78" s="72"/>
      <c r="AB78" s="72"/>
      <c r="AC78" s="72"/>
      <c r="AD78" s="72"/>
      <c r="AE78" s="72"/>
      <c r="AF78" s="72"/>
      <c r="AH78" s="72"/>
      <c r="AI78" s="72"/>
    </row>
    <row r="79" spans="1:35" ht="13.5" customHeight="1">
      <c r="A79" s="77" t="s">
        <v>1128</v>
      </c>
      <c r="B79" s="90"/>
      <c r="C79" s="90"/>
      <c r="D79" s="80">
        <v>3</v>
      </c>
      <c r="M79" s="72"/>
      <c r="N79" s="72"/>
      <c r="X79" s="72"/>
      <c r="Y79" s="72"/>
      <c r="Z79" s="72"/>
      <c r="AB79" s="72"/>
      <c r="AC79" s="72"/>
      <c r="AD79" s="72"/>
      <c r="AE79" s="72"/>
      <c r="AF79" s="72"/>
      <c r="AH79" s="72"/>
      <c r="AI79" s="72"/>
    </row>
    <row r="80" spans="1:35" ht="13.5" customHeight="1">
      <c r="A80" s="77" t="s">
        <v>129</v>
      </c>
      <c r="B80" s="77" t="s">
        <v>150</v>
      </c>
      <c r="C80" s="77">
        <v>1</v>
      </c>
      <c r="D80" s="80">
        <v>1</v>
      </c>
      <c r="M80" s="72"/>
      <c r="N80" s="72"/>
      <c r="X80" s="72"/>
      <c r="Y80" s="72"/>
      <c r="Z80" s="72"/>
      <c r="AB80" s="72"/>
      <c r="AC80" s="72"/>
      <c r="AD80" s="72"/>
      <c r="AE80" s="72"/>
      <c r="AF80" s="72"/>
      <c r="AH80" s="72"/>
      <c r="AI80" s="72"/>
    </row>
    <row r="81" spans="1:35" ht="13.5" customHeight="1">
      <c r="A81" s="82"/>
      <c r="B81" s="82"/>
      <c r="C81" s="83">
        <v>79</v>
      </c>
      <c r="D81" s="84">
        <v>1</v>
      </c>
      <c r="M81" s="72"/>
      <c r="N81" s="72"/>
      <c r="X81" s="72"/>
      <c r="Y81" s="72"/>
      <c r="Z81" s="72"/>
      <c r="AB81" s="72"/>
      <c r="AC81" s="72"/>
      <c r="AD81" s="72"/>
      <c r="AE81" s="72"/>
      <c r="AF81" s="72"/>
      <c r="AH81" s="72"/>
      <c r="AI81" s="72"/>
    </row>
    <row r="82" spans="1:35" ht="13.5" customHeight="1">
      <c r="A82" s="82"/>
      <c r="B82" s="77" t="s">
        <v>160</v>
      </c>
      <c r="C82" s="77">
        <v>2</v>
      </c>
      <c r="D82" s="80">
        <v>1</v>
      </c>
      <c r="M82" s="72"/>
      <c r="N82" s="72"/>
      <c r="X82" s="72"/>
      <c r="Y82" s="72"/>
      <c r="Z82" s="72"/>
      <c r="AB82" s="72"/>
      <c r="AC82" s="72"/>
      <c r="AD82" s="72"/>
      <c r="AE82" s="72"/>
      <c r="AF82" s="72"/>
      <c r="AH82" s="72"/>
      <c r="AI82" s="72"/>
    </row>
    <row r="83" spans="1:35" ht="13.5" customHeight="1">
      <c r="A83" s="77" t="s">
        <v>1129</v>
      </c>
      <c r="B83" s="90"/>
      <c r="C83" s="90"/>
      <c r="D83" s="80">
        <v>3</v>
      </c>
      <c r="M83" s="72"/>
      <c r="N83" s="72"/>
      <c r="X83" s="72"/>
      <c r="Y83" s="72"/>
      <c r="Z83" s="72"/>
      <c r="AB83" s="72"/>
      <c r="AC83" s="72"/>
      <c r="AD83" s="72"/>
      <c r="AE83" s="72"/>
      <c r="AF83" s="72"/>
      <c r="AH83" s="72"/>
      <c r="AI83" s="72"/>
    </row>
    <row r="84" spans="1:35" ht="13.5" customHeight="1">
      <c r="A84" s="77" t="s">
        <v>626</v>
      </c>
      <c r="B84" s="77" t="s">
        <v>150</v>
      </c>
      <c r="C84" s="77">
        <v>47</v>
      </c>
      <c r="D84" s="80">
        <v>1</v>
      </c>
      <c r="M84" s="72"/>
      <c r="N84" s="72"/>
      <c r="X84" s="72"/>
      <c r="Y84" s="72"/>
      <c r="Z84" s="72"/>
      <c r="AB84" s="72"/>
      <c r="AC84" s="72"/>
      <c r="AD84" s="72"/>
      <c r="AE84" s="72"/>
      <c r="AF84" s="72"/>
      <c r="AH84" s="72"/>
      <c r="AI84" s="72"/>
    </row>
    <row r="85" spans="1:35" ht="13.5" customHeight="1">
      <c r="A85" s="82"/>
      <c r="B85" s="82"/>
      <c r="C85" s="83">
        <v>48</v>
      </c>
      <c r="D85" s="84">
        <v>1</v>
      </c>
      <c r="M85" s="72"/>
      <c r="N85" s="72"/>
      <c r="X85" s="72"/>
      <c r="Y85" s="72"/>
      <c r="Z85" s="72"/>
      <c r="AB85" s="72"/>
      <c r="AC85" s="72"/>
      <c r="AD85" s="72"/>
      <c r="AE85" s="72"/>
      <c r="AF85" s="72"/>
      <c r="AH85" s="72"/>
      <c r="AI85" s="72"/>
    </row>
    <row r="86" spans="1:35" ht="13.5" customHeight="1">
      <c r="A86" s="82"/>
      <c r="B86" s="77" t="s">
        <v>160</v>
      </c>
      <c r="C86" s="77">
        <v>49</v>
      </c>
      <c r="D86" s="80">
        <v>1</v>
      </c>
      <c r="M86" s="72"/>
      <c r="N86" s="72"/>
      <c r="X86" s="72"/>
      <c r="Y86" s="72"/>
      <c r="Z86" s="72"/>
      <c r="AB86" s="72"/>
      <c r="AC86" s="72"/>
      <c r="AD86" s="72"/>
      <c r="AE86" s="72"/>
      <c r="AF86" s="72"/>
      <c r="AH86" s="72"/>
      <c r="AI86" s="72"/>
    </row>
    <row r="87" spans="1:35" ht="13.5" customHeight="1">
      <c r="A87" s="77" t="s">
        <v>1130</v>
      </c>
      <c r="B87" s="90"/>
      <c r="C87" s="90"/>
      <c r="D87" s="80">
        <v>3</v>
      </c>
      <c r="F87" s="73"/>
      <c r="I87" s="73"/>
      <c r="M87" s="73"/>
      <c r="N87" s="72"/>
      <c r="X87" s="72"/>
      <c r="Y87" s="72"/>
      <c r="Z87" s="72"/>
      <c r="AB87" s="72"/>
      <c r="AC87" s="72"/>
      <c r="AD87" s="72"/>
      <c r="AE87" s="72"/>
      <c r="AF87" s="72"/>
      <c r="AH87" s="72"/>
      <c r="AI87" s="72"/>
    </row>
    <row r="88" spans="1:35" ht="13.5" customHeight="1">
      <c r="A88" s="77" t="s">
        <v>349</v>
      </c>
      <c r="B88" s="77" t="s">
        <v>150</v>
      </c>
      <c r="C88" s="77">
        <v>20</v>
      </c>
      <c r="D88" s="80">
        <v>1</v>
      </c>
      <c r="F88" s="73"/>
      <c r="I88" s="73"/>
      <c r="M88" s="73"/>
      <c r="N88" s="72"/>
      <c r="X88" s="72"/>
      <c r="Y88" s="72"/>
      <c r="Z88" s="72"/>
      <c r="AB88" s="72"/>
      <c r="AC88" s="72"/>
      <c r="AD88" s="72"/>
      <c r="AE88" s="72"/>
      <c r="AF88" s="72"/>
      <c r="AH88" s="72"/>
      <c r="AI88" s="72"/>
    </row>
    <row r="89" spans="1:35" ht="13.5" customHeight="1">
      <c r="A89" s="82"/>
      <c r="B89" s="82"/>
      <c r="C89" s="83">
        <v>21</v>
      </c>
      <c r="D89" s="84">
        <v>1</v>
      </c>
      <c r="F89" s="73"/>
      <c r="I89" s="73"/>
      <c r="M89" s="73"/>
      <c r="N89" s="72"/>
      <c r="X89" s="72"/>
      <c r="Y89" s="72"/>
      <c r="Z89" s="72"/>
      <c r="AB89" s="72"/>
      <c r="AC89" s="72"/>
      <c r="AD89" s="72"/>
      <c r="AE89" s="72"/>
      <c r="AF89" s="72"/>
      <c r="AH89" s="72"/>
      <c r="AI89" s="72"/>
    </row>
    <row r="90" spans="1:35" ht="13.5" customHeight="1">
      <c r="A90" s="82"/>
      <c r="B90" s="77" t="s">
        <v>160</v>
      </c>
      <c r="C90" s="77">
        <v>22</v>
      </c>
      <c r="D90" s="80">
        <v>1</v>
      </c>
      <c r="F90" s="73"/>
      <c r="I90" s="73"/>
      <c r="M90" s="73"/>
      <c r="N90" s="72"/>
      <c r="X90" s="72"/>
      <c r="Y90" s="72"/>
      <c r="Z90" s="72"/>
      <c r="AB90" s="72"/>
      <c r="AC90" s="72"/>
      <c r="AD90" s="72"/>
      <c r="AE90" s="72"/>
      <c r="AF90" s="72"/>
      <c r="AH90" s="72"/>
      <c r="AI90" s="72"/>
    </row>
    <row r="91" spans="1:35" ht="13.5" customHeight="1">
      <c r="A91" s="77" t="s">
        <v>1131</v>
      </c>
      <c r="B91" s="90"/>
      <c r="C91" s="90"/>
      <c r="D91" s="80">
        <v>3</v>
      </c>
      <c r="F91" s="73"/>
      <c r="I91" s="73"/>
      <c r="M91" s="73"/>
      <c r="N91" s="72"/>
      <c r="S91" s="73"/>
      <c r="T91" s="72"/>
      <c r="U91" s="72"/>
      <c r="X91" s="73"/>
      <c r="Y91" s="72"/>
      <c r="Z91" s="72"/>
      <c r="AB91" s="73"/>
      <c r="AC91" s="72"/>
      <c r="AD91" s="72"/>
      <c r="AE91" s="73"/>
      <c r="AF91" s="72"/>
      <c r="AH91" s="73"/>
      <c r="AI91" s="72"/>
    </row>
    <row r="92" spans="1:35" ht="13.5" customHeight="1">
      <c r="A92" s="77" t="s">
        <v>774</v>
      </c>
      <c r="B92" s="77" t="s">
        <v>150</v>
      </c>
      <c r="C92" s="77">
        <v>61</v>
      </c>
      <c r="D92" s="80">
        <v>1</v>
      </c>
      <c r="F92" s="73"/>
      <c r="I92" s="73"/>
      <c r="M92" s="73"/>
      <c r="N92" s="72"/>
      <c r="S92" s="73"/>
      <c r="T92" s="72"/>
      <c r="U92" s="72"/>
      <c r="X92" s="73"/>
      <c r="Y92" s="72"/>
      <c r="Z92" s="72"/>
      <c r="AB92" s="73"/>
      <c r="AC92" s="72"/>
      <c r="AD92" s="72"/>
      <c r="AE92" s="73"/>
      <c r="AF92" s="72"/>
      <c r="AH92" s="73"/>
      <c r="AI92" s="72"/>
    </row>
    <row r="93" spans="1:35" ht="13.5" customHeight="1">
      <c r="A93" s="82"/>
      <c r="B93" s="82"/>
      <c r="C93" s="83">
        <v>63</v>
      </c>
      <c r="D93" s="84">
        <v>1</v>
      </c>
      <c r="F93" s="73"/>
      <c r="I93" s="73"/>
      <c r="M93" s="73"/>
      <c r="N93" s="72"/>
      <c r="S93" s="73"/>
      <c r="T93" s="72"/>
      <c r="U93" s="72"/>
      <c r="X93" s="73"/>
      <c r="Y93" s="72"/>
      <c r="Z93" s="72"/>
      <c r="AB93" s="73"/>
      <c r="AC93" s="72"/>
      <c r="AD93" s="72"/>
      <c r="AE93" s="73"/>
      <c r="AF93" s="72"/>
      <c r="AH93" s="73"/>
      <c r="AI93" s="72"/>
    </row>
    <row r="94" spans="1:35" ht="13.5" customHeight="1">
      <c r="A94" s="82"/>
      <c r="B94" s="77" t="s">
        <v>160</v>
      </c>
      <c r="C94" s="77">
        <v>62</v>
      </c>
      <c r="D94" s="80">
        <v>1</v>
      </c>
      <c r="F94" s="73"/>
      <c r="I94" s="73"/>
      <c r="M94" s="73"/>
      <c r="N94" s="72"/>
      <c r="S94" s="73"/>
      <c r="T94" s="72"/>
      <c r="U94" s="72"/>
      <c r="X94" s="73"/>
      <c r="Y94" s="72"/>
      <c r="Z94" s="72"/>
      <c r="AB94" s="73"/>
      <c r="AC94" s="72"/>
      <c r="AD94" s="72"/>
      <c r="AE94" s="73"/>
      <c r="AF94" s="72"/>
      <c r="AH94" s="73"/>
      <c r="AI94" s="72"/>
    </row>
    <row r="95" spans="1:35" ht="13.5" customHeight="1">
      <c r="A95" s="77" t="s">
        <v>1132</v>
      </c>
      <c r="B95" s="90"/>
      <c r="C95" s="90"/>
      <c r="D95" s="80">
        <v>3</v>
      </c>
      <c r="F95" s="73"/>
      <c r="I95" s="73"/>
      <c r="M95" s="73"/>
      <c r="N95" s="72"/>
      <c r="S95" s="73"/>
      <c r="T95" s="72"/>
      <c r="U95" s="72"/>
      <c r="X95" s="73"/>
      <c r="Y95" s="72"/>
      <c r="Z95" s="72"/>
      <c r="AB95" s="73"/>
      <c r="AC95" s="72"/>
      <c r="AD95" s="72"/>
      <c r="AE95" s="73"/>
      <c r="AF95" s="72"/>
      <c r="AH95" s="73"/>
      <c r="AI95" s="72"/>
    </row>
    <row r="96" spans="1:35" ht="13.5" customHeight="1">
      <c r="A96" s="77" t="s">
        <v>806</v>
      </c>
      <c r="B96" s="77" t="s">
        <v>150</v>
      </c>
      <c r="C96" s="77">
        <v>64</v>
      </c>
      <c r="D96" s="80">
        <v>1</v>
      </c>
      <c r="F96" s="73"/>
      <c r="I96" s="73"/>
      <c r="M96" s="73"/>
      <c r="N96" s="72"/>
      <c r="S96" s="73"/>
      <c r="T96" s="72"/>
      <c r="U96" s="72"/>
      <c r="X96" s="73"/>
      <c r="Y96" s="72"/>
      <c r="Z96" s="72"/>
      <c r="AB96" s="73"/>
      <c r="AC96" s="72"/>
      <c r="AD96" s="72"/>
      <c r="AE96" s="73"/>
      <c r="AF96" s="72"/>
      <c r="AH96" s="73"/>
      <c r="AI96" s="72"/>
    </row>
    <row r="97" spans="1:35" ht="13.5" customHeight="1">
      <c r="A97" s="82"/>
      <c r="B97" s="82"/>
      <c r="C97" s="83">
        <v>65</v>
      </c>
      <c r="D97" s="84">
        <v>1</v>
      </c>
      <c r="F97" s="73"/>
      <c r="I97" s="73"/>
      <c r="M97" s="73"/>
      <c r="N97" s="72"/>
      <c r="S97" s="73"/>
      <c r="T97" s="72"/>
      <c r="U97" s="72"/>
      <c r="X97" s="73"/>
      <c r="Y97" s="72"/>
      <c r="Z97" s="72"/>
      <c r="AB97" s="73"/>
      <c r="AC97" s="72"/>
      <c r="AD97" s="72"/>
      <c r="AE97" s="73"/>
      <c r="AF97" s="72"/>
      <c r="AH97" s="73"/>
      <c r="AI97" s="72"/>
    </row>
    <row r="98" spans="1:35" ht="13.5" customHeight="1">
      <c r="A98" s="77" t="s">
        <v>1133</v>
      </c>
      <c r="B98" s="90"/>
      <c r="C98" s="90"/>
      <c r="D98" s="80">
        <v>2</v>
      </c>
      <c r="F98" s="73"/>
      <c r="I98" s="73"/>
      <c r="M98" s="73"/>
      <c r="N98" s="72"/>
      <c r="S98" s="73"/>
      <c r="T98" s="72"/>
      <c r="U98" s="72"/>
      <c r="X98" s="73"/>
      <c r="Y98" s="72"/>
      <c r="Z98" s="72"/>
      <c r="AB98" s="73"/>
      <c r="AC98" s="72"/>
      <c r="AD98" s="72"/>
      <c r="AE98" s="73"/>
      <c r="AF98" s="72"/>
      <c r="AH98" s="73"/>
      <c r="AI98" s="72"/>
    </row>
    <row r="99" spans="1:35" ht="13.5" customHeight="1">
      <c r="A99" s="77" t="s">
        <v>1012</v>
      </c>
      <c r="B99" s="77" t="s">
        <v>150</v>
      </c>
      <c r="C99" s="77">
        <v>77</v>
      </c>
      <c r="D99" s="80">
        <v>1</v>
      </c>
      <c r="F99" s="73"/>
      <c r="I99" s="73"/>
      <c r="M99" s="73"/>
      <c r="N99" s="72"/>
      <c r="S99" s="73"/>
      <c r="T99" s="72"/>
      <c r="U99" s="72"/>
      <c r="X99" s="73"/>
      <c r="Y99" s="72"/>
      <c r="Z99" s="72"/>
      <c r="AB99" s="73"/>
      <c r="AC99" s="72"/>
      <c r="AD99" s="72"/>
      <c r="AE99" s="73"/>
      <c r="AF99" s="72"/>
      <c r="AH99" s="73"/>
      <c r="AI99" s="72"/>
    </row>
    <row r="100" spans="1:35" ht="13.5" customHeight="1">
      <c r="A100" s="77" t="s">
        <v>1134</v>
      </c>
      <c r="B100" s="90"/>
      <c r="C100" s="90"/>
      <c r="D100" s="80">
        <v>1</v>
      </c>
      <c r="F100" s="73"/>
      <c r="I100" s="73"/>
      <c r="M100" s="73"/>
      <c r="N100" s="72"/>
      <c r="S100" s="73"/>
      <c r="T100" s="72"/>
      <c r="U100" s="72"/>
      <c r="X100" s="73"/>
      <c r="Y100" s="72"/>
      <c r="Z100" s="72"/>
      <c r="AB100" s="73"/>
      <c r="AC100" s="72"/>
      <c r="AD100" s="72"/>
      <c r="AE100" s="73"/>
      <c r="AF100" s="72"/>
      <c r="AH100" s="73"/>
      <c r="AI100" s="72"/>
    </row>
    <row r="101" spans="1:35" ht="13.5" customHeight="1">
      <c r="A101" s="77" t="s">
        <v>1050</v>
      </c>
      <c r="B101" s="77" t="s">
        <v>150</v>
      </c>
      <c r="C101" s="77">
        <v>80</v>
      </c>
      <c r="D101" s="80">
        <v>1</v>
      </c>
      <c r="F101" s="73"/>
      <c r="I101" s="73"/>
      <c r="M101" s="73"/>
      <c r="N101" s="72"/>
      <c r="S101" s="73"/>
      <c r="T101" s="72"/>
      <c r="U101" s="72"/>
      <c r="X101" s="73"/>
      <c r="Y101" s="72"/>
      <c r="Z101" s="72"/>
      <c r="AB101" s="73"/>
      <c r="AC101" s="72"/>
      <c r="AD101" s="72"/>
      <c r="AE101" s="73"/>
      <c r="AF101" s="72"/>
      <c r="AH101" s="73"/>
      <c r="AI101" s="72"/>
    </row>
    <row r="102" spans="1:35" ht="13.5" customHeight="1">
      <c r="A102" s="77" t="s">
        <v>1135</v>
      </c>
      <c r="B102" s="90"/>
      <c r="C102" s="90"/>
      <c r="D102" s="80">
        <v>1</v>
      </c>
      <c r="F102" s="73"/>
      <c r="I102" s="73"/>
      <c r="M102" s="73"/>
      <c r="N102" s="72"/>
      <c r="S102" s="73"/>
      <c r="T102" s="72"/>
      <c r="U102" s="72"/>
      <c r="X102" s="73"/>
      <c r="Y102" s="72"/>
      <c r="Z102" s="72"/>
      <c r="AB102" s="73"/>
      <c r="AC102" s="72"/>
      <c r="AD102" s="72"/>
      <c r="AE102" s="73"/>
      <c r="AF102" s="72"/>
      <c r="AH102" s="73"/>
      <c r="AI102" s="72"/>
    </row>
    <row r="103" spans="1:35" ht="13.5" customHeight="1">
      <c r="A103" s="77" t="s">
        <v>453</v>
      </c>
      <c r="B103" s="77" t="s">
        <v>150</v>
      </c>
      <c r="C103" s="77">
        <v>31</v>
      </c>
      <c r="D103" s="80">
        <v>1</v>
      </c>
      <c r="F103" s="73"/>
      <c r="I103" s="73"/>
      <c r="M103" s="73"/>
      <c r="N103" s="72"/>
      <c r="S103" s="73"/>
      <c r="T103" s="72"/>
      <c r="U103" s="72"/>
      <c r="X103" s="73"/>
      <c r="Y103" s="72"/>
      <c r="Z103" s="72"/>
      <c r="AB103" s="73"/>
      <c r="AC103" s="72"/>
      <c r="AD103" s="72"/>
      <c r="AE103" s="73"/>
      <c r="AF103" s="72"/>
      <c r="AH103" s="73"/>
      <c r="AI103" s="72"/>
    </row>
    <row r="104" spans="1:35" ht="13.5" customHeight="1">
      <c r="A104" s="77" t="s">
        <v>1136</v>
      </c>
      <c r="B104" s="90"/>
      <c r="C104" s="90"/>
      <c r="D104" s="80">
        <v>1</v>
      </c>
      <c r="F104" s="73"/>
      <c r="I104" s="73"/>
      <c r="M104" s="73"/>
      <c r="N104" s="72"/>
      <c r="S104" s="73"/>
      <c r="T104" s="72"/>
      <c r="U104" s="72"/>
      <c r="X104" s="73"/>
      <c r="Y104" s="72"/>
      <c r="Z104" s="72"/>
      <c r="AB104" s="73"/>
      <c r="AC104" s="72"/>
      <c r="AD104" s="72"/>
      <c r="AE104" s="73"/>
      <c r="AF104" s="72"/>
      <c r="AH104" s="73"/>
      <c r="AI104" s="72"/>
    </row>
    <row r="105" spans="1:35" ht="13.5" customHeight="1">
      <c r="A105" s="77" t="s">
        <v>471</v>
      </c>
      <c r="B105" s="77" t="s">
        <v>150</v>
      </c>
      <c r="C105" s="77">
        <v>32</v>
      </c>
      <c r="D105" s="80">
        <v>1</v>
      </c>
      <c r="F105" s="73"/>
      <c r="I105" s="73"/>
      <c r="M105" s="73"/>
      <c r="N105" s="72"/>
      <c r="S105" s="73"/>
      <c r="T105" s="72"/>
      <c r="U105" s="72"/>
      <c r="X105" s="73"/>
      <c r="Y105" s="72"/>
      <c r="Z105" s="72"/>
      <c r="AB105" s="73"/>
      <c r="AC105" s="72"/>
      <c r="AD105" s="72"/>
      <c r="AE105" s="73"/>
      <c r="AF105" s="72"/>
      <c r="AH105" s="73"/>
      <c r="AI105" s="72"/>
    </row>
    <row r="106" spans="1:35" ht="13.5" customHeight="1">
      <c r="A106" s="77" t="s">
        <v>1137</v>
      </c>
      <c r="B106" s="90"/>
      <c r="C106" s="90"/>
      <c r="D106" s="80">
        <v>1</v>
      </c>
      <c r="F106" s="73"/>
      <c r="I106" s="73"/>
      <c r="M106" s="73"/>
      <c r="N106" s="72"/>
      <c r="S106" s="73"/>
      <c r="T106" s="72"/>
      <c r="U106" s="72"/>
      <c r="X106" s="73"/>
      <c r="Y106" s="72"/>
      <c r="Z106" s="72"/>
      <c r="AB106" s="73"/>
      <c r="AC106" s="72"/>
      <c r="AD106" s="72"/>
      <c r="AE106" s="73"/>
      <c r="AF106" s="72"/>
      <c r="AH106" s="73"/>
      <c r="AI106" s="72"/>
    </row>
    <row r="107" spans="1:35" ht="13.5" customHeight="1">
      <c r="A107" s="87" t="s">
        <v>1111</v>
      </c>
      <c r="B107" s="91"/>
      <c r="C107" s="91"/>
      <c r="D107" s="88">
        <v>81</v>
      </c>
      <c r="F107" s="73"/>
      <c r="I107" s="73"/>
      <c r="M107" s="73"/>
      <c r="N107" s="72"/>
      <c r="S107" s="73"/>
      <c r="T107" s="72"/>
      <c r="U107" s="72"/>
      <c r="X107" s="73"/>
      <c r="Y107" s="72"/>
      <c r="Z107" s="72"/>
      <c r="AB107" s="73"/>
      <c r="AC107" s="72"/>
      <c r="AD107" s="72"/>
      <c r="AE107" s="73"/>
      <c r="AF107" s="72"/>
      <c r="AH107" s="73"/>
      <c r="AI107" s="72"/>
    </row>
    <row r="108" spans="1:35" ht="13.5" customHeight="1">
      <c r="A108" s="73"/>
      <c r="B108" s="73"/>
      <c r="C108" s="73"/>
      <c r="D108" s="75"/>
      <c r="F108" s="73"/>
      <c r="I108" s="73"/>
      <c r="M108" s="73"/>
      <c r="N108" s="72"/>
      <c r="S108" s="73"/>
      <c r="T108" s="72"/>
      <c r="U108" s="72"/>
      <c r="X108" s="73"/>
      <c r="Y108" s="72"/>
      <c r="Z108" s="72"/>
      <c r="AB108" s="73"/>
      <c r="AC108" s="72"/>
      <c r="AD108" s="72"/>
      <c r="AE108" s="73"/>
      <c r="AF108" s="72"/>
      <c r="AH108" s="73"/>
      <c r="AI108" s="72"/>
    </row>
    <row r="109" spans="1:35" ht="13.5" customHeight="1">
      <c r="A109" s="92"/>
      <c r="D109" s="75"/>
      <c r="F109" s="73"/>
      <c r="I109" s="73"/>
      <c r="M109" s="73"/>
      <c r="N109" s="72"/>
      <c r="S109" s="73"/>
      <c r="T109" s="72"/>
      <c r="U109" s="72"/>
      <c r="X109" s="73"/>
      <c r="Y109" s="72"/>
      <c r="Z109" s="72"/>
      <c r="AB109" s="73"/>
      <c r="AC109" s="72"/>
      <c r="AD109" s="72"/>
      <c r="AE109" s="73"/>
      <c r="AF109" s="72"/>
      <c r="AH109" s="73"/>
      <c r="AI109" s="72"/>
    </row>
    <row r="110" spans="1:35" ht="13.5" customHeight="1">
      <c r="A110" s="92"/>
      <c r="D110" s="75"/>
      <c r="F110" s="73"/>
      <c r="I110" s="73"/>
      <c r="M110" s="73"/>
      <c r="N110" s="72"/>
      <c r="S110" s="73"/>
      <c r="T110" s="72"/>
      <c r="U110" s="72"/>
      <c r="X110" s="73"/>
      <c r="Y110" s="72"/>
      <c r="Z110" s="72"/>
      <c r="AB110" s="73"/>
      <c r="AC110" s="72"/>
      <c r="AD110" s="72"/>
      <c r="AE110" s="73"/>
      <c r="AF110" s="72"/>
      <c r="AH110" s="73"/>
      <c r="AI110" s="72"/>
    </row>
    <row r="111" spans="1:35" ht="13.5" customHeight="1">
      <c r="A111" s="92"/>
      <c r="D111" s="75"/>
      <c r="F111" s="73"/>
      <c r="I111" s="73"/>
      <c r="M111" s="73"/>
      <c r="N111" s="72"/>
      <c r="S111" s="73"/>
      <c r="T111" s="72"/>
      <c r="U111" s="72"/>
      <c r="X111" s="73"/>
      <c r="Y111" s="72"/>
      <c r="Z111" s="72"/>
      <c r="AB111" s="73"/>
      <c r="AC111" s="72"/>
      <c r="AD111" s="72"/>
      <c r="AE111" s="73"/>
      <c r="AF111" s="72"/>
      <c r="AH111" s="73"/>
      <c r="AI111" s="72"/>
    </row>
    <row r="112" spans="1:35" ht="13.5" customHeight="1">
      <c r="A112" s="92"/>
      <c r="D112" s="75"/>
      <c r="F112" s="73"/>
      <c r="I112" s="73"/>
      <c r="M112" s="73"/>
      <c r="N112" s="72"/>
      <c r="S112" s="73"/>
      <c r="T112" s="72"/>
      <c r="U112" s="72"/>
      <c r="X112" s="73"/>
      <c r="Y112" s="72"/>
      <c r="Z112" s="72"/>
      <c r="AB112" s="73"/>
      <c r="AC112" s="72"/>
      <c r="AD112" s="72"/>
      <c r="AE112" s="73"/>
      <c r="AF112" s="72"/>
      <c r="AH112" s="73"/>
      <c r="AI112" s="72"/>
    </row>
    <row r="113" spans="1:35" ht="13.5" customHeight="1">
      <c r="A113" s="92"/>
      <c r="D113" s="75"/>
      <c r="F113" s="73"/>
      <c r="I113" s="73"/>
      <c r="M113" s="73"/>
      <c r="N113" s="72"/>
      <c r="S113" s="73"/>
      <c r="T113" s="72"/>
      <c r="U113" s="72"/>
      <c r="X113" s="73"/>
      <c r="Y113" s="72"/>
      <c r="Z113" s="72"/>
      <c r="AB113" s="73"/>
      <c r="AC113" s="72"/>
      <c r="AD113" s="72"/>
      <c r="AE113" s="73"/>
      <c r="AF113" s="72"/>
      <c r="AH113" s="73"/>
      <c r="AI113" s="72"/>
    </row>
    <row r="114" spans="1:35" ht="13.5" customHeight="1">
      <c r="A114" s="92"/>
      <c r="D114" s="75"/>
      <c r="F114" s="73"/>
      <c r="I114" s="73"/>
      <c r="M114" s="73"/>
      <c r="N114" s="72"/>
      <c r="S114" s="73"/>
      <c r="T114" s="72"/>
      <c r="U114" s="72"/>
      <c r="X114" s="73"/>
      <c r="Y114" s="72"/>
      <c r="Z114" s="72"/>
      <c r="AB114" s="73"/>
      <c r="AC114" s="72"/>
      <c r="AD114" s="72"/>
      <c r="AE114" s="73"/>
      <c r="AF114" s="72"/>
      <c r="AH114" s="73"/>
      <c r="AI114" s="72"/>
    </row>
    <row r="115" spans="1:35" ht="13.5" customHeight="1">
      <c r="A115" s="92"/>
      <c r="D115" s="75"/>
      <c r="F115" s="73"/>
      <c r="I115" s="73"/>
      <c r="M115" s="73"/>
      <c r="N115" s="72"/>
      <c r="S115" s="73"/>
      <c r="T115" s="72"/>
      <c r="U115" s="72"/>
      <c r="X115" s="73"/>
      <c r="Y115" s="72"/>
      <c r="Z115" s="72"/>
      <c r="AB115" s="73"/>
      <c r="AC115" s="72"/>
      <c r="AD115" s="72"/>
      <c r="AE115" s="73"/>
      <c r="AF115" s="72"/>
      <c r="AH115" s="73"/>
      <c r="AI115" s="72"/>
    </row>
    <row r="116" spans="1:35" ht="13.5" customHeight="1">
      <c r="A116" s="92"/>
      <c r="D116" s="75"/>
      <c r="F116" s="73"/>
      <c r="I116" s="73"/>
      <c r="M116" s="73"/>
      <c r="N116" s="72"/>
      <c r="S116" s="73"/>
      <c r="T116" s="72"/>
      <c r="U116" s="72"/>
      <c r="X116" s="73"/>
      <c r="Y116" s="72"/>
      <c r="Z116" s="72"/>
      <c r="AB116" s="73"/>
      <c r="AC116" s="72"/>
      <c r="AD116" s="72"/>
      <c r="AE116" s="73"/>
      <c r="AF116" s="72"/>
      <c r="AH116" s="73"/>
      <c r="AI116" s="72"/>
    </row>
    <row r="117" spans="1:35" ht="13.5" customHeight="1">
      <c r="A117" s="92"/>
      <c r="D117" s="75"/>
      <c r="F117" s="73"/>
      <c r="I117" s="73"/>
      <c r="M117" s="73"/>
      <c r="N117" s="72"/>
      <c r="S117" s="73"/>
      <c r="T117" s="72"/>
      <c r="U117" s="72"/>
      <c r="X117" s="73"/>
      <c r="Y117" s="72"/>
      <c r="Z117" s="72"/>
      <c r="AB117" s="73"/>
      <c r="AC117" s="72"/>
      <c r="AD117" s="72"/>
      <c r="AE117" s="73"/>
      <c r="AF117" s="72"/>
      <c r="AH117" s="73"/>
      <c r="AI117" s="72"/>
    </row>
    <row r="118" spans="1:35" ht="13.5" customHeight="1">
      <c r="A118" s="92"/>
      <c r="D118" s="75"/>
      <c r="F118" s="73"/>
      <c r="I118" s="73"/>
      <c r="M118" s="73"/>
      <c r="N118" s="72"/>
      <c r="S118" s="73"/>
      <c r="T118" s="72"/>
      <c r="U118" s="72"/>
      <c r="X118" s="73"/>
      <c r="Y118" s="72"/>
      <c r="Z118" s="72"/>
      <c r="AB118" s="73"/>
      <c r="AC118" s="72"/>
      <c r="AD118" s="72"/>
      <c r="AE118" s="73"/>
      <c r="AF118" s="72"/>
      <c r="AH118" s="73"/>
      <c r="AI118" s="72"/>
    </row>
    <row r="119" spans="1:35" ht="13.5" customHeight="1">
      <c r="A119" s="92"/>
      <c r="D119" s="75"/>
      <c r="F119" s="73"/>
      <c r="I119" s="73"/>
      <c r="M119" s="73"/>
      <c r="N119" s="72"/>
      <c r="S119" s="73"/>
      <c r="T119" s="72"/>
      <c r="U119" s="72"/>
      <c r="X119" s="73"/>
      <c r="Y119" s="72"/>
      <c r="Z119" s="72"/>
      <c r="AB119" s="73"/>
      <c r="AC119" s="72"/>
      <c r="AD119" s="72"/>
      <c r="AE119" s="73"/>
      <c r="AF119" s="72"/>
      <c r="AH119" s="73"/>
      <c r="AI119" s="72"/>
    </row>
    <row r="120" spans="1:35" ht="13.5" customHeight="1">
      <c r="A120" s="92"/>
      <c r="D120" s="75"/>
      <c r="F120" s="73"/>
      <c r="I120" s="73"/>
      <c r="M120" s="73"/>
      <c r="N120" s="72"/>
      <c r="S120" s="73"/>
      <c r="T120" s="72"/>
      <c r="U120" s="72"/>
      <c r="X120" s="73"/>
      <c r="Y120" s="72"/>
      <c r="Z120" s="72"/>
      <c r="AB120" s="73"/>
      <c r="AC120" s="72"/>
      <c r="AD120" s="72"/>
      <c r="AE120" s="73"/>
      <c r="AF120" s="72"/>
      <c r="AH120" s="73"/>
      <c r="AI120" s="72"/>
    </row>
    <row r="121" spans="1:35" ht="13.5" customHeight="1">
      <c r="A121" s="92"/>
      <c r="D121" s="75"/>
      <c r="F121" s="73"/>
      <c r="I121" s="73"/>
      <c r="M121" s="73"/>
      <c r="N121" s="72"/>
      <c r="S121" s="73"/>
      <c r="T121" s="72"/>
      <c r="U121" s="72"/>
      <c r="X121" s="73"/>
      <c r="Y121" s="72"/>
      <c r="Z121" s="72"/>
      <c r="AB121" s="73"/>
      <c r="AC121" s="72"/>
      <c r="AD121" s="72"/>
      <c r="AE121" s="73"/>
      <c r="AF121" s="72"/>
      <c r="AH121" s="73"/>
      <c r="AI121" s="72"/>
    </row>
    <row r="122" spans="1:35" ht="13.5" customHeight="1">
      <c r="A122" s="92"/>
      <c r="D122" s="75"/>
      <c r="F122" s="73"/>
      <c r="I122" s="73"/>
      <c r="M122" s="73"/>
      <c r="N122" s="72"/>
      <c r="S122" s="73"/>
      <c r="T122" s="72"/>
      <c r="U122" s="72"/>
      <c r="X122" s="73"/>
      <c r="Y122" s="72"/>
      <c r="Z122" s="72"/>
      <c r="AB122" s="73"/>
      <c r="AC122" s="72"/>
      <c r="AD122" s="72"/>
      <c r="AE122" s="73"/>
      <c r="AF122" s="72"/>
      <c r="AH122" s="73"/>
      <c r="AI122" s="72"/>
    </row>
    <row r="123" spans="1:35" ht="13.5" customHeight="1">
      <c r="A123" s="92"/>
      <c r="D123" s="75"/>
      <c r="F123" s="73"/>
      <c r="I123" s="73"/>
      <c r="M123" s="73"/>
      <c r="N123" s="72"/>
      <c r="S123" s="73"/>
      <c r="T123" s="72"/>
      <c r="U123" s="72"/>
      <c r="X123" s="73"/>
      <c r="Y123" s="72"/>
      <c r="Z123" s="72"/>
      <c r="AB123" s="73"/>
      <c r="AC123" s="72"/>
      <c r="AD123" s="72"/>
      <c r="AE123" s="73"/>
      <c r="AF123" s="72"/>
      <c r="AH123" s="73"/>
      <c r="AI123" s="72"/>
    </row>
    <row r="124" spans="1:35" ht="13.5" customHeight="1">
      <c r="A124" s="92"/>
      <c r="D124" s="75"/>
      <c r="F124" s="73"/>
      <c r="I124" s="73"/>
      <c r="M124" s="73"/>
      <c r="N124" s="72"/>
      <c r="S124" s="73"/>
      <c r="T124" s="72"/>
      <c r="U124" s="72"/>
      <c r="X124" s="73"/>
      <c r="Y124" s="72"/>
      <c r="Z124" s="72"/>
      <c r="AB124" s="73"/>
      <c r="AC124" s="72"/>
      <c r="AD124" s="72"/>
      <c r="AE124" s="73"/>
      <c r="AF124" s="72"/>
      <c r="AH124" s="73"/>
      <c r="AI124" s="72"/>
    </row>
    <row r="125" spans="1:35" ht="13.5" customHeight="1">
      <c r="A125" s="92"/>
      <c r="D125" s="75"/>
      <c r="F125" s="73"/>
      <c r="I125" s="73"/>
      <c r="M125" s="73"/>
      <c r="N125" s="72"/>
      <c r="S125" s="73"/>
      <c r="T125" s="72"/>
      <c r="U125" s="72"/>
      <c r="X125" s="73"/>
      <c r="Y125" s="72"/>
      <c r="Z125" s="72"/>
      <c r="AB125" s="73"/>
      <c r="AC125" s="72"/>
      <c r="AD125" s="72"/>
      <c r="AE125" s="73"/>
      <c r="AF125" s="72"/>
      <c r="AH125" s="73"/>
      <c r="AI125" s="72"/>
    </row>
    <row r="126" spans="1:35" ht="13.5" customHeight="1">
      <c r="A126" s="92"/>
      <c r="D126" s="75"/>
      <c r="F126" s="73"/>
      <c r="I126" s="73"/>
      <c r="M126" s="73"/>
      <c r="N126" s="72"/>
      <c r="S126" s="73"/>
      <c r="T126" s="72"/>
      <c r="U126" s="72"/>
      <c r="X126" s="73"/>
      <c r="Y126" s="72"/>
      <c r="Z126" s="72"/>
      <c r="AB126" s="73"/>
      <c r="AC126" s="72"/>
      <c r="AD126" s="72"/>
      <c r="AE126" s="73"/>
      <c r="AF126" s="72"/>
      <c r="AH126" s="73"/>
      <c r="AI126" s="72"/>
    </row>
    <row r="127" spans="1:35" ht="13.5" customHeight="1">
      <c r="A127" s="92"/>
      <c r="D127" s="75"/>
      <c r="F127" s="73"/>
      <c r="I127" s="73"/>
      <c r="M127" s="73"/>
      <c r="N127" s="72"/>
      <c r="S127" s="73"/>
      <c r="T127" s="72"/>
      <c r="U127" s="72"/>
      <c r="X127" s="73"/>
      <c r="Y127" s="72"/>
      <c r="Z127" s="72"/>
      <c r="AB127" s="73"/>
      <c r="AC127" s="72"/>
      <c r="AD127" s="72"/>
      <c r="AE127" s="73"/>
      <c r="AF127" s="72"/>
      <c r="AH127" s="73"/>
      <c r="AI127" s="72"/>
    </row>
    <row r="128" spans="1:35" ht="13.5" customHeight="1">
      <c r="A128" s="92"/>
      <c r="D128" s="75"/>
      <c r="F128" s="73"/>
      <c r="I128" s="73"/>
      <c r="M128" s="73"/>
      <c r="N128" s="72"/>
      <c r="S128" s="73"/>
      <c r="T128" s="72"/>
      <c r="U128" s="72"/>
      <c r="X128" s="73"/>
      <c r="Y128" s="72"/>
      <c r="Z128" s="72"/>
      <c r="AB128" s="73"/>
      <c r="AC128" s="72"/>
      <c r="AD128" s="72"/>
      <c r="AE128" s="73"/>
      <c r="AF128" s="72"/>
      <c r="AH128" s="73"/>
      <c r="AI128" s="72"/>
    </row>
    <row r="129" spans="1:35" ht="13.5" customHeight="1">
      <c r="A129" s="92"/>
      <c r="D129" s="75"/>
      <c r="F129" s="73"/>
      <c r="I129" s="73"/>
      <c r="M129" s="73"/>
      <c r="N129" s="72"/>
      <c r="S129" s="73"/>
      <c r="T129" s="72"/>
      <c r="U129" s="72"/>
      <c r="X129" s="73"/>
      <c r="Y129" s="72"/>
      <c r="Z129" s="72"/>
      <c r="AB129" s="73"/>
      <c r="AC129" s="72"/>
      <c r="AD129" s="72"/>
      <c r="AE129" s="73"/>
      <c r="AF129" s="72"/>
      <c r="AH129" s="73"/>
      <c r="AI129" s="72"/>
    </row>
    <row r="130" spans="1:35" ht="13.5" customHeight="1">
      <c r="A130" s="92"/>
      <c r="D130" s="75"/>
      <c r="F130" s="73"/>
      <c r="I130" s="73"/>
      <c r="M130" s="73"/>
      <c r="N130" s="72"/>
      <c r="S130" s="73"/>
      <c r="T130" s="72"/>
      <c r="U130" s="72"/>
      <c r="X130" s="73"/>
      <c r="Y130" s="72"/>
      <c r="Z130" s="72"/>
      <c r="AB130" s="73"/>
      <c r="AC130" s="72"/>
      <c r="AD130" s="72"/>
      <c r="AE130" s="73"/>
      <c r="AF130" s="72"/>
      <c r="AH130" s="73"/>
      <c r="AI130" s="72"/>
    </row>
    <row r="131" spans="1:35" ht="13.5" customHeight="1">
      <c r="A131" s="92"/>
      <c r="D131" s="75"/>
      <c r="F131" s="73"/>
      <c r="I131" s="73"/>
      <c r="M131" s="73"/>
      <c r="N131" s="72"/>
      <c r="S131" s="73"/>
      <c r="T131" s="72"/>
      <c r="U131" s="72"/>
      <c r="X131" s="73"/>
      <c r="Y131" s="72"/>
      <c r="Z131" s="72"/>
      <c r="AB131" s="73"/>
      <c r="AC131" s="72"/>
      <c r="AD131" s="72"/>
      <c r="AE131" s="73"/>
      <c r="AF131" s="72"/>
      <c r="AH131" s="73"/>
      <c r="AI131" s="72"/>
    </row>
    <row r="132" spans="1:35" ht="13.5" customHeight="1">
      <c r="A132" s="92"/>
      <c r="D132" s="75"/>
      <c r="F132" s="73"/>
      <c r="I132" s="73"/>
      <c r="M132" s="73"/>
      <c r="N132" s="72"/>
      <c r="S132" s="73"/>
      <c r="T132" s="72"/>
      <c r="U132" s="72"/>
      <c r="X132" s="73"/>
      <c r="Y132" s="72"/>
      <c r="Z132" s="72"/>
      <c r="AB132" s="73"/>
      <c r="AC132" s="72"/>
      <c r="AD132" s="72"/>
      <c r="AE132" s="73"/>
      <c r="AF132" s="72"/>
      <c r="AH132" s="73"/>
      <c r="AI132" s="72"/>
    </row>
    <row r="133" spans="1:35" ht="13.5" customHeight="1">
      <c r="A133" s="92"/>
      <c r="D133" s="75"/>
      <c r="F133" s="73"/>
      <c r="I133" s="73"/>
      <c r="M133" s="73"/>
      <c r="N133" s="72"/>
      <c r="S133" s="73"/>
      <c r="T133" s="72"/>
      <c r="U133" s="72"/>
      <c r="X133" s="73"/>
      <c r="Y133" s="72"/>
      <c r="Z133" s="72"/>
      <c r="AB133" s="73"/>
      <c r="AC133" s="72"/>
      <c r="AD133" s="72"/>
      <c r="AE133" s="73"/>
      <c r="AF133" s="72"/>
      <c r="AH133" s="73"/>
      <c r="AI133" s="72"/>
    </row>
    <row r="134" spans="1:35" ht="13.5" customHeight="1">
      <c r="A134" s="92"/>
      <c r="D134" s="75"/>
      <c r="F134" s="73"/>
      <c r="I134" s="73"/>
      <c r="M134" s="73"/>
      <c r="N134" s="72"/>
      <c r="S134" s="73"/>
      <c r="T134" s="72"/>
      <c r="U134" s="72"/>
      <c r="X134" s="73"/>
      <c r="Y134" s="72"/>
      <c r="Z134" s="72"/>
      <c r="AB134" s="73"/>
      <c r="AC134" s="72"/>
      <c r="AD134" s="72"/>
      <c r="AE134" s="73"/>
      <c r="AF134" s="72"/>
      <c r="AH134" s="73"/>
      <c r="AI134" s="72"/>
    </row>
    <row r="135" spans="1:35" ht="13.5" customHeight="1">
      <c r="A135" s="92"/>
      <c r="D135" s="75"/>
      <c r="F135" s="73"/>
      <c r="I135" s="73"/>
      <c r="M135" s="73"/>
      <c r="N135" s="72"/>
      <c r="S135" s="73"/>
      <c r="T135" s="72"/>
      <c r="U135" s="72"/>
      <c r="X135" s="73"/>
      <c r="Y135" s="72"/>
      <c r="Z135" s="72"/>
      <c r="AB135" s="73"/>
      <c r="AC135" s="72"/>
      <c r="AD135" s="72"/>
      <c r="AE135" s="73"/>
      <c r="AF135" s="72"/>
      <c r="AH135" s="73"/>
      <c r="AI135" s="72"/>
    </row>
    <row r="136" spans="1:35" ht="13.5" customHeight="1">
      <c r="A136" s="92"/>
      <c r="D136" s="75"/>
      <c r="F136" s="73"/>
      <c r="I136" s="73"/>
      <c r="M136" s="73"/>
      <c r="N136" s="72"/>
      <c r="S136" s="73"/>
      <c r="T136" s="72"/>
      <c r="U136" s="72"/>
      <c r="X136" s="73"/>
      <c r="Y136" s="72"/>
      <c r="Z136" s="72"/>
      <c r="AB136" s="73"/>
      <c r="AC136" s="72"/>
      <c r="AD136" s="72"/>
      <c r="AE136" s="73"/>
      <c r="AF136" s="72"/>
      <c r="AH136" s="73"/>
      <c r="AI136" s="72"/>
    </row>
    <row r="137" spans="1:35" ht="13.5" customHeight="1">
      <c r="A137" s="92"/>
      <c r="D137" s="75"/>
      <c r="F137" s="73"/>
      <c r="I137" s="73"/>
      <c r="M137" s="73"/>
      <c r="N137" s="72"/>
      <c r="S137" s="73"/>
      <c r="T137" s="72"/>
      <c r="U137" s="72"/>
      <c r="X137" s="73"/>
      <c r="Y137" s="72"/>
      <c r="Z137" s="72"/>
      <c r="AB137" s="73"/>
      <c r="AC137" s="72"/>
      <c r="AD137" s="72"/>
      <c r="AE137" s="73"/>
      <c r="AF137" s="72"/>
      <c r="AH137" s="73"/>
      <c r="AI137" s="72"/>
    </row>
    <row r="138" spans="1:35" ht="13.5" customHeight="1">
      <c r="A138" s="92"/>
      <c r="D138" s="75"/>
      <c r="F138" s="73"/>
      <c r="I138" s="73"/>
      <c r="M138" s="73"/>
      <c r="N138" s="72"/>
      <c r="S138" s="73"/>
      <c r="T138" s="72"/>
      <c r="U138" s="72"/>
      <c r="X138" s="73"/>
      <c r="Y138" s="72"/>
      <c r="Z138" s="72"/>
      <c r="AB138" s="73"/>
      <c r="AC138" s="72"/>
      <c r="AD138" s="72"/>
      <c r="AE138" s="73"/>
      <c r="AF138" s="72"/>
      <c r="AH138" s="73"/>
      <c r="AI138" s="72"/>
    </row>
    <row r="139" spans="1:35" ht="13.5" customHeight="1">
      <c r="A139" s="92"/>
      <c r="D139" s="75"/>
      <c r="F139" s="73"/>
      <c r="I139" s="73"/>
      <c r="M139" s="73"/>
      <c r="N139" s="72"/>
      <c r="S139" s="73"/>
      <c r="T139" s="72"/>
      <c r="U139" s="72"/>
      <c r="X139" s="73"/>
      <c r="Y139" s="72"/>
      <c r="Z139" s="72"/>
      <c r="AB139" s="73"/>
      <c r="AC139" s="72"/>
      <c r="AD139" s="72"/>
      <c r="AE139" s="73"/>
      <c r="AF139" s="72"/>
      <c r="AH139" s="73"/>
      <c r="AI139" s="72"/>
    </row>
    <row r="140" spans="1:35" ht="13.5" customHeight="1">
      <c r="A140" s="92"/>
      <c r="D140" s="75"/>
      <c r="F140" s="73"/>
      <c r="I140" s="73"/>
      <c r="M140" s="73"/>
      <c r="N140" s="72"/>
      <c r="S140" s="73"/>
      <c r="T140" s="72"/>
      <c r="U140" s="72"/>
      <c r="X140" s="73"/>
      <c r="Y140" s="72"/>
      <c r="Z140" s="72"/>
      <c r="AB140" s="73"/>
      <c r="AC140" s="72"/>
      <c r="AD140" s="72"/>
      <c r="AE140" s="73"/>
      <c r="AF140" s="72"/>
      <c r="AH140" s="73"/>
      <c r="AI140" s="72"/>
    </row>
    <row r="141" spans="1:35" ht="13.5" customHeight="1">
      <c r="A141" s="73"/>
      <c r="D141" s="75"/>
      <c r="F141" s="73"/>
      <c r="I141" s="73"/>
      <c r="M141" s="73"/>
      <c r="N141" s="72"/>
      <c r="S141" s="73"/>
      <c r="T141" s="72"/>
      <c r="U141" s="72"/>
      <c r="X141" s="73"/>
      <c r="Y141" s="72"/>
      <c r="Z141" s="72"/>
      <c r="AB141" s="73"/>
      <c r="AC141" s="72"/>
      <c r="AD141" s="72"/>
      <c r="AE141" s="73"/>
      <c r="AF141" s="72"/>
      <c r="AH141" s="73"/>
      <c r="AI141" s="72"/>
    </row>
    <row r="142" spans="1:35" ht="13.5" customHeight="1">
      <c r="A142" s="73"/>
      <c r="D142" s="75"/>
      <c r="F142" s="73"/>
      <c r="I142" s="73"/>
      <c r="M142" s="73"/>
      <c r="N142" s="72"/>
      <c r="S142" s="73"/>
      <c r="T142" s="72"/>
      <c r="U142" s="72"/>
      <c r="X142" s="73"/>
      <c r="Y142" s="72"/>
      <c r="Z142" s="72"/>
      <c r="AB142" s="73"/>
      <c r="AC142" s="72"/>
      <c r="AD142" s="72"/>
      <c r="AE142" s="73"/>
      <c r="AF142" s="72"/>
      <c r="AH142" s="73"/>
      <c r="AI142" s="72"/>
    </row>
    <row r="143" spans="1:35" ht="13.5" customHeight="1">
      <c r="A143" s="73"/>
      <c r="D143" s="75"/>
      <c r="F143" s="73"/>
      <c r="I143" s="73"/>
      <c r="M143" s="73"/>
      <c r="N143" s="72"/>
      <c r="S143" s="73"/>
      <c r="T143" s="72"/>
      <c r="U143" s="72"/>
      <c r="X143" s="73"/>
      <c r="Y143" s="72"/>
      <c r="Z143" s="72"/>
      <c r="AB143" s="73"/>
      <c r="AC143" s="72"/>
      <c r="AD143" s="72"/>
      <c r="AE143" s="73"/>
      <c r="AF143" s="72"/>
      <c r="AH143" s="73"/>
      <c r="AI143" s="72"/>
    </row>
    <row r="144" spans="1:35" ht="13.5" customHeight="1">
      <c r="A144" s="73"/>
      <c r="D144" s="75"/>
      <c r="F144" s="73"/>
      <c r="I144" s="73"/>
      <c r="M144" s="73"/>
      <c r="N144" s="72"/>
      <c r="S144" s="73"/>
      <c r="T144" s="72"/>
      <c r="U144" s="72"/>
      <c r="X144" s="73"/>
      <c r="Y144" s="72"/>
      <c r="Z144" s="72"/>
      <c r="AB144" s="73"/>
      <c r="AC144" s="72"/>
      <c r="AD144" s="72"/>
      <c r="AE144" s="73"/>
      <c r="AF144" s="72"/>
      <c r="AH144" s="73"/>
      <c r="AI144" s="72"/>
    </row>
    <row r="145" spans="1:35" ht="13.5" customHeight="1">
      <c r="A145" s="73"/>
      <c r="D145" s="75"/>
      <c r="F145" s="73"/>
      <c r="I145" s="73"/>
      <c r="M145" s="73"/>
      <c r="N145" s="72"/>
      <c r="S145" s="73"/>
      <c r="T145" s="72"/>
      <c r="U145" s="72"/>
      <c r="X145" s="73"/>
      <c r="Y145" s="72"/>
      <c r="Z145" s="72"/>
      <c r="AB145" s="73"/>
      <c r="AC145" s="72"/>
      <c r="AD145" s="72"/>
      <c r="AE145" s="73"/>
      <c r="AF145" s="72"/>
      <c r="AH145" s="73"/>
      <c r="AI145" s="72"/>
    </row>
    <row r="146" spans="1:35" ht="13.5" customHeight="1">
      <c r="A146" s="73"/>
      <c r="D146" s="75"/>
      <c r="F146" s="73"/>
      <c r="I146" s="73"/>
      <c r="M146" s="73"/>
      <c r="N146" s="72"/>
      <c r="S146" s="73"/>
      <c r="T146" s="72"/>
      <c r="U146" s="72"/>
      <c r="X146" s="73"/>
      <c r="Y146" s="72"/>
      <c r="Z146" s="72"/>
      <c r="AB146" s="73"/>
      <c r="AC146" s="72"/>
      <c r="AD146" s="72"/>
      <c r="AE146" s="73"/>
      <c r="AF146" s="72"/>
      <c r="AH146" s="73"/>
      <c r="AI146" s="72"/>
    </row>
    <row r="147" spans="1:35" ht="13.5" customHeight="1">
      <c r="A147" s="73"/>
      <c r="D147" s="75"/>
      <c r="F147" s="73"/>
      <c r="I147" s="73"/>
      <c r="M147" s="73"/>
      <c r="N147" s="72"/>
      <c r="S147" s="73"/>
      <c r="T147" s="72"/>
      <c r="U147" s="72"/>
      <c r="X147" s="73"/>
      <c r="Y147" s="72"/>
      <c r="Z147" s="72"/>
      <c r="AB147" s="73"/>
      <c r="AC147" s="72"/>
      <c r="AD147" s="72"/>
      <c r="AE147" s="73"/>
      <c r="AF147" s="72"/>
      <c r="AH147" s="73"/>
      <c r="AI147" s="72"/>
    </row>
    <row r="148" spans="1:35" ht="13.5" customHeight="1">
      <c r="A148" s="73"/>
      <c r="D148" s="75"/>
      <c r="F148" s="73"/>
      <c r="I148" s="73"/>
      <c r="M148" s="73"/>
      <c r="N148" s="72"/>
      <c r="S148" s="73"/>
      <c r="T148" s="72"/>
      <c r="U148" s="72"/>
      <c r="X148" s="73"/>
      <c r="Y148" s="72"/>
      <c r="Z148" s="72"/>
      <c r="AB148" s="73"/>
      <c r="AC148" s="72"/>
      <c r="AD148" s="72"/>
      <c r="AE148" s="73"/>
      <c r="AF148" s="72"/>
      <c r="AH148" s="73"/>
      <c r="AI148" s="72"/>
    </row>
    <row r="149" spans="1:35" ht="13.5" customHeight="1">
      <c r="A149" s="73"/>
      <c r="D149" s="75"/>
      <c r="F149" s="73"/>
      <c r="I149" s="73"/>
      <c r="M149" s="73"/>
      <c r="N149" s="72"/>
      <c r="S149" s="73"/>
      <c r="T149" s="72"/>
      <c r="U149" s="72"/>
      <c r="X149" s="73"/>
      <c r="Y149" s="72"/>
      <c r="Z149" s="72"/>
      <c r="AB149" s="73"/>
      <c r="AC149" s="72"/>
      <c r="AD149" s="72"/>
      <c r="AE149" s="73"/>
      <c r="AF149" s="72"/>
      <c r="AH149" s="73"/>
      <c r="AI149" s="72"/>
    </row>
    <row r="150" spans="1:35" ht="13.5" customHeight="1">
      <c r="A150" s="73"/>
      <c r="D150" s="75"/>
      <c r="F150" s="73"/>
      <c r="I150" s="73"/>
      <c r="M150" s="73"/>
      <c r="N150" s="72"/>
      <c r="S150" s="73"/>
      <c r="T150" s="72"/>
      <c r="U150" s="72"/>
      <c r="X150" s="73"/>
      <c r="Y150" s="72"/>
      <c r="Z150" s="72"/>
      <c r="AB150" s="73"/>
      <c r="AC150" s="72"/>
      <c r="AD150" s="72"/>
      <c r="AE150" s="73"/>
      <c r="AF150" s="72"/>
      <c r="AH150" s="73"/>
      <c r="AI150" s="72"/>
    </row>
    <row r="151" spans="1:35" ht="13.5" customHeight="1">
      <c r="A151" s="73"/>
      <c r="D151" s="75"/>
      <c r="F151" s="73"/>
      <c r="I151" s="73"/>
      <c r="M151" s="73"/>
      <c r="N151" s="72"/>
      <c r="S151" s="73"/>
      <c r="T151" s="72"/>
      <c r="U151" s="72"/>
      <c r="X151" s="73"/>
      <c r="Y151" s="72"/>
      <c r="Z151" s="72"/>
      <c r="AB151" s="73"/>
      <c r="AC151" s="72"/>
      <c r="AD151" s="72"/>
      <c r="AE151" s="73"/>
      <c r="AF151" s="72"/>
      <c r="AH151" s="73"/>
      <c r="AI151" s="72"/>
    </row>
    <row r="152" spans="1:35" ht="13.5" customHeight="1">
      <c r="A152" s="73"/>
      <c r="D152" s="75"/>
      <c r="F152" s="73"/>
      <c r="I152" s="73"/>
      <c r="M152" s="73"/>
      <c r="N152" s="72"/>
      <c r="S152" s="73"/>
      <c r="T152" s="72"/>
      <c r="U152" s="72"/>
      <c r="X152" s="73"/>
      <c r="Y152" s="72"/>
      <c r="Z152" s="72"/>
      <c r="AB152" s="73"/>
      <c r="AC152" s="72"/>
      <c r="AD152" s="72"/>
      <c r="AE152" s="73"/>
      <c r="AF152" s="72"/>
      <c r="AH152" s="73"/>
      <c r="AI152" s="72"/>
    </row>
    <row r="153" spans="1:35" ht="13.5" customHeight="1">
      <c r="A153" s="73"/>
      <c r="D153" s="75"/>
      <c r="F153" s="73"/>
      <c r="I153" s="73"/>
      <c r="M153" s="73"/>
      <c r="N153" s="72"/>
      <c r="S153" s="73"/>
      <c r="T153" s="72"/>
      <c r="U153" s="72"/>
      <c r="X153" s="73"/>
      <c r="Y153" s="72"/>
      <c r="Z153" s="72"/>
      <c r="AB153" s="73"/>
      <c r="AC153" s="72"/>
      <c r="AD153" s="72"/>
      <c r="AE153" s="73"/>
      <c r="AF153" s="72"/>
      <c r="AH153" s="73"/>
      <c r="AI153" s="72"/>
    </row>
    <row r="154" spans="1:35" ht="13.5" customHeight="1">
      <c r="A154" s="73"/>
      <c r="D154" s="75"/>
      <c r="F154" s="73"/>
      <c r="I154" s="73"/>
      <c r="M154" s="73"/>
      <c r="N154" s="72"/>
      <c r="S154" s="73"/>
      <c r="T154" s="72"/>
      <c r="U154" s="72"/>
      <c r="X154" s="73"/>
      <c r="Y154" s="72"/>
      <c r="Z154" s="72"/>
      <c r="AB154" s="73"/>
      <c r="AC154" s="72"/>
      <c r="AD154" s="72"/>
      <c r="AE154" s="73"/>
      <c r="AF154" s="72"/>
      <c r="AH154" s="73"/>
      <c r="AI154" s="72"/>
    </row>
    <row r="155" spans="1:35" ht="13.5" customHeight="1">
      <c r="A155" s="73"/>
      <c r="D155" s="75"/>
      <c r="F155" s="73"/>
      <c r="I155" s="73"/>
      <c r="M155" s="73"/>
      <c r="N155" s="72"/>
      <c r="S155" s="73"/>
      <c r="T155" s="72"/>
      <c r="U155" s="72"/>
      <c r="X155" s="73"/>
      <c r="Y155" s="72"/>
      <c r="Z155" s="72"/>
      <c r="AB155" s="73"/>
      <c r="AC155" s="72"/>
      <c r="AD155" s="72"/>
      <c r="AE155" s="73"/>
      <c r="AF155" s="72"/>
      <c r="AH155" s="73"/>
      <c r="AI155" s="72"/>
    </row>
    <row r="156" spans="1:35" ht="13.5" customHeight="1">
      <c r="A156" s="73"/>
      <c r="D156" s="75"/>
      <c r="F156" s="73"/>
      <c r="I156" s="73"/>
      <c r="M156" s="73"/>
      <c r="N156" s="72"/>
      <c r="S156" s="73"/>
      <c r="T156" s="72"/>
      <c r="U156" s="72"/>
      <c r="X156" s="73"/>
      <c r="Y156" s="72"/>
      <c r="Z156" s="72"/>
      <c r="AB156" s="73"/>
      <c r="AC156" s="72"/>
      <c r="AD156" s="72"/>
      <c r="AE156" s="73"/>
      <c r="AF156" s="72"/>
      <c r="AH156" s="73"/>
      <c r="AI156" s="72"/>
    </row>
    <row r="157" spans="1:35" ht="13.5" customHeight="1">
      <c r="A157" s="73"/>
      <c r="D157" s="75"/>
      <c r="F157" s="73"/>
      <c r="I157" s="73"/>
      <c r="M157" s="73"/>
      <c r="N157" s="72"/>
      <c r="S157" s="73"/>
      <c r="T157" s="72"/>
      <c r="U157" s="72"/>
      <c r="X157" s="73"/>
      <c r="Y157" s="72"/>
      <c r="Z157" s="72"/>
      <c r="AB157" s="73"/>
      <c r="AC157" s="72"/>
      <c r="AD157" s="72"/>
      <c r="AE157" s="73"/>
      <c r="AF157" s="72"/>
      <c r="AH157" s="73"/>
      <c r="AI157" s="72"/>
    </row>
    <row r="158" spans="1:35" ht="13.5" customHeight="1">
      <c r="A158" s="73"/>
      <c r="D158" s="75"/>
      <c r="F158" s="73"/>
      <c r="I158" s="73"/>
      <c r="M158" s="73"/>
      <c r="N158" s="72"/>
      <c r="S158" s="73"/>
      <c r="T158" s="72"/>
      <c r="U158" s="72"/>
      <c r="X158" s="73"/>
      <c r="Y158" s="72"/>
      <c r="Z158" s="72"/>
      <c r="AB158" s="73"/>
      <c r="AC158" s="72"/>
      <c r="AD158" s="72"/>
      <c r="AE158" s="73"/>
      <c r="AF158" s="72"/>
      <c r="AH158" s="73"/>
      <c r="AI158" s="72"/>
    </row>
    <row r="159" spans="1:35" ht="13.5" customHeight="1">
      <c r="A159" s="73"/>
      <c r="D159" s="75"/>
      <c r="F159" s="73"/>
      <c r="I159" s="73"/>
      <c r="M159" s="73"/>
      <c r="N159" s="72"/>
      <c r="S159" s="73"/>
      <c r="T159" s="72"/>
      <c r="U159" s="72"/>
      <c r="X159" s="73"/>
      <c r="Y159" s="72"/>
      <c r="Z159" s="72"/>
      <c r="AB159" s="73"/>
      <c r="AC159" s="72"/>
      <c r="AD159" s="72"/>
      <c r="AE159" s="73"/>
      <c r="AF159" s="72"/>
      <c r="AH159" s="73"/>
      <c r="AI159" s="72"/>
    </row>
    <row r="160" spans="1:35" ht="13.5" customHeight="1">
      <c r="A160" s="73"/>
      <c r="D160" s="75"/>
      <c r="F160" s="73"/>
      <c r="I160" s="73"/>
      <c r="M160" s="73"/>
      <c r="N160" s="72"/>
      <c r="S160" s="73"/>
      <c r="T160" s="72"/>
      <c r="U160" s="72"/>
      <c r="X160" s="73"/>
      <c r="Y160" s="72"/>
      <c r="Z160" s="72"/>
      <c r="AB160" s="73"/>
      <c r="AC160" s="72"/>
      <c r="AD160" s="72"/>
      <c r="AE160" s="73"/>
      <c r="AF160" s="72"/>
      <c r="AH160" s="73"/>
      <c r="AI160" s="72"/>
    </row>
    <row r="161" spans="1:35" ht="13.5" customHeight="1">
      <c r="A161" s="73"/>
      <c r="D161" s="75"/>
      <c r="F161" s="73"/>
      <c r="I161" s="73"/>
      <c r="M161" s="73"/>
      <c r="N161" s="72"/>
      <c r="S161" s="73"/>
      <c r="T161" s="72"/>
      <c r="U161" s="72"/>
      <c r="X161" s="73"/>
      <c r="Y161" s="72"/>
      <c r="Z161" s="72"/>
      <c r="AB161" s="73"/>
      <c r="AC161" s="72"/>
      <c r="AD161" s="72"/>
      <c r="AE161" s="73"/>
      <c r="AF161" s="72"/>
      <c r="AH161" s="73"/>
      <c r="AI161" s="72"/>
    </row>
    <row r="162" spans="1:35" ht="13.5" customHeight="1">
      <c r="A162" s="73"/>
      <c r="D162" s="75"/>
      <c r="F162" s="73"/>
      <c r="I162" s="73"/>
      <c r="M162" s="73"/>
      <c r="N162" s="72"/>
      <c r="S162" s="73"/>
      <c r="T162" s="72"/>
      <c r="U162" s="72"/>
      <c r="X162" s="73"/>
      <c r="Y162" s="72"/>
      <c r="Z162" s="72"/>
      <c r="AB162" s="73"/>
      <c r="AC162" s="72"/>
      <c r="AD162" s="72"/>
      <c r="AE162" s="73"/>
      <c r="AF162" s="72"/>
      <c r="AH162" s="73"/>
      <c r="AI162" s="72"/>
    </row>
    <row r="163" spans="1:35" ht="13.5" customHeight="1">
      <c r="A163" s="73"/>
      <c r="D163" s="75"/>
      <c r="F163" s="73"/>
      <c r="I163" s="73"/>
      <c r="M163" s="73"/>
      <c r="N163" s="72"/>
      <c r="S163" s="73"/>
      <c r="T163" s="72"/>
      <c r="U163" s="72"/>
      <c r="X163" s="73"/>
      <c r="Y163" s="72"/>
      <c r="Z163" s="72"/>
      <c r="AB163" s="73"/>
      <c r="AC163" s="72"/>
      <c r="AD163" s="72"/>
      <c r="AE163" s="73"/>
      <c r="AF163" s="72"/>
      <c r="AH163" s="73"/>
      <c r="AI163" s="72"/>
    </row>
    <row r="164" spans="1:35" ht="13.5" customHeight="1">
      <c r="A164" s="73"/>
      <c r="D164" s="75"/>
      <c r="F164" s="73"/>
      <c r="I164" s="73"/>
      <c r="M164" s="73"/>
      <c r="N164" s="72"/>
      <c r="S164" s="73"/>
      <c r="T164" s="72"/>
      <c r="U164" s="72"/>
      <c r="X164" s="73"/>
      <c r="Y164" s="72"/>
      <c r="Z164" s="72"/>
      <c r="AB164" s="73"/>
      <c r="AC164" s="72"/>
      <c r="AD164" s="72"/>
      <c r="AE164" s="73"/>
      <c r="AF164" s="72"/>
      <c r="AH164" s="73"/>
      <c r="AI164" s="72"/>
    </row>
    <row r="165" spans="1:35" ht="13.5" customHeight="1">
      <c r="A165" s="73"/>
      <c r="D165" s="75"/>
      <c r="F165" s="73"/>
      <c r="I165" s="73"/>
      <c r="M165" s="73"/>
      <c r="N165" s="72"/>
      <c r="S165" s="73"/>
      <c r="T165" s="72"/>
      <c r="U165" s="72"/>
      <c r="X165" s="73"/>
      <c r="Y165" s="72"/>
      <c r="Z165" s="72"/>
      <c r="AB165" s="73"/>
      <c r="AC165" s="72"/>
      <c r="AD165" s="72"/>
      <c r="AE165" s="73"/>
      <c r="AF165" s="72"/>
      <c r="AH165" s="73"/>
      <c r="AI165" s="72"/>
    </row>
    <row r="166" spans="1:35" ht="13.5" customHeight="1">
      <c r="A166" s="73"/>
      <c r="D166" s="75"/>
      <c r="F166" s="73"/>
      <c r="I166" s="73"/>
      <c r="M166" s="73"/>
      <c r="N166" s="72"/>
      <c r="S166" s="73"/>
      <c r="T166" s="72"/>
      <c r="U166" s="72"/>
      <c r="X166" s="73"/>
      <c r="Y166" s="72"/>
      <c r="Z166" s="72"/>
      <c r="AB166" s="73"/>
      <c r="AC166" s="72"/>
      <c r="AD166" s="72"/>
      <c r="AE166" s="73"/>
      <c r="AF166" s="72"/>
      <c r="AH166" s="73"/>
      <c r="AI166" s="72"/>
    </row>
    <row r="167" spans="1:35" ht="13.5" customHeight="1">
      <c r="A167" s="73"/>
      <c r="D167" s="75"/>
      <c r="F167" s="73"/>
      <c r="I167" s="73"/>
      <c r="M167" s="73"/>
      <c r="N167" s="72"/>
      <c r="S167" s="73"/>
      <c r="T167" s="72"/>
      <c r="U167" s="72"/>
      <c r="X167" s="73"/>
      <c r="Y167" s="72"/>
      <c r="Z167" s="72"/>
      <c r="AB167" s="73"/>
      <c r="AC167" s="72"/>
      <c r="AD167" s="72"/>
      <c r="AE167" s="73"/>
      <c r="AF167" s="72"/>
      <c r="AH167" s="73"/>
      <c r="AI167" s="72"/>
    </row>
    <row r="168" spans="1:35" ht="13.5" customHeight="1">
      <c r="A168" s="73"/>
      <c r="D168" s="75"/>
      <c r="F168" s="73"/>
      <c r="I168" s="73"/>
      <c r="M168" s="73"/>
      <c r="N168" s="72"/>
      <c r="S168" s="73"/>
      <c r="T168" s="72"/>
      <c r="U168" s="72"/>
      <c r="X168" s="73"/>
      <c r="Y168" s="72"/>
      <c r="Z168" s="72"/>
      <c r="AB168" s="73"/>
      <c r="AC168" s="72"/>
      <c r="AD168" s="72"/>
      <c r="AE168" s="73"/>
      <c r="AF168" s="72"/>
      <c r="AH168" s="73"/>
      <c r="AI168" s="72"/>
    </row>
    <row r="169" spans="1:35" ht="13.5" customHeight="1">
      <c r="A169" s="73"/>
      <c r="D169" s="75"/>
      <c r="F169" s="73"/>
      <c r="I169" s="73"/>
      <c r="M169" s="73"/>
      <c r="N169" s="72"/>
      <c r="S169" s="73"/>
      <c r="T169" s="72"/>
      <c r="U169" s="72"/>
      <c r="X169" s="73"/>
      <c r="Y169" s="72"/>
      <c r="Z169" s="72"/>
      <c r="AB169" s="73"/>
      <c r="AC169" s="72"/>
      <c r="AD169" s="72"/>
      <c r="AE169" s="73"/>
      <c r="AF169" s="72"/>
      <c r="AH169" s="73"/>
      <c r="AI169" s="72"/>
    </row>
    <row r="170" spans="1:35" ht="13.5" customHeight="1">
      <c r="A170" s="73"/>
      <c r="D170" s="75"/>
      <c r="F170" s="73"/>
      <c r="I170" s="73"/>
      <c r="M170" s="73"/>
      <c r="N170" s="72"/>
      <c r="S170" s="73"/>
      <c r="T170" s="72"/>
      <c r="U170" s="72"/>
      <c r="X170" s="73"/>
      <c r="Y170" s="72"/>
      <c r="Z170" s="72"/>
      <c r="AB170" s="73"/>
      <c r="AC170" s="72"/>
      <c r="AD170" s="72"/>
      <c r="AE170" s="73"/>
      <c r="AF170" s="72"/>
      <c r="AH170" s="73"/>
      <c r="AI170" s="72"/>
    </row>
    <row r="171" spans="1:35" ht="13.5" customHeight="1">
      <c r="A171" s="73"/>
      <c r="D171" s="75"/>
      <c r="F171" s="73"/>
      <c r="I171" s="73"/>
      <c r="M171" s="73"/>
      <c r="N171" s="72"/>
      <c r="S171" s="73"/>
      <c r="T171" s="72"/>
      <c r="U171" s="72"/>
      <c r="X171" s="73"/>
      <c r="Y171" s="72"/>
      <c r="Z171" s="72"/>
      <c r="AB171" s="73"/>
      <c r="AC171" s="72"/>
      <c r="AD171" s="72"/>
      <c r="AE171" s="73"/>
      <c r="AF171" s="72"/>
      <c r="AH171" s="73"/>
      <c r="AI171" s="72"/>
    </row>
    <row r="172" spans="1:35" ht="13.5" customHeight="1">
      <c r="A172" s="73"/>
      <c r="B172" s="74"/>
      <c r="D172" s="75"/>
      <c r="F172" s="73"/>
      <c r="G172" s="74"/>
      <c r="I172" s="73"/>
      <c r="J172" s="74"/>
      <c r="M172" s="73"/>
      <c r="N172" s="74"/>
      <c r="S172" s="73"/>
      <c r="T172" s="74"/>
      <c r="U172" s="72"/>
      <c r="X172" s="73"/>
      <c r="Y172" s="74"/>
      <c r="Z172" s="72"/>
      <c r="AB172" s="73"/>
      <c r="AC172" s="74"/>
      <c r="AD172" s="72"/>
      <c r="AE172" s="73"/>
      <c r="AF172" s="74"/>
      <c r="AH172" s="73"/>
      <c r="AI172" s="74"/>
    </row>
    <row r="173" spans="1:35" ht="13.5" customHeight="1">
      <c r="A173" s="73"/>
      <c r="B173" s="74"/>
      <c r="D173" s="75"/>
      <c r="F173" s="73"/>
      <c r="G173" s="74"/>
      <c r="I173" s="73"/>
      <c r="J173" s="74"/>
      <c r="M173" s="73"/>
      <c r="N173" s="74"/>
      <c r="S173" s="73"/>
      <c r="T173" s="74"/>
      <c r="U173" s="72"/>
      <c r="X173" s="73"/>
      <c r="Y173" s="74"/>
      <c r="Z173" s="72"/>
      <c r="AB173" s="73"/>
      <c r="AC173" s="74"/>
      <c r="AD173" s="72"/>
      <c r="AE173" s="73"/>
      <c r="AF173" s="74"/>
      <c r="AH173" s="73"/>
      <c r="AI173" s="74"/>
    </row>
    <row r="174" spans="1:35" ht="13.5" customHeight="1">
      <c r="A174" s="73"/>
      <c r="B174" s="74"/>
      <c r="D174" s="75"/>
      <c r="F174" s="73"/>
      <c r="G174" s="74"/>
      <c r="I174" s="73"/>
      <c r="J174" s="74"/>
      <c r="M174" s="73"/>
      <c r="N174" s="74"/>
      <c r="S174" s="73"/>
      <c r="T174" s="74"/>
      <c r="U174" s="72"/>
      <c r="X174" s="73"/>
      <c r="Y174" s="74"/>
      <c r="Z174" s="72"/>
      <c r="AB174" s="73"/>
      <c r="AC174" s="74"/>
      <c r="AD174" s="72"/>
      <c r="AE174" s="73"/>
      <c r="AF174" s="74"/>
      <c r="AH174" s="73"/>
      <c r="AI174" s="74"/>
    </row>
    <row r="175" spans="1:35" ht="13.5" customHeight="1">
      <c r="A175" s="73"/>
      <c r="B175" s="74"/>
      <c r="D175" s="75"/>
      <c r="F175" s="73"/>
      <c r="G175" s="74"/>
      <c r="I175" s="73"/>
      <c r="J175" s="74"/>
      <c r="M175" s="73"/>
      <c r="N175" s="74"/>
      <c r="S175" s="73"/>
      <c r="T175" s="74"/>
      <c r="U175" s="72"/>
      <c r="X175" s="73"/>
      <c r="Y175" s="74"/>
      <c r="Z175" s="72"/>
      <c r="AB175" s="73"/>
      <c r="AC175" s="74"/>
      <c r="AD175" s="72"/>
      <c r="AE175" s="73"/>
      <c r="AF175" s="74"/>
      <c r="AH175" s="73"/>
      <c r="AI175" s="74"/>
    </row>
    <row r="176" spans="1:35" ht="13.5" customHeight="1">
      <c r="A176" s="73"/>
      <c r="B176" s="74"/>
      <c r="D176" s="75"/>
      <c r="F176" s="73"/>
      <c r="G176" s="74"/>
      <c r="I176" s="73"/>
      <c r="J176" s="74"/>
      <c r="M176" s="73"/>
      <c r="N176" s="74"/>
      <c r="S176" s="73"/>
      <c r="T176" s="74"/>
      <c r="U176" s="72"/>
      <c r="X176" s="73"/>
      <c r="Y176" s="74"/>
      <c r="Z176" s="72"/>
      <c r="AB176" s="73"/>
      <c r="AC176" s="74"/>
      <c r="AD176" s="72"/>
      <c r="AE176" s="73"/>
      <c r="AF176" s="74"/>
      <c r="AH176" s="73"/>
      <c r="AI176" s="74"/>
    </row>
    <row r="177" spans="1:35" ht="13.5" customHeight="1">
      <c r="A177" s="73"/>
      <c r="B177" s="74"/>
      <c r="D177" s="75"/>
      <c r="F177" s="73"/>
      <c r="G177" s="74"/>
      <c r="I177" s="73"/>
      <c r="J177" s="74"/>
      <c r="M177" s="73"/>
      <c r="N177" s="74"/>
      <c r="S177" s="73"/>
      <c r="T177" s="74"/>
      <c r="U177" s="72"/>
      <c r="X177" s="73"/>
      <c r="Y177" s="74"/>
      <c r="Z177" s="72"/>
      <c r="AB177" s="73"/>
      <c r="AC177" s="74"/>
      <c r="AD177" s="72"/>
      <c r="AE177" s="73"/>
      <c r="AF177" s="74"/>
      <c r="AH177" s="73"/>
      <c r="AI177" s="74"/>
    </row>
    <row r="178" spans="1:35" ht="13.5" customHeight="1">
      <c r="A178" s="73"/>
      <c r="B178" s="74"/>
      <c r="D178" s="75"/>
      <c r="F178" s="73"/>
      <c r="G178" s="74"/>
      <c r="I178" s="73"/>
      <c r="J178" s="74"/>
      <c r="M178" s="73"/>
      <c r="N178" s="74"/>
      <c r="S178" s="73"/>
      <c r="T178" s="74"/>
      <c r="U178" s="72"/>
      <c r="X178" s="73"/>
      <c r="Y178" s="74"/>
      <c r="Z178" s="72"/>
      <c r="AB178" s="73"/>
      <c r="AC178" s="74"/>
      <c r="AD178" s="72"/>
      <c r="AE178" s="73"/>
      <c r="AF178" s="74"/>
      <c r="AH178" s="73"/>
      <c r="AI178" s="74"/>
    </row>
    <row r="179" spans="1:35" ht="13.5" customHeight="1">
      <c r="A179" s="73"/>
      <c r="B179" s="74"/>
      <c r="D179" s="75"/>
      <c r="F179" s="73"/>
      <c r="G179" s="74"/>
      <c r="I179" s="73"/>
      <c r="J179" s="74"/>
      <c r="M179" s="73"/>
      <c r="N179" s="74"/>
      <c r="S179" s="73"/>
      <c r="T179" s="74"/>
      <c r="U179" s="72"/>
      <c r="X179" s="73"/>
      <c r="Y179" s="74"/>
      <c r="Z179" s="72"/>
      <c r="AB179" s="73"/>
      <c r="AC179" s="74"/>
      <c r="AD179" s="72"/>
      <c r="AE179" s="73"/>
      <c r="AF179" s="74"/>
      <c r="AH179" s="73"/>
      <c r="AI179" s="74"/>
    </row>
    <row r="180" spans="1:35" ht="13.5" customHeight="1">
      <c r="A180" s="73"/>
      <c r="B180" s="74"/>
      <c r="D180" s="75"/>
      <c r="F180" s="73"/>
      <c r="G180" s="74"/>
      <c r="I180" s="73"/>
      <c r="J180" s="74"/>
      <c r="M180" s="73"/>
      <c r="N180" s="74"/>
      <c r="S180" s="73"/>
      <c r="T180" s="74"/>
      <c r="U180" s="72"/>
      <c r="X180" s="73"/>
      <c r="Y180" s="74"/>
      <c r="Z180" s="72"/>
      <c r="AB180" s="73"/>
      <c r="AC180" s="74"/>
      <c r="AD180" s="72"/>
      <c r="AE180" s="73"/>
      <c r="AF180" s="74"/>
      <c r="AH180" s="73"/>
      <c r="AI180" s="74"/>
    </row>
    <row r="181" spans="1:35" ht="13.5" customHeight="1">
      <c r="A181" s="73"/>
      <c r="B181" s="74"/>
      <c r="D181" s="75"/>
      <c r="F181" s="73"/>
      <c r="G181" s="74"/>
      <c r="I181" s="73"/>
      <c r="J181" s="74"/>
      <c r="M181" s="73"/>
      <c r="N181" s="74"/>
      <c r="S181" s="73"/>
      <c r="T181" s="74"/>
      <c r="U181" s="72"/>
      <c r="X181" s="73"/>
      <c r="Y181" s="74"/>
      <c r="Z181" s="72"/>
      <c r="AB181" s="73"/>
      <c r="AC181" s="74"/>
      <c r="AD181" s="72"/>
      <c r="AE181" s="73"/>
      <c r="AF181" s="74"/>
      <c r="AH181" s="73"/>
      <c r="AI181" s="74"/>
    </row>
    <row r="182" spans="1:35" ht="13.5" customHeight="1">
      <c r="A182" s="73"/>
      <c r="B182" s="74"/>
      <c r="D182" s="75"/>
      <c r="F182" s="73"/>
      <c r="G182" s="74"/>
      <c r="I182" s="73"/>
      <c r="J182" s="74"/>
      <c r="M182" s="73"/>
      <c r="N182" s="74"/>
      <c r="S182" s="73"/>
      <c r="T182" s="74"/>
      <c r="U182" s="72"/>
      <c r="X182" s="73"/>
      <c r="Y182" s="74"/>
      <c r="Z182" s="72"/>
      <c r="AB182" s="73"/>
      <c r="AC182" s="74"/>
      <c r="AD182" s="72"/>
      <c r="AE182" s="73"/>
      <c r="AF182" s="74"/>
      <c r="AH182" s="73"/>
      <c r="AI182" s="74"/>
    </row>
    <row r="183" spans="1:35" ht="13.5" customHeight="1">
      <c r="A183" s="73"/>
      <c r="B183" s="74"/>
      <c r="D183" s="75"/>
      <c r="F183" s="73"/>
      <c r="G183" s="74"/>
      <c r="I183" s="73"/>
      <c r="J183" s="74"/>
      <c r="M183" s="73"/>
      <c r="N183" s="74"/>
      <c r="S183" s="73"/>
      <c r="T183" s="74"/>
      <c r="U183" s="72"/>
      <c r="X183" s="73"/>
      <c r="Y183" s="74"/>
      <c r="Z183" s="72"/>
      <c r="AB183" s="73"/>
      <c r="AC183" s="74"/>
      <c r="AD183" s="72"/>
      <c r="AE183" s="73"/>
      <c r="AF183" s="74"/>
      <c r="AH183" s="73"/>
      <c r="AI183" s="74"/>
    </row>
    <row r="184" spans="1:35" ht="13.5" customHeight="1">
      <c r="A184" s="73"/>
      <c r="B184" s="74"/>
      <c r="D184" s="75"/>
      <c r="F184" s="73"/>
      <c r="G184" s="74"/>
      <c r="I184" s="73"/>
      <c r="J184" s="74"/>
      <c r="M184" s="73"/>
      <c r="N184" s="74"/>
      <c r="S184" s="73"/>
      <c r="T184" s="74"/>
      <c r="U184" s="72"/>
      <c r="X184" s="73"/>
      <c r="Y184" s="74"/>
      <c r="Z184" s="72"/>
      <c r="AB184" s="73"/>
      <c r="AC184" s="74"/>
      <c r="AD184" s="72"/>
      <c r="AE184" s="73"/>
      <c r="AF184" s="74"/>
      <c r="AH184" s="73"/>
      <c r="AI184" s="74"/>
    </row>
    <row r="185" spans="1:35" ht="13.5" customHeight="1">
      <c r="A185" s="73"/>
      <c r="B185" s="74"/>
      <c r="D185" s="75"/>
      <c r="F185" s="73"/>
      <c r="G185" s="74"/>
      <c r="I185" s="73"/>
      <c r="J185" s="74"/>
      <c r="M185" s="73"/>
      <c r="N185" s="74"/>
      <c r="S185" s="73"/>
      <c r="T185" s="74"/>
      <c r="U185" s="72"/>
      <c r="X185" s="73"/>
      <c r="Y185" s="74"/>
      <c r="Z185" s="72"/>
      <c r="AB185" s="73"/>
      <c r="AC185" s="74"/>
      <c r="AD185" s="72"/>
      <c r="AE185" s="73"/>
      <c r="AF185" s="74"/>
      <c r="AH185" s="73"/>
      <c r="AI185" s="74"/>
    </row>
    <row r="186" spans="1:35" ht="13.5" customHeight="1">
      <c r="A186" s="73"/>
      <c r="B186" s="74"/>
      <c r="D186" s="75"/>
      <c r="F186" s="73"/>
      <c r="G186" s="74"/>
      <c r="I186" s="73"/>
      <c r="J186" s="74"/>
      <c r="M186" s="73"/>
      <c r="N186" s="74"/>
      <c r="S186" s="73"/>
      <c r="T186" s="74"/>
      <c r="U186" s="72"/>
      <c r="X186" s="73"/>
      <c r="Y186" s="74"/>
      <c r="Z186" s="72"/>
      <c r="AB186" s="73"/>
      <c r="AC186" s="74"/>
      <c r="AD186" s="72"/>
      <c r="AE186" s="73"/>
      <c r="AF186" s="74"/>
      <c r="AH186" s="73"/>
      <c r="AI186" s="74"/>
    </row>
    <row r="187" spans="1:35" ht="13.5" customHeight="1">
      <c r="A187" s="73"/>
      <c r="B187" s="74"/>
      <c r="D187" s="75"/>
      <c r="F187" s="73"/>
      <c r="G187" s="74"/>
      <c r="I187" s="73"/>
      <c r="J187" s="74"/>
      <c r="M187" s="73"/>
      <c r="N187" s="74"/>
      <c r="S187" s="73"/>
      <c r="T187" s="74"/>
      <c r="U187" s="72"/>
      <c r="X187" s="73"/>
      <c r="Y187" s="74"/>
      <c r="Z187" s="72"/>
      <c r="AB187" s="73"/>
      <c r="AC187" s="74"/>
      <c r="AD187" s="72"/>
      <c r="AE187" s="73"/>
      <c r="AF187" s="74"/>
      <c r="AH187" s="73"/>
      <c r="AI187" s="74"/>
    </row>
    <row r="188" spans="1:35" ht="13.5" customHeight="1">
      <c r="A188" s="73"/>
      <c r="B188" s="74"/>
      <c r="D188" s="75"/>
      <c r="F188" s="73"/>
      <c r="G188" s="74"/>
      <c r="I188" s="73"/>
      <c r="J188" s="74"/>
      <c r="M188" s="73"/>
      <c r="N188" s="74"/>
      <c r="S188" s="73"/>
      <c r="T188" s="74"/>
      <c r="U188" s="72"/>
      <c r="X188" s="73"/>
      <c r="Y188" s="74"/>
      <c r="Z188" s="72"/>
      <c r="AB188" s="73"/>
      <c r="AC188" s="74"/>
      <c r="AD188" s="72"/>
      <c r="AE188" s="73"/>
      <c r="AF188" s="74"/>
      <c r="AH188" s="73"/>
      <c r="AI188" s="74"/>
    </row>
    <row r="189" spans="1:35" ht="13.5" customHeight="1">
      <c r="A189" s="73"/>
      <c r="B189" s="74"/>
      <c r="D189" s="75"/>
      <c r="F189" s="73"/>
      <c r="G189" s="74"/>
      <c r="I189" s="73"/>
      <c r="J189" s="74"/>
      <c r="M189" s="73"/>
      <c r="N189" s="74"/>
      <c r="S189" s="73"/>
      <c r="T189" s="74"/>
      <c r="U189" s="72"/>
      <c r="X189" s="73"/>
      <c r="Y189" s="74"/>
      <c r="Z189" s="72"/>
      <c r="AB189" s="73"/>
      <c r="AC189" s="74"/>
      <c r="AD189" s="72"/>
      <c r="AE189" s="73"/>
      <c r="AF189" s="74"/>
      <c r="AH189" s="73"/>
      <c r="AI189" s="74"/>
    </row>
    <row r="190" spans="1:35" ht="13.5" customHeight="1">
      <c r="A190" s="73"/>
      <c r="B190" s="74"/>
      <c r="D190" s="75"/>
      <c r="F190" s="73"/>
      <c r="G190" s="74"/>
      <c r="I190" s="73"/>
      <c r="J190" s="74"/>
      <c r="M190" s="73"/>
      <c r="N190" s="74"/>
      <c r="S190" s="73"/>
      <c r="T190" s="74"/>
      <c r="U190" s="72"/>
      <c r="X190" s="73"/>
      <c r="Y190" s="74"/>
      <c r="Z190" s="72"/>
      <c r="AB190" s="73"/>
      <c r="AC190" s="74"/>
      <c r="AD190" s="72"/>
      <c r="AE190" s="73"/>
      <c r="AF190" s="74"/>
      <c r="AH190" s="73"/>
      <c r="AI190" s="74"/>
    </row>
    <row r="191" spans="1:35" ht="13.5" customHeight="1">
      <c r="A191" s="73"/>
      <c r="B191" s="74"/>
      <c r="D191" s="75"/>
      <c r="F191" s="73"/>
      <c r="G191" s="74"/>
      <c r="I191" s="73"/>
      <c r="J191" s="74"/>
      <c r="M191" s="73"/>
      <c r="N191" s="74"/>
      <c r="S191" s="73"/>
      <c r="T191" s="74"/>
      <c r="U191" s="72"/>
      <c r="X191" s="73"/>
      <c r="Y191" s="74"/>
      <c r="Z191" s="72"/>
      <c r="AB191" s="73"/>
      <c r="AC191" s="74"/>
      <c r="AD191" s="72"/>
      <c r="AE191" s="73"/>
      <c r="AF191" s="74"/>
      <c r="AH191" s="73"/>
      <c r="AI191" s="74"/>
    </row>
    <row r="192" spans="1:35" ht="13.5" customHeight="1">
      <c r="A192" s="73"/>
      <c r="B192" s="74"/>
      <c r="D192" s="75"/>
      <c r="F192" s="73"/>
      <c r="G192" s="74"/>
      <c r="I192" s="73"/>
      <c r="J192" s="74"/>
      <c r="M192" s="73"/>
      <c r="N192" s="74"/>
      <c r="S192" s="73"/>
      <c r="T192" s="74"/>
      <c r="U192" s="72"/>
      <c r="X192" s="73"/>
      <c r="Y192" s="74"/>
      <c r="Z192" s="72"/>
      <c r="AB192" s="73"/>
      <c r="AC192" s="74"/>
      <c r="AD192" s="72"/>
      <c r="AE192" s="73"/>
      <c r="AF192" s="74"/>
      <c r="AH192" s="73"/>
      <c r="AI192" s="74"/>
    </row>
    <row r="193" spans="1:35" ht="13.5" customHeight="1">
      <c r="A193" s="73"/>
      <c r="B193" s="74"/>
      <c r="D193" s="75"/>
      <c r="F193" s="73"/>
      <c r="G193" s="74"/>
      <c r="I193" s="73"/>
      <c r="J193" s="74"/>
      <c r="M193" s="73"/>
      <c r="N193" s="74"/>
      <c r="S193" s="73"/>
      <c r="T193" s="74"/>
      <c r="U193" s="72"/>
      <c r="X193" s="73"/>
      <c r="Y193" s="74"/>
      <c r="Z193" s="72"/>
      <c r="AB193" s="73"/>
      <c r="AC193" s="74"/>
      <c r="AD193" s="72"/>
      <c r="AE193" s="73"/>
      <c r="AF193" s="74"/>
      <c r="AH193" s="73"/>
      <c r="AI193" s="74"/>
    </row>
    <row r="194" spans="1:35" ht="13.5" customHeight="1">
      <c r="A194" s="73"/>
      <c r="B194" s="74"/>
      <c r="D194" s="75"/>
      <c r="F194" s="73"/>
      <c r="G194" s="74"/>
      <c r="I194" s="73"/>
      <c r="J194" s="74"/>
      <c r="M194" s="73"/>
      <c r="N194" s="74"/>
      <c r="S194" s="73"/>
      <c r="T194" s="74"/>
      <c r="U194" s="72"/>
      <c r="X194" s="73"/>
      <c r="Y194" s="74"/>
      <c r="Z194" s="72"/>
      <c r="AB194" s="73"/>
      <c r="AC194" s="74"/>
      <c r="AD194" s="72"/>
      <c r="AE194" s="73"/>
      <c r="AF194" s="74"/>
      <c r="AH194" s="73"/>
      <c r="AI194" s="74"/>
    </row>
    <row r="195" spans="1:35" ht="13.5" customHeight="1">
      <c r="A195" s="73"/>
      <c r="B195" s="74"/>
      <c r="D195" s="75"/>
      <c r="F195" s="73"/>
      <c r="G195" s="74"/>
      <c r="I195" s="73"/>
      <c r="J195" s="74"/>
      <c r="M195" s="73"/>
      <c r="N195" s="74"/>
      <c r="S195" s="73"/>
      <c r="T195" s="74"/>
      <c r="U195" s="72"/>
      <c r="X195" s="73"/>
      <c r="Y195" s="74"/>
      <c r="Z195" s="72"/>
      <c r="AB195" s="73"/>
      <c r="AC195" s="74"/>
      <c r="AD195" s="72"/>
      <c r="AE195" s="73"/>
      <c r="AF195" s="74"/>
      <c r="AH195" s="73"/>
      <c r="AI195" s="74"/>
    </row>
    <row r="196" spans="1:35" ht="13.5" customHeight="1">
      <c r="A196" s="73"/>
      <c r="B196" s="74"/>
      <c r="D196" s="75"/>
      <c r="F196" s="73"/>
      <c r="G196" s="74"/>
      <c r="I196" s="73"/>
      <c r="J196" s="74"/>
      <c r="M196" s="73"/>
      <c r="N196" s="74"/>
      <c r="S196" s="73"/>
      <c r="T196" s="74"/>
      <c r="U196" s="72"/>
      <c r="X196" s="73"/>
      <c r="Y196" s="74"/>
      <c r="Z196" s="72"/>
      <c r="AB196" s="73"/>
      <c r="AC196" s="74"/>
      <c r="AD196" s="72"/>
      <c r="AE196" s="73"/>
      <c r="AF196" s="74"/>
      <c r="AH196" s="73"/>
      <c r="AI196" s="74"/>
    </row>
    <row r="197" spans="1:35" ht="13.5" customHeight="1">
      <c r="A197" s="73"/>
      <c r="B197" s="74"/>
      <c r="D197" s="75"/>
      <c r="F197" s="73"/>
      <c r="G197" s="74"/>
      <c r="I197" s="73"/>
      <c r="J197" s="74"/>
      <c r="M197" s="73"/>
      <c r="N197" s="74"/>
      <c r="S197" s="73"/>
      <c r="T197" s="74"/>
      <c r="U197" s="72"/>
      <c r="X197" s="73"/>
      <c r="Y197" s="74"/>
      <c r="Z197" s="72"/>
      <c r="AB197" s="73"/>
      <c r="AC197" s="74"/>
      <c r="AD197" s="72"/>
      <c r="AE197" s="73"/>
      <c r="AF197" s="74"/>
      <c r="AH197" s="73"/>
      <c r="AI197" s="74"/>
    </row>
    <row r="198" spans="1:35" ht="13.5" customHeight="1">
      <c r="A198" s="73"/>
      <c r="B198" s="74"/>
      <c r="D198" s="75"/>
      <c r="F198" s="73"/>
      <c r="G198" s="74"/>
      <c r="I198" s="73"/>
      <c r="J198" s="74"/>
      <c r="M198" s="73"/>
      <c r="N198" s="74"/>
      <c r="S198" s="73"/>
      <c r="T198" s="74"/>
      <c r="U198" s="72"/>
      <c r="X198" s="73"/>
      <c r="Y198" s="74"/>
      <c r="Z198" s="72"/>
      <c r="AB198" s="73"/>
      <c r="AC198" s="74"/>
      <c r="AD198" s="72"/>
      <c r="AE198" s="73"/>
      <c r="AF198" s="74"/>
      <c r="AH198" s="73"/>
      <c r="AI198" s="74"/>
    </row>
    <row r="199" spans="1:35" ht="13.5" customHeight="1">
      <c r="A199" s="73"/>
      <c r="B199" s="74"/>
      <c r="D199" s="75"/>
      <c r="F199" s="73"/>
      <c r="G199" s="74"/>
      <c r="I199" s="73"/>
      <c r="J199" s="74"/>
      <c r="M199" s="73"/>
      <c r="N199" s="74"/>
      <c r="S199" s="73"/>
      <c r="T199" s="74"/>
      <c r="U199" s="72"/>
      <c r="X199" s="73"/>
      <c r="Y199" s="74"/>
      <c r="Z199" s="72"/>
      <c r="AB199" s="73"/>
      <c r="AC199" s="74"/>
      <c r="AD199" s="72"/>
      <c r="AE199" s="73"/>
      <c r="AF199" s="74"/>
      <c r="AH199" s="73"/>
      <c r="AI199" s="74"/>
    </row>
    <row r="200" spans="1:35" ht="13.5" customHeight="1">
      <c r="A200" s="73"/>
      <c r="B200" s="74"/>
      <c r="D200" s="75"/>
      <c r="F200" s="73"/>
      <c r="G200" s="74"/>
      <c r="I200" s="73"/>
      <c r="J200" s="74"/>
      <c r="M200" s="73"/>
      <c r="N200" s="74"/>
      <c r="S200" s="73"/>
      <c r="T200" s="74"/>
      <c r="U200" s="72"/>
      <c r="X200" s="73"/>
      <c r="Y200" s="74"/>
      <c r="Z200" s="72"/>
      <c r="AB200" s="73"/>
      <c r="AC200" s="74"/>
      <c r="AD200" s="72"/>
      <c r="AE200" s="73"/>
      <c r="AF200" s="74"/>
      <c r="AH200" s="73"/>
      <c r="AI200" s="74"/>
    </row>
    <row r="201" spans="1:35" ht="13.5" customHeight="1">
      <c r="A201" s="73"/>
      <c r="B201" s="74"/>
      <c r="D201" s="75"/>
      <c r="F201" s="73"/>
      <c r="G201" s="74"/>
      <c r="I201" s="73"/>
      <c r="J201" s="74"/>
      <c r="M201" s="73"/>
      <c r="N201" s="74"/>
      <c r="S201" s="73"/>
      <c r="T201" s="74"/>
      <c r="U201" s="72"/>
      <c r="X201" s="73"/>
      <c r="Y201" s="74"/>
      <c r="Z201" s="72"/>
      <c r="AB201" s="73"/>
      <c r="AC201" s="74"/>
      <c r="AD201" s="72"/>
      <c r="AE201" s="73"/>
      <c r="AF201" s="74"/>
      <c r="AH201" s="73"/>
      <c r="AI201" s="74"/>
    </row>
    <row r="202" spans="1:35" ht="13.5" customHeight="1">
      <c r="A202" s="73"/>
      <c r="B202" s="74"/>
      <c r="D202" s="75"/>
      <c r="F202" s="73"/>
      <c r="G202" s="74"/>
      <c r="I202" s="73"/>
      <c r="J202" s="74"/>
      <c r="M202" s="73"/>
      <c r="N202" s="74"/>
      <c r="S202" s="73"/>
      <c r="T202" s="74"/>
      <c r="U202" s="72"/>
      <c r="X202" s="73"/>
      <c r="Y202" s="74"/>
      <c r="Z202" s="72"/>
      <c r="AB202" s="73"/>
      <c r="AC202" s="74"/>
      <c r="AD202" s="72"/>
      <c r="AE202" s="73"/>
      <c r="AF202" s="74"/>
      <c r="AH202" s="73"/>
      <c r="AI202" s="74"/>
    </row>
    <row r="203" spans="1:35" ht="13.5" customHeight="1">
      <c r="A203" s="73"/>
      <c r="B203" s="74"/>
      <c r="D203" s="75"/>
      <c r="F203" s="73"/>
      <c r="G203" s="74"/>
      <c r="I203" s="73"/>
      <c r="J203" s="74"/>
      <c r="M203" s="73"/>
      <c r="N203" s="74"/>
      <c r="S203" s="73"/>
      <c r="T203" s="74"/>
      <c r="U203" s="72"/>
      <c r="X203" s="73"/>
      <c r="Y203" s="74"/>
      <c r="Z203" s="72"/>
      <c r="AB203" s="73"/>
      <c r="AC203" s="74"/>
      <c r="AD203" s="72"/>
      <c r="AE203" s="73"/>
      <c r="AF203" s="74"/>
      <c r="AH203" s="73"/>
      <c r="AI203" s="74"/>
    </row>
    <row r="204" spans="1:35" ht="13.5" customHeight="1">
      <c r="A204" s="73"/>
      <c r="B204" s="74"/>
      <c r="D204" s="75"/>
      <c r="F204" s="73"/>
      <c r="G204" s="74"/>
      <c r="I204" s="73"/>
      <c r="J204" s="74"/>
      <c r="M204" s="73"/>
      <c r="N204" s="74"/>
      <c r="S204" s="73"/>
      <c r="T204" s="74"/>
      <c r="U204" s="72"/>
      <c r="X204" s="73"/>
      <c r="Y204" s="74"/>
      <c r="Z204" s="72"/>
      <c r="AB204" s="73"/>
      <c r="AC204" s="74"/>
      <c r="AD204" s="72"/>
      <c r="AE204" s="73"/>
      <c r="AF204" s="74"/>
      <c r="AH204" s="73"/>
      <c r="AI204" s="74"/>
    </row>
    <row r="205" spans="1:35" ht="13.5" customHeight="1">
      <c r="A205" s="73"/>
      <c r="B205" s="74"/>
      <c r="D205" s="75"/>
      <c r="F205" s="73"/>
      <c r="G205" s="74"/>
      <c r="I205" s="73"/>
      <c r="J205" s="74"/>
      <c r="M205" s="73"/>
      <c r="N205" s="74"/>
      <c r="S205" s="73"/>
      <c r="T205" s="74"/>
      <c r="U205" s="72"/>
      <c r="X205" s="73"/>
      <c r="Y205" s="74"/>
      <c r="Z205" s="72"/>
      <c r="AB205" s="73"/>
      <c r="AC205" s="74"/>
      <c r="AD205" s="72"/>
      <c r="AE205" s="73"/>
      <c r="AF205" s="74"/>
      <c r="AH205" s="73"/>
      <c r="AI205" s="74"/>
    </row>
    <row r="206" spans="1:35" ht="13.5" customHeight="1">
      <c r="A206" s="73"/>
      <c r="B206" s="74"/>
      <c r="D206" s="75"/>
      <c r="F206" s="73"/>
      <c r="G206" s="74"/>
      <c r="I206" s="73"/>
      <c r="J206" s="74"/>
      <c r="M206" s="73"/>
      <c r="N206" s="74"/>
      <c r="S206" s="73"/>
      <c r="T206" s="74"/>
      <c r="U206" s="72"/>
      <c r="X206" s="73"/>
      <c r="Y206" s="74"/>
      <c r="Z206" s="72"/>
      <c r="AB206" s="73"/>
      <c r="AC206" s="74"/>
      <c r="AD206" s="72"/>
      <c r="AE206" s="73"/>
      <c r="AF206" s="74"/>
      <c r="AH206" s="73"/>
      <c r="AI206" s="74"/>
    </row>
    <row r="207" spans="1:35" ht="13.5" customHeight="1">
      <c r="A207" s="73"/>
      <c r="B207" s="74"/>
      <c r="D207" s="75"/>
      <c r="F207" s="73"/>
      <c r="G207" s="74"/>
      <c r="I207" s="73"/>
      <c r="J207" s="74"/>
      <c r="M207" s="73"/>
      <c r="N207" s="74"/>
      <c r="S207" s="73"/>
      <c r="T207" s="74"/>
      <c r="U207" s="72"/>
      <c r="X207" s="73"/>
      <c r="Y207" s="74"/>
      <c r="Z207" s="72"/>
      <c r="AB207" s="73"/>
      <c r="AC207" s="74"/>
      <c r="AD207" s="72"/>
      <c r="AE207" s="73"/>
      <c r="AF207" s="74"/>
      <c r="AH207" s="73"/>
      <c r="AI207" s="74"/>
    </row>
    <row r="208" spans="1:35" ht="13.5" customHeight="1">
      <c r="A208" s="73"/>
      <c r="B208" s="74"/>
      <c r="D208" s="75"/>
      <c r="F208" s="73"/>
      <c r="G208" s="74"/>
      <c r="I208" s="73"/>
      <c r="J208" s="74"/>
      <c r="M208" s="73"/>
      <c r="N208" s="74"/>
      <c r="S208" s="73"/>
      <c r="T208" s="74"/>
      <c r="U208" s="72"/>
      <c r="X208" s="73"/>
      <c r="Y208" s="74"/>
      <c r="Z208" s="72"/>
      <c r="AB208" s="73"/>
      <c r="AC208" s="74"/>
      <c r="AD208" s="72"/>
      <c r="AE208" s="73"/>
      <c r="AF208" s="74"/>
      <c r="AH208" s="73"/>
      <c r="AI208" s="74"/>
    </row>
    <row r="209" spans="1:35" ht="13.5" customHeight="1">
      <c r="A209" s="73"/>
      <c r="B209" s="74"/>
      <c r="D209" s="75"/>
      <c r="F209" s="73"/>
      <c r="G209" s="74"/>
      <c r="I209" s="73"/>
      <c r="J209" s="74"/>
      <c r="M209" s="73"/>
      <c r="N209" s="74"/>
      <c r="S209" s="73"/>
      <c r="T209" s="74"/>
      <c r="U209" s="72"/>
      <c r="X209" s="73"/>
      <c r="Y209" s="74"/>
      <c r="Z209" s="72"/>
      <c r="AB209" s="73"/>
      <c r="AC209" s="74"/>
      <c r="AD209" s="72"/>
      <c r="AE209" s="73"/>
      <c r="AF209" s="74"/>
      <c r="AH209" s="73"/>
      <c r="AI209" s="74"/>
    </row>
    <row r="210" spans="1:35" ht="13.5" customHeight="1">
      <c r="A210" s="73"/>
      <c r="B210" s="74"/>
      <c r="D210" s="75"/>
      <c r="F210" s="73"/>
      <c r="G210" s="74"/>
      <c r="I210" s="73"/>
      <c r="J210" s="74"/>
      <c r="M210" s="73"/>
      <c r="N210" s="74"/>
      <c r="S210" s="73"/>
      <c r="T210" s="74"/>
      <c r="U210" s="72"/>
      <c r="X210" s="73"/>
      <c r="Y210" s="74"/>
      <c r="Z210" s="72"/>
      <c r="AB210" s="73"/>
      <c r="AC210" s="74"/>
      <c r="AD210" s="72"/>
      <c r="AE210" s="73"/>
      <c r="AF210" s="74"/>
      <c r="AH210" s="73"/>
      <c r="AI210" s="74"/>
    </row>
    <row r="211" spans="1:35" ht="13.5" customHeight="1">
      <c r="A211" s="73"/>
      <c r="B211" s="74"/>
      <c r="D211" s="75"/>
      <c r="F211" s="73"/>
      <c r="G211" s="74"/>
      <c r="I211" s="73"/>
      <c r="J211" s="74"/>
      <c r="M211" s="73"/>
      <c r="N211" s="74"/>
      <c r="S211" s="73"/>
      <c r="T211" s="74"/>
      <c r="U211" s="72"/>
      <c r="X211" s="73"/>
      <c r="Y211" s="74"/>
      <c r="Z211" s="72"/>
      <c r="AB211" s="73"/>
      <c r="AC211" s="74"/>
      <c r="AD211" s="72"/>
      <c r="AE211" s="73"/>
      <c r="AF211" s="74"/>
      <c r="AH211" s="73"/>
      <c r="AI211" s="74"/>
    </row>
    <row r="212" spans="1:35" ht="13.5" customHeight="1">
      <c r="A212" s="73"/>
      <c r="B212" s="74"/>
      <c r="D212" s="75"/>
      <c r="F212" s="73"/>
      <c r="G212" s="74"/>
      <c r="I212" s="73"/>
      <c r="J212" s="74"/>
      <c r="M212" s="73"/>
      <c r="N212" s="74"/>
      <c r="S212" s="73"/>
      <c r="T212" s="74"/>
      <c r="U212" s="72"/>
      <c r="X212" s="73"/>
      <c r="Y212" s="74"/>
      <c r="Z212" s="72"/>
      <c r="AB212" s="73"/>
      <c r="AC212" s="74"/>
      <c r="AD212" s="72"/>
      <c r="AE212" s="73"/>
      <c r="AF212" s="74"/>
      <c r="AH212" s="73"/>
      <c r="AI212" s="74"/>
    </row>
    <row r="213" spans="1:35" ht="13.5" customHeight="1">
      <c r="A213" s="73"/>
      <c r="B213" s="74"/>
      <c r="D213" s="75"/>
      <c r="F213" s="73"/>
      <c r="G213" s="74"/>
      <c r="I213" s="73"/>
      <c r="J213" s="74"/>
      <c r="M213" s="73"/>
      <c r="N213" s="74"/>
      <c r="S213" s="73"/>
      <c r="T213" s="74"/>
      <c r="U213" s="72"/>
      <c r="X213" s="73"/>
      <c r="Y213" s="74"/>
      <c r="Z213" s="72"/>
      <c r="AB213" s="73"/>
      <c r="AC213" s="74"/>
      <c r="AD213" s="72"/>
      <c r="AE213" s="73"/>
      <c r="AF213" s="74"/>
      <c r="AH213" s="73"/>
      <c r="AI213" s="74"/>
    </row>
    <row r="214" spans="1:35" ht="13.5" customHeight="1">
      <c r="A214" s="73"/>
      <c r="B214" s="74"/>
      <c r="D214" s="75"/>
      <c r="F214" s="73"/>
      <c r="G214" s="74"/>
      <c r="I214" s="73"/>
      <c r="J214" s="74"/>
      <c r="M214" s="73"/>
      <c r="N214" s="74"/>
      <c r="S214" s="73"/>
      <c r="T214" s="74"/>
      <c r="U214" s="72"/>
      <c r="X214" s="73"/>
      <c r="Y214" s="74"/>
      <c r="Z214" s="72"/>
      <c r="AB214" s="73"/>
      <c r="AC214" s="74"/>
      <c r="AD214" s="72"/>
      <c r="AE214" s="73"/>
      <c r="AF214" s="74"/>
      <c r="AH214" s="73"/>
      <c r="AI214" s="74"/>
    </row>
    <row r="215" spans="1:35" ht="13.5" customHeight="1">
      <c r="A215" s="73"/>
      <c r="B215" s="74"/>
      <c r="D215" s="75"/>
      <c r="F215" s="73"/>
      <c r="G215" s="74"/>
      <c r="I215" s="73"/>
      <c r="J215" s="74"/>
      <c r="M215" s="73"/>
      <c r="N215" s="74"/>
      <c r="S215" s="73"/>
      <c r="T215" s="74"/>
      <c r="U215" s="72"/>
      <c r="X215" s="73"/>
      <c r="Y215" s="74"/>
      <c r="Z215" s="72"/>
      <c r="AB215" s="73"/>
      <c r="AC215" s="74"/>
      <c r="AD215" s="72"/>
      <c r="AE215" s="73"/>
      <c r="AF215" s="74"/>
      <c r="AH215" s="73"/>
      <c r="AI215" s="74"/>
    </row>
    <row r="216" spans="1:35" ht="13.5" customHeight="1">
      <c r="A216" s="73"/>
      <c r="B216" s="74"/>
      <c r="D216" s="75"/>
      <c r="F216" s="73"/>
      <c r="G216" s="74"/>
      <c r="I216" s="73"/>
      <c r="J216" s="74"/>
      <c r="M216" s="73"/>
      <c r="N216" s="74"/>
      <c r="S216" s="73"/>
      <c r="T216" s="74"/>
      <c r="U216" s="72"/>
      <c r="X216" s="73"/>
      <c r="Y216" s="74"/>
      <c r="Z216" s="72"/>
      <c r="AB216" s="73"/>
      <c r="AC216" s="74"/>
      <c r="AD216" s="72"/>
      <c r="AE216" s="73"/>
      <c r="AF216" s="74"/>
      <c r="AH216" s="73"/>
      <c r="AI216" s="74"/>
    </row>
    <row r="217" spans="1:35" ht="13.5" customHeight="1">
      <c r="A217" s="73"/>
      <c r="B217" s="74"/>
      <c r="D217" s="75"/>
      <c r="F217" s="73"/>
      <c r="G217" s="74"/>
      <c r="I217" s="73"/>
      <c r="J217" s="74"/>
      <c r="M217" s="73"/>
      <c r="N217" s="74"/>
      <c r="S217" s="73"/>
      <c r="T217" s="74"/>
      <c r="U217" s="72"/>
      <c r="X217" s="73"/>
      <c r="Y217" s="74"/>
      <c r="Z217" s="72"/>
      <c r="AB217" s="73"/>
      <c r="AC217" s="74"/>
      <c r="AD217" s="72"/>
      <c r="AE217" s="73"/>
      <c r="AF217" s="74"/>
      <c r="AH217" s="73"/>
      <c r="AI217" s="74"/>
    </row>
    <row r="218" spans="1:35" ht="13.5" customHeight="1">
      <c r="A218" s="73"/>
      <c r="B218" s="74"/>
      <c r="D218" s="75"/>
      <c r="F218" s="73"/>
      <c r="G218" s="74"/>
      <c r="I218" s="73"/>
      <c r="J218" s="74"/>
      <c r="M218" s="73"/>
      <c r="N218" s="74"/>
      <c r="S218" s="73"/>
      <c r="T218" s="74"/>
      <c r="U218" s="72"/>
      <c r="X218" s="73"/>
      <c r="Y218" s="74"/>
      <c r="Z218" s="72"/>
      <c r="AB218" s="73"/>
      <c r="AC218" s="74"/>
      <c r="AD218" s="72"/>
      <c r="AE218" s="73"/>
      <c r="AF218" s="74"/>
      <c r="AH218" s="73"/>
      <c r="AI218" s="74"/>
    </row>
    <row r="219" spans="1:35" ht="13.5" customHeight="1">
      <c r="A219" s="73"/>
      <c r="B219" s="74"/>
      <c r="D219" s="75"/>
      <c r="F219" s="73"/>
      <c r="G219" s="74"/>
      <c r="I219" s="73"/>
      <c r="J219" s="74"/>
      <c r="M219" s="73"/>
      <c r="N219" s="74"/>
      <c r="S219" s="73"/>
      <c r="T219" s="74"/>
      <c r="U219" s="72"/>
      <c r="X219" s="73"/>
      <c r="Y219" s="74"/>
      <c r="Z219" s="72"/>
      <c r="AB219" s="73"/>
      <c r="AC219" s="74"/>
      <c r="AD219" s="72"/>
      <c r="AE219" s="73"/>
      <c r="AF219" s="74"/>
      <c r="AH219" s="73"/>
      <c r="AI219" s="74"/>
    </row>
    <row r="220" spans="1:35" ht="13.5" customHeight="1">
      <c r="A220" s="73"/>
      <c r="B220" s="74"/>
      <c r="D220" s="75"/>
      <c r="F220" s="73"/>
      <c r="G220" s="74"/>
      <c r="I220" s="73"/>
      <c r="J220" s="74"/>
      <c r="M220" s="73"/>
      <c r="N220" s="74"/>
      <c r="S220" s="73"/>
      <c r="T220" s="74"/>
      <c r="U220" s="72"/>
      <c r="X220" s="73"/>
      <c r="Y220" s="74"/>
      <c r="Z220" s="72"/>
      <c r="AB220" s="73"/>
      <c r="AC220" s="74"/>
      <c r="AD220" s="72"/>
      <c r="AE220" s="73"/>
      <c r="AF220" s="74"/>
      <c r="AH220" s="73"/>
      <c r="AI220" s="74"/>
    </row>
    <row r="221" spans="1:35" ht="13.5" customHeight="1">
      <c r="A221" s="73"/>
      <c r="B221" s="74"/>
      <c r="D221" s="75"/>
      <c r="F221" s="73"/>
      <c r="G221" s="74"/>
      <c r="I221" s="73"/>
      <c r="J221" s="74"/>
      <c r="M221" s="73"/>
      <c r="N221" s="74"/>
      <c r="S221" s="73"/>
      <c r="T221" s="74"/>
      <c r="U221" s="72"/>
      <c r="X221" s="73"/>
      <c r="Y221" s="74"/>
      <c r="Z221" s="72"/>
      <c r="AB221" s="73"/>
      <c r="AC221" s="74"/>
      <c r="AD221" s="72"/>
      <c r="AE221" s="73"/>
      <c r="AF221" s="74"/>
      <c r="AH221" s="73"/>
      <c r="AI221" s="74"/>
    </row>
    <row r="222" spans="1:35" ht="13.5" customHeight="1">
      <c r="A222" s="73"/>
      <c r="B222" s="74"/>
      <c r="D222" s="75"/>
      <c r="F222" s="73"/>
      <c r="G222" s="74"/>
      <c r="I222" s="73"/>
      <c r="J222" s="74"/>
      <c r="M222" s="73"/>
      <c r="N222" s="74"/>
      <c r="S222" s="73"/>
      <c r="T222" s="74"/>
      <c r="U222" s="72"/>
      <c r="X222" s="73"/>
      <c r="Y222" s="74"/>
      <c r="Z222" s="72"/>
      <c r="AB222" s="73"/>
      <c r="AC222" s="74"/>
      <c r="AD222" s="72"/>
      <c r="AE222" s="73"/>
      <c r="AF222" s="74"/>
      <c r="AH222" s="73"/>
      <c r="AI222" s="74"/>
    </row>
    <row r="223" spans="1:35" ht="13.5" customHeight="1">
      <c r="A223" s="73"/>
      <c r="B223" s="74"/>
      <c r="D223" s="75"/>
      <c r="F223" s="73"/>
      <c r="G223" s="74"/>
      <c r="I223" s="73"/>
      <c r="J223" s="74"/>
      <c r="M223" s="73"/>
      <c r="N223" s="74"/>
      <c r="S223" s="73"/>
      <c r="T223" s="74"/>
      <c r="U223" s="72"/>
      <c r="X223" s="73"/>
      <c r="Y223" s="74"/>
      <c r="Z223" s="72"/>
      <c r="AB223" s="73"/>
      <c r="AC223" s="74"/>
      <c r="AD223" s="72"/>
      <c r="AE223" s="73"/>
      <c r="AF223" s="74"/>
      <c r="AH223" s="73"/>
      <c r="AI223" s="74"/>
    </row>
    <row r="224" spans="1:35" ht="13.5" customHeight="1">
      <c r="A224" s="73"/>
      <c r="B224" s="74"/>
      <c r="D224" s="75"/>
      <c r="F224" s="73"/>
      <c r="G224" s="74"/>
      <c r="I224" s="73"/>
      <c r="J224" s="74"/>
      <c r="M224" s="73"/>
      <c r="N224" s="74"/>
      <c r="S224" s="73"/>
      <c r="T224" s="74"/>
      <c r="U224" s="72"/>
      <c r="X224" s="73"/>
      <c r="Y224" s="74"/>
      <c r="Z224" s="72"/>
      <c r="AB224" s="73"/>
      <c r="AC224" s="74"/>
      <c r="AD224" s="72"/>
      <c r="AE224" s="73"/>
      <c r="AF224" s="74"/>
      <c r="AH224" s="73"/>
      <c r="AI224" s="74"/>
    </row>
    <row r="225" spans="1:35" ht="13.5" customHeight="1">
      <c r="A225" s="73"/>
      <c r="B225" s="74"/>
      <c r="D225" s="75"/>
      <c r="F225" s="73"/>
      <c r="G225" s="74"/>
      <c r="I225" s="73"/>
      <c r="J225" s="74"/>
      <c r="M225" s="73"/>
      <c r="N225" s="74"/>
      <c r="S225" s="73"/>
      <c r="T225" s="74"/>
      <c r="U225" s="72"/>
      <c r="X225" s="73"/>
      <c r="Y225" s="74"/>
      <c r="Z225" s="72"/>
      <c r="AB225" s="73"/>
      <c r="AC225" s="74"/>
      <c r="AD225" s="72"/>
      <c r="AE225" s="73"/>
      <c r="AF225" s="74"/>
      <c r="AH225" s="73"/>
      <c r="AI225" s="74"/>
    </row>
    <row r="226" spans="1:35" ht="13.5" customHeight="1">
      <c r="A226" s="73"/>
      <c r="B226" s="74"/>
      <c r="D226" s="75"/>
      <c r="F226" s="73"/>
      <c r="G226" s="74"/>
      <c r="I226" s="73"/>
      <c r="J226" s="74"/>
      <c r="M226" s="73"/>
      <c r="N226" s="74"/>
      <c r="S226" s="73"/>
      <c r="T226" s="74"/>
      <c r="U226" s="72"/>
      <c r="X226" s="73"/>
      <c r="Y226" s="74"/>
      <c r="Z226" s="72"/>
      <c r="AB226" s="73"/>
      <c r="AC226" s="74"/>
      <c r="AD226" s="72"/>
      <c r="AE226" s="73"/>
      <c r="AF226" s="74"/>
      <c r="AH226" s="73"/>
      <c r="AI226" s="74"/>
    </row>
    <row r="227" spans="1:35" ht="13.5" customHeight="1">
      <c r="A227" s="73"/>
      <c r="B227" s="74"/>
      <c r="D227" s="75"/>
      <c r="F227" s="73"/>
      <c r="G227" s="74"/>
      <c r="I227" s="73"/>
      <c r="J227" s="74"/>
      <c r="M227" s="73"/>
      <c r="N227" s="74"/>
      <c r="S227" s="73"/>
      <c r="T227" s="74"/>
      <c r="U227" s="72"/>
      <c r="X227" s="73"/>
      <c r="Y227" s="74"/>
      <c r="Z227" s="72"/>
      <c r="AB227" s="73"/>
      <c r="AC227" s="74"/>
      <c r="AD227" s="72"/>
      <c r="AE227" s="73"/>
      <c r="AF227" s="74"/>
      <c r="AH227" s="73"/>
      <c r="AI227" s="74"/>
    </row>
    <row r="228" spans="1:35" ht="13.5" customHeight="1">
      <c r="A228" s="73"/>
      <c r="B228" s="74"/>
      <c r="D228" s="75"/>
      <c r="F228" s="73"/>
      <c r="G228" s="74"/>
      <c r="I228" s="73"/>
      <c r="J228" s="74"/>
      <c r="M228" s="73"/>
      <c r="N228" s="74"/>
      <c r="S228" s="73"/>
      <c r="T228" s="74"/>
      <c r="U228" s="72"/>
      <c r="X228" s="73"/>
      <c r="Y228" s="74"/>
      <c r="Z228" s="72"/>
      <c r="AB228" s="73"/>
      <c r="AC228" s="74"/>
      <c r="AD228" s="72"/>
      <c r="AE228" s="73"/>
      <c r="AF228" s="74"/>
      <c r="AH228" s="73"/>
      <c r="AI228" s="74"/>
    </row>
    <row r="229" spans="1:35" ht="13.5" customHeight="1">
      <c r="A229" s="73"/>
      <c r="B229" s="74"/>
      <c r="D229" s="75"/>
      <c r="F229" s="73"/>
      <c r="G229" s="74"/>
      <c r="I229" s="73"/>
      <c r="J229" s="74"/>
      <c r="M229" s="73"/>
      <c r="N229" s="74"/>
      <c r="S229" s="73"/>
      <c r="T229" s="74"/>
      <c r="U229" s="72"/>
      <c r="X229" s="73"/>
      <c r="Y229" s="74"/>
      <c r="Z229" s="72"/>
      <c r="AB229" s="73"/>
      <c r="AC229" s="74"/>
      <c r="AD229" s="72"/>
      <c r="AE229" s="73"/>
      <c r="AF229" s="74"/>
      <c r="AH229" s="73"/>
      <c r="AI229" s="74"/>
    </row>
    <row r="230" spans="1:35" ht="13.5" customHeight="1">
      <c r="A230" s="73"/>
      <c r="B230" s="74"/>
      <c r="D230" s="75"/>
      <c r="F230" s="73"/>
      <c r="G230" s="74"/>
      <c r="I230" s="73"/>
      <c r="J230" s="74"/>
      <c r="M230" s="73"/>
      <c r="N230" s="74"/>
      <c r="S230" s="73"/>
      <c r="T230" s="74"/>
      <c r="U230" s="72"/>
      <c r="X230" s="73"/>
      <c r="Y230" s="74"/>
      <c r="Z230" s="72"/>
      <c r="AB230" s="73"/>
      <c r="AC230" s="74"/>
      <c r="AD230" s="72"/>
      <c r="AE230" s="73"/>
      <c r="AF230" s="74"/>
      <c r="AH230" s="73"/>
      <c r="AI230" s="74"/>
    </row>
    <row r="231" spans="1:35" ht="13.5" customHeight="1">
      <c r="A231" s="73"/>
      <c r="B231" s="74"/>
      <c r="D231" s="75"/>
      <c r="F231" s="73"/>
      <c r="G231" s="74"/>
      <c r="I231" s="73"/>
      <c r="J231" s="74"/>
      <c r="M231" s="73"/>
      <c r="N231" s="74"/>
      <c r="S231" s="73"/>
      <c r="T231" s="74"/>
      <c r="U231" s="72"/>
      <c r="X231" s="73"/>
      <c r="Y231" s="74"/>
      <c r="Z231" s="72"/>
      <c r="AB231" s="73"/>
      <c r="AC231" s="74"/>
      <c r="AD231" s="72"/>
      <c r="AE231" s="73"/>
      <c r="AF231" s="74"/>
      <c r="AH231" s="73"/>
      <c r="AI231" s="74"/>
    </row>
    <row r="232" spans="1:35" ht="13.5" customHeight="1">
      <c r="A232" s="73"/>
      <c r="B232" s="74"/>
      <c r="D232" s="75"/>
      <c r="F232" s="73"/>
      <c r="G232" s="74"/>
      <c r="I232" s="73"/>
      <c r="J232" s="74"/>
      <c r="M232" s="73"/>
      <c r="N232" s="74"/>
      <c r="S232" s="73"/>
      <c r="T232" s="74"/>
      <c r="U232" s="72"/>
      <c r="X232" s="73"/>
      <c r="Y232" s="74"/>
      <c r="Z232" s="72"/>
      <c r="AB232" s="73"/>
      <c r="AC232" s="74"/>
      <c r="AD232" s="72"/>
      <c r="AE232" s="73"/>
      <c r="AF232" s="74"/>
      <c r="AH232" s="73"/>
      <c r="AI232" s="74"/>
    </row>
    <row r="233" spans="1:35" ht="13.5" customHeight="1">
      <c r="A233" s="73"/>
      <c r="B233" s="74"/>
      <c r="D233" s="75"/>
      <c r="F233" s="73"/>
      <c r="G233" s="74"/>
      <c r="I233" s="73"/>
      <c r="J233" s="74"/>
      <c r="M233" s="73"/>
      <c r="N233" s="74"/>
      <c r="S233" s="73"/>
      <c r="T233" s="74"/>
      <c r="U233" s="72"/>
      <c r="X233" s="73"/>
      <c r="Y233" s="74"/>
      <c r="Z233" s="72"/>
      <c r="AB233" s="73"/>
      <c r="AC233" s="74"/>
      <c r="AD233" s="72"/>
      <c r="AE233" s="73"/>
      <c r="AF233" s="74"/>
      <c r="AH233" s="73"/>
      <c r="AI233" s="74"/>
    </row>
    <row r="234" spans="1:35" ht="13.5" customHeight="1">
      <c r="A234" s="73"/>
      <c r="B234" s="74"/>
      <c r="D234" s="75"/>
      <c r="F234" s="73"/>
      <c r="G234" s="74"/>
      <c r="I234" s="73"/>
      <c r="J234" s="74"/>
      <c r="M234" s="73"/>
      <c r="N234" s="74"/>
      <c r="S234" s="73"/>
      <c r="T234" s="74"/>
      <c r="U234" s="72"/>
      <c r="X234" s="73"/>
      <c r="Y234" s="74"/>
      <c r="Z234" s="72"/>
      <c r="AB234" s="73"/>
      <c r="AC234" s="74"/>
      <c r="AD234" s="72"/>
      <c r="AE234" s="73"/>
      <c r="AF234" s="74"/>
      <c r="AH234" s="73"/>
      <c r="AI234" s="74"/>
    </row>
    <row r="235" spans="1:35" ht="13.5" customHeight="1">
      <c r="A235" s="73"/>
      <c r="B235" s="74"/>
      <c r="D235" s="75"/>
      <c r="F235" s="73"/>
      <c r="G235" s="74"/>
      <c r="I235" s="73"/>
      <c r="J235" s="74"/>
      <c r="M235" s="73"/>
      <c r="N235" s="74"/>
      <c r="S235" s="73"/>
      <c r="T235" s="74"/>
      <c r="U235" s="72"/>
      <c r="X235" s="73"/>
      <c r="Y235" s="74"/>
      <c r="Z235" s="72"/>
      <c r="AB235" s="73"/>
      <c r="AC235" s="74"/>
      <c r="AD235" s="72"/>
      <c r="AE235" s="73"/>
      <c r="AF235" s="74"/>
      <c r="AH235" s="73"/>
      <c r="AI235" s="74"/>
    </row>
    <row r="236" spans="1:35" ht="13.5" customHeight="1">
      <c r="A236" s="73"/>
      <c r="B236" s="74"/>
      <c r="D236" s="75"/>
      <c r="F236" s="73"/>
      <c r="G236" s="74"/>
      <c r="I236" s="73"/>
      <c r="J236" s="74"/>
      <c r="M236" s="73"/>
      <c r="N236" s="74"/>
      <c r="S236" s="73"/>
      <c r="T236" s="74"/>
      <c r="U236" s="72"/>
      <c r="X236" s="73"/>
      <c r="Y236" s="74"/>
      <c r="Z236" s="72"/>
      <c r="AB236" s="73"/>
      <c r="AC236" s="74"/>
      <c r="AD236" s="72"/>
      <c r="AE236" s="73"/>
      <c r="AF236" s="74"/>
      <c r="AH236" s="73"/>
      <c r="AI236" s="74"/>
    </row>
    <row r="237" spans="1:35" ht="13.5" customHeight="1">
      <c r="A237" s="73"/>
      <c r="B237" s="74"/>
      <c r="D237" s="75"/>
      <c r="F237" s="73"/>
      <c r="G237" s="74"/>
      <c r="I237" s="73"/>
      <c r="J237" s="74"/>
      <c r="M237" s="73"/>
      <c r="N237" s="74"/>
      <c r="S237" s="73"/>
      <c r="T237" s="74"/>
      <c r="U237" s="72"/>
      <c r="X237" s="73"/>
      <c r="Y237" s="74"/>
      <c r="Z237" s="72"/>
      <c r="AB237" s="73"/>
      <c r="AC237" s="74"/>
      <c r="AD237" s="72"/>
      <c r="AE237" s="73"/>
      <c r="AF237" s="74"/>
      <c r="AH237" s="73"/>
      <c r="AI237" s="74"/>
    </row>
    <row r="238" spans="1:35" ht="13.5" customHeight="1">
      <c r="A238" s="73"/>
      <c r="B238" s="74"/>
      <c r="D238" s="75"/>
      <c r="F238" s="73"/>
      <c r="G238" s="74"/>
      <c r="I238" s="73"/>
      <c r="J238" s="74"/>
      <c r="M238" s="73"/>
      <c r="N238" s="74"/>
      <c r="S238" s="73"/>
      <c r="T238" s="74"/>
      <c r="U238" s="72"/>
      <c r="X238" s="73"/>
      <c r="Y238" s="74"/>
      <c r="Z238" s="72"/>
      <c r="AB238" s="73"/>
      <c r="AC238" s="74"/>
      <c r="AD238" s="72"/>
      <c r="AE238" s="73"/>
      <c r="AF238" s="74"/>
      <c r="AH238" s="73"/>
      <c r="AI238" s="74"/>
    </row>
    <row r="239" spans="1:35" ht="13.5" customHeight="1">
      <c r="A239" s="73"/>
      <c r="B239" s="74"/>
      <c r="D239" s="75"/>
      <c r="F239" s="73"/>
      <c r="G239" s="74"/>
      <c r="I239" s="73"/>
      <c r="J239" s="74"/>
      <c r="M239" s="73"/>
      <c r="N239" s="74"/>
      <c r="S239" s="73"/>
      <c r="T239" s="74"/>
      <c r="U239" s="72"/>
      <c r="X239" s="73"/>
      <c r="Y239" s="74"/>
      <c r="Z239" s="72"/>
      <c r="AB239" s="73"/>
      <c r="AC239" s="74"/>
      <c r="AD239" s="72"/>
      <c r="AE239" s="73"/>
      <c r="AF239" s="74"/>
      <c r="AH239" s="73"/>
      <c r="AI239" s="74"/>
    </row>
    <row r="240" spans="1:35" ht="13.5" customHeight="1">
      <c r="A240" s="73"/>
      <c r="B240" s="74"/>
      <c r="D240" s="75"/>
      <c r="F240" s="73"/>
      <c r="G240" s="74"/>
      <c r="I240" s="73"/>
      <c r="J240" s="74"/>
      <c r="M240" s="73"/>
      <c r="N240" s="74"/>
      <c r="S240" s="73"/>
      <c r="T240" s="74"/>
      <c r="U240" s="72"/>
      <c r="X240" s="73"/>
      <c r="Y240" s="74"/>
      <c r="Z240" s="72"/>
      <c r="AB240" s="73"/>
      <c r="AC240" s="74"/>
      <c r="AD240" s="72"/>
      <c r="AE240" s="73"/>
      <c r="AF240" s="74"/>
      <c r="AH240" s="73"/>
      <c r="AI240" s="74"/>
    </row>
    <row r="241" spans="1:35" ht="13.5" customHeight="1">
      <c r="A241" s="73"/>
      <c r="B241" s="74"/>
      <c r="D241" s="75"/>
      <c r="F241" s="73"/>
      <c r="G241" s="74"/>
      <c r="I241" s="73"/>
      <c r="J241" s="74"/>
      <c r="M241" s="73"/>
      <c r="N241" s="74"/>
      <c r="S241" s="73"/>
      <c r="T241" s="74"/>
      <c r="U241" s="72"/>
      <c r="X241" s="73"/>
      <c r="Y241" s="74"/>
      <c r="Z241" s="72"/>
      <c r="AB241" s="73"/>
      <c r="AC241" s="74"/>
      <c r="AD241" s="72"/>
      <c r="AE241" s="73"/>
      <c r="AF241" s="74"/>
      <c r="AH241" s="73"/>
      <c r="AI241" s="74"/>
    </row>
    <row r="242" spans="1:35" ht="13.5" customHeight="1">
      <c r="A242" s="73"/>
      <c r="B242" s="74"/>
      <c r="D242" s="75"/>
      <c r="F242" s="73"/>
      <c r="G242" s="74"/>
      <c r="I242" s="73"/>
      <c r="J242" s="74"/>
      <c r="M242" s="73"/>
      <c r="N242" s="74"/>
      <c r="S242" s="73"/>
      <c r="T242" s="74"/>
      <c r="U242" s="72"/>
      <c r="X242" s="73"/>
      <c r="Y242" s="74"/>
      <c r="Z242" s="72"/>
      <c r="AB242" s="73"/>
      <c r="AC242" s="74"/>
      <c r="AD242" s="72"/>
      <c r="AE242" s="73"/>
      <c r="AF242" s="74"/>
      <c r="AH242" s="73"/>
      <c r="AI242" s="74"/>
    </row>
    <row r="243" spans="1:35" ht="13.5" customHeight="1">
      <c r="A243" s="73"/>
      <c r="B243" s="74"/>
      <c r="D243" s="75"/>
      <c r="F243" s="73"/>
      <c r="G243" s="74"/>
      <c r="I243" s="73"/>
      <c r="J243" s="74"/>
      <c r="M243" s="73"/>
      <c r="N243" s="74"/>
      <c r="S243" s="73"/>
      <c r="T243" s="74"/>
      <c r="U243" s="72"/>
      <c r="X243" s="73"/>
      <c r="Y243" s="74"/>
      <c r="Z243" s="72"/>
      <c r="AB243" s="73"/>
      <c r="AC243" s="74"/>
      <c r="AD243" s="72"/>
      <c r="AE243" s="73"/>
      <c r="AF243" s="74"/>
      <c r="AH243" s="73"/>
      <c r="AI243" s="74"/>
    </row>
    <row r="244" spans="1:35" ht="13.5" customHeight="1">
      <c r="A244" s="73"/>
      <c r="B244" s="74"/>
      <c r="D244" s="75"/>
      <c r="F244" s="73"/>
      <c r="G244" s="74"/>
      <c r="I244" s="73"/>
      <c r="J244" s="74"/>
      <c r="M244" s="73"/>
      <c r="N244" s="74"/>
      <c r="S244" s="73"/>
      <c r="T244" s="74"/>
      <c r="U244" s="72"/>
      <c r="X244" s="73"/>
      <c r="Y244" s="74"/>
      <c r="Z244" s="72"/>
      <c r="AB244" s="73"/>
      <c r="AC244" s="74"/>
      <c r="AD244" s="72"/>
      <c r="AE244" s="73"/>
      <c r="AF244" s="74"/>
      <c r="AH244" s="73"/>
      <c r="AI244" s="74"/>
    </row>
    <row r="245" spans="1:35" ht="13.5" customHeight="1">
      <c r="A245" s="73"/>
      <c r="B245" s="74"/>
      <c r="D245" s="75"/>
      <c r="F245" s="73"/>
      <c r="G245" s="74"/>
      <c r="I245" s="73"/>
      <c r="J245" s="74"/>
      <c r="M245" s="73"/>
      <c r="N245" s="74"/>
      <c r="S245" s="73"/>
      <c r="T245" s="74"/>
      <c r="U245" s="72"/>
      <c r="X245" s="73"/>
      <c r="Y245" s="74"/>
      <c r="Z245" s="72"/>
      <c r="AB245" s="73"/>
      <c r="AC245" s="74"/>
      <c r="AD245" s="72"/>
      <c r="AE245" s="73"/>
      <c r="AF245" s="74"/>
      <c r="AH245" s="73"/>
      <c r="AI245" s="74"/>
    </row>
    <row r="246" spans="1:35" ht="13.5" customHeight="1">
      <c r="A246" s="73"/>
      <c r="B246" s="74"/>
      <c r="D246" s="75"/>
      <c r="F246" s="73"/>
      <c r="G246" s="74"/>
      <c r="I246" s="73"/>
      <c r="J246" s="74"/>
      <c r="M246" s="73"/>
      <c r="N246" s="74"/>
      <c r="S246" s="73"/>
      <c r="T246" s="74"/>
      <c r="U246" s="72"/>
      <c r="X246" s="73"/>
      <c r="Y246" s="74"/>
      <c r="Z246" s="72"/>
      <c r="AB246" s="73"/>
      <c r="AC246" s="74"/>
      <c r="AD246" s="72"/>
      <c r="AE246" s="73"/>
      <c r="AF246" s="74"/>
      <c r="AH246" s="73"/>
      <c r="AI246" s="74"/>
    </row>
    <row r="247" spans="1:35" ht="13.5" customHeight="1">
      <c r="A247" s="73"/>
      <c r="B247" s="74"/>
      <c r="D247" s="75"/>
      <c r="F247" s="73"/>
      <c r="G247" s="74"/>
      <c r="I247" s="73"/>
      <c r="J247" s="74"/>
      <c r="M247" s="73"/>
      <c r="N247" s="74"/>
      <c r="S247" s="73"/>
      <c r="T247" s="74"/>
      <c r="U247" s="72"/>
      <c r="X247" s="73"/>
      <c r="Y247" s="74"/>
      <c r="Z247" s="72"/>
      <c r="AB247" s="73"/>
      <c r="AC247" s="74"/>
      <c r="AD247" s="72"/>
      <c r="AE247" s="73"/>
      <c r="AF247" s="74"/>
      <c r="AH247" s="73"/>
      <c r="AI247" s="74"/>
    </row>
    <row r="248" spans="1:35" ht="13.5" customHeight="1">
      <c r="A248" s="73"/>
      <c r="B248" s="74"/>
      <c r="D248" s="75"/>
      <c r="F248" s="73"/>
      <c r="G248" s="74"/>
      <c r="I248" s="73"/>
      <c r="J248" s="74"/>
      <c r="M248" s="73"/>
      <c r="N248" s="74"/>
      <c r="S248" s="73"/>
      <c r="T248" s="74"/>
      <c r="U248" s="72"/>
      <c r="X248" s="73"/>
      <c r="Y248" s="74"/>
      <c r="Z248" s="72"/>
      <c r="AB248" s="73"/>
      <c r="AC248" s="74"/>
      <c r="AD248" s="72"/>
      <c r="AE248" s="73"/>
      <c r="AF248" s="74"/>
      <c r="AH248" s="73"/>
      <c r="AI248" s="74"/>
    </row>
    <row r="249" spans="1:35" ht="13.5" customHeight="1">
      <c r="A249" s="73"/>
      <c r="B249" s="74"/>
      <c r="D249" s="75"/>
      <c r="F249" s="73"/>
      <c r="G249" s="74"/>
      <c r="I249" s="73"/>
      <c r="J249" s="74"/>
      <c r="M249" s="73"/>
      <c r="N249" s="74"/>
      <c r="S249" s="73"/>
      <c r="T249" s="74"/>
      <c r="U249" s="72"/>
      <c r="X249" s="73"/>
      <c r="Y249" s="74"/>
      <c r="Z249" s="72"/>
      <c r="AB249" s="73"/>
      <c r="AC249" s="74"/>
      <c r="AD249" s="72"/>
      <c r="AE249" s="73"/>
      <c r="AF249" s="74"/>
      <c r="AH249" s="73"/>
      <c r="AI249" s="74"/>
    </row>
    <row r="250" spans="1:35" ht="13.5" customHeight="1">
      <c r="A250" s="73"/>
      <c r="B250" s="74"/>
      <c r="D250" s="75"/>
      <c r="F250" s="73"/>
      <c r="G250" s="74"/>
      <c r="I250" s="73"/>
      <c r="J250" s="74"/>
      <c r="M250" s="73"/>
      <c r="N250" s="74"/>
      <c r="S250" s="73"/>
      <c r="T250" s="74"/>
      <c r="U250" s="72"/>
      <c r="X250" s="73"/>
      <c r="Y250" s="74"/>
      <c r="Z250" s="72"/>
      <c r="AB250" s="73"/>
      <c r="AC250" s="74"/>
      <c r="AD250" s="72"/>
      <c r="AE250" s="73"/>
      <c r="AF250" s="74"/>
      <c r="AH250" s="73"/>
      <c r="AI250" s="74"/>
    </row>
    <row r="251" spans="1:35" ht="13.5" customHeight="1">
      <c r="A251" s="73"/>
      <c r="B251" s="74"/>
      <c r="D251" s="75"/>
      <c r="F251" s="73"/>
      <c r="G251" s="74"/>
      <c r="I251" s="73"/>
      <c r="J251" s="74"/>
      <c r="M251" s="73"/>
      <c r="N251" s="74"/>
      <c r="S251" s="73"/>
      <c r="T251" s="74"/>
      <c r="U251" s="72"/>
      <c r="X251" s="73"/>
      <c r="Y251" s="74"/>
      <c r="Z251" s="72"/>
      <c r="AB251" s="73"/>
      <c r="AC251" s="74"/>
      <c r="AD251" s="72"/>
      <c r="AE251" s="73"/>
      <c r="AF251" s="74"/>
      <c r="AH251" s="73"/>
      <c r="AI251" s="74"/>
    </row>
    <row r="252" spans="1:35" ht="13.5" customHeight="1">
      <c r="A252" s="73"/>
      <c r="B252" s="74"/>
      <c r="D252" s="75"/>
      <c r="F252" s="73"/>
      <c r="G252" s="74"/>
      <c r="I252" s="73"/>
      <c r="J252" s="74"/>
      <c r="M252" s="73"/>
      <c r="N252" s="74"/>
      <c r="S252" s="73"/>
      <c r="T252" s="74"/>
      <c r="U252" s="72"/>
      <c r="X252" s="73"/>
      <c r="Y252" s="74"/>
      <c r="Z252" s="72"/>
      <c r="AB252" s="73"/>
      <c r="AC252" s="74"/>
      <c r="AD252" s="72"/>
      <c r="AE252" s="73"/>
      <c r="AF252" s="74"/>
      <c r="AH252" s="73"/>
      <c r="AI252" s="74"/>
    </row>
    <row r="253" spans="1:35" ht="13.5" customHeight="1">
      <c r="A253" s="73"/>
      <c r="B253" s="74"/>
      <c r="D253" s="75"/>
      <c r="F253" s="73"/>
      <c r="G253" s="74"/>
      <c r="I253" s="73"/>
      <c r="J253" s="74"/>
      <c r="M253" s="73"/>
      <c r="N253" s="74"/>
      <c r="S253" s="73"/>
      <c r="T253" s="74"/>
      <c r="U253" s="72"/>
      <c r="X253" s="73"/>
      <c r="Y253" s="74"/>
      <c r="Z253" s="72"/>
      <c r="AB253" s="73"/>
      <c r="AC253" s="74"/>
      <c r="AD253" s="72"/>
      <c r="AE253" s="73"/>
      <c r="AF253" s="74"/>
      <c r="AH253" s="73"/>
      <c r="AI253" s="74"/>
    </row>
    <row r="254" spans="1:35" ht="13.5" customHeight="1">
      <c r="A254" s="73"/>
      <c r="B254" s="74"/>
      <c r="D254" s="75"/>
      <c r="F254" s="73"/>
      <c r="G254" s="74"/>
      <c r="I254" s="73"/>
      <c r="J254" s="74"/>
      <c r="M254" s="73"/>
      <c r="N254" s="74"/>
      <c r="S254" s="73"/>
      <c r="T254" s="74"/>
      <c r="U254" s="72"/>
      <c r="X254" s="73"/>
      <c r="Y254" s="74"/>
      <c r="Z254" s="72"/>
      <c r="AB254" s="73"/>
      <c r="AC254" s="74"/>
      <c r="AD254" s="72"/>
      <c r="AE254" s="73"/>
      <c r="AF254" s="74"/>
      <c r="AH254" s="73"/>
      <c r="AI254" s="74"/>
    </row>
    <row r="255" spans="1:35" ht="13.5" customHeight="1">
      <c r="A255" s="73"/>
      <c r="B255" s="74"/>
      <c r="D255" s="75"/>
      <c r="F255" s="73"/>
      <c r="G255" s="74"/>
      <c r="I255" s="73"/>
      <c r="J255" s="74"/>
      <c r="M255" s="73"/>
      <c r="N255" s="74"/>
      <c r="S255" s="73"/>
      <c r="T255" s="74"/>
      <c r="U255" s="72"/>
      <c r="X255" s="73"/>
      <c r="Y255" s="74"/>
      <c r="Z255" s="72"/>
      <c r="AB255" s="73"/>
      <c r="AC255" s="74"/>
      <c r="AD255" s="72"/>
      <c r="AE255" s="73"/>
      <c r="AF255" s="74"/>
      <c r="AH255" s="73"/>
      <c r="AI255" s="74"/>
    </row>
    <row r="256" spans="1:35" ht="13.5" customHeight="1">
      <c r="A256" s="73"/>
      <c r="B256" s="74"/>
      <c r="D256" s="75"/>
      <c r="F256" s="73"/>
      <c r="G256" s="74"/>
      <c r="I256" s="73"/>
      <c r="J256" s="74"/>
      <c r="M256" s="73"/>
      <c r="N256" s="74"/>
      <c r="S256" s="73"/>
      <c r="T256" s="74"/>
      <c r="U256" s="72"/>
      <c r="X256" s="73"/>
      <c r="Y256" s="74"/>
      <c r="Z256" s="72"/>
      <c r="AB256" s="73"/>
      <c r="AC256" s="74"/>
      <c r="AD256" s="72"/>
      <c r="AE256" s="73"/>
      <c r="AF256" s="74"/>
      <c r="AH256" s="73"/>
      <c r="AI256" s="74"/>
    </row>
    <row r="257" spans="1:35" ht="13.5" customHeight="1">
      <c r="A257" s="73"/>
      <c r="B257" s="74"/>
      <c r="D257" s="75"/>
      <c r="F257" s="73"/>
      <c r="G257" s="74"/>
      <c r="I257" s="73"/>
      <c r="J257" s="74"/>
      <c r="M257" s="73"/>
      <c r="N257" s="74"/>
      <c r="S257" s="73"/>
      <c r="T257" s="74"/>
      <c r="U257" s="72"/>
      <c r="X257" s="73"/>
      <c r="Y257" s="74"/>
      <c r="Z257" s="72"/>
      <c r="AB257" s="73"/>
      <c r="AC257" s="74"/>
      <c r="AD257" s="72"/>
      <c r="AE257" s="73"/>
      <c r="AF257" s="74"/>
      <c r="AH257" s="73"/>
      <c r="AI257" s="74"/>
    </row>
    <row r="258" spans="1:35" ht="13.5" customHeight="1">
      <c r="A258" s="73"/>
      <c r="B258" s="74"/>
      <c r="D258" s="75"/>
      <c r="F258" s="73"/>
      <c r="G258" s="74"/>
      <c r="I258" s="73"/>
      <c r="J258" s="74"/>
      <c r="M258" s="73"/>
      <c r="N258" s="74"/>
      <c r="S258" s="73"/>
      <c r="T258" s="74"/>
      <c r="U258" s="72"/>
      <c r="X258" s="73"/>
      <c r="Y258" s="74"/>
      <c r="Z258" s="72"/>
      <c r="AB258" s="73"/>
      <c r="AC258" s="74"/>
      <c r="AD258" s="72"/>
      <c r="AE258" s="73"/>
      <c r="AF258" s="74"/>
      <c r="AH258" s="73"/>
      <c r="AI258" s="74"/>
    </row>
    <row r="259" spans="1:35" ht="13.5" customHeight="1">
      <c r="A259" s="73"/>
      <c r="B259" s="74"/>
      <c r="D259" s="75"/>
      <c r="F259" s="73"/>
      <c r="G259" s="74"/>
      <c r="I259" s="73"/>
      <c r="J259" s="74"/>
      <c r="M259" s="73"/>
      <c r="N259" s="74"/>
      <c r="S259" s="73"/>
      <c r="T259" s="74"/>
      <c r="U259" s="72"/>
      <c r="X259" s="73"/>
      <c r="Y259" s="74"/>
      <c r="Z259" s="72"/>
      <c r="AB259" s="73"/>
      <c r="AC259" s="74"/>
      <c r="AD259" s="72"/>
      <c r="AE259" s="73"/>
      <c r="AF259" s="74"/>
      <c r="AH259" s="73"/>
      <c r="AI259" s="74"/>
    </row>
    <row r="260" spans="1:35" ht="13.5" customHeight="1">
      <c r="A260" s="73"/>
      <c r="B260" s="74"/>
      <c r="D260" s="75"/>
      <c r="F260" s="73"/>
      <c r="G260" s="74"/>
      <c r="I260" s="73"/>
      <c r="J260" s="74"/>
      <c r="M260" s="73"/>
      <c r="N260" s="74"/>
      <c r="S260" s="73"/>
      <c r="T260" s="74"/>
      <c r="U260" s="72"/>
      <c r="X260" s="73"/>
      <c r="Y260" s="74"/>
      <c r="Z260" s="72"/>
      <c r="AB260" s="73"/>
      <c r="AC260" s="74"/>
      <c r="AD260" s="72"/>
      <c r="AE260" s="73"/>
      <c r="AF260" s="74"/>
      <c r="AH260" s="73"/>
      <c r="AI260" s="74"/>
    </row>
    <row r="261" spans="1:35" ht="13.5" customHeight="1">
      <c r="A261" s="73"/>
      <c r="B261" s="74"/>
      <c r="D261" s="75"/>
      <c r="F261" s="73"/>
      <c r="G261" s="74"/>
      <c r="I261" s="73"/>
      <c r="J261" s="74"/>
      <c r="M261" s="73"/>
      <c r="N261" s="74"/>
      <c r="S261" s="73"/>
      <c r="T261" s="74"/>
      <c r="U261" s="72"/>
      <c r="X261" s="73"/>
      <c r="Y261" s="74"/>
      <c r="Z261" s="72"/>
      <c r="AB261" s="73"/>
      <c r="AC261" s="74"/>
      <c r="AD261" s="72"/>
      <c r="AE261" s="73"/>
      <c r="AF261" s="74"/>
      <c r="AH261" s="73"/>
      <c r="AI261" s="74"/>
    </row>
    <row r="262" spans="1:35" ht="13.5" customHeight="1">
      <c r="A262" s="73"/>
      <c r="B262" s="74"/>
      <c r="D262" s="75"/>
      <c r="F262" s="73"/>
      <c r="G262" s="74"/>
      <c r="I262" s="73"/>
      <c r="J262" s="74"/>
      <c r="M262" s="73"/>
      <c r="N262" s="74"/>
      <c r="S262" s="73"/>
      <c r="T262" s="74"/>
      <c r="U262" s="72"/>
      <c r="X262" s="73"/>
      <c r="Y262" s="74"/>
      <c r="Z262" s="72"/>
      <c r="AB262" s="73"/>
      <c r="AC262" s="74"/>
      <c r="AD262" s="72"/>
      <c r="AE262" s="73"/>
      <c r="AF262" s="74"/>
      <c r="AH262" s="73"/>
      <c r="AI262" s="74"/>
    </row>
    <row r="263" spans="1:35" ht="13.5" customHeight="1">
      <c r="A263" s="73"/>
      <c r="B263" s="74"/>
      <c r="D263" s="75"/>
      <c r="F263" s="73"/>
      <c r="G263" s="74"/>
      <c r="I263" s="73"/>
      <c r="J263" s="74"/>
      <c r="M263" s="73"/>
      <c r="N263" s="74"/>
      <c r="S263" s="73"/>
      <c r="T263" s="74"/>
      <c r="U263" s="72"/>
      <c r="X263" s="73"/>
      <c r="Y263" s="74"/>
      <c r="Z263" s="72"/>
      <c r="AB263" s="73"/>
      <c r="AC263" s="74"/>
      <c r="AD263" s="72"/>
      <c r="AE263" s="73"/>
      <c r="AF263" s="74"/>
      <c r="AH263" s="73"/>
      <c r="AI263" s="74"/>
    </row>
    <row r="264" spans="1:35" ht="13.5" customHeight="1">
      <c r="A264" s="73"/>
      <c r="B264" s="74"/>
      <c r="D264" s="75"/>
      <c r="F264" s="73"/>
      <c r="G264" s="74"/>
      <c r="I264" s="73"/>
      <c r="J264" s="74"/>
      <c r="M264" s="73"/>
      <c r="N264" s="74"/>
      <c r="S264" s="73"/>
      <c r="T264" s="74"/>
      <c r="U264" s="72"/>
      <c r="X264" s="73"/>
      <c r="Y264" s="74"/>
      <c r="Z264" s="72"/>
      <c r="AB264" s="73"/>
      <c r="AC264" s="74"/>
      <c r="AD264" s="72"/>
      <c r="AE264" s="73"/>
      <c r="AF264" s="74"/>
      <c r="AH264" s="73"/>
      <c r="AI264" s="74"/>
    </row>
    <row r="265" spans="1:35" ht="13.5" customHeight="1">
      <c r="A265" s="73"/>
      <c r="B265" s="74"/>
      <c r="D265" s="75"/>
      <c r="F265" s="73"/>
      <c r="G265" s="74"/>
      <c r="I265" s="73"/>
      <c r="J265" s="74"/>
      <c r="M265" s="73"/>
      <c r="N265" s="74"/>
      <c r="S265" s="73"/>
      <c r="T265" s="74"/>
      <c r="U265" s="72"/>
      <c r="X265" s="73"/>
      <c r="Y265" s="74"/>
      <c r="Z265" s="72"/>
      <c r="AB265" s="73"/>
      <c r="AC265" s="74"/>
      <c r="AD265" s="72"/>
      <c r="AE265" s="73"/>
      <c r="AF265" s="74"/>
      <c r="AH265" s="73"/>
      <c r="AI265" s="74"/>
    </row>
    <row r="266" spans="1:35" ht="13.5" customHeight="1">
      <c r="A266" s="73"/>
      <c r="B266" s="74"/>
      <c r="D266" s="75"/>
      <c r="F266" s="73"/>
      <c r="G266" s="74"/>
      <c r="I266" s="73"/>
      <c r="J266" s="74"/>
      <c r="M266" s="73"/>
      <c r="N266" s="74"/>
      <c r="S266" s="73"/>
      <c r="T266" s="74"/>
      <c r="U266" s="72"/>
      <c r="X266" s="73"/>
      <c r="Y266" s="74"/>
      <c r="Z266" s="72"/>
      <c r="AB266" s="73"/>
      <c r="AC266" s="74"/>
      <c r="AD266" s="72"/>
      <c r="AE266" s="73"/>
      <c r="AF266" s="74"/>
      <c r="AH266" s="73"/>
      <c r="AI266" s="74"/>
    </row>
    <row r="267" spans="1:35" ht="13.5" customHeight="1">
      <c r="A267" s="73"/>
      <c r="B267" s="74"/>
      <c r="D267" s="75"/>
      <c r="F267" s="73"/>
      <c r="G267" s="74"/>
      <c r="I267" s="73"/>
      <c r="J267" s="74"/>
      <c r="M267" s="73"/>
      <c r="N267" s="74"/>
      <c r="S267" s="73"/>
      <c r="T267" s="74"/>
      <c r="U267" s="72"/>
      <c r="X267" s="73"/>
      <c r="Y267" s="74"/>
      <c r="Z267" s="72"/>
      <c r="AB267" s="73"/>
      <c r="AC267" s="74"/>
      <c r="AD267" s="72"/>
      <c r="AE267" s="73"/>
      <c r="AF267" s="74"/>
      <c r="AH267" s="73"/>
      <c r="AI267" s="74"/>
    </row>
    <row r="268" spans="1:35" ht="13.5" customHeight="1">
      <c r="A268" s="73"/>
      <c r="B268" s="74"/>
      <c r="D268" s="75"/>
      <c r="F268" s="73"/>
      <c r="G268" s="74"/>
      <c r="I268" s="73"/>
      <c r="J268" s="74"/>
      <c r="M268" s="73"/>
      <c r="N268" s="74"/>
      <c r="S268" s="73"/>
      <c r="T268" s="74"/>
      <c r="U268" s="72"/>
      <c r="X268" s="73"/>
      <c r="Y268" s="74"/>
      <c r="Z268" s="72"/>
      <c r="AB268" s="73"/>
      <c r="AC268" s="74"/>
      <c r="AD268" s="72"/>
      <c r="AE268" s="73"/>
      <c r="AF268" s="74"/>
      <c r="AH268" s="73"/>
      <c r="AI268" s="74"/>
    </row>
    <row r="269" spans="1:35" ht="13.5" customHeight="1">
      <c r="A269" s="73"/>
      <c r="B269" s="74"/>
      <c r="D269" s="75"/>
      <c r="F269" s="73"/>
      <c r="G269" s="74"/>
      <c r="I269" s="73"/>
      <c r="J269" s="74"/>
      <c r="M269" s="73"/>
      <c r="N269" s="74"/>
      <c r="S269" s="73"/>
      <c r="T269" s="74"/>
      <c r="U269" s="72"/>
      <c r="X269" s="73"/>
      <c r="Y269" s="74"/>
      <c r="Z269" s="72"/>
      <c r="AB269" s="73"/>
      <c r="AC269" s="74"/>
      <c r="AD269" s="72"/>
      <c r="AE269" s="73"/>
      <c r="AF269" s="74"/>
      <c r="AH269" s="73"/>
      <c r="AI269" s="74"/>
    </row>
    <row r="270" spans="1:35" ht="13.5" customHeight="1">
      <c r="A270" s="73"/>
      <c r="B270" s="74"/>
      <c r="D270" s="75"/>
      <c r="F270" s="73"/>
      <c r="G270" s="74"/>
      <c r="I270" s="73"/>
      <c r="J270" s="74"/>
      <c r="M270" s="73"/>
      <c r="N270" s="74"/>
      <c r="S270" s="73"/>
      <c r="T270" s="74"/>
      <c r="U270" s="72"/>
      <c r="X270" s="73"/>
      <c r="Y270" s="74"/>
      <c r="Z270" s="72"/>
      <c r="AB270" s="73"/>
      <c r="AC270" s="74"/>
      <c r="AD270" s="72"/>
      <c r="AE270" s="73"/>
      <c r="AF270" s="74"/>
      <c r="AH270" s="73"/>
      <c r="AI270" s="74"/>
    </row>
    <row r="271" spans="1:35" ht="13.5" customHeight="1">
      <c r="A271" s="73"/>
      <c r="B271" s="74"/>
      <c r="D271" s="75"/>
      <c r="F271" s="73"/>
      <c r="G271" s="74"/>
      <c r="I271" s="73"/>
      <c r="J271" s="74"/>
      <c r="M271" s="73"/>
      <c r="N271" s="74"/>
      <c r="S271" s="73"/>
      <c r="T271" s="74"/>
      <c r="U271" s="72"/>
      <c r="X271" s="73"/>
      <c r="Y271" s="74"/>
      <c r="Z271" s="72"/>
      <c r="AB271" s="73"/>
      <c r="AC271" s="74"/>
      <c r="AD271" s="72"/>
      <c r="AE271" s="73"/>
      <c r="AF271" s="74"/>
      <c r="AH271" s="73"/>
      <c r="AI271" s="74"/>
    </row>
    <row r="272" spans="1:35" ht="13.5" customHeight="1">
      <c r="A272" s="73"/>
      <c r="B272" s="74"/>
      <c r="D272" s="75"/>
      <c r="F272" s="73"/>
      <c r="G272" s="74"/>
      <c r="I272" s="73"/>
      <c r="J272" s="74"/>
      <c r="M272" s="73"/>
      <c r="N272" s="74"/>
      <c r="S272" s="73"/>
      <c r="T272" s="74"/>
      <c r="U272" s="72"/>
      <c r="X272" s="73"/>
      <c r="Y272" s="74"/>
      <c r="Z272" s="72"/>
      <c r="AB272" s="73"/>
      <c r="AC272" s="74"/>
      <c r="AD272" s="72"/>
      <c r="AE272" s="73"/>
      <c r="AF272" s="74"/>
      <c r="AH272" s="73"/>
      <c r="AI272" s="74"/>
    </row>
    <row r="273" spans="1:35" ht="13.5" customHeight="1">
      <c r="A273" s="73"/>
      <c r="B273" s="74"/>
      <c r="D273" s="75"/>
      <c r="F273" s="73"/>
      <c r="G273" s="74"/>
      <c r="I273" s="73"/>
      <c r="J273" s="74"/>
      <c r="M273" s="73"/>
      <c r="N273" s="74"/>
      <c r="S273" s="73"/>
      <c r="T273" s="74"/>
      <c r="U273" s="72"/>
      <c r="X273" s="73"/>
      <c r="Y273" s="74"/>
      <c r="Z273" s="72"/>
      <c r="AB273" s="73"/>
      <c r="AC273" s="74"/>
      <c r="AD273" s="72"/>
      <c r="AE273" s="73"/>
      <c r="AF273" s="74"/>
      <c r="AH273" s="73"/>
      <c r="AI273" s="74"/>
    </row>
    <row r="274" spans="1:35" ht="13.5" customHeight="1">
      <c r="A274" s="73"/>
      <c r="B274" s="74"/>
      <c r="D274" s="75"/>
      <c r="F274" s="73"/>
      <c r="G274" s="74"/>
      <c r="I274" s="73"/>
      <c r="J274" s="74"/>
      <c r="M274" s="73"/>
      <c r="N274" s="74"/>
      <c r="S274" s="73"/>
      <c r="T274" s="74"/>
      <c r="U274" s="72"/>
      <c r="X274" s="73"/>
      <c r="Y274" s="74"/>
      <c r="Z274" s="72"/>
      <c r="AB274" s="73"/>
      <c r="AC274" s="74"/>
      <c r="AD274" s="72"/>
      <c r="AE274" s="73"/>
      <c r="AF274" s="74"/>
      <c r="AH274" s="73"/>
      <c r="AI274" s="74"/>
    </row>
    <row r="275" spans="1:35" ht="13.5" customHeight="1">
      <c r="A275" s="73"/>
      <c r="B275" s="74"/>
      <c r="D275" s="75"/>
      <c r="F275" s="73"/>
      <c r="G275" s="74"/>
      <c r="I275" s="73"/>
      <c r="J275" s="74"/>
      <c r="M275" s="73"/>
      <c r="N275" s="74"/>
      <c r="S275" s="73"/>
      <c r="T275" s="74"/>
      <c r="U275" s="72"/>
      <c r="X275" s="73"/>
      <c r="Y275" s="74"/>
      <c r="Z275" s="72"/>
      <c r="AB275" s="73"/>
      <c r="AC275" s="74"/>
      <c r="AD275" s="72"/>
      <c r="AE275" s="73"/>
      <c r="AF275" s="74"/>
      <c r="AH275" s="73"/>
      <c r="AI275" s="74"/>
    </row>
    <row r="276" spans="1:35" ht="13.5" customHeight="1">
      <c r="A276" s="73"/>
      <c r="B276" s="74"/>
      <c r="D276" s="75"/>
      <c r="F276" s="73"/>
      <c r="G276" s="74"/>
      <c r="I276" s="73"/>
      <c r="J276" s="74"/>
      <c r="M276" s="73"/>
      <c r="N276" s="74"/>
      <c r="S276" s="73"/>
      <c r="T276" s="74"/>
      <c r="U276" s="72"/>
      <c r="X276" s="73"/>
      <c r="Y276" s="74"/>
      <c r="Z276" s="72"/>
      <c r="AB276" s="73"/>
      <c r="AC276" s="74"/>
      <c r="AD276" s="72"/>
      <c r="AE276" s="73"/>
      <c r="AF276" s="74"/>
      <c r="AH276" s="73"/>
      <c r="AI276" s="74"/>
    </row>
    <row r="277" spans="1:35" ht="13.5" customHeight="1">
      <c r="A277" s="73"/>
      <c r="B277" s="74"/>
      <c r="D277" s="75"/>
      <c r="F277" s="73"/>
      <c r="G277" s="74"/>
      <c r="I277" s="73"/>
      <c r="J277" s="74"/>
      <c r="M277" s="73"/>
      <c r="N277" s="74"/>
      <c r="S277" s="73"/>
      <c r="T277" s="74"/>
      <c r="U277" s="72"/>
      <c r="X277" s="73"/>
      <c r="Y277" s="74"/>
      <c r="Z277" s="72"/>
      <c r="AB277" s="73"/>
      <c r="AC277" s="74"/>
      <c r="AD277" s="72"/>
      <c r="AE277" s="73"/>
      <c r="AF277" s="74"/>
      <c r="AH277" s="73"/>
      <c r="AI277" s="74"/>
    </row>
    <row r="278" spans="1:35" ht="13.5" customHeight="1">
      <c r="A278" s="73"/>
      <c r="B278" s="74"/>
      <c r="D278" s="75"/>
      <c r="F278" s="73"/>
      <c r="G278" s="74"/>
      <c r="I278" s="73"/>
      <c r="J278" s="74"/>
      <c r="M278" s="73"/>
      <c r="N278" s="74"/>
      <c r="S278" s="73"/>
      <c r="T278" s="74"/>
      <c r="U278" s="72"/>
      <c r="X278" s="73"/>
      <c r="Y278" s="74"/>
      <c r="Z278" s="72"/>
      <c r="AB278" s="73"/>
      <c r="AC278" s="74"/>
      <c r="AD278" s="72"/>
      <c r="AE278" s="73"/>
      <c r="AF278" s="74"/>
      <c r="AH278" s="73"/>
      <c r="AI278" s="74"/>
    </row>
    <row r="279" spans="1:35" ht="13.5" customHeight="1">
      <c r="A279" s="73"/>
      <c r="B279" s="74"/>
      <c r="D279" s="75"/>
      <c r="F279" s="73"/>
      <c r="G279" s="74"/>
      <c r="I279" s="73"/>
      <c r="J279" s="74"/>
      <c r="M279" s="73"/>
      <c r="N279" s="74"/>
      <c r="S279" s="73"/>
      <c r="T279" s="74"/>
      <c r="U279" s="72"/>
      <c r="X279" s="73"/>
      <c r="Y279" s="74"/>
      <c r="Z279" s="72"/>
      <c r="AB279" s="73"/>
      <c r="AC279" s="74"/>
      <c r="AD279" s="72"/>
      <c r="AE279" s="73"/>
      <c r="AF279" s="74"/>
      <c r="AH279" s="73"/>
      <c r="AI279" s="74"/>
    </row>
    <row r="280" spans="1:35" ht="13.5" customHeight="1">
      <c r="A280" s="73"/>
      <c r="B280" s="74"/>
      <c r="D280" s="75"/>
      <c r="F280" s="73"/>
      <c r="G280" s="74"/>
      <c r="I280" s="73"/>
      <c r="J280" s="74"/>
      <c r="M280" s="73"/>
      <c r="N280" s="74"/>
      <c r="S280" s="73"/>
      <c r="T280" s="74"/>
      <c r="U280" s="72"/>
      <c r="X280" s="73"/>
      <c r="Y280" s="74"/>
      <c r="Z280" s="72"/>
      <c r="AB280" s="73"/>
      <c r="AC280" s="74"/>
      <c r="AD280" s="72"/>
      <c r="AE280" s="73"/>
      <c r="AF280" s="74"/>
      <c r="AH280" s="73"/>
      <c r="AI280" s="74"/>
    </row>
    <row r="281" spans="1:35" ht="13.5" customHeight="1">
      <c r="A281" s="73"/>
      <c r="B281" s="74"/>
      <c r="D281" s="75"/>
      <c r="F281" s="73"/>
      <c r="G281" s="74"/>
      <c r="I281" s="73"/>
      <c r="J281" s="74"/>
      <c r="M281" s="73"/>
      <c r="N281" s="74"/>
      <c r="S281" s="73"/>
      <c r="T281" s="74"/>
      <c r="U281" s="72"/>
      <c r="X281" s="73"/>
      <c r="Y281" s="74"/>
      <c r="Z281" s="72"/>
      <c r="AB281" s="73"/>
      <c r="AC281" s="74"/>
      <c r="AD281" s="72"/>
      <c r="AE281" s="73"/>
      <c r="AF281" s="74"/>
      <c r="AH281" s="73"/>
      <c r="AI281" s="74"/>
    </row>
    <row r="282" spans="1:35" ht="13.5" customHeight="1">
      <c r="A282" s="73"/>
      <c r="B282" s="74"/>
      <c r="D282" s="75"/>
      <c r="F282" s="73"/>
      <c r="G282" s="74"/>
      <c r="I282" s="73"/>
      <c r="J282" s="74"/>
      <c r="M282" s="73"/>
      <c r="N282" s="74"/>
      <c r="S282" s="73"/>
      <c r="T282" s="74"/>
      <c r="U282" s="72"/>
      <c r="X282" s="73"/>
      <c r="Y282" s="74"/>
      <c r="Z282" s="72"/>
      <c r="AB282" s="73"/>
      <c r="AC282" s="74"/>
      <c r="AD282" s="72"/>
      <c r="AE282" s="73"/>
      <c r="AF282" s="74"/>
      <c r="AH282" s="73"/>
      <c r="AI282" s="74"/>
    </row>
    <row r="283" spans="1:35" ht="13.5" customHeight="1">
      <c r="A283" s="73"/>
      <c r="B283" s="74"/>
      <c r="D283" s="75"/>
      <c r="F283" s="73"/>
      <c r="G283" s="74"/>
      <c r="I283" s="73"/>
      <c r="J283" s="74"/>
      <c r="M283" s="73"/>
      <c r="N283" s="74"/>
      <c r="S283" s="73"/>
      <c r="T283" s="74"/>
      <c r="U283" s="72"/>
      <c r="X283" s="73"/>
      <c r="Y283" s="74"/>
      <c r="Z283" s="72"/>
      <c r="AB283" s="73"/>
      <c r="AC283" s="74"/>
      <c r="AD283" s="72"/>
      <c r="AE283" s="73"/>
      <c r="AF283" s="74"/>
      <c r="AH283" s="73"/>
      <c r="AI283" s="74"/>
    </row>
    <row r="284" spans="1:35" ht="13.5" customHeight="1">
      <c r="A284" s="73"/>
      <c r="B284" s="74"/>
      <c r="D284" s="75"/>
      <c r="F284" s="73"/>
      <c r="G284" s="74"/>
      <c r="I284" s="73"/>
      <c r="J284" s="74"/>
      <c r="M284" s="73"/>
      <c r="N284" s="74"/>
      <c r="S284" s="73"/>
      <c r="T284" s="74"/>
      <c r="U284" s="72"/>
      <c r="X284" s="73"/>
      <c r="Y284" s="74"/>
      <c r="Z284" s="72"/>
      <c r="AB284" s="73"/>
      <c r="AC284" s="74"/>
      <c r="AD284" s="72"/>
      <c r="AE284" s="73"/>
      <c r="AF284" s="74"/>
      <c r="AH284" s="73"/>
      <c r="AI284" s="74"/>
    </row>
    <row r="285" spans="1:35" ht="13.5" customHeight="1">
      <c r="A285" s="73"/>
      <c r="B285" s="74"/>
      <c r="D285" s="75"/>
      <c r="F285" s="73"/>
      <c r="G285" s="74"/>
      <c r="I285" s="73"/>
      <c r="J285" s="74"/>
      <c r="M285" s="73"/>
      <c r="N285" s="74"/>
      <c r="S285" s="73"/>
      <c r="T285" s="74"/>
      <c r="U285" s="72"/>
      <c r="X285" s="73"/>
      <c r="Y285" s="74"/>
      <c r="Z285" s="72"/>
      <c r="AB285" s="73"/>
      <c r="AC285" s="74"/>
      <c r="AD285" s="72"/>
      <c r="AE285" s="73"/>
      <c r="AF285" s="74"/>
      <c r="AH285" s="73"/>
      <c r="AI285" s="74"/>
    </row>
    <row r="286" spans="1:35" ht="13.5" customHeight="1">
      <c r="A286" s="73"/>
      <c r="B286" s="74"/>
      <c r="D286" s="75"/>
      <c r="F286" s="73"/>
      <c r="G286" s="74"/>
      <c r="I286" s="73"/>
      <c r="J286" s="74"/>
      <c r="M286" s="73"/>
      <c r="N286" s="74"/>
      <c r="S286" s="73"/>
      <c r="T286" s="74"/>
      <c r="U286" s="72"/>
      <c r="X286" s="73"/>
      <c r="Y286" s="74"/>
      <c r="Z286" s="72"/>
      <c r="AB286" s="73"/>
      <c r="AC286" s="74"/>
      <c r="AD286" s="72"/>
      <c r="AE286" s="73"/>
      <c r="AF286" s="74"/>
      <c r="AH286" s="73"/>
      <c r="AI286" s="74"/>
    </row>
    <row r="287" spans="1:35" ht="13.5" customHeight="1">
      <c r="A287" s="73"/>
      <c r="B287" s="74"/>
      <c r="D287" s="75"/>
      <c r="F287" s="73"/>
      <c r="G287" s="74"/>
      <c r="I287" s="73"/>
      <c r="J287" s="74"/>
      <c r="M287" s="73"/>
      <c r="N287" s="74"/>
      <c r="S287" s="73"/>
      <c r="T287" s="74"/>
      <c r="U287" s="72"/>
      <c r="X287" s="73"/>
      <c r="Y287" s="74"/>
      <c r="Z287" s="72"/>
      <c r="AB287" s="73"/>
      <c r="AC287" s="74"/>
      <c r="AD287" s="72"/>
      <c r="AE287" s="73"/>
      <c r="AF287" s="74"/>
      <c r="AH287" s="73"/>
      <c r="AI287" s="74"/>
    </row>
    <row r="288" spans="1:35" ht="13.5" customHeight="1">
      <c r="A288" s="73"/>
      <c r="B288" s="74"/>
      <c r="D288" s="75"/>
      <c r="F288" s="73"/>
      <c r="G288" s="74"/>
      <c r="I288" s="73"/>
      <c r="J288" s="74"/>
      <c r="M288" s="73"/>
      <c r="N288" s="74"/>
      <c r="S288" s="73"/>
      <c r="T288" s="74"/>
      <c r="U288" s="72"/>
      <c r="X288" s="73"/>
      <c r="Y288" s="74"/>
      <c r="Z288" s="72"/>
      <c r="AB288" s="73"/>
      <c r="AC288" s="74"/>
      <c r="AD288" s="72"/>
      <c r="AE288" s="73"/>
      <c r="AF288" s="74"/>
      <c r="AH288" s="73"/>
      <c r="AI288" s="74"/>
    </row>
    <row r="289" spans="1:35" ht="13.5" customHeight="1">
      <c r="A289" s="73"/>
      <c r="B289" s="74"/>
      <c r="D289" s="75"/>
      <c r="F289" s="73"/>
      <c r="G289" s="74"/>
      <c r="I289" s="73"/>
      <c r="J289" s="74"/>
      <c r="M289" s="73"/>
      <c r="N289" s="74"/>
      <c r="S289" s="73"/>
      <c r="T289" s="74"/>
      <c r="U289" s="72"/>
      <c r="X289" s="73"/>
      <c r="Y289" s="74"/>
      <c r="Z289" s="72"/>
      <c r="AB289" s="73"/>
      <c r="AC289" s="74"/>
      <c r="AD289" s="72"/>
      <c r="AE289" s="73"/>
      <c r="AF289" s="74"/>
      <c r="AH289" s="73"/>
      <c r="AI289" s="74"/>
    </row>
    <row r="290" spans="1:35" ht="13.5" customHeight="1">
      <c r="A290" s="73"/>
      <c r="B290" s="74"/>
      <c r="D290" s="75"/>
      <c r="F290" s="73"/>
      <c r="G290" s="74"/>
      <c r="I290" s="73"/>
      <c r="J290" s="74"/>
      <c r="M290" s="73"/>
      <c r="N290" s="74"/>
      <c r="S290" s="73"/>
      <c r="T290" s="74"/>
      <c r="U290" s="72"/>
      <c r="X290" s="73"/>
      <c r="Y290" s="74"/>
      <c r="Z290" s="72"/>
      <c r="AB290" s="73"/>
      <c r="AC290" s="74"/>
      <c r="AD290" s="72"/>
      <c r="AE290" s="73"/>
      <c r="AF290" s="74"/>
      <c r="AH290" s="73"/>
      <c r="AI290" s="74"/>
    </row>
    <row r="291" spans="1:35" ht="13.5" customHeight="1">
      <c r="A291" s="73"/>
      <c r="B291" s="74"/>
      <c r="D291" s="75"/>
      <c r="F291" s="73"/>
      <c r="G291" s="74"/>
      <c r="I291" s="73"/>
      <c r="J291" s="74"/>
      <c r="M291" s="73"/>
      <c r="N291" s="74"/>
      <c r="S291" s="73"/>
      <c r="T291" s="74"/>
      <c r="U291" s="72"/>
      <c r="X291" s="73"/>
      <c r="Y291" s="74"/>
      <c r="Z291" s="72"/>
      <c r="AB291" s="73"/>
      <c r="AC291" s="74"/>
      <c r="AD291" s="72"/>
      <c r="AE291" s="73"/>
      <c r="AF291" s="74"/>
      <c r="AH291" s="73"/>
      <c r="AI291" s="74"/>
    </row>
    <row r="292" spans="1:35" ht="13.5" customHeight="1">
      <c r="A292" s="73"/>
      <c r="B292" s="74"/>
      <c r="D292" s="75"/>
      <c r="F292" s="73"/>
      <c r="G292" s="74"/>
      <c r="I292" s="73"/>
      <c r="J292" s="74"/>
      <c r="M292" s="73"/>
      <c r="N292" s="74"/>
      <c r="S292" s="73"/>
      <c r="T292" s="74"/>
      <c r="U292" s="72"/>
      <c r="X292" s="73"/>
      <c r="Y292" s="74"/>
      <c r="Z292" s="72"/>
      <c r="AB292" s="73"/>
      <c r="AC292" s="74"/>
      <c r="AD292" s="72"/>
      <c r="AE292" s="73"/>
      <c r="AF292" s="74"/>
      <c r="AH292" s="73"/>
      <c r="AI292" s="74"/>
    </row>
    <row r="293" spans="1:35" ht="13.5" customHeight="1">
      <c r="A293" s="73"/>
      <c r="B293" s="74"/>
      <c r="D293" s="75"/>
      <c r="F293" s="73"/>
      <c r="G293" s="74"/>
      <c r="I293" s="73"/>
      <c r="J293" s="74"/>
      <c r="M293" s="73"/>
      <c r="N293" s="74"/>
      <c r="S293" s="73"/>
      <c r="T293" s="74"/>
      <c r="U293" s="72"/>
      <c r="X293" s="73"/>
      <c r="Y293" s="74"/>
      <c r="Z293" s="72"/>
      <c r="AB293" s="73"/>
      <c r="AC293" s="74"/>
      <c r="AD293" s="72"/>
      <c r="AE293" s="73"/>
      <c r="AF293" s="74"/>
      <c r="AH293" s="73"/>
      <c r="AI293" s="74"/>
    </row>
    <row r="294" spans="1:35" ht="13.5" customHeight="1">
      <c r="A294" s="73"/>
      <c r="B294" s="74"/>
      <c r="D294" s="75"/>
      <c r="F294" s="73"/>
      <c r="G294" s="74"/>
      <c r="I294" s="73"/>
      <c r="J294" s="74"/>
      <c r="M294" s="73"/>
      <c r="N294" s="74"/>
      <c r="S294" s="73"/>
      <c r="T294" s="74"/>
      <c r="U294" s="72"/>
      <c r="X294" s="73"/>
      <c r="Y294" s="74"/>
      <c r="Z294" s="72"/>
      <c r="AB294" s="73"/>
      <c r="AC294" s="74"/>
      <c r="AD294" s="72"/>
      <c r="AE294" s="73"/>
      <c r="AF294" s="74"/>
      <c r="AH294" s="73"/>
      <c r="AI294" s="74"/>
    </row>
    <row r="295" spans="1:35" ht="13.5" customHeight="1">
      <c r="A295" s="73"/>
      <c r="B295" s="74"/>
      <c r="D295" s="75"/>
      <c r="F295" s="73"/>
      <c r="G295" s="74"/>
      <c r="I295" s="73"/>
      <c r="J295" s="74"/>
      <c r="M295" s="73"/>
      <c r="N295" s="74"/>
      <c r="S295" s="73"/>
      <c r="T295" s="74"/>
      <c r="U295" s="72"/>
      <c r="X295" s="73"/>
      <c r="Y295" s="74"/>
      <c r="Z295" s="72"/>
      <c r="AB295" s="73"/>
      <c r="AC295" s="74"/>
      <c r="AD295" s="72"/>
      <c r="AE295" s="73"/>
      <c r="AF295" s="74"/>
      <c r="AH295" s="73"/>
      <c r="AI295" s="74"/>
    </row>
    <row r="296" spans="1:35" ht="13.5" customHeight="1">
      <c r="A296" s="73"/>
      <c r="B296" s="74"/>
      <c r="D296" s="75"/>
      <c r="F296" s="73"/>
      <c r="G296" s="74"/>
      <c r="I296" s="73"/>
      <c r="J296" s="74"/>
      <c r="M296" s="73"/>
      <c r="N296" s="74"/>
      <c r="S296" s="73"/>
      <c r="T296" s="74"/>
      <c r="U296" s="72"/>
      <c r="X296" s="73"/>
      <c r="Y296" s="74"/>
      <c r="Z296" s="72"/>
      <c r="AB296" s="73"/>
      <c r="AC296" s="74"/>
      <c r="AD296" s="72"/>
      <c r="AE296" s="73"/>
      <c r="AF296" s="74"/>
      <c r="AH296" s="73"/>
      <c r="AI296" s="74"/>
    </row>
    <row r="297" spans="1:35" ht="13.5" customHeight="1">
      <c r="A297" s="73"/>
      <c r="B297" s="74"/>
      <c r="D297" s="75"/>
      <c r="F297" s="73"/>
      <c r="G297" s="74"/>
      <c r="I297" s="73"/>
      <c r="J297" s="74"/>
      <c r="M297" s="73"/>
      <c r="N297" s="74"/>
      <c r="S297" s="73"/>
      <c r="T297" s="74"/>
      <c r="U297" s="72"/>
      <c r="X297" s="73"/>
      <c r="Y297" s="74"/>
      <c r="Z297" s="72"/>
      <c r="AB297" s="73"/>
      <c r="AC297" s="74"/>
      <c r="AD297" s="72"/>
      <c r="AE297" s="73"/>
      <c r="AF297" s="74"/>
      <c r="AH297" s="73"/>
      <c r="AI297" s="74"/>
    </row>
    <row r="298" spans="1:35" ht="13.5" customHeight="1">
      <c r="A298" s="73"/>
      <c r="B298" s="74"/>
      <c r="D298" s="75"/>
      <c r="F298" s="73"/>
      <c r="G298" s="74"/>
      <c r="I298" s="73"/>
      <c r="J298" s="74"/>
      <c r="M298" s="73"/>
      <c r="N298" s="74"/>
      <c r="S298" s="73"/>
      <c r="T298" s="74"/>
      <c r="U298" s="72"/>
      <c r="X298" s="73"/>
      <c r="Y298" s="74"/>
      <c r="Z298" s="72"/>
      <c r="AB298" s="73"/>
      <c r="AC298" s="74"/>
      <c r="AD298" s="72"/>
      <c r="AE298" s="73"/>
      <c r="AF298" s="74"/>
      <c r="AH298" s="73"/>
      <c r="AI298" s="74"/>
    </row>
    <row r="299" spans="1:35" ht="13.5" customHeight="1">
      <c r="A299" s="73"/>
      <c r="B299" s="74"/>
      <c r="D299" s="75"/>
      <c r="F299" s="73"/>
      <c r="G299" s="74"/>
      <c r="I299" s="73"/>
      <c r="J299" s="74"/>
      <c r="M299" s="73"/>
      <c r="N299" s="74"/>
      <c r="S299" s="73"/>
      <c r="T299" s="74"/>
      <c r="U299" s="72"/>
      <c r="X299" s="73"/>
      <c r="Y299" s="74"/>
      <c r="Z299" s="72"/>
      <c r="AB299" s="73"/>
      <c r="AC299" s="74"/>
      <c r="AD299" s="72"/>
      <c r="AE299" s="73"/>
      <c r="AF299" s="74"/>
      <c r="AH299" s="73"/>
      <c r="AI299" s="74"/>
    </row>
    <row r="300" spans="1:35" ht="13.5" customHeight="1">
      <c r="A300" s="73"/>
      <c r="B300" s="74"/>
      <c r="D300" s="75"/>
      <c r="F300" s="73"/>
      <c r="G300" s="74"/>
      <c r="I300" s="73"/>
      <c r="J300" s="74"/>
      <c r="M300" s="73"/>
      <c r="N300" s="74"/>
      <c r="S300" s="73"/>
      <c r="T300" s="74"/>
      <c r="U300" s="72"/>
      <c r="X300" s="73"/>
      <c r="Y300" s="74"/>
      <c r="Z300" s="72"/>
      <c r="AB300" s="73"/>
      <c r="AC300" s="74"/>
      <c r="AD300" s="72"/>
      <c r="AE300" s="73"/>
      <c r="AF300" s="74"/>
      <c r="AH300" s="73"/>
      <c r="AI300" s="74"/>
    </row>
    <row r="301" spans="1:35" ht="13.5" customHeight="1">
      <c r="A301" s="73"/>
      <c r="B301" s="74"/>
      <c r="D301" s="75"/>
      <c r="F301" s="73"/>
      <c r="G301" s="74"/>
      <c r="I301" s="73"/>
      <c r="J301" s="74"/>
      <c r="M301" s="73"/>
      <c r="N301" s="74"/>
      <c r="S301" s="73"/>
      <c r="T301" s="74"/>
      <c r="U301" s="72"/>
      <c r="X301" s="73"/>
      <c r="Y301" s="74"/>
      <c r="Z301" s="72"/>
      <c r="AB301" s="73"/>
      <c r="AC301" s="74"/>
      <c r="AD301" s="72"/>
      <c r="AE301" s="73"/>
      <c r="AF301" s="74"/>
      <c r="AH301" s="73"/>
      <c r="AI301" s="74"/>
    </row>
    <row r="302" spans="1:35" ht="13.5" customHeight="1">
      <c r="A302" s="73"/>
      <c r="B302" s="74"/>
      <c r="D302" s="75"/>
      <c r="F302" s="73"/>
      <c r="G302" s="74"/>
      <c r="I302" s="73"/>
      <c r="J302" s="74"/>
      <c r="M302" s="73"/>
      <c r="N302" s="74"/>
      <c r="S302" s="73"/>
      <c r="T302" s="74"/>
      <c r="U302" s="72"/>
      <c r="X302" s="73"/>
      <c r="Y302" s="74"/>
      <c r="Z302" s="72"/>
      <c r="AB302" s="73"/>
      <c r="AC302" s="74"/>
      <c r="AD302" s="72"/>
      <c r="AE302" s="73"/>
      <c r="AF302" s="74"/>
      <c r="AH302" s="73"/>
      <c r="AI302" s="74"/>
    </row>
    <row r="303" spans="1:35" ht="13.5" customHeight="1">
      <c r="A303" s="73"/>
      <c r="B303" s="74"/>
      <c r="D303" s="75"/>
      <c r="F303" s="73"/>
      <c r="G303" s="74"/>
      <c r="I303" s="73"/>
      <c r="J303" s="74"/>
      <c r="M303" s="73"/>
      <c r="N303" s="74"/>
      <c r="S303" s="73"/>
      <c r="T303" s="74"/>
      <c r="U303" s="72"/>
      <c r="X303" s="73"/>
      <c r="Y303" s="74"/>
      <c r="Z303" s="72"/>
      <c r="AB303" s="73"/>
      <c r="AC303" s="74"/>
      <c r="AD303" s="72"/>
      <c r="AE303" s="73"/>
      <c r="AF303" s="74"/>
      <c r="AH303" s="73"/>
      <c r="AI303" s="74"/>
    </row>
    <row r="304" spans="1:35" ht="13.5" customHeight="1">
      <c r="A304" s="73"/>
      <c r="B304" s="74"/>
      <c r="D304" s="75"/>
      <c r="F304" s="73"/>
      <c r="G304" s="74"/>
      <c r="I304" s="73"/>
      <c r="J304" s="74"/>
      <c r="M304" s="73"/>
      <c r="N304" s="74"/>
      <c r="S304" s="73"/>
      <c r="T304" s="74"/>
      <c r="U304" s="72"/>
      <c r="X304" s="73"/>
      <c r="Y304" s="74"/>
      <c r="Z304" s="72"/>
      <c r="AB304" s="73"/>
      <c r="AC304" s="74"/>
      <c r="AD304" s="72"/>
      <c r="AE304" s="73"/>
      <c r="AF304" s="74"/>
      <c r="AH304" s="73"/>
      <c r="AI304" s="74"/>
    </row>
    <row r="305" spans="1:35" ht="13.5" customHeight="1">
      <c r="A305" s="73"/>
      <c r="B305" s="74"/>
      <c r="D305" s="75"/>
      <c r="F305" s="73"/>
      <c r="G305" s="74"/>
      <c r="I305" s="73"/>
      <c r="J305" s="74"/>
      <c r="M305" s="73"/>
      <c r="N305" s="74"/>
      <c r="S305" s="73"/>
      <c r="T305" s="74"/>
      <c r="U305" s="72"/>
      <c r="X305" s="73"/>
      <c r="Y305" s="74"/>
      <c r="Z305" s="72"/>
      <c r="AB305" s="73"/>
      <c r="AC305" s="74"/>
      <c r="AD305" s="72"/>
      <c r="AE305" s="73"/>
      <c r="AF305" s="74"/>
      <c r="AH305" s="73"/>
      <c r="AI305" s="74"/>
    </row>
    <row r="306" spans="1:35" ht="13.5" customHeight="1">
      <c r="A306" s="73"/>
      <c r="B306" s="74"/>
      <c r="D306" s="75"/>
      <c r="F306" s="73"/>
      <c r="G306" s="74"/>
      <c r="I306" s="73"/>
      <c r="J306" s="74"/>
      <c r="M306" s="73"/>
      <c r="N306" s="74"/>
      <c r="S306" s="73"/>
      <c r="T306" s="74"/>
      <c r="U306" s="72"/>
      <c r="X306" s="73"/>
      <c r="Y306" s="74"/>
      <c r="Z306" s="72"/>
      <c r="AB306" s="73"/>
      <c r="AC306" s="74"/>
      <c r="AD306" s="72"/>
      <c r="AE306" s="73"/>
      <c r="AF306" s="74"/>
      <c r="AH306" s="73"/>
      <c r="AI306" s="74"/>
    </row>
    <row r="307" spans="1:35" ht="13.5" customHeight="1">
      <c r="A307" s="73"/>
      <c r="B307" s="74"/>
      <c r="D307" s="75"/>
      <c r="F307" s="73"/>
      <c r="G307" s="74"/>
      <c r="I307" s="73"/>
      <c r="J307" s="74"/>
      <c r="M307" s="73"/>
      <c r="N307" s="74"/>
      <c r="S307" s="73"/>
      <c r="T307" s="74"/>
      <c r="U307" s="72"/>
      <c r="X307" s="73"/>
      <c r="Y307" s="74"/>
      <c r="Z307" s="72"/>
      <c r="AB307" s="73"/>
      <c r="AC307" s="74"/>
      <c r="AD307" s="72"/>
      <c r="AE307" s="73"/>
      <c r="AF307" s="74"/>
      <c r="AH307" s="73"/>
      <c r="AI307" s="74"/>
    </row>
    <row r="308" spans="1:35" ht="13.5" customHeight="1">
      <c r="A308" s="73"/>
      <c r="B308" s="74"/>
      <c r="D308" s="75"/>
      <c r="F308" s="73"/>
      <c r="G308" s="74"/>
      <c r="I308" s="73"/>
      <c r="J308" s="74"/>
      <c r="M308" s="73"/>
      <c r="N308" s="74"/>
      <c r="S308" s="73"/>
      <c r="T308" s="74"/>
      <c r="U308" s="72"/>
      <c r="X308" s="73"/>
      <c r="Y308" s="74"/>
      <c r="Z308" s="72"/>
      <c r="AB308" s="73"/>
      <c r="AC308" s="74"/>
      <c r="AD308" s="72"/>
      <c r="AE308" s="73"/>
      <c r="AF308" s="74"/>
      <c r="AH308" s="73"/>
      <c r="AI308" s="74"/>
    </row>
    <row r="309" spans="1:35" ht="13.5" customHeight="1">
      <c r="A309" s="73"/>
      <c r="B309" s="74"/>
      <c r="D309" s="75"/>
      <c r="F309" s="73"/>
      <c r="G309" s="74"/>
      <c r="I309" s="73"/>
      <c r="J309" s="74"/>
      <c r="M309" s="73"/>
      <c r="N309" s="74"/>
      <c r="S309" s="73"/>
      <c r="T309" s="74"/>
      <c r="U309" s="72"/>
      <c r="X309" s="73"/>
      <c r="Y309" s="74"/>
      <c r="Z309" s="72"/>
      <c r="AB309" s="73"/>
      <c r="AC309" s="74"/>
      <c r="AD309" s="72"/>
      <c r="AE309" s="73"/>
      <c r="AF309" s="74"/>
      <c r="AH309" s="73"/>
      <c r="AI309" s="74"/>
    </row>
    <row r="310" spans="1:35" ht="13.5" customHeight="1">
      <c r="A310" s="73"/>
      <c r="B310" s="74"/>
      <c r="D310" s="75"/>
      <c r="F310" s="73"/>
      <c r="G310" s="74"/>
      <c r="I310" s="73"/>
      <c r="J310" s="74"/>
      <c r="M310" s="73"/>
      <c r="N310" s="74"/>
      <c r="S310" s="73"/>
      <c r="T310" s="74"/>
      <c r="U310" s="72"/>
      <c r="X310" s="73"/>
      <c r="Y310" s="74"/>
      <c r="Z310" s="72"/>
      <c r="AB310" s="73"/>
      <c r="AC310" s="74"/>
      <c r="AD310" s="72"/>
      <c r="AE310" s="73"/>
      <c r="AF310" s="74"/>
      <c r="AH310" s="73"/>
      <c r="AI310" s="74"/>
    </row>
    <row r="311" spans="1:35" ht="13.5" customHeight="1">
      <c r="A311" s="73"/>
      <c r="B311" s="74"/>
      <c r="D311" s="75"/>
      <c r="F311" s="73"/>
      <c r="G311" s="74"/>
      <c r="I311" s="73"/>
      <c r="J311" s="74"/>
      <c r="M311" s="73"/>
      <c r="N311" s="74"/>
      <c r="S311" s="73"/>
      <c r="T311" s="74"/>
      <c r="U311" s="72"/>
      <c r="X311" s="73"/>
      <c r="Y311" s="74"/>
      <c r="Z311" s="72"/>
      <c r="AB311" s="73"/>
      <c r="AC311" s="74"/>
      <c r="AD311" s="72"/>
      <c r="AE311" s="73"/>
      <c r="AF311" s="74"/>
      <c r="AH311" s="73"/>
      <c r="AI311" s="74"/>
    </row>
    <row r="312" spans="1:35" ht="13.5" customHeight="1">
      <c r="A312" s="73"/>
      <c r="B312" s="74"/>
      <c r="D312" s="75"/>
      <c r="F312" s="73"/>
      <c r="G312" s="74"/>
      <c r="I312" s="73"/>
      <c r="J312" s="74"/>
      <c r="M312" s="73"/>
      <c r="N312" s="74"/>
      <c r="S312" s="73"/>
      <c r="T312" s="74"/>
      <c r="U312" s="72"/>
      <c r="X312" s="73"/>
      <c r="Y312" s="74"/>
      <c r="Z312" s="72"/>
      <c r="AB312" s="73"/>
      <c r="AC312" s="74"/>
      <c r="AD312" s="72"/>
      <c r="AE312" s="73"/>
      <c r="AF312" s="74"/>
      <c r="AH312" s="73"/>
      <c r="AI312" s="74"/>
    </row>
    <row r="313" spans="1:35" ht="13.5" customHeight="1">
      <c r="A313" s="73"/>
      <c r="B313" s="74"/>
      <c r="D313" s="75"/>
      <c r="F313" s="73"/>
      <c r="G313" s="74"/>
      <c r="I313" s="73"/>
      <c r="J313" s="74"/>
      <c r="M313" s="73"/>
      <c r="N313" s="74"/>
      <c r="S313" s="73"/>
      <c r="T313" s="74"/>
      <c r="U313" s="72"/>
      <c r="X313" s="73"/>
      <c r="Y313" s="74"/>
      <c r="Z313" s="72"/>
      <c r="AB313" s="73"/>
      <c r="AC313" s="74"/>
      <c r="AD313" s="72"/>
      <c r="AE313" s="73"/>
      <c r="AF313" s="74"/>
      <c r="AH313" s="73"/>
      <c r="AI313" s="74"/>
    </row>
    <row r="314" spans="1:35" ht="13.5" customHeight="1">
      <c r="A314" s="73"/>
      <c r="B314" s="74"/>
      <c r="D314" s="75"/>
      <c r="F314" s="73"/>
      <c r="G314" s="74"/>
      <c r="I314" s="73"/>
      <c r="J314" s="74"/>
      <c r="M314" s="73"/>
      <c r="N314" s="74"/>
      <c r="S314" s="73"/>
      <c r="T314" s="74"/>
      <c r="U314" s="72"/>
      <c r="X314" s="73"/>
      <c r="Y314" s="74"/>
      <c r="Z314" s="72"/>
      <c r="AB314" s="73"/>
      <c r="AC314" s="74"/>
      <c r="AD314" s="72"/>
      <c r="AE314" s="73"/>
      <c r="AF314" s="74"/>
      <c r="AH314" s="73"/>
      <c r="AI314" s="74"/>
    </row>
    <row r="315" spans="1:35" ht="13.5" customHeight="1">
      <c r="A315" s="73"/>
      <c r="B315" s="74"/>
      <c r="D315" s="75"/>
      <c r="F315" s="73"/>
      <c r="G315" s="74"/>
      <c r="I315" s="73"/>
      <c r="J315" s="74"/>
      <c r="M315" s="73"/>
      <c r="N315" s="74"/>
      <c r="S315" s="73"/>
      <c r="T315" s="74"/>
      <c r="U315" s="72"/>
      <c r="X315" s="73"/>
      <c r="Y315" s="74"/>
      <c r="Z315" s="72"/>
      <c r="AB315" s="73"/>
      <c r="AC315" s="74"/>
      <c r="AD315" s="72"/>
      <c r="AE315" s="73"/>
      <c r="AF315" s="74"/>
      <c r="AH315" s="73"/>
      <c r="AI315" s="74"/>
    </row>
    <row r="316" spans="1:35" ht="13.5" customHeight="1">
      <c r="A316" s="73"/>
      <c r="B316" s="74"/>
      <c r="D316" s="75"/>
      <c r="F316" s="73"/>
      <c r="G316" s="74"/>
      <c r="I316" s="73"/>
      <c r="J316" s="74"/>
      <c r="M316" s="73"/>
      <c r="N316" s="74"/>
      <c r="S316" s="73"/>
      <c r="T316" s="74"/>
      <c r="U316" s="72"/>
      <c r="X316" s="73"/>
      <c r="Y316" s="74"/>
      <c r="Z316" s="72"/>
      <c r="AB316" s="73"/>
      <c r="AC316" s="74"/>
      <c r="AD316" s="72"/>
      <c r="AE316" s="73"/>
      <c r="AF316" s="74"/>
      <c r="AH316" s="73"/>
      <c r="AI316" s="74"/>
    </row>
    <row r="317" spans="1:35" ht="13.5" customHeight="1">
      <c r="A317" s="73"/>
      <c r="B317" s="74"/>
      <c r="D317" s="75"/>
      <c r="F317" s="73"/>
      <c r="G317" s="74"/>
      <c r="I317" s="73"/>
      <c r="J317" s="74"/>
      <c r="M317" s="73"/>
      <c r="N317" s="74"/>
      <c r="S317" s="73"/>
      <c r="T317" s="74"/>
      <c r="U317" s="72"/>
      <c r="X317" s="73"/>
      <c r="Y317" s="74"/>
      <c r="Z317" s="72"/>
      <c r="AB317" s="73"/>
      <c r="AC317" s="74"/>
      <c r="AD317" s="72"/>
      <c r="AE317" s="73"/>
      <c r="AF317" s="74"/>
      <c r="AH317" s="73"/>
      <c r="AI317" s="74"/>
    </row>
    <row r="318" spans="1:35" ht="13.5" customHeight="1">
      <c r="A318" s="73"/>
      <c r="B318" s="74"/>
      <c r="D318" s="75"/>
      <c r="F318" s="73"/>
      <c r="G318" s="74"/>
      <c r="I318" s="73"/>
      <c r="J318" s="74"/>
      <c r="M318" s="73"/>
      <c r="N318" s="74"/>
      <c r="S318" s="73"/>
      <c r="T318" s="74"/>
      <c r="U318" s="72"/>
      <c r="X318" s="73"/>
      <c r="Y318" s="74"/>
      <c r="Z318" s="72"/>
      <c r="AB318" s="73"/>
      <c r="AC318" s="74"/>
      <c r="AD318" s="72"/>
      <c r="AE318" s="73"/>
      <c r="AF318" s="74"/>
      <c r="AH318" s="73"/>
      <c r="AI318" s="74"/>
    </row>
    <row r="319" spans="1:35" ht="13.5" customHeight="1">
      <c r="A319" s="73"/>
      <c r="B319" s="74"/>
      <c r="D319" s="75"/>
      <c r="F319" s="73"/>
      <c r="G319" s="74"/>
      <c r="I319" s="73"/>
      <c r="J319" s="74"/>
      <c r="M319" s="73"/>
      <c r="N319" s="74"/>
      <c r="S319" s="73"/>
      <c r="T319" s="74"/>
      <c r="U319" s="72"/>
      <c r="X319" s="73"/>
      <c r="Y319" s="74"/>
      <c r="Z319" s="72"/>
      <c r="AB319" s="73"/>
      <c r="AC319" s="74"/>
      <c r="AD319" s="72"/>
      <c r="AE319" s="73"/>
      <c r="AF319" s="74"/>
      <c r="AH319" s="73"/>
      <c r="AI319" s="74"/>
    </row>
    <row r="320" spans="1:35" ht="13.5" customHeight="1">
      <c r="A320" s="73"/>
      <c r="B320" s="74"/>
      <c r="D320" s="75"/>
      <c r="F320" s="73"/>
      <c r="G320" s="74"/>
      <c r="I320" s="73"/>
      <c r="J320" s="74"/>
      <c r="M320" s="73"/>
      <c r="N320" s="74"/>
      <c r="S320" s="73"/>
      <c r="T320" s="74"/>
      <c r="U320" s="72"/>
      <c r="X320" s="73"/>
      <c r="Y320" s="74"/>
      <c r="Z320" s="72"/>
      <c r="AB320" s="73"/>
      <c r="AC320" s="74"/>
      <c r="AD320" s="72"/>
      <c r="AE320" s="73"/>
      <c r="AF320" s="74"/>
      <c r="AH320" s="73"/>
      <c r="AI320" s="74"/>
    </row>
    <row r="321" spans="1:35" ht="13.5" customHeight="1">
      <c r="A321" s="73"/>
      <c r="B321" s="74"/>
      <c r="D321" s="75"/>
      <c r="F321" s="73"/>
      <c r="G321" s="74"/>
      <c r="I321" s="73"/>
      <c r="J321" s="74"/>
      <c r="M321" s="73"/>
      <c r="N321" s="74"/>
      <c r="S321" s="73"/>
      <c r="T321" s="74"/>
      <c r="U321" s="72"/>
      <c r="X321" s="73"/>
      <c r="Y321" s="74"/>
      <c r="Z321" s="72"/>
      <c r="AB321" s="73"/>
      <c r="AC321" s="74"/>
      <c r="AD321" s="72"/>
      <c r="AE321" s="73"/>
      <c r="AF321" s="74"/>
      <c r="AH321" s="73"/>
      <c r="AI321" s="74"/>
    </row>
    <row r="322" spans="1:35" ht="13.5" customHeight="1">
      <c r="A322" s="73"/>
      <c r="B322" s="74"/>
      <c r="D322" s="75"/>
      <c r="F322" s="73"/>
      <c r="G322" s="74"/>
      <c r="I322" s="73"/>
      <c r="J322" s="74"/>
      <c r="M322" s="73"/>
      <c r="N322" s="74"/>
      <c r="S322" s="73"/>
      <c r="T322" s="74"/>
      <c r="U322" s="72"/>
      <c r="X322" s="73"/>
      <c r="Y322" s="74"/>
      <c r="Z322" s="72"/>
      <c r="AB322" s="73"/>
      <c r="AC322" s="74"/>
      <c r="AD322" s="72"/>
      <c r="AE322" s="73"/>
      <c r="AF322" s="74"/>
      <c r="AH322" s="73"/>
      <c r="AI322" s="74"/>
    </row>
    <row r="323" spans="1:35" ht="13.5" customHeight="1">
      <c r="A323" s="73"/>
      <c r="B323" s="74"/>
      <c r="D323" s="75"/>
      <c r="F323" s="73"/>
      <c r="G323" s="74"/>
      <c r="I323" s="73"/>
      <c r="J323" s="74"/>
      <c r="M323" s="73"/>
      <c r="N323" s="74"/>
      <c r="S323" s="73"/>
      <c r="T323" s="74"/>
      <c r="U323" s="72"/>
      <c r="X323" s="73"/>
      <c r="Y323" s="74"/>
      <c r="Z323" s="72"/>
      <c r="AB323" s="73"/>
      <c r="AC323" s="74"/>
      <c r="AD323" s="72"/>
      <c r="AE323" s="73"/>
      <c r="AF323" s="74"/>
      <c r="AH323" s="73"/>
      <c r="AI323" s="74"/>
    </row>
    <row r="324" spans="1:35" ht="13.5" customHeight="1">
      <c r="A324" s="73"/>
      <c r="B324" s="74"/>
      <c r="D324" s="75"/>
      <c r="F324" s="73"/>
      <c r="G324" s="74"/>
      <c r="I324" s="73"/>
      <c r="J324" s="74"/>
      <c r="M324" s="73"/>
      <c r="N324" s="74"/>
      <c r="S324" s="73"/>
      <c r="T324" s="74"/>
      <c r="U324" s="72"/>
      <c r="X324" s="73"/>
      <c r="Y324" s="74"/>
      <c r="Z324" s="72"/>
      <c r="AB324" s="73"/>
      <c r="AC324" s="74"/>
      <c r="AD324" s="72"/>
      <c r="AE324" s="73"/>
      <c r="AF324" s="74"/>
      <c r="AH324" s="73"/>
      <c r="AI324" s="74"/>
    </row>
    <row r="325" spans="1:35" ht="13.5" customHeight="1">
      <c r="A325" s="73"/>
      <c r="B325" s="74"/>
      <c r="D325" s="75"/>
      <c r="F325" s="73"/>
      <c r="G325" s="74"/>
      <c r="I325" s="73"/>
      <c r="J325" s="74"/>
      <c r="M325" s="73"/>
      <c r="N325" s="74"/>
      <c r="S325" s="73"/>
      <c r="T325" s="74"/>
      <c r="U325" s="72"/>
      <c r="X325" s="73"/>
      <c r="Y325" s="74"/>
      <c r="Z325" s="72"/>
      <c r="AB325" s="73"/>
      <c r="AC325" s="74"/>
      <c r="AD325" s="72"/>
      <c r="AE325" s="73"/>
      <c r="AF325" s="74"/>
      <c r="AH325" s="73"/>
      <c r="AI325" s="74"/>
    </row>
    <row r="326" spans="1:35" ht="13.5" customHeight="1">
      <c r="A326" s="73"/>
      <c r="B326" s="74"/>
      <c r="D326" s="75"/>
      <c r="F326" s="73"/>
      <c r="G326" s="74"/>
      <c r="I326" s="73"/>
      <c r="J326" s="74"/>
      <c r="M326" s="73"/>
      <c r="N326" s="74"/>
      <c r="S326" s="73"/>
      <c r="T326" s="74"/>
      <c r="U326" s="72"/>
      <c r="X326" s="73"/>
      <c r="Y326" s="74"/>
      <c r="Z326" s="72"/>
      <c r="AB326" s="73"/>
      <c r="AC326" s="74"/>
      <c r="AD326" s="72"/>
      <c r="AE326" s="73"/>
      <c r="AF326" s="74"/>
      <c r="AH326" s="73"/>
      <c r="AI326" s="74"/>
    </row>
    <row r="327" spans="1:35" ht="13.5" customHeight="1">
      <c r="A327" s="73"/>
      <c r="B327" s="74"/>
      <c r="D327" s="75"/>
      <c r="F327" s="73"/>
      <c r="G327" s="74"/>
      <c r="I327" s="73"/>
      <c r="J327" s="74"/>
      <c r="M327" s="73"/>
      <c r="N327" s="74"/>
      <c r="S327" s="73"/>
      <c r="T327" s="74"/>
      <c r="U327" s="72"/>
      <c r="X327" s="73"/>
      <c r="Y327" s="74"/>
      <c r="Z327" s="72"/>
      <c r="AB327" s="73"/>
      <c r="AC327" s="74"/>
      <c r="AD327" s="72"/>
      <c r="AE327" s="73"/>
      <c r="AF327" s="74"/>
      <c r="AH327" s="73"/>
      <c r="AI327" s="74"/>
    </row>
    <row r="328" spans="1:35" ht="13.5" customHeight="1">
      <c r="A328" s="73"/>
      <c r="B328" s="74"/>
      <c r="D328" s="75"/>
      <c r="F328" s="73"/>
      <c r="G328" s="74"/>
      <c r="I328" s="73"/>
      <c r="J328" s="74"/>
      <c r="M328" s="73"/>
      <c r="N328" s="74"/>
      <c r="S328" s="73"/>
      <c r="T328" s="74"/>
      <c r="U328" s="72"/>
      <c r="X328" s="73"/>
      <c r="Y328" s="74"/>
      <c r="Z328" s="72"/>
      <c r="AB328" s="73"/>
      <c r="AC328" s="74"/>
      <c r="AD328" s="72"/>
      <c r="AE328" s="73"/>
      <c r="AF328" s="74"/>
      <c r="AH328" s="73"/>
      <c r="AI328" s="74"/>
    </row>
    <row r="329" spans="1:35" ht="13.5" customHeight="1">
      <c r="A329" s="73"/>
      <c r="B329" s="74"/>
      <c r="D329" s="75"/>
      <c r="F329" s="73"/>
      <c r="G329" s="74"/>
      <c r="I329" s="73"/>
      <c r="J329" s="74"/>
      <c r="M329" s="73"/>
      <c r="N329" s="74"/>
      <c r="S329" s="73"/>
      <c r="T329" s="74"/>
      <c r="U329" s="72"/>
      <c r="X329" s="73"/>
      <c r="Y329" s="74"/>
      <c r="Z329" s="72"/>
      <c r="AB329" s="73"/>
      <c r="AC329" s="74"/>
      <c r="AD329" s="72"/>
      <c r="AE329" s="73"/>
      <c r="AF329" s="74"/>
      <c r="AH329" s="73"/>
      <c r="AI329" s="74"/>
    </row>
    <row r="330" spans="1:35" ht="13.5" customHeight="1">
      <c r="A330" s="73"/>
      <c r="B330" s="74"/>
      <c r="D330" s="75"/>
      <c r="F330" s="73"/>
      <c r="G330" s="74"/>
      <c r="I330" s="73"/>
      <c r="J330" s="74"/>
      <c r="M330" s="73"/>
      <c r="N330" s="74"/>
      <c r="S330" s="73"/>
      <c r="T330" s="74"/>
      <c r="U330" s="72"/>
      <c r="X330" s="73"/>
      <c r="Y330" s="74"/>
      <c r="Z330" s="72"/>
      <c r="AB330" s="73"/>
      <c r="AC330" s="74"/>
      <c r="AD330" s="72"/>
      <c r="AE330" s="73"/>
      <c r="AF330" s="74"/>
      <c r="AH330" s="73"/>
      <c r="AI330" s="74"/>
    </row>
    <row r="331" spans="1:35" ht="13.5" customHeight="1">
      <c r="A331" s="73"/>
      <c r="B331" s="74"/>
      <c r="D331" s="75"/>
      <c r="F331" s="73"/>
      <c r="G331" s="74"/>
      <c r="I331" s="73"/>
      <c r="J331" s="74"/>
      <c r="M331" s="73"/>
      <c r="N331" s="74"/>
      <c r="S331" s="73"/>
      <c r="T331" s="74"/>
      <c r="U331" s="72"/>
      <c r="X331" s="73"/>
      <c r="Y331" s="74"/>
      <c r="Z331" s="72"/>
      <c r="AB331" s="73"/>
      <c r="AC331" s="74"/>
      <c r="AD331" s="72"/>
      <c r="AE331" s="73"/>
      <c r="AF331" s="74"/>
      <c r="AH331" s="73"/>
      <c r="AI331" s="74"/>
    </row>
    <row r="332" spans="1:35" ht="13.5" customHeight="1">
      <c r="A332" s="73"/>
      <c r="B332" s="74"/>
      <c r="D332" s="75"/>
      <c r="F332" s="73"/>
      <c r="G332" s="74"/>
      <c r="I332" s="73"/>
      <c r="J332" s="74"/>
      <c r="M332" s="73"/>
      <c r="N332" s="74"/>
      <c r="S332" s="73"/>
      <c r="T332" s="74"/>
      <c r="U332" s="72"/>
      <c r="X332" s="73"/>
      <c r="Y332" s="74"/>
      <c r="Z332" s="72"/>
      <c r="AB332" s="73"/>
      <c r="AC332" s="74"/>
      <c r="AD332" s="72"/>
      <c r="AE332" s="73"/>
      <c r="AF332" s="74"/>
      <c r="AH332" s="73"/>
      <c r="AI332" s="74"/>
    </row>
    <row r="333" spans="1:35" ht="13.5" customHeight="1">
      <c r="A333" s="73"/>
      <c r="B333" s="74"/>
      <c r="D333" s="75"/>
      <c r="F333" s="73"/>
      <c r="G333" s="74"/>
      <c r="I333" s="73"/>
      <c r="J333" s="74"/>
      <c r="M333" s="73"/>
      <c r="N333" s="74"/>
      <c r="S333" s="73"/>
      <c r="T333" s="74"/>
      <c r="U333" s="72"/>
      <c r="X333" s="73"/>
      <c r="Y333" s="74"/>
      <c r="Z333" s="72"/>
      <c r="AB333" s="73"/>
      <c r="AC333" s="74"/>
      <c r="AD333" s="72"/>
      <c r="AE333" s="73"/>
      <c r="AF333" s="74"/>
      <c r="AH333" s="73"/>
      <c r="AI333" s="74"/>
    </row>
    <row r="334" spans="1:35" ht="13.5" customHeight="1">
      <c r="A334" s="73"/>
      <c r="B334" s="74"/>
      <c r="D334" s="75"/>
      <c r="F334" s="73"/>
      <c r="G334" s="74"/>
      <c r="I334" s="73"/>
      <c r="J334" s="74"/>
      <c r="M334" s="73"/>
      <c r="N334" s="74"/>
      <c r="S334" s="73"/>
      <c r="T334" s="74"/>
      <c r="U334" s="72"/>
      <c r="X334" s="73"/>
      <c r="Y334" s="74"/>
      <c r="Z334" s="72"/>
      <c r="AB334" s="73"/>
      <c r="AC334" s="74"/>
      <c r="AD334" s="72"/>
      <c r="AE334" s="73"/>
      <c r="AF334" s="74"/>
      <c r="AH334" s="73"/>
      <c r="AI334" s="74"/>
    </row>
    <row r="335" spans="1:35" ht="13.5" customHeight="1">
      <c r="A335" s="73"/>
      <c r="B335" s="74"/>
      <c r="D335" s="75"/>
      <c r="F335" s="73"/>
      <c r="G335" s="74"/>
      <c r="I335" s="73"/>
      <c r="J335" s="74"/>
      <c r="M335" s="73"/>
      <c r="N335" s="74"/>
      <c r="S335" s="73"/>
      <c r="T335" s="74"/>
      <c r="U335" s="72"/>
      <c r="X335" s="73"/>
      <c r="Y335" s="74"/>
      <c r="Z335" s="72"/>
      <c r="AB335" s="73"/>
      <c r="AC335" s="74"/>
      <c r="AD335" s="72"/>
      <c r="AE335" s="73"/>
      <c r="AF335" s="74"/>
      <c r="AH335" s="73"/>
      <c r="AI335" s="74"/>
    </row>
    <row r="336" spans="1:35" ht="13.5" customHeight="1">
      <c r="A336" s="73"/>
      <c r="B336" s="74"/>
      <c r="D336" s="75"/>
      <c r="F336" s="73"/>
      <c r="G336" s="74"/>
      <c r="I336" s="73"/>
      <c r="J336" s="74"/>
      <c r="M336" s="73"/>
      <c r="N336" s="74"/>
      <c r="S336" s="73"/>
      <c r="T336" s="74"/>
      <c r="U336" s="72"/>
      <c r="X336" s="73"/>
      <c r="Y336" s="74"/>
      <c r="Z336" s="72"/>
      <c r="AB336" s="73"/>
      <c r="AC336" s="74"/>
      <c r="AD336" s="72"/>
      <c r="AE336" s="73"/>
      <c r="AF336" s="74"/>
      <c r="AH336" s="73"/>
      <c r="AI336" s="74"/>
    </row>
    <row r="337" spans="1:35" ht="13.5" customHeight="1">
      <c r="A337" s="73"/>
      <c r="B337" s="74"/>
      <c r="D337" s="75"/>
      <c r="F337" s="73"/>
      <c r="G337" s="74"/>
      <c r="I337" s="73"/>
      <c r="J337" s="74"/>
      <c r="M337" s="73"/>
      <c r="N337" s="74"/>
      <c r="S337" s="73"/>
      <c r="T337" s="74"/>
      <c r="U337" s="72"/>
      <c r="X337" s="73"/>
      <c r="Y337" s="74"/>
      <c r="Z337" s="72"/>
      <c r="AB337" s="73"/>
      <c r="AC337" s="74"/>
      <c r="AD337" s="72"/>
      <c r="AE337" s="73"/>
      <c r="AF337" s="74"/>
      <c r="AH337" s="73"/>
      <c r="AI337" s="74"/>
    </row>
    <row r="338" spans="1:35" ht="13.5" customHeight="1">
      <c r="A338" s="73"/>
      <c r="B338" s="74"/>
      <c r="D338" s="75"/>
      <c r="F338" s="73"/>
      <c r="G338" s="74"/>
      <c r="I338" s="73"/>
      <c r="J338" s="74"/>
      <c r="M338" s="73"/>
      <c r="N338" s="74"/>
      <c r="S338" s="73"/>
      <c r="T338" s="74"/>
      <c r="U338" s="72"/>
      <c r="X338" s="73"/>
      <c r="Y338" s="74"/>
      <c r="Z338" s="72"/>
      <c r="AB338" s="73"/>
      <c r="AC338" s="74"/>
      <c r="AD338" s="72"/>
      <c r="AE338" s="73"/>
      <c r="AF338" s="74"/>
      <c r="AH338" s="73"/>
      <c r="AI338" s="74"/>
    </row>
    <row r="339" spans="1:35" ht="13.5" customHeight="1">
      <c r="A339" s="73"/>
      <c r="B339" s="74"/>
      <c r="D339" s="75"/>
      <c r="F339" s="73"/>
      <c r="G339" s="74"/>
      <c r="I339" s="73"/>
      <c r="J339" s="74"/>
      <c r="M339" s="73"/>
      <c r="N339" s="74"/>
      <c r="S339" s="73"/>
      <c r="T339" s="74"/>
      <c r="U339" s="72"/>
      <c r="X339" s="73"/>
      <c r="Y339" s="74"/>
      <c r="Z339" s="72"/>
      <c r="AB339" s="73"/>
      <c r="AC339" s="74"/>
      <c r="AD339" s="72"/>
      <c r="AE339" s="73"/>
      <c r="AF339" s="74"/>
      <c r="AH339" s="73"/>
      <c r="AI339" s="74"/>
    </row>
    <row r="340" spans="1:35" ht="13.5" customHeight="1">
      <c r="A340" s="73"/>
      <c r="B340" s="74"/>
      <c r="D340" s="75"/>
      <c r="F340" s="73"/>
      <c r="G340" s="74"/>
      <c r="I340" s="73"/>
      <c r="J340" s="74"/>
      <c r="M340" s="73"/>
      <c r="N340" s="74"/>
      <c r="S340" s="73"/>
      <c r="T340" s="74"/>
      <c r="U340" s="72"/>
      <c r="X340" s="73"/>
      <c r="Y340" s="74"/>
      <c r="Z340" s="72"/>
      <c r="AB340" s="73"/>
      <c r="AC340" s="74"/>
      <c r="AD340" s="72"/>
      <c r="AE340" s="73"/>
      <c r="AF340" s="74"/>
      <c r="AH340" s="73"/>
      <c r="AI340" s="74"/>
    </row>
    <row r="341" spans="1:35" ht="13.5" customHeight="1">
      <c r="A341" s="73"/>
      <c r="B341" s="74"/>
      <c r="D341" s="75"/>
      <c r="F341" s="73"/>
      <c r="G341" s="74"/>
      <c r="I341" s="73"/>
      <c r="J341" s="74"/>
      <c r="M341" s="73"/>
      <c r="N341" s="74"/>
      <c r="S341" s="73"/>
      <c r="T341" s="74"/>
      <c r="U341" s="72"/>
      <c r="X341" s="73"/>
      <c r="Y341" s="74"/>
      <c r="Z341" s="72"/>
      <c r="AB341" s="73"/>
      <c r="AC341" s="74"/>
      <c r="AD341" s="72"/>
      <c r="AE341" s="73"/>
      <c r="AF341" s="74"/>
      <c r="AH341" s="73"/>
      <c r="AI341" s="74"/>
    </row>
    <row r="342" spans="1:35" ht="13.5" customHeight="1">
      <c r="A342" s="73"/>
      <c r="B342" s="74"/>
      <c r="D342" s="75"/>
      <c r="F342" s="73"/>
      <c r="G342" s="74"/>
      <c r="I342" s="73"/>
      <c r="J342" s="74"/>
      <c r="M342" s="73"/>
      <c r="N342" s="74"/>
      <c r="S342" s="73"/>
      <c r="T342" s="74"/>
      <c r="U342" s="72"/>
      <c r="X342" s="73"/>
      <c r="Y342" s="74"/>
      <c r="Z342" s="72"/>
      <c r="AB342" s="73"/>
      <c r="AC342" s="74"/>
      <c r="AD342" s="72"/>
      <c r="AE342" s="73"/>
      <c r="AF342" s="74"/>
      <c r="AH342" s="73"/>
      <c r="AI342" s="74"/>
    </row>
    <row r="343" spans="1:35" ht="13.5" customHeight="1">
      <c r="A343" s="73"/>
      <c r="B343" s="74"/>
      <c r="D343" s="75"/>
      <c r="F343" s="73"/>
      <c r="G343" s="74"/>
      <c r="I343" s="73"/>
      <c r="J343" s="74"/>
      <c r="M343" s="73"/>
      <c r="N343" s="74"/>
      <c r="S343" s="73"/>
      <c r="T343" s="74"/>
      <c r="U343" s="72"/>
      <c r="X343" s="73"/>
      <c r="Y343" s="74"/>
      <c r="Z343" s="72"/>
      <c r="AB343" s="73"/>
      <c r="AC343" s="74"/>
      <c r="AD343" s="72"/>
      <c r="AE343" s="73"/>
      <c r="AF343" s="74"/>
      <c r="AH343" s="73"/>
      <c r="AI343" s="74"/>
    </row>
    <row r="344" spans="1:35" ht="13.5" customHeight="1">
      <c r="A344" s="73"/>
      <c r="B344" s="74"/>
      <c r="D344" s="75"/>
      <c r="F344" s="73"/>
      <c r="G344" s="74"/>
      <c r="I344" s="73"/>
      <c r="J344" s="74"/>
      <c r="M344" s="73"/>
      <c r="N344" s="74"/>
      <c r="S344" s="73"/>
      <c r="T344" s="74"/>
      <c r="U344" s="72"/>
      <c r="X344" s="73"/>
      <c r="Y344" s="74"/>
      <c r="Z344" s="72"/>
      <c r="AB344" s="73"/>
      <c r="AC344" s="74"/>
      <c r="AD344" s="72"/>
      <c r="AE344" s="73"/>
      <c r="AF344" s="74"/>
      <c r="AH344" s="73"/>
      <c r="AI344" s="74"/>
    </row>
    <row r="345" spans="1:35" ht="13.5" customHeight="1">
      <c r="A345" s="73"/>
      <c r="B345" s="74"/>
      <c r="D345" s="75"/>
      <c r="F345" s="73"/>
      <c r="G345" s="74"/>
      <c r="I345" s="73"/>
      <c r="J345" s="74"/>
      <c r="M345" s="73"/>
      <c r="N345" s="74"/>
      <c r="S345" s="73"/>
      <c r="T345" s="74"/>
      <c r="U345" s="72"/>
      <c r="X345" s="73"/>
      <c r="Y345" s="74"/>
      <c r="Z345" s="72"/>
      <c r="AB345" s="73"/>
      <c r="AC345" s="74"/>
      <c r="AD345" s="72"/>
      <c r="AE345" s="73"/>
      <c r="AF345" s="74"/>
      <c r="AH345" s="73"/>
      <c r="AI345" s="74"/>
    </row>
    <row r="346" spans="1:35" ht="13.5" customHeight="1">
      <c r="A346" s="73"/>
      <c r="B346" s="74"/>
      <c r="D346" s="75"/>
      <c r="F346" s="73"/>
      <c r="G346" s="74"/>
      <c r="I346" s="73"/>
      <c r="J346" s="74"/>
      <c r="M346" s="73"/>
      <c r="N346" s="74"/>
      <c r="S346" s="73"/>
      <c r="T346" s="74"/>
      <c r="U346" s="72"/>
      <c r="X346" s="73"/>
      <c r="Y346" s="74"/>
      <c r="Z346" s="72"/>
      <c r="AB346" s="73"/>
      <c r="AC346" s="74"/>
      <c r="AD346" s="72"/>
      <c r="AE346" s="73"/>
      <c r="AF346" s="74"/>
      <c r="AH346" s="73"/>
      <c r="AI346" s="74"/>
    </row>
    <row r="347" spans="1:35" ht="13.5" customHeight="1">
      <c r="A347" s="73"/>
      <c r="B347" s="74"/>
      <c r="D347" s="75"/>
      <c r="F347" s="73"/>
      <c r="G347" s="74"/>
      <c r="I347" s="73"/>
      <c r="J347" s="74"/>
      <c r="M347" s="73"/>
      <c r="N347" s="74"/>
      <c r="S347" s="73"/>
      <c r="T347" s="74"/>
      <c r="U347" s="72"/>
      <c r="X347" s="73"/>
      <c r="Y347" s="74"/>
      <c r="Z347" s="72"/>
      <c r="AB347" s="73"/>
      <c r="AC347" s="74"/>
      <c r="AD347" s="72"/>
      <c r="AE347" s="73"/>
      <c r="AF347" s="74"/>
      <c r="AH347" s="73"/>
      <c r="AI347" s="74"/>
    </row>
    <row r="348" spans="1:35" ht="13.5" customHeight="1">
      <c r="A348" s="73"/>
      <c r="B348" s="74"/>
      <c r="D348" s="75"/>
      <c r="F348" s="73"/>
      <c r="G348" s="74"/>
      <c r="I348" s="73"/>
      <c r="J348" s="74"/>
      <c r="M348" s="73"/>
      <c r="N348" s="74"/>
      <c r="S348" s="73"/>
      <c r="T348" s="74"/>
      <c r="U348" s="72"/>
      <c r="X348" s="73"/>
      <c r="Y348" s="74"/>
      <c r="Z348" s="72"/>
      <c r="AB348" s="73"/>
      <c r="AC348" s="74"/>
      <c r="AD348" s="72"/>
      <c r="AE348" s="73"/>
      <c r="AF348" s="74"/>
      <c r="AH348" s="73"/>
      <c r="AI348" s="74"/>
    </row>
    <row r="349" spans="1:35" ht="13.5" customHeight="1">
      <c r="A349" s="73"/>
      <c r="B349" s="74"/>
      <c r="D349" s="75"/>
      <c r="F349" s="73"/>
      <c r="G349" s="74"/>
      <c r="I349" s="73"/>
      <c r="J349" s="74"/>
      <c r="M349" s="73"/>
      <c r="N349" s="74"/>
      <c r="S349" s="73"/>
      <c r="T349" s="74"/>
      <c r="U349" s="72"/>
      <c r="X349" s="73"/>
      <c r="Y349" s="74"/>
      <c r="Z349" s="72"/>
      <c r="AB349" s="73"/>
      <c r="AC349" s="74"/>
      <c r="AD349" s="72"/>
      <c r="AE349" s="73"/>
      <c r="AF349" s="74"/>
      <c r="AH349" s="73"/>
      <c r="AI349" s="74"/>
    </row>
    <row r="350" spans="1:35" ht="13.5" customHeight="1">
      <c r="A350" s="73"/>
      <c r="B350" s="74"/>
      <c r="D350" s="75"/>
      <c r="F350" s="73"/>
      <c r="G350" s="74"/>
      <c r="I350" s="73"/>
      <c r="J350" s="74"/>
      <c r="M350" s="73"/>
      <c r="N350" s="74"/>
      <c r="S350" s="73"/>
      <c r="T350" s="74"/>
      <c r="U350" s="72"/>
      <c r="X350" s="73"/>
      <c r="Y350" s="74"/>
      <c r="Z350" s="72"/>
      <c r="AB350" s="73"/>
      <c r="AC350" s="74"/>
      <c r="AD350" s="72"/>
      <c r="AE350" s="73"/>
      <c r="AF350" s="74"/>
      <c r="AH350" s="73"/>
      <c r="AI350" s="74"/>
    </row>
    <row r="351" spans="1:35" ht="13.5" customHeight="1">
      <c r="A351" s="73"/>
      <c r="B351" s="74"/>
      <c r="D351" s="75"/>
      <c r="F351" s="73"/>
      <c r="G351" s="74"/>
      <c r="I351" s="73"/>
      <c r="J351" s="74"/>
      <c r="M351" s="73"/>
      <c r="N351" s="74"/>
      <c r="S351" s="73"/>
      <c r="T351" s="74"/>
      <c r="U351" s="72"/>
      <c r="X351" s="73"/>
      <c r="Y351" s="74"/>
      <c r="Z351" s="72"/>
      <c r="AB351" s="73"/>
      <c r="AC351" s="74"/>
      <c r="AD351" s="72"/>
      <c r="AE351" s="73"/>
      <c r="AF351" s="74"/>
      <c r="AH351" s="73"/>
      <c r="AI351" s="74"/>
    </row>
    <row r="352" spans="1:35" ht="13.5" customHeight="1">
      <c r="A352" s="73"/>
      <c r="B352" s="74"/>
      <c r="D352" s="75"/>
      <c r="F352" s="73"/>
      <c r="G352" s="74"/>
      <c r="I352" s="73"/>
      <c r="J352" s="74"/>
      <c r="M352" s="73"/>
      <c r="N352" s="74"/>
      <c r="S352" s="73"/>
      <c r="T352" s="74"/>
      <c r="U352" s="72"/>
      <c r="X352" s="73"/>
      <c r="Y352" s="74"/>
      <c r="Z352" s="72"/>
      <c r="AB352" s="73"/>
      <c r="AC352" s="74"/>
      <c r="AD352" s="72"/>
      <c r="AE352" s="73"/>
      <c r="AF352" s="74"/>
      <c r="AH352" s="73"/>
      <c r="AI352" s="74"/>
    </row>
    <row r="353" spans="1:35" ht="13.5" customHeight="1">
      <c r="A353" s="73"/>
      <c r="B353" s="74"/>
      <c r="D353" s="75"/>
      <c r="F353" s="73"/>
      <c r="G353" s="74"/>
      <c r="I353" s="73"/>
      <c r="J353" s="74"/>
      <c r="M353" s="73"/>
      <c r="N353" s="74"/>
      <c r="S353" s="73"/>
      <c r="T353" s="74"/>
      <c r="U353" s="72"/>
      <c r="X353" s="73"/>
      <c r="Y353" s="74"/>
      <c r="Z353" s="72"/>
      <c r="AB353" s="73"/>
      <c r="AC353" s="74"/>
      <c r="AD353" s="72"/>
      <c r="AE353" s="73"/>
      <c r="AF353" s="74"/>
      <c r="AH353" s="73"/>
      <c r="AI353" s="74"/>
    </row>
    <row r="354" spans="1:35" ht="13.5" customHeight="1">
      <c r="A354" s="73"/>
      <c r="B354" s="74"/>
      <c r="D354" s="75"/>
      <c r="F354" s="73"/>
      <c r="G354" s="74"/>
      <c r="I354" s="73"/>
      <c r="J354" s="74"/>
      <c r="M354" s="73"/>
      <c r="N354" s="74"/>
      <c r="S354" s="73"/>
      <c r="T354" s="74"/>
      <c r="U354" s="72"/>
      <c r="X354" s="73"/>
      <c r="Y354" s="74"/>
      <c r="Z354" s="72"/>
      <c r="AB354" s="73"/>
      <c r="AC354" s="74"/>
      <c r="AD354" s="72"/>
      <c r="AE354" s="73"/>
      <c r="AF354" s="74"/>
      <c r="AH354" s="73"/>
      <c r="AI354" s="74"/>
    </row>
    <row r="355" spans="1:35" ht="13.5" customHeight="1">
      <c r="A355" s="73"/>
      <c r="B355" s="74"/>
      <c r="D355" s="75"/>
      <c r="F355" s="73"/>
      <c r="G355" s="74"/>
      <c r="I355" s="73"/>
      <c r="J355" s="74"/>
      <c r="M355" s="73"/>
      <c r="N355" s="74"/>
      <c r="S355" s="73"/>
      <c r="T355" s="74"/>
      <c r="U355" s="72"/>
      <c r="X355" s="73"/>
      <c r="Y355" s="74"/>
      <c r="Z355" s="72"/>
      <c r="AB355" s="73"/>
      <c r="AC355" s="74"/>
      <c r="AD355" s="72"/>
      <c r="AE355" s="73"/>
      <c r="AF355" s="74"/>
      <c r="AH355" s="73"/>
      <c r="AI355" s="74"/>
    </row>
    <row r="356" spans="1:35" ht="13.5" customHeight="1">
      <c r="A356" s="73"/>
      <c r="B356" s="74"/>
      <c r="D356" s="75"/>
      <c r="F356" s="73"/>
      <c r="G356" s="74"/>
      <c r="I356" s="73"/>
      <c r="J356" s="74"/>
      <c r="M356" s="73"/>
      <c r="N356" s="74"/>
      <c r="S356" s="73"/>
      <c r="T356" s="74"/>
      <c r="U356" s="72"/>
      <c r="X356" s="73"/>
      <c r="Y356" s="74"/>
      <c r="Z356" s="72"/>
      <c r="AB356" s="73"/>
      <c r="AC356" s="74"/>
      <c r="AD356" s="72"/>
      <c r="AE356" s="73"/>
      <c r="AF356" s="74"/>
      <c r="AH356" s="73"/>
      <c r="AI356" s="74"/>
    </row>
    <row r="357" spans="1:35" ht="13.5" customHeight="1">
      <c r="A357" s="73"/>
      <c r="B357" s="74"/>
      <c r="D357" s="75"/>
      <c r="F357" s="73"/>
      <c r="G357" s="74"/>
      <c r="I357" s="73"/>
      <c r="J357" s="74"/>
      <c r="M357" s="73"/>
      <c r="N357" s="74"/>
      <c r="S357" s="73"/>
      <c r="T357" s="74"/>
      <c r="U357" s="72"/>
      <c r="X357" s="73"/>
      <c r="Y357" s="74"/>
      <c r="Z357" s="72"/>
      <c r="AB357" s="73"/>
      <c r="AC357" s="74"/>
      <c r="AD357" s="72"/>
      <c r="AE357" s="73"/>
      <c r="AF357" s="74"/>
      <c r="AH357" s="73"/>
      <c r="AI357" s="74"/>
    </row>
    <row r="358" spans="1:35" ht="13.5" customHeight="1">
      <c r="A358" s="73"/>
      <c r="B358" s="74"/>
      <c r="D358" s="75"/>
      <c r="F358" s="73"/>
      <c r="G358" s="74"/>
      <c r="I358" s="73"/>
      <c r="J358" s="74"/>
      <c r="M358" s="73"/>
      <c r="N358" s="74"/>
      <c r="S358" s="73"/>
      <c r="T358" s="74"/>
      <c r="U358" s="72"/>
      <c r="X358" s="73"/>
      <c r="Y358" s="74"/>
      <c r="Z358" s="72"/>
      <c r="AB358" s="73"/>
      <c r="AC358" s="74"/>
      <c r="AD358" s="72"/>
      <c r="AE358" s="73"/>
      <c r="AF358" s="74"/>
      <c r="AH358" s="73"/>
      <c r="AI358" s="74"/>
    </row>
    <row r="359" spans="1:35" ht="13.5" customHeight="1">
      <c r="A359" s="73"/>
      <c r="B359" s="74"/>
      <c r="D359" s="75"/>
      <c r="F359" s="73"/>
      <c r="G359" s="74"/>
      <c r="I359" s="73"/>
      <c r="J359" s="74"/>
      <c r="M359" s="73"/>
      <c r="N359" s="74"/>
      <c r="S359" s="73"/>
      <c r="T359" s="74"/>
      <c r="U359" s="72"/>
      <c r="X359" s="73"/>
      <c r="Y359" s="74"/>
      <c r="Z359" s="72"/>
      <c r="AB359" s="73"/>
      <c r="AC359" s="74"/>
      <c r="AD359" s="72"/>
      <c r="AE359" s="73"/>
      <c r="AF359" s="74"/>
      <c r="AH359" s="73"/>
      <c r="AI359" s="74"/>
    </row>
    <row r="360" spans="1:35" ht="13.5" customHeight="1">
      <c r="A360" s="73"/>
      <c r="B360" s="74"/>
      <c r="D360" s="75"/>
      <c r="F360" s="73"/>
      <c r="G360" s="74"/>
      <c r="I360" s="73"/>
      <c r="J360" s="74"/>
      <c r="M360" s="73"/>
      <c r="N360" s="74"/>
      <c r="S360" s="73"/>
      <c r="T360" s="74"/>
      <c r="U360" s="72"/>
      <c r="X360" s="73"/>
      <c r="Y360" s="74"/>
      <c r="Z360" s="72"/>
      <c r="AB360" s="73"/>
      <c r="AC360" s="74"/>
      <c r="AD360" s="72"/>
      <c r="AE360" s="73"/>
      <c r="AF360" s="74"/>
      <c r="AH360" s="73"/>
      <c r="AI360" s="74"/>
    </row>
    <row r="361" spans="1:35" ht="13.5" customHeight="1">
      <c r="A361" s="73"/>
      <c r="B361" s="74"/>
      <c r="D361" s="75"/>
      <c r="F361" s="73"/>
      <c r="G361" s="74"/>
      <c r="I361" s="73"/>
      <c r="J361" s="74"/>
      <c r="M361" s="73"/>
      <c r="N361" s="74"/>
      <c r="S361" s="73"/>
      <c r="T361" s="74"/>
      <c r="U361" s="72"/>
      <c r="X361" s="73"/>
      <c r="Y361" s="74"/>
      <c r="Z361" s="72"/>
      <c r="AB361" s="73"/>
      <c r="AC361" s="74"/>
      <c r="AD361" s="72"/>
      <c r="AE361" s="73"/>
      <c r="AF361" s="74"/>
      <c r="AH361" s="73"/>
      <c r="AI361" s="74"/>
    </row>
    <row r="362" spans="1:35" ht="13.5" customHeight="1">
      <c r="A362" s="73"/>
      <c r="B362" s="74"/>
      <c r="D362" s="75"/>
      <c r="F362" s="73"/>
      <c r="G362" s="74"/>
      <c r="I362" s="73"/>
      <c r="J362" s="74"/>
      <c r="M362" s="73"/>
      <c r="N362" s="74"/>
      <c r="S362" s="73"/>
      <c r="T362" s="74"/>
      <c r="U362" s="72"/>
      <c r="X362" s="73"/>
      <c r="Y362" s="74"/>
      <c r="Z362" s="72"/>
      <c r="AB362" s="73"/>
      <c r="AC362" s="74"/>
      <c r="AD362" s="72"/>
      <c r="AE362" s="73"/>
      <c r="AF362" s="74"/>
      <c r="AH362" s="73"/>
      <c r="AI362" s="74"/>
    </row>
    <row r="363" spans="1:35" ht="13.5" customHeight="1">
      <c r="A363" s="73"/>
      <c r="B363" s="74"/>
      <c r="D363" s="75"/>
      <c r="F363" s="73"/>
      <c r="G363" s="74"/>
      <c r="I363" s="73"/>
      <c r="J363" s="74"/>
      <c r="M363" s="73"/>
      <c r="N363" s="74"/>
      <c r="S363" s="73"/>
      <c r="T363" s="74"/>
      <c r="U363" s="72"/>
      <c r="X363" s="73"/>
      <c r="Y363" s="74"/>
      <c r="Z363" s="72"/>
      <c r="AB363" s="73"/>
      <c r="AC363" s="74"/>
      <c r="AD363" s="72"/>
      <c r="AE363" s="73"/>
      <c r="AF363" s="74"/>
      <c r="AH363" s="73"/>
      <c r="AI363" s="74"/>
    </row>
    <row r="364" spans="1:35" ht="13.5" customHeight="1">
      <c r="A364" s="73"/>
      <c r="B364" s="74"/>
      <c r="D364" s="75"/>
      <c r="F364" s="73"/>
      <c r="G364" s="74"/>
      <c r="I364" s="73"/>
      <c r="J364" s="74"/>
      <c r="M364" s="73"/>
      <c r="N364" s="74"/>
      <c r="S364" s="73"/>
      <c r="T364" s="74"/>
      <c r="U364" s="72"/>
      <c r="X364" s="73"/>
      <c r="Y364" s="74"/>
      <c r="Z364" s="72"/>
      <c r="AB364" s="73"/>
      <c r="AC364" s="74"/>
      <c r="AD364" s="72"/>
      <c r="AE364" s="73"/>
      <c r="AF364" s="74"/>
      <c r="AH364" s="73"/>
      <c r="AI364" s="74"/>
    </row>
    <row r="365" spans="1:35" ht="13.5" customHeight="1">
      <c r="A365" s="73"/>
      <c r="B365" s="74"/>
      <c r="D365" s="75"/>
      <c r="F365" s="73"/>
      <c r="G365" s="74"/>
      <c r="I365" s="73"/>
      <c r="J365" s="74"/>
      <c r="M365" s="73"/>
      <c r="N365" s="74"/>
      <c r="S365" s="73"/>
      <c r="T365" s="74"/>
      <c r="U365" s="72"/>
      <c r="X365" s="73"/>
      <c r="Y365" s="74"/>
      <c r="Z365" s="72"/>
      <c r="AB365" s="73"/>
      <c r="AC365" s="74"/>
      <c r="AD365" s="72"/>
      <c r="AE365" s="73"/>
      <c r="AF365" s="74"/>
      <c r="AH365" s="73"/>
      <c r="AI365" s="74"/>
    </row>
    <row r="366" spans="1:35" ht="13.5" customHeight="1">
      <c r="A366" s="73"/>
      <c r="B366" s="74"/>
      <c r="D366" s="75"/>
      <c r="F366" s="73"/>
      <c r="G366" s="74"/>
      <c r="I366" s="73"/>
      <c r="J366" s="74"/>
      <c r="M366" s="73"/>
      <c r="N366" s="74"/>
      <c r="S366" s="73"/>
      <c r="T366" s="74"/>
      <c r="U366" s="72"/>
      <c r="X366" s="73"/>
      <c r="Y366" s="74"/>
      <c r="Z366" s="72"/>
      <c r="AB366" s="73"/>
      <c r="AC366" s="74"/>
      <c r="AD366" s="72"/>
      <c r="AE366" s="73"/>
      <c r="AF366" s="74"/>
      <c r="AH366" s="73"/>
      <c r="AI366" s="74"/>
    </row>
    <row r="367" spans="1:35" ht="13.5" customHeight="1">
      <c r="A367" s="73"/>
      <c r="B367" s="74"/>
      <c r="D367" s="75"/>
      <c r="F367" s="73"/>
      <c r="G367" s="74"/>
      <c r="I367" s="73"/>
      <c r="J367" s="74"/>
      <c r="M367" s="73"/>
      <c r="N367" s="74"/>
      <c r="S367" s="73"/>
      <c r="T367" s="74"/>
      <c r="U367" s="72"/>
      <c r="X367" s="73"/>
      <c r="Y367" s="74"/>
      <c r="Z367" s="72"/>
      <c r="AB367" s="73"/>
      <c r="AC367" s="74"/>
      <c r="AD367" s="72"/>
      <c r="AE367" s="73"/>
      <c r="AF367" s="74"/>
      <c r="AH367" s="73"/>
      <c r="AI367" s="74"/>
    </row>
    <row r="368" spans="1:35" ht="13.5" customHeight="1">
      <c r="A368" s="73"/>
      <c r="B368" s="74"/>
      <c r="D368" s="75"/>
      <c r="F368" s="73"/>
      <c r="G368" s="74"/>
      <c r="I368" s="73"/>
      <c r="J368" s="74"/>
      <c r="M368" s="73"/>
      <c r="N368" s="74"/>
      <c r="S368" s="73"/>
      <c r="T368" s="74"/>
      <c r="U368" s="72"/>
      <c r="X368" s="73"/>
      <c r="Y368" s="74"/>
      <c r="Z368" s="72"/>
      <c r="AB368" s="73"/>
      <c r="AC368" s="74"/>
      <c r="AD368" s="72"/>
      <c r="AE368" s="73"/>
      <c r="AF368" s="74"/>
      <c r="AH368" s="73"/>
      <c r="AI368" s="74"/>
    </row>
    <row r="369" spans="1:35" ht="13.5" customHeight="1">
      <c r="A369" s="73"/>
      <c r="B369" s="74"/>
      <c r="D369" s="75"/>
      <c r="F369" s="73"/>
      <c r="G369" s="74"/>
      <c r="I369" s="73"/>
      <c r="J369" s="74"/>
      <c r="M369" s="73"/>
      <c r="N369" s="74"/>
      <c r="S369" s="73"/>
      <c r="T369" s="74"/>
      <c r="U369" s="72"/>
      <c r="X369" s="73"/>
      <c r="Y369" s="74"/>
      <c r="Z369" s="72"/>
      <c r="AB369" s="73"/>
      <c r="AC369" s="74"/>
      <c r="AD369" s="72"/>
      <c r="AE369" s="73"/>
      <c r="AF369" s="74"/>
      <c r="AH369" s="73"/>
      <c r="AI369" s="74"/>
    </row>
    <row r="370" spans="1:35" ht="13.5" customHeight="1">
      <c r="A370" s="73"/>
      <c r="B370" s="74"/>
      <c r="D370" s="75"/>
      <c r="F370" s="73"/>
      <c r="G370" s="74"/>
      <c r="I370" s="73"/>
      <c r="J370" s="74"/>
      <c r="M370" s="73"/>
      <c r="N370" s="74"/>
      <c r="S370" s="73"/>
      <c r="T370" s="74"/>
      <c r="U370" s="72"/>
      <c r="X370" s="73"/>
      <c r="Y370" s="74"/>
      <c r="Z370" s="72"/>
      <c r="AB370" s="73"/>
      <c r="AC370" s="74"/>
      <c r="AD370" s="72"/>
      <c r="AE370" s="73"/>
      <c r="AF370" s="74"/>
      <c r="AH370" s="73"/>
      <c r="AI370" s="74"/>
    </row>
    <row r="371" spans="1:35" ht="13.5" customHeight="1">
      <c r="A371" s="73"/>
      <c r="B371" s="74"/>
      <c r="D371" s="75"/>
      <c r="F371" s="73"/>
      <c r="G371" s="74"/>
      <c r="I371" s="73"/>
      <c r="J371" s="74"/>
      <c r="M371" s="73"/>
      <c r="N371" s="74"/>
      <c r="S371" s="73"/>
      <c r="T371" s="74"/>
      <c r="U371" s="72"/>
      <c r="X371" s="73"/>
      <c r="Y371" s="74"/>
      <c r="Z371" s="72"/>
      <c r="AB371" s="73"/>
      <c r="AC371" s="74"/>
      <c r="AD371" s="72"/>
      <c r="AE371" s="73"/>
      <c r="AF371" s="74"/>
      <c r="AH371" s="73"/>
      <c r="AI371" s="74"/>
    </row>
    <row r="372" spans="1:35" ht="13.5" customHeight="1">
      <c r="A372" s="73"/>
      <c r="B372" s="74"/>
      <c r="D372" s="75"/>
      <c r="F372" s="73"/>
      <c r="G372" s="74"/>
      <c r="I372" s="73"/>
      <c r="J372" s="74"/>
      <c r="M372" s="73"/>
      <c r="N372" s="74"/>
      <c r="S372" s="73"/>
      <c r="T372" s="74"/>
      <c r="U372" s="72"/>
      <c r="X372" s="73"/>
      <c r="Y372" s="74"/>
      <c r="Z372" s="72"/>
      <c r="AB372" s="73"/>
      <c r="AC372" s="74"/>
      <c r="AD372" s="72"/>
      <c r="AE372" s="73"/>
      <c r="AF372" s="74"/>
      <c r="AH372" s="73"/>
      <c r="AI372" s="74"/>
    </row>
    <row r="373" spans="1:35" ht="13.5" customHeight="1">
      <c r="A373" s="73"/>
      <c r="B373" s="74"/>
      <c r="D373" s="75"/>
      <c r="F373" s="73"/>
      <c r="G373" s="74"/>
      <c r="I373" s="73"/>
      <c r="J373" s="74"/>
      <c r="M373" s="73"/>
      <c r="N373" s="74"/>
      <c r="S373" s="73"/>
      <c r="T373" s="74"/>
      <c r="U373" s="72"/>
      <c r="X373" s="73"/>
      <c r="Y373" s="74"/>
      <c r="Z373" s="72"/>
      <c r="AB373" s="73"/>
      <c r="AC373" s="74"/>
      <c r="AD373" s="72"/>
      <c r="AE373" s="73"/>
      <c r="AF373" s="74"/>
      <c r="AH373" s="73"/>
      <c r="AI373" s="74"/>
    </row>
    <row r="374" spans="1:35" ht="13.5" customHeight="1">
      <c r="A374" s="73"/>
      <c r="B374" s="74"/>
      <c r="D374" s="75"/>
      <c r="F374" s="73"/>
      <c r="G374" s="74"/>
      <c r="I374" s="73"/>
      <c r="J374" s="74"/>
      <c r="M374" s="73"/>
      <c r="N374" s="74"/>
      <c r="S374" s="73"/>
      <c r="T374" s="74"/>
      <c r="U374" s="72"/>
      <c r="X374" s="73"/>
      <c r="Y374" s="74"/>
      <c r="Z374" s="72"/>
      <c r="AB374" s="73"/>
      <c r="AC374" s="74"/>
      <c r="AD374" s="72"/>
      <c r="AE374" s="73"/>
      <c r="AF374" s="74"/>
      <c r="AH374" s="73"/>
      <c r="AI374" s="74"/>
    </row>
    <row r="375" spans="1:35" ht="13.5" customHeight="1">
      <c r="A375" s="73"/>
      <c r="B375" s="74"/>
      <c r="D375" s="75"/>
      <c r="F375" s="73"/>
      <c r="G375" s="74"/>
      <c r="I375" s="73"/>
      <c r="J375" s="74"/>
      <c r="M375" s="73"/>
      <c r="N375" s="74"/>
      <c r="S375" s="73"/>
      <c r="T375" s="74"/>
      <c r="U375" s="72"/>
      <c r="X375" s="73"/>
      <c r="Y375" s="74"/>
      <c r="Z375" s="72"/>
      <c r="AB375" s="73"/>
      <c r="AC375" s="74"/>
      <c r="AD375" s="72"/>
      <c r="AE375" s="73"/>
      <c r="AF375" s="74"/>
      <c r="AH375" s="73"/>
      <c r="AI375" s="74"/>
    </row>
    <row r="376" spans="1:35" ht="13.5" customHeight="1">
      <c r="A376" s="73"/>
      <c r="B376" s="74"/>
      <c r="D376" s="75"/>
      <c r="F376" s="73"/>
      <c r="G376" s="74"/>
      <c r="I376" s="73"/>
      <c r="J376" s="74"/>
      <c r="M376" s="73"/>
      <c r="N376" s="74"/>
      <c r="S376" s="73"/>
      <c r="T376" s="74"/>
      <c r="U376" s="72"/>
      <c r="X376" s="73"/>
      <c r="Y376" s="74"/>
      <c r="Z376" s="72"/>
      <c r="AB376" s="73"/>
      <c r="AC376" s="74"/>
      <c r="AD376" s="72"/>
      <c r="AE376" s="73"/>
      <c r="AF376" s="74"/>
      <c r="AH376" s="73"/>
      <c r="AI376" s="74"/>
    </row>
    <row r="377" spans="1:35" ht="13.5" customHeight="1">
      <c r="A377" s="73"/>
      <c r="B377" s="74"/>
      <c r="D377" s="75"/>
      <c r="F377" s="73"/>
      <c r="G377" s="74"/>
      <c r="I377" s="73"/>
      <c r="J377" s="74"/>
      <c r="M377" s="73"/>
      <c r="N377" s="74"/>
      <c r="S377" s="73"/>
      <c r="T377" s="74"/>
      <c r="U377" s="72"/>
      <c r="X377" s="73"/>
      <c r="Y377" s="74"/>
      <c r="Z377" s="72"/>
      <c r="AB377" s="73"/>
      <c r="AC377" s="74"/>
      <c r="AD377" s="72"/>
      <c r="AE377" s="73"/>
      <c r="AF377" s="74"/>
      <c r="AH377" s="73"/>
      <c r="AI377" s="74"/>
    </row>
    <row r="378" spans="1:35" ht="13.5" customHeight="1">
      <c r="A378" s="73"/>
      <c r="B378" s="74"/>
      <c r="D378" s="75"/>
      <c r="F378" s="73"/>
      <c r="G378" s="74"/>
      <c r="I378" s="73"/>
      <c r="J378" s="74"/>
      <c r="M378" s="73"/>
      <c r="N378" s="74"/>
      <c r="S378" s="73"/>
      <c r="T378" s="74"/>
      <c r="U378" s="72"/>
      <c r="X378" s="73"/>
      <c r="Y378" s="74"/>
      <c r="Z378" s="72"/>
      <c r="AB378" s="73"/>
      <c r="AC378" s="74"/>
      <c r="AD378" s="72"/>
      <c r="AE378" s="73"/>
      <c r="AF378" s="74"/>
      <c r="AH378" s="73"/>
      <c r="AI378" s="74"/>
    </row>
    <row r="379" spans="1:35" ht="13.5" customHeight="1">
      <c r="A379" s="73"/>
      <c r="B379" s="74"/>
      <c r="D379" s="75"/>
      <c r="F379" s="73"/>
      <c r="G379" s="74"/>
      <c r="I379" s="73"/>
      <c r="J379" s="74"/>
      <c r="M379" s="73"/>
      <c r="N379" s="74"/>
      <c r="S379" s="73"/>
      <c r="T379" s="74"/>
      <c r="U379" s="72"/>
      <c r="X379" s="73"/>
      <c r="Y379" s="74"/>
      <c r="Z379" s="72"/>
      <c r="AB379" s="73"/>
      <c r="AC379" s="74"/>
      <c r="AD379" s="72"/>
      <c r="AE379" s="73"/>
      <c r="AF379" s="74"/>
      <c r="AH379" s="73"/>
      <c r="AI379" s="74"/>
    </row>
    <row r="380" spans="1:35" ht="13.5" customHeight="1">
      <c r="A380" s="73"/>
      <c r="B380" s="74"/>
      <c r="D380" s="75"/>
      <c r="F380" s="73"/>
      <c r="G380" s="74"/>
      <c r="I380" s="73"/>
      <c r="J380" s="74"/>
      <c r="M380" s="73"/>
      <c r="N380" s="74"/>
      <c r="S380" s="73"/>
      <c r="T380" s="74"/>
      <c r="U380" s="72"/>
      <c r="X380" s="73"/>
      <c r="Y380" s="74"/>
      <c r="Z380" s="72"/>
      <c r="AB380" s="73"/>
      <c r="AC380" s="74"/>
      <c r="AD380" s="72"/>
      <c r="AE380" s="73"/>
      <c r="AF380" s="74"/>
      <c r="AH380" s="73"/>
      <c r="AI380" s="74"/>
    </row>
    <row r="381" spans="1:35" ht="13.5" customHeight="1">
      <c r="A381" s="73"/>
      <c r="B381" s="74"/>
      <c r="D381" s="75"/>
      <c r="F381" s="73"/>
      <c r="G381" s="74"/>
      <c r="I381" s="73"/>
      <c r="J381" s="74"/>
      <c r="M381" s="73"/>
      <c r="N381" s="74"/>
      <c r="S381" s="73"/>
      <c r="T381" s="74"/>
      <c r="U381" s="72"/>
      <c r="X381" s="73"/>
      <c r="Y381" s="74"/>
      <c r="Z381" s="72"/>
      <c r="AB381" s="73"/>
      <c r="AC381" s="74"/>
      <c r="AD381" s="72"/>
      <c r="AE381" s="73"/>
      <c r="AF381" s="74"/>
      <c r="AH381" s="73"/>
      <c r="AI381" s="74"/>
    </row>
    <row r="382" spans="1:35" ht="13.5" customHeight="1">
      <c r="A382" s="73"/>
      <c r="B382" s="74"/>
      <c r="D382" s="75"/>
      <c r="F382" s="73"/>
      <c r="G382" s="74"/>
      <c r="I382" s="73"/>
      <c r="J382" s="74"/>
      <c r="M382" s="73"/>
      <c r="N382" s="74"/>
      <c r="S382" s="73"/>
      <c r="T382" s="74"/>
      <c r="U382" s="72"/>
      <c r="X382" s="73"/>
      <c r="Y382" s="74"/>
      <c r="Z382" s="72"/>
      <c r="AB382" s="73"/>
      <c r="AC382" s="74"/>
      <c r="AD382" s="72"/>
      <c r="AE382" s="73"/>
      <c r="AF382" s="74"/>
      <c r="AH382" s="73"/>
      <c r="AI382" s="74"/>
    </row>
    <row r="383" spans="1:35" ht="13.5" customHeight="1">
      <c r="A383" s="73"/>
      <c r="B383" s="74"/>
      <c r="D383" s="75"/>
      <c r="F383" s="73"/>
      <c r="G383" s="74"/>
      <c r="I383" s="73"/>
      <c r="J383" s="74"/>
      <c r="M383" s="73"/>
      <c r="N383" s="74"/>
      <c r="S383" s="73"/>
      <c r="T383" s="74"/>
      <c r="U383" s="72"/>
      <c r="X383" s="73"/>
      <c r="Y383" s="74"/>
      <c r="Z383" s="72"/>
      <c r="AB383" s="73"/>
      <c r="AC383" s="74"/>
      <c r="AD383" s="72"/>
      <c r="AE383" s="73"/>
      <c r="AF383" s="74"/>
      <c r="AH383" s="73"/>
      <c r="AI383" s="74"/>
    </row>
    <row r="384" spans="1:35" ht="13.5" customHeight="1">
      <c r="A384" s="73"/>
      <c r="B384" s="74"/>
      <c r="D384" s="75"/>
      <c r="F384" s="73"/>
      <c r="G384" s="74"/>
      <c r="I384" s="73"/>
      <c r="J384" s="74"/>
      <c r="M384" s="73"/>
      <c r="N384" s="74"/>
      <c r="S384" s="73"/>
      <c r="T384" s="74"/>
      <c r="U384" s="72"/>
      <c r="X384" s="73"/>
      <c r="Y384" s="74"/>
      <c r="Z384" s="72"/>
      <c r="AB384" s="73"/>
      <c r="AC384" s="74"/>
      <c r="AD384" s="72"/>
      <c r="AE384" s="73"/>
      <c r="AF384" s="74"/>
      <c r="AH384" s="73"/>
      <c r="AI384" s="74"/>
    </row>
    <row r="385" spans="1:35" ht="13.5" customHeight="1">
      <c r="A385" s="73"/>
      <c r="B385" s="74"/>
      <c r="D385" s="75"/>
      <c r="F385" s="73"/>
      <c r="G385" s="74"/>
      <c r="I385" s="73"/>
      <c r="J385" s="74"/>
      <c r="M385" s="73"/>
      <c r="N385" s="74"/>
      <c r="S385" s="73"/>
      <c r="T385" s="74"/>
      <c r="U385" s="72"/>
      <c r="X385" s="73"/>
      <c r="Y385" s="74"/>
      <c r="Z385" s="72"/>
      <c r="AB385" s="73"/>
      <c r="AC385" s="74"/>
      <c r="AD385" s="72"/>
      <c r="AE385" s="73"/>
      <c r="AF385" s="74"/>
      <c r="AH385" s="73"/>
      <c r="AI385" s="74"/>
    </row>
    <row r="386" spans="1:35" ht="13.5" customHeight="1">
      <c r="A386" s="73"/>
      <c r="B386" s="74"/>
      <c r="D386" s="75"/>
      <c r="F386" s="73"/>
      <c r="G386" s="74"/>
      <c r="I386" s="73"/>
      <c r="J386" s="74"/>
      <c r="M386" s="73"/>
      <c r="N386" s="74"/>
      <c r="S386" s="73"/>
      <c r="T386" s="74"/>
      <c r="U386" s="72"/>
      <c r="X386" s="73"/>
      <c r="Y386" s="74"/>
      <c r="Z386" s="72"/>
      <c r="AB386" s="73"/>
      <c r="AC386" s="74"/>
      <c r="AD386" s="72"/>
      <c r="AE386" s="73"/>
      <c r="AF386" s="74"/>
      <c r="AH386" s="73"/>
      <c r="AI386" s="74"/>
    </row>
    <row r="387" spans="1:35" ht="13.5" customHeight="1">
      <c r="A387" s="73"/>
      <c r="B387" s="74"/>
      <c r="D387" s="75"/>
      <c r="F387" s="73"/>
      <c r="G387" s="74"/>
      <c r="I387" s="73"/>
      <c r="J387" s="74"/>
      <c r="M387" s="73"/>
      <c r="N387" s="74"/>
      <c r="S387" s="73"/>
      <c r="T387" s="74"/>
      <c r="U387" s="72"/>
      <c r="X387" s="73"/>
      <c r="Y387" s="74"/>
      <c r="Z387" s="72"/>
      <c r="AB387" s="73"/>
      <c r="AC387" s="74"/>
      <c r="AD387" s="72"/>
      <c r="AE387" s="73"/>
      <c r="AF387" s="74"/>
      <c r="AH387" s="73"/>
      <c r="AI387" s="74"/>
    </row>
    <row r="388" spans="1:35" ht="13.5" customHeight="1">
      <c r="A388" s="73"/>
      <c r="B388" s="74"/>
      <c r="D388" s="75"/>
      <c r="F388" s="73"/>
      <c r="G388" s="74"/>
      <c r="I388" s="73"/>
      <c r="J388" s="74"/>
      <c r="M388" s="73"/>
      <c r="N388" s="74"/>
      <c r="S388" s="73"/>
      <c r="T388" s="74"/>
      <c r="U388" s="72"/>
      <c r="X388" s="73"/>
      <c r="Y388" s="74"/>
      <c r="Z388" s="72"/>
      <c r="AB388" s="73"/>
      <c r="AC388" s="74"/>
      <c r="AD388" s="72"/>
      <c r="AE388" s="73"/>
      <c r="AF388" s="74"/>
      <c r="AH388" s="73"/>
      <c r="AI388" s="74"/>
    </row>
    <row r="389" spans="1:35" ht="13.5" customHeight="1">
      <c r="A389" s="73"/>
      <c r="B389" s="74"/>
      <c r="D389" s="75"/>
      <c r="F389" s="73"/>
      <c r="G389" s="74"/>
      <c r="I389" s="73"/>
      <c r="J389" s="74"/>
      <c r="M389" s="73"/>
      <c r="N389" s="74"/>
      <c r="S389" s="73"/>
      <c r="T389" s="74"/>
      <c r="U389" s="72"/>
      <c r="X389" s="73"/>
      <c r="Y389" s="74"/>
      <c r="Z389" s="72"/>
      <c r="AB389" s="73"/>
      <c r="AC389" s="74"/>
      <c r="AD389" s="72"/>
      <c r="AE389" s="73"/>
      <c r="AF389" s="74"/>
      <c r="AH389" s="73"/>
      <c r="AI389" s="74"/>
    </row>
    <row r="390" spans="1:35" ht="13.5" customHeight="1">
      <c r="A390" s="73"/>
      <c r="B390" s="74"/>
      <c r="D390" s="75"/>
      <c r="F390" s="73"/>
      <c r="G390" s="74"/>
      <c r="I390" s="73"/>
      <c r="J390" s="74"/>
      <c r="M390" s="73"/>
      <c r="N390" s="74"/>
      <c r="S390" s="73"/>
      <c r="T390" s="74"/>
      <c r="U390" s="72"/>
      <c r="X390" s="73"/>
      <c r="Y390" s="74"/>
      <c r="Z390" s="72"/>
      <c r="AB390" s="73"/>
      <c r="AC390" s="74"/>
      <c r="AD390" s="72"/>
      <c r="AE390" s="73"/>
      <c r="AF390" s="74"/>
      <c r="AH390" s="73"/>
      <c r="AI390" s="74"/>
    </row>
    <row r="391" spans="1:35" ht="13.5" customHeight="1">
      <c r="A391" s="73"/>
      <c r="B391" s="74"/>
      <c r="D391" s="75"/>
      <c r="F391" s="73"/>
      <c r="G391" s="74"/>
      <c r="I391" s="73"/>
      <c r="J391" s="74"/>
      <c r="M391" s="73"/>
      <c r="N391" s="74"/>
      <c r="S391" s="73"/>
      <c r="T391" s="74"/>
      <c r="U391" s="72"/>
      <c r="X391" s="73"/>
      <c r="Y391" s="74"/>
      <c r="Z391" s="72"/>
      <c r="AB391" s="73"/>
      <c r="AC391" s="74"/>
      <c r="AD391" s="72"/>
      <c r="AE391" s="73"/>
      <c r="AF391" s="74"/>
      <c r="AH391" s="73"/>
      <c r="AI391" s="74"/>
    </row>
    <row r="392" spans="1:35" ht="13.5" customHeight="1">
      <c r="A392" s="73"/>
      <c r="B392" s="74"/>
      <c r="D392" s="75"/>
      <c r="F392" s="73"/>
      <c r="G392" s="74"/>
      <c r="I392" s="73"/>
      <c r="J392" s="74"/>
      <c r="M392" s="73"/>
      <c r="N392" s="74"/>
      <c r="S392" s="73"/>
      <c r="T392" s="74"/>
      <c r="U392" s="72"/>
      <c r="X392" s="73"/>
      <c r="Y392" s="74"/>
      <c r="Z392" s="72"/>
      <c r="AB392" s="73"/>
      <c r="AC392" s="74"/>
      <c r="AD392" s="72"/>
      <c r="AE392" s="73"/>
      <c r="AF392" s="74"/>
      <c r="AH392" s="73"/>
      <c r="AI392" s="74"/>
    </row>
    <row r="393" spans="1:35" ht="13.5" customHeight="1">
      <c r="A393" s="73"/>
      <c r="B393" s="74"/>
      <c r="D393" s="75"/>
      <c r="F393" s="73"/>
      <c r="G393" s="74"/>
      <c r="I393" s="73"/>
      <c r="J393" s="74"/>
      <c r="M393" s="73"/>
      <c r="N393" s="74"/>
      <c r="S393" s="73"/>
      <c r="T393" s="74"/>
      <c r="U393" s="72"/>
      <c r="X393" s="73"/>
      <c r="Y393" s="74"/>
      <c r="Z393" s="72"/>
      <c r="AB393" s="73"/>
      <c r="AC393" s="74"/>
      <c r="AD393" s="72"/>
      <c r="AE393" s="73"/>
      <c r="AF393" s="74"/>
      <c r="AH393" s="73"/>
      <c r="AI393" s="74"/>
    </row>
    <row r="394" spans="1:35" ht="13.5" customHeight="1">
      <c r="A394" s="73"/>
      <c r="B394" s="74"/>
      <c r="D394" s="75"/>
      <c r="F394" s="73"/>
      <c r="G394" s="74"/>
      <c r="I394" s="73"/>
      <c r="J394" s="74"/>
      <c r="M394" s="73"/>
      <c r="N394" s="74"/>
      <c r="S394" s="73"/>
      <c r="T394" s="74"/>
      <c r="U394" s="72"/>
      <c r="X394" s="73"/>
      <c r="Y394" s="74"/>
      <c r="Z394" s="72"/>
      <c r="AB394" s="73"/>
      <c r="AC394" s="74"/>
      <c r="AD394" s="72"/>
      <c r="AE394" s="73"/>
      <c r="AF394" s="74"/>
      <c r="AH394" s="73"/>
      <c r="AI394" s="74"/>
    </row>
    <row r="395" spans="1:35" ht="13.5" customHeight="1">
      <c r="A395" s="73"/>
      <c r="B395" s="74"/>
      <c r="D395" s="75"/>
      <c r="F395" s="73"/>
      <c r="G395" s="74"/>
      <c r="I395" s="73"/>
      <c r="J395" s="74"/>
      <c r="M395" s="73"/>
      <c r="N395" s="74"/>
      <c r="S395" s="73"/>
      <c r="T395" s="74"/>
      <c r="U395" s="72"/>
      <c r="X395" s="73"/>
      <c r="Y395" s="74"/>
      <c r="Z395" s="72"/>
      <c r="AB395" s="73"/>
      <c r="AC395" s="74"/>
      <c r="AD395" s="72"/>
      <c r="AE395" s="73"/>
      <c r="AF395" s="74"/>
      <c r="AH395" s="73"/>
      <c r="AI395" s="74"/>
    </row>
    <row r="396" spans="1:35" ht="13.5" customHeight="1">
      <c r="A396" s="73"/>
      <c r="B396" s="74"/>
      <c r="D396" s="75"/>
      <c r="F396" s="73"/>
      <c r="G396" s="74"/>
      <c r="I396" s="73"/>
      <c r="J396" s="74"/>
      <c r="M396" s="73"/>
      <c r="N396" s="74"/>
      <c r="S396" s="73"/>
      <c r="T396" s="74"/>
      <c r="U396" s="72"/>
      <c r="X396" s="73"/>
      <c r="Y396" s="74"/>
      <c r="Z396" s="72"/>
      <c r="AB396" s="73"/>
      <c r="AC396" s="74"/>
      <c r="AD396" s="72"/>
      <c r="AE396" s="73"/>
      <c r="AF396" s="74"/>
      <c r="AH396" s="73"/>
      <c r="AI396" s="74"/>
    </row>
    <row r="397" spans="1:35" ht="13.5" customHeight="1">
      <c r="A397" s="73"/>
      <c r="B397" s="74"/>
      <c r="D397" s="75"/>
      <c r="F397" s="73"/>
      <c r="G397" s="74"/>
      <c r="I397" s="73"/>
      <c r="J397" s="74"/>
      <c r="M397" s="73"/>
      <c r="N397" s="74"/>
      <c r="S397" s="73"/>
      <c r="T397" s="74"/>
      <c r="U397" s="72"/>
      <c r="X397" s="73"/>
      <c r="Y397" s="74"/>
      <c r="Z397" s="72"/>
      <c r="AB397" s="73"/>
      <c r="AC397" s="74"/>
      <c r="AD397" s="72"/>
      <c r="AE397" s="73"/>
      <c r="AF397" s="74"/>
      <c r="AH397" s="73"/>
      <c r="AI397" s="74"/>
    </row>
    <row r="398" spans="1:35" ht="13.5" customHeight="1">
      <c r="A398" s="73"/>
      <c r="B398" s="74"/>
      <c r="D398" s="75"/>
      <c r="F398" s="73"/>
      <c r="G398" s="74"/>
      <c r="I398" s="73"/>
      <c r="J398" s="74"/>
      <c r="M398" s="73"/>
      <c r="N398" s="74"/>
      <c r="S398" s="73"/>
      <c r="T398" s="74"/>
      <c r="U398" s="72"/>
      <c r="X398" s="73"/>
      <c r="Y398" s="74"/>
      <c r="Z398" s="72"/>
      <c r="AB398" s="73"/>
      <c r="AC398" s="74"/>
      <c r="AD398" s="72"/>
      <c r="AE398" s="73"/>
      <c r="AF398" s="74"/>
      <c r="AH398" s="73"/>
      <c r="AI398" s="74"/>
    </row>
    <row r="399" spans="1:35" ht="13.5" customHeight="1">
      <c r="A399" s="73"/>
      <c r="B399" s="74"/>
      <c r="D399" s="75"/>
      <c r="F399" s="73"/>
      <c r="G399" s="74"/>
      <c r="I399" s="73"/>
      <c r="J399" s="74"/>
      <c r="M399" s="73"/>
      <c r="N399" s="74"/>
      <c r="S399" s="73"/>
      <c r="T399" s="74"/>
      <c r="U399" s="72"/>
      <c r="X399" s="73"/>
      <c r="Y399" s="74"/>
      <c r="Z399" s="72"/>
      <c r="AB399" s="73"/>
      <c r="AC399" s="74"/>
      <c r="AD399" s="72"/>
      <c r="AE399" s="73"/>
      <c r="AF399" s="74"/>
      <c r="AH399" s="73"/>
      <c r="AI399" s="74"/>
    </row>
    <row r="400" spans="1:35" ht="13.5" customHeight="1">
      <c r="A400" s="73"/>
      <c r="B400" s="74"/>
      <c r="D400" s="75"/>
      <c r="F400" s="73"/>
      <c r="G400" s="74"/>
      <c r="I400" s="73"/>
      <c r="J400" s="74"/>
      <c r="M400" s="73"/>
      <c r="N400" s="74"/>
      <c r="S400" s="73"/>
      <c r="T400" s="74"/>
      <c r="U400" s="72"/>
      <c r="X400" s="73"/>
      <c r="Y400" s="74"/>
      <c r="Z400" s="72"/>
      <c r="AB400" s="73"/>
      <c r="AC400" s="74"/>
      <c r="AD400" s="72"/>
      <c r="AE400" s="73"/>
      <c r="AF400" s="74"/>
      <c r="AH400" s="73"/>
      <c r="AI400" s="74"/>
    </row>
    <row r="401" spans="1:35" ht="13.5" customHeight="1">
      <c r="A401" s="73"/>
      <c r="B401" s="74"/>
      <c r="D401" s="75"/>
      <c r="F401" s="73"/>
      <c r="G401" s="74"/>
      <c r="I401" s="73"/>
      <c r="J401" s="74"/>
      <c r="M401" s="73"/>
      <c r="N401" s="74"/>
      <c r="S401" s="73"/>
      <c r="T401" s="74"/>
      <c r="U401" s="72"/>
      <c r="X401" s="73"/>
      <c r="Y401" s="74"/>
      <c r="Z401" s="72"/>
      <c r="AB401" s="73"/>
      <c r="AC401" s="74"/>
      <c r="AD401" s="72"/>
      <c r="AE401" s="73"/>
      <c r="AF401" s="74"/>
      <c r="AH401" s="73"/>
      <c r="AI401" s="74"/>
    </row>
    <row r="402" spans="1:35" ht="13.5" customHeight="1">
      <c r="A402" s="73"/>
      <c r="B402" s="74"/>
      <c r="D402" s="75"/>
      <c r="F402" s="73"/>
      <c r="G402" s="74"/>
      <c r="I402" s="73"/>
      <c r="J402" s="74"/>
      <c r="M402" s="73"/>
      <c r="N402" s="74"/>
      <c r="S402" s="73"/>
      <c r="T402" s="74"/>
      <c r="U402" s="72"/>
      <c r="X402" s="73"/>
      <c r="Y402" s="74"/>
      <c r="Z402" s="72"/>
      <c r="AB402" s="73"/>
      <c r="AC402" s="74"/>
      <c r="AD402" s="72"/>
      <c r="AE402" s="73"/>
      <c r="AF402" s="74"/>
      <c r="AH402" s="73"/>
      <c r="AI402" s="74"/>
    </row>
    <row r="403" spans="1:35" ht="13.5" customHeight="1">
      <c r="A403" s="73"/>
      <c r="B403" s="74"/>
      <c r="D403" s="75"/>
      <c r="F403" s="73"/>
      <c r="G403" s="74"/>
      <c r="I403" s="73"/>
      <c r="J403" s="74"/>
      <c r="M403" s="73"/>
      <c r="N403" s="74"/>
      <c r="S403" s="73"/>
      <c r="T403" s="74"/>
      <c r="U403" s="72"/>
      <c r="X403" s="73"/>
      <c r="Y403" s="74"/>
      <c r="Z403" s="72"/>
      <c r="AB403" s="73"/>
      <c r="AC403" s="74"/>
      <c r="AD403" s="72"/>
      <c r="AE403" s="73"/>
      <c r="AF403" s="74"/>
      <c r="AH403" s="73"/>
      <c r="AI403" s="74"/>
    </row>
    <row r="404" spans="1:35" ht="13.5" customHeight="1">
      <c r="A404" s="73"/>
      <c r="B404" s="74"/>
      <c r="D404" s="75"/>
      <c r="F404" s="73"/>
      <c r="G404" s="74"/>
      <c r="I404" s="73"/>
      <c r="J404" s="74"/>
      <c r="M404" s="73"/>
      <c r="N404" s="74"/>
      <c r="S404" s="73"/>
      <c r="T404" s="74"/>
      <c r="U404" s="72"/>
      <c r="X404" s="73"/>
      <c r="Y404" s="74"/>
      <c r="Z404" s="72"/>
      <c r="AB404" s="73"/>
      <c r="AC404" s="74"/>
      <c r="AD404" s="72"/>
      <c r="AE404" s="73"/>
      <c r="AF404" s="74"/>
      <c r="AH404" s="73"/>
      <c r="AI404" s="74"/>
    </row>
    <row r="405" spans="1:35" ht="13.5" customHeight="1">
      <c r="A405" s="73"/>
      <c r="B405" s="74"/>
      <c r="D405" s="75"/>
      <c r="F405" s="73"/>
      <c r="G405" s="74"/>
      <c r="I405" s="73"/>
      <c r="J405" s="74"/>
      <c r="M405" s="73"/>
      <c r="N405" s="74"/>
      <c r="S405" s="73"/>
      <c r="T405" s="74"/>
      <c r="U405" s="72"/>
      <c r="X405" s="73"/>
      <c r="Y405" s="74"/>
      <c r="Z405" s="72"/>
      <c r="AB405" s="73"/>
      <c r="AC405" s="74"/>
      <c r="AD405" s="72"/>
      <c r="AE405" s="73"/>
      <c r="AF405" s="74"/>
      <c r="AH405" s="73"/>
      <c r="AI405" s="74"/>
    </row>
    <row r="406" spans="1:35" ht="13.5" customHeight="1">
      <c r="A406" s="73"/>
      <c r="B406" s="74"/>
      <c r="D406" s="75"/>
      <c r="F406" s="73"/>
      <c r="G406" s="74"/>
      <c r="I406" s="73"/>
      <c r="J406" s="74"/>
      <c r="M406" s="73"/>
      <c r="N406" s="74"/>
      <c r="S406" s="73"/>
      <c r="T406" s="74"/>
      <c r="U406" s="72"/>
      <c r="X406" s="73"/>
      <c r="Y406" s="74"/>
      <c r="Z406" s="72"/>
      <c r="AB406" s="73"/>
      <c r="AC406" s="74"/>
      <c r="AD406" s="72"/>
      <c r="AE406" s="73"/>
      <c r="AF406" s="74"/>
      <c r="AH406" s="73"/>
      <c r="AI406" s="74"/>
    </row>
    <row r="407" spans="1:35" ht="13.5" customHeight="1">
      <c r="A407" s="73"/>
      <c r="B407" s="74"/>
      <c r="D407" s="75"/>
      <c r="F407" s="73"/>
      <c r="G407" s="74"/>
      <c r="I407" s="73"/>
      <c r="J407" s="74"/>
      <c r="M407" s="73"/>
      <c r="N407" s="74"/>
      <c r="S407" s="73"/>
      <c r="T407" s="74"/>
      <c r="U407" s="72"/>
      <c r="X407" s="73"/>
      <c r="Y407" s="74"/>
      <c r="Z407" s="72"/>
      <c r="AB407" s="73"/>
      <c r="AC407" s="74"/>
      <c r="AD407" s="72"/>
      <c r="AE407" s="73"/>
      <c r="AF407" s="74"/>
      <c r="AH407" s="73"/>
      <c r="AI407" s="74"/>
    </row>
    <row r="408" spans="1:35" ht="13.5" customHeight="1">
      <c r="A408" s="73"/>
      <c r="B408" s="74"/>
      <c r="D408" s="75"/>
      <c r="F408" s="73"/>
      <c r="G408" s="74"/>
      <c r="I408" s="73"/>
      <c r="J408" s="74"/>
      <c r="M408" s="73"/>
      <c r="N408" s="74"/>
      <c r="S408" s="73"/>
      <c r="T408" s="74"/>
      <c r="U408" s="72"/>
      <c r="X408" s="73"/>
      <c r="Y408" s="74"/>
      <c r="Z408" s="72"/>
      <c r="AB408" s="73"/>
      <c r="AC408" s="74"/>
      <c r="AD408" s="72"/>
      <c r="AE408" s="73"/>
      <c r="AF408" s="74"/>
      <c r="AH408" s="73"/>
      <c r="AI408" s="74"/>
    </row>
    <row r="409" spans="1:35" ht="13.5" customHeight="1">
      <c r="A409" s="73"/>
      <c r="B409" s="74"/>
      <c r="D409" s="75"/>
      <c r="F409" s="73"/>
      <c r="G409" s="74"/>
      <c r="I409" s="73"/>
      <c r="J409" s="74"/>
      <c r="M409" s="73"/>
      <c r="N409" s="74"/>
      <c r="S409" s="73"/>
      <c r="T409" s="74"/>
      <c r="U409" s="72"/>
      <c r="X409" s="73"/>
      <c r="Y409" s="74"/>
      <c r="Z409" s="72"/>
      <c r="AB409" s="73"/>
      <c r="AC409" s="74"/>
      <c r="AD409" s="72"/>
      <c r="AE409" s="73"/>
      <c r="AF409" s="74"/>
      <c r="AH409" s="73"/>
      <c r="AI409" s="74"/>
    </row>
    <row r="410" spans="1:35" ht="13.5" customHeight="1">
      <c r="A410" s="73"/>
      <c r="B410" s="74"/>
      <c r="D410" s="75"/>
      <c r="F410" s="73"/>
      <c r="G410" s="74"/>
      <c r="I410" s="73"/>
      <c r="J410" s="74"/>
      <c r="M410" s="73"/>
      <c r="N410" s="74"/>
      <c r="S410" s="73"/>
      <c r="T410" s="74"/>
      <c r="U410" s="72"/>
      <c r="X410" s="73"/>
      <c r="Y410" s="74"/>
      <c r="Z410" s="72"/>
      <c r="AB410" s="73"/>
      <c r="AC410" s="74"/>
      <c r="AD410" s="72"/>
      <c r="AE410" s="73"/>
      <c r="AF410" s="74"/>
      <c r="AH410" s="73"/>
      <c r="AI410" s="74"/>
    </row>
    <row r="411" spans="1:35" ht="13.5" customHeight="1">
      <c r="A411" s="73"/>
      <c r="B411" s="74"/>
      <c r="D411" s="75"/>
      <c r="F411" s="73"/>
      <c r="G411" s="74"/>
      <c r="I411" s="73"/>
      <c r="J411" s="74"/>
      <c r="M411" s="73"/>
      <c r="N411" s="74"/>
      <c r="S411" s="73"/>
      <c r="T411" s="74"/>
      <c r="U411" s="72"/>
      <c r="X411" s="73"/>
      <c r="Y411" s="74"/>
      <c r="Z411" s="72"/>
      <c r="AB411" s="73"/>
      <c r="AC411" s="74"/>
      <c r="AD411" s="72"/>
      <c r="AE411" s="73"/>
      <c r="AF411" s="74"/>
      <c r="AH411" s="73"/>
      <c r="AI411" s="74"/>
    </row>
    <row r="412" spans="1:35" ht="13.5" customHeight="1">
      <c r="A412" s="73"/>
      <c r="B412" s="74"/>
      <c r="D412" s="75"/>
      <c r="F412" s="73"/>
      <c r="G412" s="74"/>
      <c r="I412" s="73"/>
      <c r="J412" s="74"/>
      <c r="M412" s="73"/>
      <c r="N412" s="74"/>
      <c r="S412" s="73"/>
      <c r="T412" s="74"/>
      <c r="U412" s="72"/>
      <c r="X412" s="73"/>
      <c r="Y412" s="74"/>
      <c r="Z412" s="72"/>
      <c r="AB412" s="73"/>
      <c r="AC412" s="74"/>
      <c r="AD412" s="72"/>
      <c r="AE412" s="73"/>
      <c r="AF412" s="74"/>
      <c r="AH412" s="73"/>
      <c r="AI412" s="74"/>
    </row>
    <row r="413" spans="1:35" ht="13.5" customHeight="1">
      <c r="A413" s="73"/>
      <c r="B413" s="74"/>
      <c r="D413" s="75"/>
      <c r="F413" s="73"/>
      <c r="G413" s="74"/>
      <c r="I413" s="73"/>
      <c r="J413" s="74"/>
      <c r="M413" s="73"/>
      <c r="N413" s="74"/>
      <c r="S413" s="73"/>
      <c r="T413" s="74"/>
      <c r="U413" s="72"/>
      <c r="X413" s="73"/>
      <c r="Y413" s="74"/>
      <c r="Z413" s="72"/>
      <c r="AB413" s="73"/>
      <c r="AC413" s="74"/>
      <c r="AD413" s="72"/>
      <c r="AE413" s="73"/>
      <c r="AF413" s="74"/>
      <c r="AH413" s="73"/>
      <c r="AI413" s="74"/>
    </row>
    <row r="414" spans="1:35" ht="13.5" customHeight="1">
      <c r="A414" s="73"/>
      <c r="B414" s="74"/>
      <c r="D414" s="75"/>
      <c r="F414" s="73"/>
      <c r="G414" s="74"/>
      <c r="I414" s="73"/>
      <c r="J414" s="74"/>
      <c r="M414" s="73"/>
      <c r="N414" s="74"/>
      <c r="S414" s="73"/>
      <c r="T414" s="74"/>
      <c r="U414" s="72"/>
      <c r="X414" s="73"/>
      <c r="Y414" s="74"/>
      <c r="Z414" s="72"/>
      <c r="AB414" s="73"/>
      <c r="AC414" s="74"/>
      <c r="AD414" s="72"/>
      <c r="AE414" s="73"/>
      <c r="AF414" s="74"/>
      <c r="AH414" s="73"/>
      <c r="AI414" s="74"/>
    </row>
    <row r="415" spans="1:35" ht="13.5" customHeight="1">
      <c r="A415" s="73"/>
      <c r="B415" s="74"/>
      <c r="D415" s="75"/>
      <c r="F415" s="73"/>
      <c r="G415" s="74"/>
      <c r="I415" s="73"/>
      <c r="J415" s="74"/>
      <c r="M415" s="73"/>
      <c r="N415" s="74"/>
      <c r="S415" s="73"/>
      <c r="T415" s="74"/>
      <c r="U415" s="72"/>
      <c r="X415" s="73"/>
      <c r="Y415" s="74"/>
      <c r="Z415" s="72"/>
      <c r="AB415" s="73"/>
      <c r="AC415" s="74"/>
      <c r="AD415" s="72"/>
      <c r="AE415" s="73"/>
      <c r="AF415" s="74"/>
      <c r="AH415" s="73"/>
      <c r="AI415" s="74"/>
    </row>
    <row r="416" spans="1:35" ht="13.5" customHeight="1">
      <c r="A416" s="73"/>
      <c r="B416" s="74"/>
      <c r="D416" s="75"/>
      <c r="F416" s="73"/>
      <c r="G416" s="74"/>
      <c r="I416" s="73"/>
      <c r="J416" s="74"/>
      <c r="M416" s="73"/>
      <c r="N416" s="74"/>
      <c r="S416" s="73"/>
      <c r="T416" s="74"/>
      <c r="U416" s="72"/>
      <c r="X416" s="73"/>
      <c r="Y416" s="74"/>
      <c r="Z416" s="72"/>
      <c r="AB416" s="73"/>
      <c r="AC416" s="74"/>
      <c r="AD416" s="72"/>
      <c r="AE416" s="73"/>
      <c r="AF416" s="74"/>
      <c r="AH416" s="73"/>
      <c r="AI416" s="74"/>
    </row>
    <row r="417" spans="1:35" ht="13.5" customHeight="1">
      <c r="A417" s="73"/>
      <c r="B417" s="74"/>
      <c r="D417" s="75"/>
      <c r="F417" s="73"/>
      <c r="G417" s="74"/>
      <c r="I417" s="73"/>
      <c r="J417" s="74"/>
      <c r="M417" s="73"/>
      <c r="N417" s="74"/>
      <c r="S417" s="73"/>
      <c r="T417" s="74"/>
      <c r="U417" s="72"/>
      <c r="X417" s="73"/>
      <c r="Y417" s="74"/>
      <c r="Z417" s="72"/>
      <c r="AB417" s="73"/>
      <c r="AC417" s="74"/>
      <c r="AD417" s="72"/>
      <c r="AE417" s="73"/>
      <c r="AF417" s="74"/>
      <c r="AH417" s="73"/>
      <c r="AI417" s="74"/>
    </row>
    <row r="418" spans="1:35" ht="13.5" customHeight="1">
      <c r="A418" s="73"/>
      <c r="B418" s="74"/>
      <c r="D418" s="75"/>
      <c r="F418" s="73"/>
      <c r="G418" s="74"/>
      <c r="I418" s="73"/>
      <c r="J418" s="74"/>
      <c r="M418" s="73"/>
      <c r="N418" s="74"/>
      <c r="S418" s="73"/>
      <c r="T418" s="74"/>
      <c r="U418" s="72"/>
      <c r="X418" s="73"/>
      <c r="Y418" s="74"/>
      <c r="Z418" s="72"/>
      <c r="AB418" s="73"/>
      <c r="AC418" s="74"/>
      <c r="AD418" s="72"/>
      <c r="AE418" s="73"/>
      <c r="AF418" s="74"/>
      <c r="AH418" s="73"/>
      <c r="AI418" s="74"/>
    </row>
    <row r="419" spans="1:35" ht="13.5" customHeight="1">
      <c r="A419" s="73"/>
      <c r="B419" s="74"/>
      <c r="D419" s="75"/>
      <c r="F419" s="73"/>
      <c r="G419" s="74"/>
      <c r="I419" s="73"/>
      <c r="J419" s="74"/>
      <c r="M419" s="73"/>
      <c r="N419" s="74"/>
      <c r="S419" s="73"/>
      <c r="T419" s="74"/>
      <c r="U419" s="72"/>
      <c r="X419" s="73"/>
      <c r="Y419" s="74"/>
      <c r="Z419" s="72"/>
      <c r="AB419" s="73"/>
      <c r="AC419" s="74"/>
      <c r="AD419" s="72"/>
      <c r="AE419" s="73"/>
      <c r="AF419" s="74"/>
      <c r="AH419" s="73"/>
      <c r="AI419" s="74"/>
    </row>
    <row r="420" spans="1:35" ht="13.5" customHeight="1">
      <c r="A420" s="73"/>
      <c r="B420" s="74"/>
      <c r="D420" s="75"/>
      <c r="F420" s="73"/>
      <c r="G420" s="74"/>
      <c r="I420" s="73"/>
      <c r="J420" s="74"/>
      <c r="M420" s="73"/>
      <c r="N420" s="74"/>
      <c r="S420" s="73"/>
      <c r="T420" s="74"/>
      <c r="U420" s="72"/>
      <c r="X420" s="73"/>
      <c r="Y420" s="74"/>
      <c r="Z420" s="72"/>
      <c r="AB420" s="73"/>
      <c r="AC420" s="74"/>
      <c r="AD420" s="72"/>
      <c r="AE420" s="73"/>
      <c r="AF420" s="74"/>
      <c r="AH420" s="73"/>
      <c r="AI420" s="74"/>
    </row>
    <row r="421" spans="1:35" ht="13.5" customHeight="1">
      <c r="A421" s="73"/>
      <c r="B421" s="74"/>
      <c r="D421" s="75"/>
      <c r="F421" s="73"/>
      <c r="G421" s="74"/>
      <c r="I421" s="73"/>
      <c r="J421" s="74"/>
      <c r="M421" s="73"/>
      <c r="N421" s="74"/>
      <c r="S421" s="73"/>
      <c r="T421" s="74"/>
      <c r="U421" s="72"/>
      <c r="X421" s="73"/>
      <c r="Y421" s="74"/>
      <c r="Z421" s="72"/>
      <c r="AB421" s="73"/>
      <c r="AC421" s="74"/>
      <c r="AD421" s="72"/>
      <c r="AE421" s="73"/>
      <c r="AF421" s="74"/>
      <c r="AH421" s="73"/>
      <c r="AI421" s="74"/>
    </row>
    <row r="422" spans="1:35" ht="13.5" customHeight="1">
      <c r="A422" s="73"/>
      <c r="B422" s="74"/>
      <c r="D422" s="75"/>
      <c r="F422" s="73"/>
      <c r="G422" s="74"/>
      <c r="I422" s="73"/>
      <c r="J422" s="74"/>
      <c r="M422" s="73"/>
      <c r="N422" s="74"/>
      <c r="S422" s="73"/>
      <c r="T422" s="74"/>
      <c r="U422" s="72"/>
      <c r="X422" s="73"/>
      <c r="Y422" s="74"/>
      <c r="Z422" s="72"/>
      <c r="AB422" s="73"/>
      <c r="AC422" s="74"/>
      <c r="AD422" s="72"/>
      <c r="AE422" s="73"/>
      <c r="AF422" s="74"/>
      <c r="AH422" s="73"/>
      <c r="AI422" s="74"/>
    </row>
    <row r="423" spans="1:35" ht="13.5" customHeight="1">
      <c r="A423" s="73"/>
      <c r="B423" s="74"/>
      <c r="D423" s="75"/>
      <c r="F423" s="73"/>
      <c r="G423" s="74"/>
      <c r="I423" s="73"/>
      <c r="J423" s="74"/>
      <c r="M423" s="73"/>
      <c r="N423" s="74"/>
      <c r="S423" s="73"/>
      <c r="T423" s="74"/>
      <c r="U423" s="72"/>
      <c r="X423" s="73"/>
      <c r="Y423" s="74"/>
      <c r="Z423" s="72"/>
      <c r="AB423" s="73"/>
      <c r="AC423" s="74"/>
      <c r="AD423" s="72"/>
      <c r="AE423" s="73"/>
      <c r="AF423" s="74"/>
      <c r="AH423" s="73"/>
      <c r="AI423" s="74"/>
    </row>
    <row r="424" spans="1:35" ht="13.5" customHeight="1">
      <c r="A424" s="73"/>
      <c r="B424" s="74"/>
      <c r="D424" s="75"/>
      <c r="F424" s="73"/>
      <c r="G424" s="74"/>
      <c r="I424" s="73"/>
      <c r="J424" s="74"/>
      <c r="M424" s="73"/>
      <c r="N424" s="74"/>
      <c r="S424" s="73"/>
      <c r="T424" s="74"/>
      <c r="U424" s="72"/>
      <c r="X424" s="73"/>
      <c r="Y424" s="74"/>
      <c r="Z424" s="72"/>
      <c r="AB424" s="73"/>
      <c r="AC424" s="74"/>
      <c r="AD424" s="72"/>
      <c r="AE424" s="73"/>
      <c r="AF424" s="74"/>
      <c r="AH424" s="73"/>
      <c r="AI424" s="74"/>
    </row>
    <row r="425" spans="1:35" ht="13.5" customHeight="1">
      <c r="A425" s="73"/>
      <c r="B425" s="74"/>
      <c r="D425" s="75"/>
      <c r="F425" s="73"/>
      <c r="G425" s="74"/>
      <c r="I425" s="73"/>
      <c r="J425" s="74"/>
      <c r="M425" s="73"/>
      <c r="N425" s="74"/>
      <c r="S425" s="73"/>
      <c r="T425" s="74"/>
      <c r="U425" s="72"/>
      <c r="X425" s="73"/>
      <c r="Y425" s="74"/>
      <c r="Z425" s="72"/>
      <c r="AB425" s="73"/>
      <c r="AC425" s="74"/>
      <c r="AD425" s="72"/>
      <c r="AE425" s="73"/>
      <c r="AF425" s="74"/>
      <c r="AH425" s="73"/>
      <c r="AI425" s="74"/>
    </row>
    <row r="426" spans="1:35" ht="13.5" customHeight="1">
      <c r="A426" s="73"/>
      <c r="B426" s="74"/>
      <c r="D426" s="75"/>
      <c r="F426" s="73"/>
      <c r="G426" s="74"/>
      <c r="I426" s="73"/>
      <c r="J426" s="74"/>
      <c r="M426" s="73"/>
      <c r="N426" s="74"/>
      <c r="S426" s="73"/>
      <c r="T426" s="74"/>
      <c r="U426" s="72"/>
      <c r="X426" s="73"/>
      <c r="Y426" s="74"/>
      <c r="Z426" s="72"/>
      <c r="AB426" s="73"/>
      <c r="AC426" s="74"/>
      <c r="AD426" s="72"/>
      <c r="AE426" s="73"/>
      <c r="AF426" s="74"/>
      <c r="AH426" s="73"/>
      <c r="AI426" s="74"/>
    </row>
    <row r="427" spans="1:35" ht="13.5" customHeight="1">
      <c r="A427" s="73"/>
      <c r="B427" s="74"/>
      <c r="D427" s="75"/>
      <c r="F427" s="73"/>
      <c r="G427" s="74"/>
      <c r="I427" s="73"/>
      <c r="J427" s="74"/>
      <c r="M427" s="73"/>
      <c r="N427" s="74"/>
      <c r="S427" s="73"/>
      <c r="T427" s="74"/>
      <c r="U427" s="72"/>
      <c r="X427" s="73"/>
      <c r="Y427" s="74"/>
      <c r="Z427" s="72"/>
      <c r="AB427" s="73"/>
      <c r="AC427" s="74"/>
      <c r="AD427" s="72"/>
      <c r="AE427" s="73"/>
      <c r="AF427" s="74"/>
      <c r="AH427" s="73"/>
      <c r="AI427" s="74"/>
    </row>
    <row r="428" spans="1:35" ht="13.5" customHeight="1">
      <c r="A428" s="73"/>
      <c r="B428" s="74"/>
      <c r="D428" s="75"/>
      <c r="F428" s="73"/>
      <c r="G428" s="74"/>
      <c r="I428" s="73"/>
      <c r="J428" s="74"/>
      <c r="M428" s="73"/>
      <c r="N428" s="74"/>
      <c r="S428" s="73"/>
      <c r="T428" s="74"/>
      <c r="U428" s="72"/>
      <c r="X428" s="73"/>
      <c r="Y428" s="74"/>
      <c r="Z428" s="72"/>
      <c r="AB428" s="73"/>
      <c r="AC428" s="74"/>
      <c r="AD428" s="72"/>
      <c r="AE428" s="73"/>
      <c r="AF428" s="74"/>
      <c r="AH428" s="73"/>
      <c r="AI428" s="74"/>
    </row>
    <row r="429" spans="1:35" ht="13.5" customHeight="1">
      <c r="A429" s="73"/>
      <c r="B429" s="74"/>
      <c r="D429" s="75"/>
      <c r="F429" s="73"/>
      <c r="G429" s="74"/>
      <c r="I429" s="73"/>
      <c r="J429" s="74"/>
      <c r="M429" s="73"/>
      <c r="N429" s="74"/>
      <c r="S429" s="73"/>
      <c r="T429" s="74"/>
      <c r="U429" s="72"/>
      <c r="X429" s="73"/>
      <c r="Y429" s="74"/>
      <c r="Z429" s="72"/>
      <c r="AB429" s="73"/>
      <c r="AC429" s="74"/>
      <c r="AD429" s="72"/>
      <c r="AE429" s="73"/>
      <c r="AF429" s="74"/>
      <c r="AH429" s="73"/>
      <c r="AI429" s="74"/>
    </row>
    <row r="430" spans="1:35" ht="13.5" customHeight="1">
      <c r="A430" s="73"/>
      <c r="B430" s="74"/>
      <c r="D430" s="75"/>
      <c r="F430" s="73"/>
      <c r="G430" s="74"/>
      <c r="I430" s="73"/>
      <c r="J430" s="74"/>
      <c r="M430" s="73"/>
      <c r="N430" s="74"/>
      <c r="S430" s="73"/>
      <c r="T430" s="74"/>
      <c r="U430" s="72"/>
      <c r="X430" s="73"/>
      <c r="Y430" s="74"/>
      <c r="Z430" s="72"/>
      <c r="AB430" s="73"/>
      <c r="AC430" s="74"/>
      <c r="AD430" s="72"/>
      <c r="AE430" s="73"/>
      <c r="AF430" s="74"/>
      <c r="AH430" s="73"/>
      <c r="AI430" s="74"/>
    </row>
    <row r="431" spans="1:35" ht="13.5" customHeight="1">
      <c r="A431" s="73"/>
      <c r="B431" s="74"/>
      <c r="D431" s="75"/>
      <c r="F431" s="73"/>
      <c r="G431" s="74"/>
      <c r="I431" s="73"/>
      <c r="J431" s="74"/>
      <c r="M431" s="73"/>
      <c r="N431" s="74"/>
      <c r="S431" s="73"/>
      <c r="T431" s="74"/>
      <c r="U431" s="72"/>
      <c r="X431" s="73"/>
      <c r="Y431" s="74"/>
      <c r="Z431" s="72"/>
      <c r="AB431" s="73"/>
      <c r="AC431" s="74"/>
      <c r="AD431" s="72"/>
      <c r="AE431" s="73"/>
      <c r="AF431" s="74"/>
      <c r="AH431" s="73"/>
      <c r="AI431" s="74"/>
    </row>
    <row r="432" spans="1:35" ht="13.5" customHeight="1">
      <c r="A432" s="73"/>
      <c r="B432" s="74"/>
      <c r="D432" s="75"/>
      <c r="F432" s="73"/>
      <c r="G432" s="74"/>
      <c r="I432" s="73"/>
      <c r="J432" s="74"/>
      <c r="M432" s="73"/>
      <c r="N432" s="74"/>
      <c r="S432" s="73"/>
      <c r="T432" s="74"/>
      <c r="U432" s="72"/>
      <c r="X432" s="73"/>
      <c r="Y432" s="74"/>
      <c r="Z432" s="72"/>
      <c r="AB432" s="73"/>
      <c r="AC432" s="74"/>
      <c r="AD432" s="72"/>
      <c r="AE432" s="73"/>
      <c r="AF432" s="74"/>
      <c r="AH432" s="73"/>
      <c r="AI432" s="74"/>
    </row>
    <row r="433" spans="1:35" ht="13.5" customHeight="1">
      <c r="A433" s="73"/>
      <c r="B433" s="74"/>
      <c r="D433" s="75"/>
      <c r="F433" s="73"/>
      <c r="G433" s="74"/>
      <c r="I433" s="73"/>
      <c r="J433" s="74"/>
      <c r="M433" s="73"/>
      <c r="N433" s="74"/>
      <c r="S433" s="73"/>
      <c r="T433" s="74"/>
      <c r="U433" s="72"/>
      <c r="X433" s="73"/>
      <c r="Y433" s="74"/>
      <c r="Z433" s="72"/>
      <c r="AB433" s="73"/>
      <c r="AC433" s="74"/>
      <c r="AD433" s="72"/>
      <c r="AE433" s="73"/>
      <c r="AF433" s="74"/>
      <c r="AH433" s="73"/>
      <c r="AI433" s="74"/>
    </row>
    <row r="434" spans="1:35" ht="13.5" customHeight="1">
      <c r="A434" s="73"/>
      <c r="B434" s="74"/>
      <c r="D434" s="75"/>
      <c r="F434" s="73"/>
      <c r="G434" s="74"/>
      <c r="I434" s="73"/>
      <c r="J434" s="74"/>
      <c r="M434" s="73"/>
      <c r="N434" s="74"/>
      <c r="S434" s="73"/>
      <c r="T434" s="74"/>
      <c r="U434" s="72"/>
      <c r="X434" s="73"/>
      <c r="Y434" s="74"/>
      <c r="Z434" s="72"/>
      <c r="AB434" s="73"/>
      <c r="AC434" s="74"/>
      <c r="AD434" s="72"/>
      <c r="AE434" s="73"/>
      <c r="AF434" s="74"/>
      <c r="AH434" s="73"/>
      <c r="AI434" s="74"/>
    </row>
    <row r="435" spans="1:35" ht="13.5" customHeight="1">
      <c r="A435" s="73"/>
      <c r="B435" s="74"/>
      <c r="D435" s="75"/>
      <c r="F435" s="73"/>
      <c r="G435" s="74"/>
      <c r="I435" s="73"/>
      <c r="J435" s="74"/>
      <c r="M435" s="73"/>
      <c r="N435" s="74"/>
      <c r="S435" s="73"/>
      <c r="T435" s="74"/>
      <c r="U435" s="72"/>
      <c r="X435" s="73"/>
      <c r="Y435" s="74"/>
      <c r="Z435" s="72"/>
      <c r="AB435" s="73"/>
      <c r="AC435" s="74"/>
      <c r="AD435" s="72"/>
      <c r="AE435" s="73"/>
      <c r="AF435" s="74"/>
      <c r="AH435" s="73"/>
      <c r="AI435" s="74"/>
    </row>
    <row r="436" spans="1:35" ht="13.5" customHeight="1">
      <c r="A436" s="73"/>
      <c r="B436" s="74"/>
      <c r="D436" s="75"/>
      <c r="F436" s="73"/>
      <c r="G436" s="74"/>
      <c r="I436" s="73"/>
      <c r="J436" s="74"/>
      <c r="M436" s="73"/>
      <c r="N436" s="74"/>
      <c r="S436" s="73"/>
      <c r="T436" s="74"/>
      <c r="U436" s="72"/>
      <c r="X436" s="73"/>
      <c r="Y436" s="74"/>
      <c r="Z436" s="72"/>
      <c r="AB436" s="73"/>
      <c r="AC436" s="74"/>
      <c r="AD436" s="72"/>
      <c r="AE436" s="73"/>
      <c r="AF436" s="74"/>
      <c r="AH436" s="73"/>
      <c r="AI436" s="74"/>
    </row>
    <row r="437" spans="1:35" ht="13.5" customHeight="1">
      <c r="A437" s="73"/>
      <c r="B437" s="74"/>
      <c r="D437" s="75"/>
      <c r="F437" s="73"/>
      <c r="G437" s="74"/>
      <c r="I437" s="73"/>
      <c r="J437" s="74"/>
      <c r="M437" s="73"/>
      <c r="N437" s="74"/>
      <c r="S437" s="73"/>
      <c r="T437" s="74"/>
      <c r="U437" s="72"/>
      <c r="X437" s="73"/>
      <c r="Y437" s="74"/>
      <c r="Z437" s="72"/>
      <c r="AB437" s="73"/>
      <c r="AC437" s="74"/>
      <c r="AD437" s="72"/>
      <c r="AE437" s="73"/>
      <c r="AF437" s="74"/>
      <c r="AH437" s="73"/>
      <c r="AI437" s="74"/>
    </row>
    <row r="438" spans="1:35" ht="13.5" customHeight="1">
      <c r="A438" s="73"/>
      <c r="B438" s="74"/>
      <c r="D438" s="75"/>
      <c r="F438" s="73"/>
      <c r="G438" s="74"/>
      <c r="I438" s="73"/>
      <c r="J438" s="74"/>
      <c r="M438" s="73"/>
      <c r="N438" s="74"/>
      <c r="S438" s="73"/>
      <c r="T438" s="74"/>
      <c r="U438" s="72"/>
      <c r="X438" s="73"/>
      <c r="Y438" s="74"/>
      <c r="Z438" s="72"/>
      <c r="AB438" s="73"/>
      <c r="AC438" s="74"/>
      <c r="AD438" s="72"/>
      <c r="AE438" s="73"/>
      <c r="AF438" s="74"/>
      <c r="AH438" s="73"/>
      <c r="AI438" s="74"/>
    </row>
    <row r="439" spans="1:35" ht="13.5" customHeight="1">
      <c r="A439" s="73"/>
      <c r="B439" s="74"/>
      <c r="D439" s="75"/>
      <c r="F439" s="73"/>
      <c r="G439" s="74"/>
      <c r="I439" s="73"/>
      <c r="J439" s="74"/>
      <c r="M439" s="73"/>
      <c r="N439" s="74"/>
      <c r="S439" s="73"/>
      <c r="T439" s="74"/>
      <c r="U439" s="72"/>
      <c r="X439" s="73"/>
      <c r="Y439" s="74"/>
      <c r="Z439" s="72"/>
      <c r="AB439" s="73"/>
      <c r="AC439" s="74"/>
      <c r="AD439" s="72"/>
      <c r="AE439" s="73"/>
      <c r="AF439" s="74"/>
      <c r="AH439" s="73"/>
      <c r="AI439" s="74"/>
    </row>
    <row r="440" spans="1:35" ht="13.5" customHeight="1">
      <c r="A440" s="73"/>
      <c r="B440" s="74"/>
      <c r="D440" s="75"/>
      <c r="F440" s="73"/>
      <c r="G440" s="74"/>
      <c r="I440" s="73"/>
      <c r="J440" s="74"/>
      <c r="M440" s="73"/>
      <c r="N440" s="74"/>
      <c r="S440" s="73"/>
      <c r="T440" s="74"/>
      <c r="U440" s="72"/>
      <c r="X440" s="73"/>
      <c r="Y440" s="74"/>
      <c r="Z440" s="72"/>
      <c r="AB440" s="73"/>
      <c r="AC440" s="74"/>
      <c r="AD440" s="72"/>
      <c r="AE440" s="73"/>
      <c r="AF440" s="74"/>
      <c r="AH440" s="73"/>
      <c r="AI440" s="74"/>
    </row>
    <row r="441" spans="1:35" ht="13.5" customHeight="1">
      <c r="A441" s="73"/>
      <c r="B441" s="74"/>
      <c r="D441" s="75"/>
      <c r="F441" s="73"/>
      <c r="G441" s="74"/>
      <c r="I441" s="73"/>
      <c r="J441" s="74"/>
      <c r="M441" s="73"/>
      <c r="N441" s="74"/>
      <c r="S441" s="73"/>
      <c r="T441" s="74"/>
      <c r="U441" s="72"/>
      <c r="X441" s="73"/>
      <c r="Y441" s="74"/>
      <c r="Z441" s="72"/>
      <c r="AB441" s="73"/>
      <c r="AC441" s="74"/>
      <c r="AD441" s="72"/>
      <c r="AE441" s="73"/>
      <c r="AF441" s="74"/>
      <c r="AH441" s="73"/>
      <c r="AI441" s="74"/>
    </row>
    <row r="442" spans="1:35" ht="13.5" customHeight="1">
      <c r="A442" s="73"/>
      <c r="B442" s="74"/>
      <c r="D442" s="75"/>
      <c r="F442" s="73"/>
      <c r="G442" s="74"/>
      <c r="I442" s="73"/>
      <c r="J442" s="74"/>
      <c r="M442" s="73"/>
      <c r="N442" s="74"/>
      <c r="S442" s="73"/>
      <c r="T442" s="74"/>
      <c r="U442" s="72"/>
      <c r="X442" s="73"/>
      <c r="Y442" s="74"/>
      <c r="Z442" s="72"/>
      <c r="AB442" s="73"/>
      <c r="AC442" s="74"/>
      <c r="AD442" s="72"/>
      <c r="AE442" s="73"/>
      <c r="AF442" s="74"/>
      <c r="AH442" s="73"/>
      <c r="AI442" s="74"/>
    </row>
    <row r="443" spans="1:35" ht="13.5" customHeight="1">
      <c r="A443" s="73"/>
      <c r="B443" s="74"/>
      <c r="D443" s="75"/>
      <c r="F443" s="73"/>
      <c r="G443" s="74"/>
      <c r="I443" s="73"/>
      <c r="J443" s="74"/>
      <c r="M443" s="73"/>
      <c r="N443" s="74"/>
      <c r="S443" s="73"/>
      <c r="T443" s="74"/>
      <c r="U443" s="72"/>
      <c r="X443" s="73"/>
      <c r="Y443" s="74"/>
      <c r="Z443" s="72"/>
      <c r="AB443" s="73"/>
      <c r="AC443" s="74"/>
      <c r="AD443" s="72"/>
      <c r="AE443" s="73"/>
      <c r="AF443" s="74"/>
      <c r="AH443" s="73"/>
      <c r="AI443" s="74"/>
    </row>
    <row r="444" spans="1:35" ht="13.5" customHeight="1">
      <c r="A444" s="73"/>
      <c r="B444" s="74"/>
      <c r="D444" s="75"/>
      <c r="F444" s="73"/>
      <c r="G444" s="74"/>
      <c r="I444" s="73"/>
      <c r="J444" s="74"/>
      <c r="M444" s="73"/>
      <c r="N444" s="74"/>
      <c r="S444" s="73"/>
      <c r="T444" s="74"/>
      <c r="U444" s="72"/>
      <c r="X444" s="73"/>
      <c r="Y444" s="74"/>
      <c r="Z444" s="72"/>
      <c r="AB444" s="73"/>
      <c r="AC444" s="74"/>
      <c r="AD444" s="72"/>
      <c r="AE444" s="73"/>
      <c r="AF444" s="74"/>
      <c r="AH444" s="73"/>
      <c r="AI444" s="74"/>
    </row>
    <row r="445" spans="1:35" ht="13.5" customHeight="1">
      <c r="A445" s="73"/>
      <c r="B445" s="74"/>
      <c r="D445" s="75"/>
      <c r="F445" s="73"/>
      <c r="G445" s="74"/>
      <c r="I445" s="73"/>
      <c r="J445" s="74"/>
      <c r="M445" s="73"/>
      <c r="N445" s="74"/>
      <c r="S445" s="73"/>
      <c r="T445" s="74"/>
      <c r="U445" s="72"/>
      <c r="X445" s="73"/>
      <c r="Y445" s="74"/>
      <c r="Z445" s="72"/>
      <c r="AB445" s="73"/>
      <c r="AC445" s="74"/>
      <c r="AD445" s="72"/>
      <c r="AE445" s="73"/>
      <c r="AF445" s="74"/>
      <c r="AH445" s="73"/>
      <c r="AI445" s="74"/>
    </row>
    <row r="446" spans="1:35" ht="13.5" customHeight="1">
      <c r="A446" s="73"/>
      <c r="B446" s="74"/>
      <c r="D446" s="75"/>
      <c r="F446" s="73"/>
      <c r="G446" s="74"/>
      <c r="I446" s="73"/>
      <c r="J446" s="74"/>
      <c r="M446" s="73"/>
      <c r="N446" s="74"/>
      <c r="S446" s="73"/>
      <c r="T446" s="74"/>
      <c r="U446" s="72"/>
      <c r="X446" s="73"/>
      <c r="Y446" s="74"/>
      <c r="Z446" s="72"/>
      <c r="AB446" s="73"/>
      <c r="AC446" s="74"/>
      <c r="AD446" s="72"/>
      <c r="AE446" s="73"/>
      <c r="AF446" s="74"/>
      <c r="AH446" s="73"/>
      <c r="AI446" s="74"/>
    </row>
    <row r="447" spans="1:35" ht="13.5" customHeight="1">
      <c r="A447" s="73"/>
      <c r="B447" s="74"/>
      <c r="D447" s="75"/>
      <c r="F447" s="73"/>
      <c r="G447" s="74"/>
      <c r="I447" s="73"/>
      <c r="J447" s="74"/>
      <c r="M447" s="73"/>
      <c r="N447" s="74"/>
      <c r="S447" s="73"/>
      <c r="T447" s="74"/>
      <c r="U447" s="72"/>
      <c r="X447" s="73"/>
      <c r="Y447" s="74"/>
      <c r="Z447" s="72"/>
      <c r="AB447" s="73"/>
      <c r="AC447" s="74"/>
      <c r="AD447" s="72"/>
      <c r="AE447" s="73"/>
      <c r="AF447" s="74"/>
      <c r="AH447" s="73"/>
      <c r="AI447" s="74"/>
    </row>
    <row r="448" spans="1:35" ht="13.5" customHeight="1">
      <c r="A448" s="73"/>
      <c r="B448" s="74"/>
      <c r="D448" s="75"/>
      <c r="F448" s="73"/>
      <c r="G448" s="74"/>
      <c r="I448" s="73"/>
      <c r="J448" s="74"/>
      <c r="M448" s="73"/>
      <c r="N448" s="74"/>
      <c r="S448" s="73"/>
      <c r="T448" s="74"/>
      <c r="U448" s="72"/>
      <c r="X448" s="73"/>
      <c r="Y448" s="74"/>
      <c r="Z448" s="72"/>
      <c r="AB448" s="73"/>
      <c r="AC448" s="74"/>
      <c r="AD448" s="72"/>
      <c r="AE448" s="73"/>
      <c r="AF448" s="74"/>
      <c r="AH448" s="73"/>
      <c r="AI448" s="74"/>
    </row>
    <row r="449" spans="1:35" ht="13.5" customHeight="1">
      <c r="A449" s="73"/>
      <c r="B449" s="74"/>
      <c r="D449" s="75"/>
      <c r="F449" s="73"/>
      <c r="G449" s="74"/>
      <c r="I449" s="73"/>
      <c r="J449" s="74"/>
      <c r="M449" s="73"/>
      <c r="N449" s="74"/>
      <c r="S449" s="73"/>
      <c r="T449" s="74"/>
      <c r="U449" s="72"/>
      <c r="X449" s="73"/>
      <c r="Y449" s="74"/>
      <c r="Z449" s="72"/>
      <c r="AB449" s="73"/>
      <c r="AC449" s="74"/>
      <c r="AD449" s="72"/>
      <c r="AE449" s="73"/>
      <c r="AF449" s="74"/>
      <c r="AH449" s="73"/>
      <c r="AI449" s="74"/>
    </row>
    <row r="450" spans="1:35" ht="13.5" customHeight="1">
      <c r="A450" s="73"/>
      <c r="B450" s="74"/>
      <c r="D450" s="75"/>
      <c r="F450" s="73"/>
      <c r="G450" s="74"/>
      <c r="I450" s="73"/>
      <c r="J450" s="74"/>
      <c r="M450" s="73"/>
      <c r="N450" s="74"/>
      <c r="S450" s="73"/>
      <c r="T450" s="74"/>
      <c r="U450" s="72"/>
      <c r="X450" s="73"/>
      <c r="Y450" s="74"/>
      <c r="Z450" s="72"/>
      <c r="AB450" s="73"/>
      <c r="AC450" s="74"/>
      <c r="AD450" s="72"/>
      <c r="AE450" s="73"/>
      <c r="AF450" s="74"/>
      <c r="AH450" s="73"/>
      <c r="AI450" s="74"/>
    </row>
    <row r="451" spans="1:35" ht="13.5" customHeight="1">
      <c r="A451" s="73"/>
      <c r="B451" s="74"/>
      <c r="D451" s="75"/>
      <c r="F451" s="73"/>
      <c r="G451" s="74"/>
      <c r="I451" s="73"/>
      <c r="J451" s="74"/>
      <c r="M451" s="73"/>
      <c r="N451" s="74"/>
      <c r="S451" s="73"/>
      <c r="T451" s="74"/>
      <c r="U451" s="72"/>
      <c r="X451" s="73"/>
      <c r="Y451" s="74"/>
      <c r="Z451" s="72"/>
      <c r="AB451" s="73"/>
      <c r="AC451" s="74"/>
      <c r="AD451" s="72"/>
      <c r="AE451" s="73"/>
      <c r="AF451" s="74"/>
      <c r="AH451" s="73"/>
      <c r="AI451" s="74"/>
    </row>
    <row r="452" spans="1:35" ht="13.5" customHeight="1">
      <c r="A452" s="73"/>
      <c r="B452" s="74"/>
      <c r="D452" s="75"/>
      <c r="F452" s="73"/>
      <c r="G452" s="74"/>
      <c r="I452" s="73"/>
      <c r="J452" s="74"/>
      <c r="M452" s="73"/>
      <c r="N452" s="74"/>
      <c r="S452" s="73"/>
      <c r="T452" s="74"/>
      <c r="U452" s="72"/>
      <c r="X452" s="73"/>
      <c r="Y452" s="74"/>
      <c r="Z452" s="72"/>
      <c r="AB452" s="73"/>
      <c r="AC452" s="74"/>
      <c r="AD452" s="72"/>
      <c r="AE452" s="73"/>
      <c r="AF452" s="74"/>
      <c r="AH452" s="73"/>
      <c r="AI452" s="74"/>
    </row>
    <row r="453" spans="1:35" ht="13.5" customHeight="1">
      <c r="A453" s="73"/>
      <c r="B453" s="74"/>
      <c r="D453" s="75"/>
      <c r="F453" s="73"/>
      <c r="G453" s="74"/>
      <c r="I453" s="73"/>
      <c r="J453" s="74"/>
      <c r="M453" s="73"/>
      <c r="N453" s="74"/>
      <c r="S453" s="73"/>
      <c r="T453" s="74"/>
      <c r="U453" s="72"/>
      <c r="X453" s="73"/>
      <c r="Y453" s="74"/>
      <c r="Z453" s="72"/>
      <c r="AB453" s="73"/>
      <c r="AC453" s="74"/>
      <c r="AD453" s="72"/>
      <c r="AE453" s="73"/>
      <c r="AF453" s="74"/>
      <c r="AH453" s="73"/>
      <c r="AI453" s="74"/>
    </row>
    <row r="454" spans="1:35" ht="13.5" customHeight="1">
      <c r="A454" s="73"/>
      <c r="B454" s="74"/>
      <c r="D454" s="75"/>
      <c r="F454" s="73"/>
      <c r="G454" s="74"/>
      <c r="I454" s="73"/>
      <c r="J454" s="74"/>
      <c r="M454" s="73"/>
      <c r="N454" s="74"/>
      <c r="S454" s="73"/>
      <c r="T454" s="74"/>
      <c r="U454" s="72"/>
      <c r="X454" s="73"/>
      <c r="Y454" s="74"/>
      <c r="Z454" s="72"/>
      <c r="AB454" s="73"/>
      <c r="AC454" s="74"/>
      <c r="AD454" s="72"/>
      <c r="AE454" s="73"/>
      <c r="AF454" s="74"/>
      <c r="AH454" s="73"/>
      <c r="AI454" s="74"/>
    </row>
    <row r="455" spans="1:35" ht="13.5" customHeight="1">
      <c r="A455" s="73"/>
      <c r="B455" s="74"/>
      <c r="D455" s="75"/>
      <c r="F455" s="73"/>
      <c r="G455" s="74"/>
      <c r="I455" s="73"/>
      <c r="J455" s="74"/>
      <c r="M455" s="73"/>
      <c r="N455" s="74"/>
      <c r="S455" s="73"/>
      <c r="T455" s="74"/>
      <c r="U455" s="72"/>
      <c r="X455" s="73"/>
      <c r="Y455" s="74"/>
      <c r="Z455" s="72"/>
      <c r="AB455" s="73"/>
      <c r="AC455" s="74"/>
      <c r="AD455" s="72"/>
      <c r="AE455" s="73"/>
      <c r="AF455" s="74"/>
      <c r="AH455" s="73"/>
      <c r="AI455" s="74"/>
    </row>
    <row r="456" spans="1:35" ht="13.5" customHeight="1">
      <c r="A456" s="73"/>
      <c r="B456" s="74"/>
      <c r="D456" s="75"/>
      <c r="F456" s="73"/>
      <c r="G456" s="74"/>
      <c r="I456" s="73"/>
      <c r="J456" s="74"/>
      <c r="M456" s="73"/>
      <c r="N456" s="74"/>
      <c r="S456" s="73"/>
      <c r="T456" s="74"/>
      <c r="U456" s="72"/>
      <c r="X456" s="73"/>
      <c r="Y456" s="74"/>
      <c r="Z456" s="72"/>
      <c r="AB456" s="73"/>
      <c r="AC456" s="74"/>
      <c r="AD456" s="72"/>
      <c r="AE456" s="73"/>
      <c r="AF456" s="74"/>
      <c r="AH456" s="73"/>
      <c r="AI456" s="74"/>
    </row>
    <row r="457" spans="1:35" ht="13.5" customHeight="1">
      <c r="A457" s="73"/>
      <c r="B457" s="74"/>
      <c r="D457" s="75"/>
      <c r="F457" s="73"/>
      <c r="G457" s="74"/>
      <c r="I457" s="73"/>
      <c r="J457" s="74"/>
      <c r="M457" s="73"/>
      <c r="N457" s="74"/>
      <c r="S457" s="73"/>
      <c r="T457" s="74"/>
      <c r="U457" s="72"/>
      <c r="X457" s="73"/>
      <c r="Y457" s="74"/>
      <c r="Z457" s="72"/>
      <c r="AB457" s="73"/>
      <c r="AC457" s="74"/>
      <c r="AD457" s="72"/>
      <c r="AE457" s="73"/>
      <c r="AF457" s="74"/>
      <c r="AH457" s="73"/>
      <c r="AI457" s="74"/>
    </row>
    <row r="458" spans="1:35" ht="13.5" customHeight="1">
      <c r="A458" s="73"/>
      <c r="B458" s="74"/>
      <c r="D458" s="75"/>
      <c r="F458" s="73"/>
      <c r="G458" s="74"/>
      <c r="I458" s="73"/>
      <c r="J458" s="74"/>
      <c r="M458" s="73"/>
      <c r="N458" s="74"/>
      <c r="S458" s="73"/>
      <c r="T458" s="74"/>
      <c r="U458" s="72"/>
      <c r="X458" s="73"/>
      <c r="Y458" s="74"/>
      <c r="Z458" s="72"/>
      <c r="AB458" s="73"/>
      <c r="AC458" s="74"/>
      <c r="AD458" s="72"/>
      <c r="AE458" s="73"/>
      <c r="AF458" s="74"/>
      <c r="AH458" s="73"/>
      <c r="AI458" s="74"/>
    </row>
    <row r="459" spans="1:35" ht="13.5" customHeight="1">
      <c r="A459" s="73"/>
      <c r="B459" s="74"/>
      <c r="D459" s="75"/>
      <c r="F459" s="73"/>
      <c r="G459" s="74"/>
      <c r="I459" s="73"/>
      <c r="J459" s="74"/>
      <c r="M459" s="73"/>
      <c r="N459" s="74"/>
      <c r="S459" s="73"/>
      <c r="T459" s="74"/>
      <c r="U459" s="72"/>
      <c r="X459" s="73"/>
      <c r="Y459" s="74"/>
      <c r="Z459" s="72"/>
      <c r="AB459" s="73"/>
      <c r="AC459" s="74"/>
      <c r="AD459" s="72"/>
      <c r="AE459" s="73"/>
      <c r="AF459" s="74"/>
      <c r="AH459" s="73"/>
      <c r="AI459" s="74"/>
    </row>
    <row r="460" spans="1:35" ht="13.5" customHeight="1">
      <c r="A460" s="73"/>
      <c r="B460" s="74"/>
      <c r="D460" s="75"/>
      <c r="F460" s="73"/>
      <c r="G460" s="74"/>
      <c r="I460" s="73"/>
      <c r="J460" s="74"/>
      <c r="M460" s="73"/>
      <c r="N460" s="74"/>
      <c r="S460" s="73"/>
      <c r="T460" s="74"/>
      <c r="U460" s="72"/>
      <c r="X460" s="73"/>
      <c r="Y460" s="74"/>
      <c r="Z460" s="72"/>
      <c r="AB460" s="73"/>
      <c r="AC460" s="74"/>
      <c r="AD460" s="72"/>
      <c r="AE460" s="73"/>
      <c r="AF460" s="74"/>
      <c r="AH460" s="73"/>
      <c r="AI460" s="74"/>
    </row>
    <row r="461" spans="1:35" ht="13.5" customHeight="1">
      <c r="A461" s="73"/>
      <c r="B461" s="74"/>
      <c r="D461" s="75"/>
      <c r="F461" s="73"/>
      <c r="G461" s="74"/>
      <c r="I461" s="73"/>
      <c r="J461" s="74"/>
      <c r="M461" s="73"/>
      <c r="N461" s="74"/>
      <c r="S461" s="73"/>
      <c r="T461" s="74"/>
      <c r="U461" s="72"/>
      <c r="X461" s="73"/>
      <c r="Y461" s="74"/>
      <c r="Z461" s="72"/>
      <c r="AB461" s="73"/>
      <c r="AC461" s="74"/>
      <c r="AD461" s="72"/>
      <c r="AE461" s="73"/>
      <c r="AF461" s="74"/>
      <c r="AH461" s="73"/>
      <c r="AI461" s="74"/>
    </row>
    <row r="462" spans="1:35" ht="13.5" customHeight="1">
      <c r="A462" s="73"/>
      <c r="B462" s="74"/>
      <c r="D462" s="75"/>
      <c r="F462" s="73"/>
      <c r="G462" s="74"/>
      <c r="I462" s="73"/>
      <c r="J462" s="74"/>
      <c r="M462" s="73"/>
      <c r="N462" s="74"/>
      <c r="S462" s="73"/>
      <c r="T462" s="74"/>
      <c r="U462" s="72"/>
      <c r="X462" s="73"/>
      <c r="Y462" s="74"/>
      <c r="Z462" s="72"/>
      <c r="AB462" s="73"/>
      <c r="AC462" s="74"/>
      <c r="AD462" s="72"/>
      <c r="AE462" s="73"/>
      <c r="AF462" s="74"/>
      <c r="AH462" s="73"/>
      <c r="AI462" s="74"/>
    </row>
    <row r="463" spans="1:35" ht="13.5" customHeight="1">
      <c r="A463" s="73"/>
      <c r="B463" s="74"/>
      <c r="D463" s="75"/>
      <c r="F463" s="73"/>
      <c r="G463" s="74"/>
      <c r="I463" s="73"/>
      <c r="J463" s="74"/>
      <c r="M463" s="73"/>
      <c r="N463" s="74"/>
      <c r="S463" s="73"/>
      <c r="T463" s="74"/>
      <c r="U463" s="72"/>
      <c r="X463" s="73"/>
      <c r="Y463" s="74"/>
      <c r="Z463" s="72"/>
      <c r="AB463" s="73"/>
      <c r="AC463" s="74"/>
      <c r="AD463" s="72"/>
      <c r="AE463" s="73"/>
      <c r="AF463" s="74"/>
      <c r="AH463" s="73"/>
      <c r="AI463" s="74"/>
    </row>
    <row r="464" spans="1:35" ht="13.5" customHeight="1">
      <c r="A464" s="73"/>
      <c r="B464" s="74"/>
      <c r="D464" s="75"/>
      <c r="F464" s="73"/>
      <c r="G464" s="74"/>
      <c r="I464" s="73"/>
      <c r="J464" s="74"/>
      <c r="M464" s="73"/>
      <c r="N464" s="74"/>
      <c r="S464" s="73"/>
      <c r="T464" s="74"/>
      <c r="U464" s="72"/>
      <c r="X464" s="73"/>
      <c r="Y464" s="74"/>
      <c r="Z464" s="72"/>
      <c r="AB464" s="73"/>
      <c r="AC464" s="74"/>
      <c r="AD464" s="72"/>
      <c r="AE464" s="73"/>
      <c r="AF464" s="74"/>
      <c r="AH464" s="73"/>
      <c r="AI464" s="74"/>
    </row>
    <row r="465" spans="1:35" ht="13.5" customHeight="1">
      <c r="A465" s="73"/>
      <c r="B465" s="74"/>
      <c r="D465" s="75"/>
      <c r="F465" s="73"/>
      <c r="G465" s="74"/>
      <c r="I465" s="73"/>
      <c r="J465" s="74"/>
      <c r="M465" s="73"/>
      <c r="N465" s="74"/>
      <c r="S465" s="73"/>
      <c r="T465" s="74"/>
      <c r="U465" s="72"/>
      <c r="X465" s="73"/>
      <c r="Y465" s="74"/>
      <c r="Z465" s="72"/>
      <c r="AB465" s="73"/>
      <c r="AC465" s="74"/>
      <c r="AD465" s="72"/>
      <c r="AE465" s="73"/>
      <c r="AF465" s="74"/>
      <c r="AH465" s="73"/>
      <c r="AI465" s="74"/>
    </row>
    <row r="466" spans="1:35" ht="13.5" customHeight="1">
      <c r="A466" s="73"/>
      <c r="B466" s="74"/>
      <c r="D466" s="75"/>
      <c r="F466" s="73"/>
      <c r="G466" s="74"/>
      <c r="I466" s="73"/>
      <c r="J466" s="74"/>
      <c r="M466" s="73"/>
      <c r="N466" s="74"/>
      <c r="S466" s="73"/>
      <c r="T466" s="74"/>
      <c r="U466" s="72"/>
      <c r="X466" s="73"/>
      <c r="Y466" s="74"/>
      <c r="Z466" s="72"/>
      <c r="AB466" s="73"/>
      <c r="AC466" s="74"/>
      <c r="AD466" s="72"/>
      <c r="AE466" s="73"/>
      <c r="AF466" s="74"/>
      <c r="AH466" s="73"/>
      <c r="AI466" s="74"/>
    </row>
    <row r="467" spans="1:35" ht="13.5" customHeight="1">
      <c r="A467" s="73"/>
      <c r="B467" s="74"/>
      <c r="D467" s="75"/>
      <c r="F467" s="73"/>
      <c r="G467" s="74"/>
      <c r="I467" s="73"/>
      <c r="J467" s="74"/>
      <c r="M467" s="73"/>
      <c r="N467" s="74"/>
      <c r="S467" s="73"/>
      <c r="T467" s="74"/>
      <c r="U467" s="72"/>
      <c r="X467" s="73"/>
      <c r="Y467" s="74"/>
      <c r="Z467" s="72"/>
      <c r="AB467" s="73"/>
      <c r="AC467" s="74"/>
      <c r="AD467" s="72"/>
      <c r="AE467" s="73"/>
      <c r="AF467" s="74"/>
      <c r="AH467" s="73"/>
      <c r="AI467" s="74"/>
    </row>
    <row r="468" spans="1:35" ht="13.5" customHeight="1">
      <c r="A468" s="73"/>
      <c r="B468" s="74"/>
      <c r="D468" s="75"/>
      <c r="F468" s="73"/>
      <c r="G468" s="74"/>
      <c r="I468" s="73"/>
      <c r="J468" s="74"/>
      <c r="M468" s="73"/>
      <c r="N468" s="74"/>
      <c r="S468" s="73"/>
      <c r="T468" s="74"/>
      <c r="U468" s="72"/>
      <c r="X468" s="73"/>
      <c r="Y468" s="74"/>
      <c r="Z468" s="72"/>
      <c r="AB468" s="73"/>
      <c r="AC468" s="74"/>
      <c r="AD468" s="72"/>
      <c r="AE468" s="73"/>
      <c r="AF468" s="74"/>
      <c r="AH468" s="73"/>
      <c r="AI468" s="74"/>
    </row>
    <row r="469" spans="1:35" ht="13.5" customHeight="1">
      <c r="A469" s="73"/>
      <c r="B469" s="74"/>
      <c r="D469" s="75"/>
      <c r="F469" s="73"/>
      <c r="G469" s="74"/>
      <c r="I469" s="73"/>
      <c r="J469" s="74"/>
      <c r="M469" s="73"/>
      <c r="N469" s="74"/>
      <c r="S469" s="73"/>
      <c r="T469" s="74"/>
      <c r="U469" s="72"/>
      <c r="X469" s="73"/>
      <c r="Y469" s="74"/>
      <c r="Z469" s="72"/>
      <c r="AB469" s="73"/>
      <c r="AC469" s="74"/>
      <c r="AD469" s="72"/>
      <c r="AE469" s="73"/>
      <c r="AF469" s="74"/>
      <c r="AH469" s="73"/>
      <c r="AI469" s="74"/>
    </row>
    <row r="470" spans="1:35" ht="13.5" customHeight="1">
      <c r="A470" s="73"/>
      <c r="B470" s="74"/>
      <c r="D470" s="75"/>
      <c r="F470" s="73"/>
      <c r="G470" s="74"/>
      <c r="I470" s="73"/>
      <c r="J470" s="74"/>
      <c r="M470" s="73"/>
      <c r="N470" s="74"/>
      <c r="S470" s="73"/>
      <c r="T470" s="74"/>
      <c r="U470" s="72"/>
      <c r="X470" s="73"/>
      <c r="Y470" s="74"/>
      <c r="Z470" s="72"/>
      <c r="AB470" s="73"/>
      <c r="AC470" s="74"/>
      <c r="AD470" s="72"/>
      <c r="AE470" s="73"/>
      <c r="AF470" s="74"/>
      <c r="AH470" s="73"/>
      <c r="AI470" s="74"/>
    </row>
    <row r="471" spans="1:35" ht="13.5" customHeight="1">
      <c r="A471" s="73"/>
      <c r="B471" s="74"/>
      <c r="D471" s="75"/>
      <c r="F471" s="73"/>
      <c r="G471" s="74"/>
      <c r="I471" s="73"/>
      <c r="J471" s="74"/>
      <c r="M471" s="73"/>
      <c r="N471" s="74"/>
      <c r="S471" s="73"/>
      <c r="T471" s="74"/>
      <c r="U471" s="72"/>
      <c r="X471" s="73"/>
      <c r="Y471" s="74"/>
      <c r="Z471" s="72"/>
      <c r="AB471" s="73"/>
      <c r="AC471" s="74"/>
      <c r="AD471" s="72"/>
      <c r="AE471" s="73"/>
      <c r="AF471" s="74"/>
      <c r="AH471" s="73"/>
      <c r="AI471" s="74"/>
    </row>
    <row r="472" spans="1:35" ht="13.5" customHeight="1">
      <c r="A472" s="73"/>
      <c r="B472" s="74"/>
      <c r="D472" s="75"/>
      <c r="F472" s="73"/>
      <c r="G472" s="74"/>
      <c r="I472" s="73"/>
      <c r="J472" s="74"/>
      <c r="M472" s="73"/>
      <c r="N472" s="74"/>
      <c r="S472" s="73"/>
      <c r="T472" s="74"/>
      <c r="U472" s="72"/>
      <c r="X472" s="73"/>
      <c r="Y472" s="74"/>
      <c r="Z472" s="72"/>
      <c r="AB472" s="73"/>
      <c r="AC472" s="74"/>
      <c r="AD472" s="72"/>
      <c r="AE472" s="73"/>
      <c r="AF472" s="74"/>
      <c r="AH472" s="73"/>
      <c r="AI472" s="74"/>
    </row>
    <row r="473" spans="1:35" ht="13.5" customHeight="1">
      <c r="A473" s="73"/>
      <c r="B473" s="74"/>
      <c r="D473" s="75"/>
      <c r="F473" s="73"/>
      <c r="G473" s="74"/>
      <c r="I473" s="73"/>
      <c r="J473" s="74"/>
      <c r="M473" s="73"/>
      <c r="N473" s="74"/>
      <c r="S473" s="73"/>
      <c r="T473" s="74"/>
      <c r="U473" s="72"/>
      <c r="X473" s="73"/>
      <c r="Y473" s="74"/>
      <c r="Z473" s="72"/>
      <c r="AB473" s="73"/>
      <c r="AC473" s="74"/>
      <c r="AD473" s="72"/>
      <c r="AE473" s="73"/>
      <c r="AF473" s="74"/>
      <c r="AH473" s="73"/>
      <c r="AI473" s="74"/>
    </row>
    <row r="474" spans="1:35" ht="13.5" customHeight="1">
      <c r="A474" s="73"/>
      <c r="B474" s="74"/>
      <c r="D474" s="75"/>
      <c r="F474" s="73"/>
      <c r="G474" s="74"/>
      <c r="I474" s="73"/>
      <c r="J474" s="74"/>
      <c r="M474" s="73"/>
      <c r="N474" s="74"/>
      <c r="S474" s="73"/>
      <c r="T474" s="74"/>
      <c r="U474" s="72"/>
      <c r="X474" s="73"/>
      <c r="Y474" s="74"/>
      <c r="Z474" s="72"/>
      <c r="AB474" s="73"/>
      <c r="AC474" s="74"/>
      <c r="AD474" s="72"/>
      <c r="AE474" s="73"/>
      <c r="AF474" s="74"/>
      <c r="AH474" s="73"/>
      <c r="AI474" s="74"/>
    </row>
    <row r="475" spans="1:35" ht="13.5" customHeight="1">
      <c r="A475" s="73"/>
      <c r="B475" s="74"/>
      <c r="D475" s="75"/>
      <c r="F475" s="73"/>
      <c r="G475" s="74"/>
      <c r="I475" s="73"/>
      <c r="J475" s="74"/>
      <c r="M475" s="73"/>
      <c r="N475" s="74"/>
      <c r="S475" s="73"/>
      <c r="T475" s="74"/>
      <c r="U475" s="72"/>
      <c r="X475" s="73"/>
      <c r="Y475" s="74"/>
      <c r="Z475" s="72"/>
      <c r="AB475" s="73"/>
      <c r="AC475" s="74"/>
      <c r="AD475" s="72"/>
      <c r="AE475" s="73"/>
      <c r="AF475" s="74"/>
      <c r="AH475" s="73"/>
      <c r="AI475" s="74"/>
    </row>
    <row r="476" spans="1:35" ht="13.5" customHeight="1">
      <c r="A476" s="73"/>
      <c r="B476" s="74"/>
      <c r="D476" s="75"/>
      <c r="F476" s="73"/>
      <c r="G476" s="74"/>
      <c r="I476" s="73"/>
      <c r="J476" s="74"/>
      <c r="M476" s="73"/>
      <c r="N476" s="74"/>
      <c r="S476" s="73"/>
      <c r="T476" s="74"/>
      <c r="U476" s="72"/>
      <c r="X476" s="73"/>
      <c r="Y476" s="74"/>
      <c r="Z476" s="72"/>
      <c r="AB476" s="73"/>
      <c r="AC476" s="74"/>
      <c r="AD476" s="72"/>
      <c r="AE476" s="73"/>
      <c r="AF476" s="74"/>
      <c r="AH476" s="73"/>
      <c r="AI476" s="74"/>
    </row>
    <row r="477" spans="1:35" ht="13.5" customHeight="1">
      <c r="A477" s="73"/>
      <c r="B477" s="74"/>
      <c r="D477" s="75"/>
      <c r="F477" s="73"/>
      <c r="G477" s="74"/>
      <c r="I477" s="73"/>
      <c r="J477" s="74"/>
      <c r="M477" s="73"/>
      <c r="N477" s="74"/>
      <c r="S477" s="73"/>
      <c r="T477" s="74"/>
      <c r="U477" s="72"/>
      <c r="X477" s="73"/>
      <c r="Y477" s="74"/>
      <c r="Z477" s="72"/>
      <c r="AB477" s="73"/>
      <c r="AC477" s="74"/>
      <c r="AD477" s="72"/>
      <c r="AE477" s="73"/>
      <c r="AF477" s="74"/>
      <c r="AH477" s="73"/>
      <c r="AI477" s="74"/>
    </row>
    <row r="478" spans="1:35" ht="13.5" customHeight="1">
      <c r="A478" s="73"/>
      <c r="B478" s="74"/>
      <c r="D478" s="75"/>
      <c r="F478" s="73"/>
      <c r="G478" s="74"/>
      <c r="I478" s="73"/>
      <c r="J478" s="74"/>
      <c r="M478" s="73"/>
      <c r="N478" s="74"/>
      <c r="S478" s="73"/>
      <c r="T478" s="74"/>
      <c r="U478" s="72"/>
      <c r="X478" s="73"/>
      <c r="Y478" s="74"/>
      <c r="Z478" s="72"/>
      <c r="AB478" s="73"/>
      <c r="AC478" s="74"/>
      <c r="AD478" s="72"/>
      <c r="AE478" s="73"/>
      <c r="AF478" s="74"/>
      <c r="AH478" s="73"/>
      <c r="AI478" s="74"/>
    </row>
    <row r="479" spans="1:35" ht="13.5" customHeight="1">
      <c r="A479" s="73"/>
      <c r="B479" s="74"/>
      <c r="D479" s="75"/>
      <c r="F479" s="73"/>
      <c r="G479" s="74"/>
      <c r="I479" s="73"/>
      <c r="J479" s="74"/>
      <c r="M479" s="73"/>
      <c r="N479" s="74"/>
      <c r="S479" s="73"/>
      <c r="T479" s="74"/>
      <c r="U479" s="72"/>
      <c r="X479" s="73"/>
      <c r="Y479" s="74"/>
      <c r="Z479" s="72"/>
      <c r="AB479" s="73"/>
      <c r="AC479" s="74"/>
      <c r="AD479" s="72"/>
      <c r="AE479" s="73"/>
      <c r="AF479" s="74"/>
      <c r="AH479" s="73"/>
      <c r="AI479" s="74"/>
    </row>
    <row r="480" spans="1:35" ht="13.5" customHeight="1">
      <c r="A480" s="73"/>
      <c r="B480" s="74"/>
      <c r="D480" s="75"/>
      <c r="F480" s="73"/>
      <c r="G480" s="74"/>
      <c r="I480" s="73"/>
      <c r="J480" s="74"/>
      <c r="M480" s="73"/>
      <c r="N480" s="74"/>
      <c r="S480" s="73"/>
      <c r="T480" s="74"/>
      <c r="U480" s="72"/>
      <c r="X480" s="73"/>
      <c r="Y480" s="74"/>
      <c r="Z480" s="72"/>
      <c r="AB480" s="73"/>
      <c r="AC480" s="74"/>
      <c r="AD480" s="72"/>
      <c r="AE480" s="73"/>
      <c r="AF480" s="74"/>
      <c r="AH480" s="73"/>
      <c r="AI480" s="74"/>
    </row>
    <row r="481" spans="1:35" ht="13.5" customHeight="1">
      <c r="A481" s="73"/>
      <c r="B481" s="74"/>
      <c r="D481" s="75"/>
      <c r="F481" s="73"/>
      <c r="G481" s="74"/>
      <c r="I481" s="73"/>
      <c r="J481" s="74"/>
      <c r="M481" s="73"/>
      <c r="N481" s="74"/>
      <c r="S481" s="73"/>
      <c r="T481" s="74"/>
      <c r="U481" s="72"/>
      <c r="X481" s="73"/>
      <c r="Y481" s="74"/>
      <c r="Z481" s="72"/>
      <c r="AB481" s="73"/>
      <c r="AC481" s="74"/>
      <c r="AD481" s="72"/>
      <c r="AE481" s="73"/>
      <c r="AF481" s="74"/>
      <c r="AH481" s="73"/>
      <c r="AI481" s="74"/>
    </row>
    <row r="482" spans="1:35" ht="13.5" customHeight="1">
      <c r="A482" s="73"/>
      <c r="B482" s="74"/>
      <c r="D482" s="75"/>
      <c r="F482" s="73"/>
      <c r="G482" s="74"/>
      <c r="I482" s="73"/>
      <c r="J482" s="74"/>
      <c r="M482" s="73"/>
      <c r="N482" s="74"/>
      <c r="S482" s="73"/>
      <c r="T482" s="74"/>
      <c r="U482" s="72"/>
      <c r="X482" s="73"/>
      <c r="Y482" s="74"/>
      <c r="Z482" s="72"/>
      <c r="AB482" s="73"/>
      <c r="AC482" s="74"/>
      <c r="AD482" s="72"/>
      <c r="AE482" s="73"/>
      <c r="AF482" s="74"/>
      <c r="AH482" s="73"/>
      <c r="AI482" s="74"/>
    </row>
    <row r="483" spans="1:35" ht="13.5" customHeight="1">
      <c r="A483" s="73"/>
      <c r="B483" s="74"/>
      <c r="D483" s="75"/>
      <c r="F483" s="73"/>
      <c r="G483" s="74"/>
      <c r="I483" s="73"/>
      <c r="J483" s="74"/>
      <c r="M483" s="73"/>
      <c r="N483" s="74"/>
      <c r="S483" s="73"/>
      <c r="T483" s="74"/>
      <c r="U483" s="72"/>
      <c r="X483" s="73"/>
      <c r="Y483" s="74"/>
      <c r="Z483" s="72"/>
      <c r="AB483" s="73"/>
      <c r="AC483" s="74"/>
      <c r="AD483" s="72"/>
      <c r="AE483" s="73"/>
      <c r="AF483" s="74"/>
      <c r="AH483" s="73"/>
      <c r="AI483" s="74"/>
    </row>
    <row r="484" spans="1:35" ht="13.5" customHeight="1">
      <c r="A484" s="73"/>
      <c r="B484" s="74"/>
      <c r="D484" s="75"/>
      <c r="F484" s="73"/>
      <c r="G484" s="74"/>
      <c r="I484" s="73"/>
      <c r="J484" s="74"/>
      <c r="M484" s="73"/>
      <c r="N484" s="74"/>
      <c r="S484" s="73"/>
      <c r="T484" s="74"/>
      <c r="U484" s="72"/>
      <c r="X484" s="73"/>
      <c r="Y484" s="74"/>
      <c r="Z484" s="72"/>
      <c r="AB484" s="73"/>
      <c r="AC484" s="74"/>
      <c r="AD484" s="72"/>
      <c r="AE484" s="73"/>
      <c r="AF484" s="74"/>
      <c r="AH484" s="73"/>
      <c r="AI484" s="74"/>
    </row>
    <row r="485" spans="1:35" ht="13.5" customHeight="1">
      <c r="A485" s="73"/>
      <c r="B485" s="74"/>
      <c r="D485" s="75"/>
      <c r="F485" s="73"/>
      <c r="G485" s="74"/>
      <c r="I485" s="73"/>
      <c r="J485" s="74"/>
      <c r="M485" s="73"/>
      <c r="N485" s="74"/>
      <c r="S485" s="73"/>
      <c r="T485" s="74"/>
      <c r="U485" s="72"/>
      <c r="X485" s="73"/>
      <c r="Y485" s="74"/>
      <c r="Z485" s="72"/>
      <c r="AB485" s="73"/>
      <c r="AC485" s="74"/>
      <c r="AD485" s="72"/>
      <c r="AE485" s="73"/>
      <c r="AF485" s="74"/>
      <c r="AH485" s="73"/>
      <c r="AI485" s="74"/>
    </row>
    <row r="486" spans="1:35" ht="13.5" customHeight="1">
      <c r="A486" s="73"/>
      <c r="B486" s="74"/>
      <c r="D486" s="75"/>
      <c r="F486" s="73"/>
      <c r="G486" s="74"/>
      <c r="I486" s="73"/>
      <c r="J486" s="74"/>
      <c r="M486" s="73"/>
      <c r="N486" s="74"/>
      <c r="S486" s="73"/>
      <c r="T486" s="74"/>
      <c r="U486" s="72"/>
      <c r="X486" s="73"/>
      <c r="Y486" s="74"/>
      <c r="Z486" s="72"/>
      <c r="AB486" s="73"/>
      <c r="AC486" s="74"/>
      <c r="AD486" s="72"/>
      <c r="AE486" s="73"/>
      <c r="AF486" s="74"/>
      <c r="AH486" s="73"/>
      <c r="AI486" s="74"/>
    </row>
    <row r="487" spans="1:35" ht="13.5" customHeight="1">
      <c r="A487" s="73"/>
      <c r="B487" s="74"/>
      <c r="D487" s="75"/>
      <c r="F487" s="73"/>
      <c r="G487" s="74"/>
      <c r="I487" s="73"/>
      <c r="J487" s="74"/>
      <c r="M487" s="73"/>
      <c r="N487" s="74"/>
      <c r="S487" s="73"/>
      <c r="T487" s="74"/>
      <c r="U487" s="72"/>
      <c r="X487" s="73"/>
      <c r="Y487" s="74"/>
      <c r="Z487" s="72"/>
      <c r="AB487" s="73"/>
      <c r="AC487" s="74"/>
      <c r="AD487" s="72"/>
      <c r="AE487" s="73"/>
      <c r="AF487" s="74"/>
      <c r="AH487" s="73"/>
      <c r="AI487" s="74"/>
    </row>
    <row r="488" spans="1:35" ht="13.5" customHeight="1">
      <c r="A488" s="73"/>
      <c r="B488" s="74"/>
      <c r="D488" s="75"/>
      <c r="F488" s="73"/>
      <c r="G488" s="74"/>
      <c r="I488" s="73"/>
      <c r="J488" s="74"/>
      <c r="M488" s="73"/>
      <c r="N488" s="74"/>
      <c r="S488" s="73"/>
      <c r="T488" s="74"/>
      <c r="U488" s="72"/>
      <c r="X488" s="73"/>
      <c r="Y488" s="74"/>
      <c r="Z488" s="72"/>
      <c r="AB488" s="73"/>
      <c r="AC488" s="74"/>
      <c r="AD488" s="72"/>
      <c r="AE488" s="73"/>
      <c r="AF488" s="74"/>
      <c r="AH488" s="73"/>
      <c r="AI488" s="74"/>
    </row>
    <row r="489" spans="1:35" ht="13.5" customHeight="1">
      <c r="A489" s="73"/>
      <c r="B489" s="74"/>
      <c r="D489" s="75"/>
      <c r="F489" s="73"/>
      <c r="G489" s="74"/>
      <c r="I489" s="73"/>
      <c r="J489" s="74"/>
      <c r="M489" s="73"/>
      <c r="N489" s="74"/>
      <c r="S489" s="73"/>
      <c r="T489" s="74"/>
      <c r="U489" s="72"/>
      <c r="X489" s="73"/>
      <c r="Y489" s="74"/>
      <c r="Z489" s="72"/>
      <c r="AB489" s="73"/>
      <c r="AC489" s="74"/>
      <c r="AD489" s="72"/>
      <c r="AE489" s="73"/>
      <c r="AF489" s="74"/>
      <c r="AH489" s="73"/>
      <c r="AI489" s="74"/>
    </row>
    <row r="490" spans="1:35" ht="13.5" customHeight="1">
      <c r="A490" s="73"/>
      <c r="B490" s="74"/>
      <c r="D490" s="75"/>
      <c r="F490" s="73"/>
      <c r="G490" s="74"/>
      <c r="I490" s="73"/>
      <c r="J490" s="74"/>
      <c r="M490" s="73"/>
      <c r="N490" s="74"/>
      <c r="S490" s="73"/>
      <c r="T490" s="74"/>
      <c r="U490" s="72"/>
      <c r="X490" s="73"/>
      <c r="Y490" s="74"/>
      <c r="Z490" s="72"/>
      <c r="AB490" s="73"/>
      <c r="AC490" s="74"/>
      <c r="AD490" s="72"/>
      <c r="AE490" s="73"/>
      <c r="AF490" s="74"/>
      <c r="AH490" s="73"/>
      <c r="AI490" s="74"/>
    </row>
    <row r="491" spans="1:35" ht="13.5" customHeight="1">
      <c r="A491" s="73"/>
      <c r="B491" s="74"/>
      <c r="D491" s="75"/>
      <c r="F491" s="73"/>
      <c r="G491" s="74"/>
      <c r="I491" s="73"/>
      <c r="J491" s="74"/>
      <c r="M491" s="73"/>
      <c r="N491" s="74"/>
      <c r="S491" s="73"/>
      <c r="T491" s="74"/>
      <c r="U491" s="72"/>
      <c r="X491" s="73"/>
      <c r="Y491" s="74"/>
      <c r="Z491" s="72"/>
      <c r="AB491" s="73"/>
      <c r="AC491" s="74"/>
      <c r="AD491" s="72"/>
      <c r="AE491" s="73"/>
      <c r="AF491" s="74"/>
      <c r="AH491" s="73"/>
      <c r="AI491" s="74"/>
    </row>
    <row r="492" spans="1:35" ht="13.5" customHeight="1">
      <c r="A492" s="73"/>
      <c r="B492" s="74"/>
      <c r="D492" s="75"/>
      <c r="F492" s="73"/>
      <c r="G492" s="74"/>
      <c r="I492" s="73"/>
      <c r="J492" s="74"/>
      <c r="M492" s="73"/>
      <c r="N492" s="74"/>
      <c r="S492" s="73"/>
      <c r="T492" s="74"/>
      <c r="U492" s="72"/>
      <c r="X492" s="73"/>
      <c r="Y492" s="74"/>
      <c r="Z492" s="72"/>
      <c r="AB492" s="73"/>
      <c r="AC492" s="74"/>
      <c r="AD492" s="72"/>
      <c r="AE492" s="73"/>
      <c r="AF492" s="74"/>
      <c r="AH492" s="73"/>
      <c r="AI492" s="74"/>
    </row>
    <row r="493" spans="1:35" ht="13.5" customHeight="1">
      <c r="A493" s="73"/>
      <c r="B493" s="74"/>
      <c r="D493" s="75"/>
      <c r="F493" s="73"/>
      <c r="G493" s="74"/>
      <c r="I493" s="73"/>
      <c r="J493" s="74"/>
      <c r="M493" s="73"/>
      <c r="N493" s="74"/>
      <c r="S493" s="73"/>
      <c r="T493" s="74"/>
      <c r="U493" s="72"/>
      <c r="X493" s="73"/>
      <c r="Y493" s="74"/>
      <c r="Z493" s="72"/>
      <c r="AB493" s="73"/>
      <c r="AC493" s="74"/>
      <c r="AD493" s="72"/>
      <c r="AE493" s="73"/>
      <c r="AF493" s="74"/>
      <c r="AH493" s="73"/>
      <c r="AI493" s="74"/>
    </row>
    <row r="494" spans="1:35" ht="13.5" customHeight="1">
      <c r="A494" s="73"/>
      <c r="B494" s="74"/>
      <c r="D494" s="75"/>
      <c r="F494" s="73"/>
      <c r="G494" s="74"/>
      <c r="I494" s="73"/>
      <c r="J494" s="74"/>
      <c r="M494" s="73"/>
      <c r="N494" s="74"/>
      <c r="S494" s="73"/>
      <c r="T494" s="74"/>
      <c r="U494" s="72"/>
      <c r="X494" s="73"/>
      <c r="Y494" s="74"/>
      <c r="Z494" s="72"/>
      <c r="AB494" s="73"/>
      <c r="AC494" s="74"/>
      <c r="AD494" s="72"/>
      <c r="AE494" s="73"/>
      <c r="AF494" s="74"/>
      <c r="AH494" s="73"/>
      <c r="AI494" s="74"/>
    </row>
    <row r="495" spans="1:35" ht="13.5" customHeight="1">
      <c r="A495" s="73"/>
      <c r="B495" s="74"/>
      <c r="D495" s="75"/>
      <c r="F495" s="73"/>
      <c r="G495" s="74"/>
      <c r="I495" s="73"/>
      <c r="J495" s="74"/>
      <c r="M495" s="73"/>
      <c r="N495" s="74"/>
      <c r="S495" s="73"/>
      <c r="T495" s="74"/>
      <c r="U495" s="72"/>
      <c r="X495" s="73"/>
      <c r="Y495" s="74"/>
      <c r="Z495" s="72"/>
      <c r="AB495" s="73"/>
      <c r="AC495" s="74"/>
      <c r="AD495" s="72"/>
      <c r="AE495" s="73"/>
      <c r="AF495" s="74"/>
      <c r="AH495" s="73"/>
      <c r="AI495" s="74"/>
    </row>
    <row r="496" spans="1:35" ht="13.5" customHeight="1">
      <c r="A496" s="73"/>
      <c r="B496" s="74"/>
      <c r="D496" s="75"/>
      <c r="F496" s="73"/>
      <c r="G496" s="74"/>
      <c r="I496" s="73"/>
      <c r="J496" s="74"/>
      <c r="M496" s="73"/>
      <c r="N496" s="74"/>
      <c r="S496" s="73"/>
      <c r="T496" s="74"/>
      <c r="U496" s="72"/>
      <c r="X496" s="73"/>
      <c r="Y496" s="74"/>
      <c r="Z496" s="72"/>
      <c r="AB496" s="73"/>
      <c r="AC496" s="74"/>
      <c r="AD496" s="72"/>
      <c r="AE496" s="73"/>
      <c r="AF496" s="74"/>
      <c r="AH496" s="73"/>
      <c r="AI496" s="74"/>
    </row>
    <row r="497" spans="1:35" ht="13.5" customHeight="1">
      <c r="A497" s="73"/>
      <c r="B497" s="74"/>
      <c r="D497" s="75"/>
      <c r="F497" s="73"/>
      <c r="G497" s="74"/>
      <c r="I497" s="73"/>
      <c r="J497" s="74"/>
      <c r="M497" s="73"/>
      <c r="N497" s="74"/>
      <c r="S497" s="73"/>
      <c r="T497" s="74"/>
      <c r="U497" s="72"/>
      <c r="X497" s="73"/>
      <c r="Y497" s="74"/>
      <c r="Z497" s="72"/>
      <c r="AB497" s="73"/>
      <c r="AC497" s="74"/>
      <c r="AD497" s="72"/>
      <c r="AE497" s="73"/>
      <c r="AF497" s="74"/>
      <c r="AH497" s="73"/>
      <c r="AI497" s="74"/>
    </row>
    <row r="498" spans="1:35" ht="13.5" customHeight="1">
      <c r="A498" s="73"/>
      <c r="B498" s="74"/>
      <c r="D498" s="75"/>
      <c r="F498" s="73"/>
      <c r="G498" s="74"/>
      <c r="I498" s="73"/>
      <c r="J498" s="74"/>
      <c r="M498" s="73"/>
      <c r="N498" s="74"/>
      <c r="S498" s="73"/>
      <c r="T498" s="74"/>
      <c r="U498" s="72"/>
      <c r="X498" s="73"/>
      <c r="Y498" s="74"/>
      <c r="Z498" s="72"/>
      <c r="AB498" s="73"/>
      <c r="AC498" s="74"/>
      <c r="AD498" s="72"/>
      <c r="AE498" s="73"/>
      <c r="AF498" s="74"/>
      <c r="AH498" s="73"/>
      <c r="AI498" s="74"/>
    </row>
    <row r="499" spans="1:35" ht="13.5" customHeight="1">
      <c r="A499" s="73"/>
      <c r="B499" s="74"/>
      <c r="D499" s="75"/>
      <c r="F499" s="73"/>
      <c r="G499" s="74"/>
      <c r="I499" s="73"/>
      <c r="J499" s="74"/>
      <c r="M499" s="73"/>
      <c r="N499" s="74"/>
      <c r="S499" s="73"/>
      <c r="T499" s="74"/>
      <c r="U499" s="72"/>
      <c r="X499" s="73"/>
      <c r="Y499" s="74"/>
      <c r="Z499" s="72"/>
      <c r="AB499" s="73"/>
      <c r="AC499" s="74"/>
      <c r="AD499" s="72"/>
      <c r="AE499" s="73"/>
      <c r="AF499" s="74"/>
      <c r="AH499" s="73"/>
      <c r="AI499" s="74"/>
    </row>
    <row r="500" spans="1:35" ht="13.5" customHeight="1">
      <c r="A500" s="73"/>
      <c r="B500" s="74"/>
      <c r="D500" s="75"/>
      <c r="F500" s="73"/>
      <c r="G500" s="74"/>
      <c r="I500" s="73"/>
      <c r="J500" s="74"/>
      <c r="M500" s="73"/>
      <c r="N500" s="74"/>
      <c r="S500" s="73"/>
      <c r="T500" s="74"/>
      <c r="U500" s="72"/>
      <c r="X500" s="73"/>
      <c r="Y500" s="74"/>
      <c r="Z500" s="72"/>
      <c r="AB500" s="73"/>
      <c r="AC500" s="74"/>
      <c r="AD500" s="72"/>
      <c r="AE500" s="73"/>
      <c r="AF500" s="74"/>
      <c r="AH500" s="73"/>
      <c r="AI500" s="74"/>
    </row>
    <row r="501" spans="1:35" ht="13.5" customHeight="1">
      <c r="A501" s="73"/>
      <c r="B501" s="74"/>
      <c r="D501" s="75"/>
      <c r="F501" s="73"/>
      <c r="G501" s="74"/>
      <c r="I501" s="73"/>
      <c r="J501" s="74"/>
      <c r="M501" s="73"/>
      <c r="N501" s="74"/>
      <c r="S501" s="73"/>
      <c r="T501" s="74"/>
      <c r="U501" s="72"/>
      <c r="X501" s="73"/>
      <c r="Y501" s="74"/>
      <c r="Z501" s="72"/>
      <c r="AB501" s="73"/>
      <c r="AC501" s="74"/>
      <c r="AD501" s="72"/>
      <c r="AE501" s="73"/>
      <c r="AF501" s="74"/>
      <c r="AH501" s="73"/>
      <c r="AI501" s="74"/>
    </row>
    <row r="502" spans="1:35" ht="13.5" customHeight="1">
      <c r="A502" s="73"/>
      <c r="B502" s="74"/>
      <c r="D502" s="75"/>
      <c r="F502" s="73"/>
      <c r="G502" s="74"/>
      <c r="I502" s="73"/>
      <c r="J502" s="74"/>
      <c r="M502" s="73"/>
      <c r="N502" s="74"/>
      <c r="S502" s="73"/>
      <c r="T502" s="74"/>
      <c r="U502" s="72"/>
      <c r="X502" s="73"/>
      <c r="Y502" s="74"/>
      <c r="Z502" s="72"/>
      <c r="AB502" s="73"/>
      <c r="AC502" s="74"/>
      <c r="AD502" s="72"/>
      <c r="AE502" s="73"/>
      <c r="AF502" s="74"/>
      <c r="AH502" s="73"/>
      <c r="AI502" s="74"/>
    </row>
    <row r="503" spans="1:35" ht="13.5" customHeight="1">
      <c r="A503" s="73"/>
      <c r="B503" s="74"/>
      <c r="D503" s="75"/>
      <c r="F503" s="73"/>
      <c r="G503" s="74"/>
      <c r="I503" s="73"/>
      <c r="J503" s="74"/>
      <c r="M503" s="73"/>
      <c r="N503" s="74"/>
      <c r="S503" s="73"/>
      <c r="T503" s="74"/>
      <c r="U503" s="72"/>
      <c r="X503" s="73"/>
      <c r="Y503" s="74"/>
      <c r="Z503" s="72"/>
      <c r="AB503" s="73"/>
      <c r="AC503" s="74"/>
      <c r="AD503" s="72"/>
      <c r="AE503" s="73"/>
      <c r="AF503" s="74"/>
      <c r="AH503" s="73"/>
      <c r="AI503" s="74"/>
    </row>
    <row r="504" spans="1:35" ht="13.5" customHeight="1">
      <c r="A504" s="73"/>
      <c r="B504" s="74"/>
      <c r="D504" s="75"/>
      <c r="F504" s="73"/>
      <c r="G504" s="74"/>
      <c r="I504" s="73"/>
      <c r="J504" s="74"/>
      <c r="M504" s="73"/>
      <c r="N504" s="74"/>
      <c r="S504" s="73"/>
      <c r="T504" s="74"/>
      <c r="U504" s="72"/>
      <c r="X504" s="73"/>
      <c r="Y504" s="74"/>
      <c r="Z504" s="72"/>
      <c r="AB504" s="73"/>
      <c r="AC504" s="74"/>
      <c r="AD504" s="72"/>
      <c r="AE504" s="73"/>
      <c r="AF504" s="74"/>
      <c r="AH504" s="73"/>
      <c r="AI504" s="74"/>
    </row>
    <row r="505" spans="1:35" ht="13.5" customHeight="1">
      <c r="A505" s="73"/>
      <c r="B505" s="74"/>
      <c r="D505" s="75"/>
      <c r="F505" s="73"/>
      <c r="G505" s="74"/>
      <c r="I505" s="73"/>
      <c r="J505" s="74"/>
      <c r="M505" s="73"/>
      <c r="N505" s="74"/>
      <c r="S505" s="73"/>
      <c r="T505" s="74"/>
      <c r="U505" s="72"/>
      <c r="X505" s="73"/>
      <c r="Y505" s="74"/>
      <c r="Z505" s="72"/>
      <c r="AB505" s="73"/>
      <c r="AC505" s="74"/>
      <c r="AD505" s="72"/>
      <c r="AE505" s="73"/>
      <c r="AF505" s="74"/>
      <c r="AH505" s="73"/>
      <c r="AI505" s="74"/>
    </row>
    <row r="506" spans="1:35" ht="13.5" customHeight="1">
      <c r="A506" s="73"/>
      <c r="B506" s="74"/>
      <c r="D506" s="75"/>
      <c r="F506" s="73"/>
      <c r="G506" s="74"/>
      <c r="I506" s="73"/>
      <c r="J506" s="74"/>
      <c r="M506" s="73"/>
      <c r="N506" s="74"/>
      <c r="S506" s="73"/>
      <c r="T506" s="74"/>
      <c r="U506" s="72"/>
      <c r="X506" s="73"/>
      <c r="Y506" s="74"/>
      <c r="Z506" s="72"/>
      <c r="AB506" s="73"/>
      <c r="AC506" s="74"/>
      <c r="AD506" s="72"/>
      <c r="AE506" s="73"/>
      <c r="AF506" s="74"/>
      <c r="AH506" s="73"/>
      <c r="AI506" s="74"/>
    </row>
    <row r="507" spans="1:35" ht="13.5" customHeight="1">
      <c r="A507" s="73"/>
      <c r="B507" s="74"/>
      <c r="D507" s="75"/>
      <c r="F507" s="73"/>
      <c r="G507" s="74"/>
      <c r="I507" s="73"/>
      <c r="J507" s="74"/>
      <c r="M507" s="73"/>
      <c r="N507" s="74"/>
      <c r="S507" s="73"/>
      <c r="T507" s="74"/>
      <c r="U507" s="72"/>
      <c r="X507" s="73"/>
      <c r="Y507" s="74"/>
      <c r="Z507" s="72"/>
      <c r="AB507" s="73"/>
      <c r="AC507" s="74"/>
      <c r="AD507" s="72"/>
      <c r="AE507" s="73"/>
      <c r="AF507" s="74"/>
      <c r="AH507" s="73"/>
      <c r="AI507" s="74"/>
    </row>
    <row r="508" spans="1:35" ht="13.5" customHeight="1">
      <c r="A508" s="73"/>
      <c r="B508" s="74"/>
      <c r="D508" s="75"/>
      <c r="F508" s="73"/>
      <c r="G508" s="74"/>
      <c r="I508" s="73"/>
      <c r="J508" s="74"/>
      <c r="M508" s="73"/>
      <c r="N508" s="74"/>
      <c r="S508" s="73"/>
      <c r="T508" s="74"/>
      <c r="U508" s="72"/>
      <c r="X508" s="73"/>
      <c r="Y508" s="74"/>
      <c r="Z508" s="72"/>
      <c r="AB508" s="73"/>
      <c r="AC508" s="74"/>
      <c r="AD508" s="72"/>
      <c r="AE508" s="73"/>
      <c r="AF508" s="74"/>
      <c r="AH508" s="73"/>
      <c r="AI508" s="74"/>
    </row>
    <row r="509" spans="1:35" ht="13.5" customHeight="1">
      <c r="A509" s="73"/>
      <c r="B509" s="74"/>
      <c r="D509" s="75"/>
      <c r="F509" s="73"/>
      <c r="G509" s="74"/>
      <c r="I509" s="73"/>
      <c r="J509" s="74"/>
      <c r="M509" s="73"/>
      <c r="N509" s="74"/>
      <c r="S509" s="73"/>
      <c r="T509" s="74"/>
      <c r="U509" s="72"/>
      <c r="X509" s="73"/>
      <c r="Y509" s="74"/>
      <c r="Z509" s="72"/>
      <c r="AB509" s="73"/>
      <c r="AC509" s="74"/>
      <c r="AD509" s="72"/>
      <c r="AE509" s="73"/>
      <c r="AF509" s="74"/>
      <c r="AH509" s="73"/>
      <c r="AI509" s="74"/>
    </row>
    <row r="510" spans="1:35" ht="13.5" customHeight="1">
      <c r="A510" s="73"/>
      <c r="B510" s="74"/>
      <c r="D510" s="75"/>
      <c r="F510" s="73"/>
      <c r="G510" s="74"/>
      <c r="I510" s="73"/>
      <c r="J510" s="74"/>
      <c r="M510" s="73"/>
      <c r="N510" s="74"/>
      <c r="S510" s="73"/>
      <c r="T510" s="74"/>
      <c r="U510" s="72"/>
      <c r="X510" s="73"/>
      <c r="Y510" s="74"/>
      <c r="Z510" s="72"/>
      <c r="AB510" s="73"/>
      <c r="AC510" s="74"/>
      <c r="AD510" s="72"/>
      <c r="AE510" s="73"/>
      <c r="AF510" s="74"/>
      <c r="AH510" s="73"/>
      <c r="AI510" s="74"/>
    </row>
    <row r="511" spans="1:35" ht="13.5" customHeight="1">
      <c r="A511" s="73"/>
      <c r="B511" s="74"/>
      <c r="D511" s="75"/>
      <c r="F511" s="73"/>
      <c r="G511" s="74"/>
      <c r="I511" s="73"/>
      <c r="J511" s="74"/>
      <c r="M511" s="73"/>
      <c r="N511" s="74"/>
      <c r="S511" s="73"/>
      <c r="T511" s="74"/>
      <c r="U511" s="72"/>
      <c r="X511" s="73"/>
      <c r="Y511" s="74"/>
      <c r="Z511" s="72"/>
      <c r="AB511" s="73"/>
      <c r="AC511" s="74"/>
      <c r="AD511" s="72"/>
      <c r="AE511" s="73"/>
      <c r="AF511" s="74"/>
      <c r="AH511" s="73"/>
      <c r="AI511" s="74"/>
    </row>
    <row r="512" spans="1:35" ht="13.5" customHeight="1">
      <c r="A512" s="73"/>
      <c r="B512" s="74"/>
      <c r="D512" s="75"/>
      <c r="F512" s="73"/>
      <c r="G512" s="74"/>
      <c r="I512" s="73"/>
      <c r="J512" s="74"/>
      <c r="M512" s="73"/>
      <c r="N512" s="74"/>
      <c r="S512" s="73"/>
      <c r="T512" s="74"/>
      <c r="U512" s="72"/>
      <c r="X512" s="73"/>
      <c r="Y512" s="74"/>
      <c r="Z512" s="72"/>
      <c r="AB512" s="73"/>
      <c r="AC512" s="74"/>
      <c r="AD512" s="72"/>
      <c r="AE512" s="73"/>
      <c r="AF512" s="74"/>
      <c r="AH512" s="73"/>
      <c r="AI512" s="74"/>
    </row>
    <row r="513" spans="1:35" ht="13.5" customHeight="1">
      <c r="A513" s="73"/>
      <c r="B513" s="74"/>
      <c r="D513" s="75"/>
      <c r="F513" s="73"/>
      <c r="G513" s="74"/>
      <c r="I513" s="73"/>
      <c r="J513" s="74"/>
      <c r="M513" s="73"/>
      <c r="N513" s="74"/>
      <c r="S513" s="73"/>
      <c r="T513" s="74"/>
      <c r="U513" s="72"/>
      <c r="X513" s="73"/>
      <c r="Y513" s="74"/>
      <c r="Z513" s="72"/>
      <c r="AB513" s="73"/>
      <c r="AC513" s="74"/>
      <c r="AD513" s="72"/>
      <c r="AE513" s="73"/>
      <c r="AF513" s="74"/>
      <c r="AH513" s="73"/>
      <c r="AI513" s="74"/>
    </row>
    <row r="514" spans="1:35" ht="13.5" customHeight="1">
      <c r="A514" s="73"/>
      <c r="B514" s="74"/>
      <c r="D514" s="75"/>
      <c r="F514" s="73"/>
      <c r="G514" s="74"/>
      <c r="I514" s="73"/>
      <c r="J514" s="74"/>
      <c r="M514" s="73"/>
      <c r="N514" s="74"/>
      <c r="S514" s="73"/>
      <c r="T514" s="74"/>
      <c r="U514" s="72"/>
      <c r="X514" s="73"/>
      <c r="Y514" s="74"/>
      <c r="Z514" s="72"/>
      <c r="AB514" s="73"/>
      <c r="AC514" s="74"/>
      <c r="AD514" s="72"/>
      <c r="AE514" s="73"/>
      <c r="AF514" s="74"/>
      <c r="AH514" s="73"/>
      <c r="AI514" s="74"/>
    </row>
    <row r="515" spans="1:35" ht="13.5" customHeight="1">
      <c r="A515" s="73"/>
      <c r="B515" s="74"/>
      <c r="D515" s="75"/>
      <c r="F515" s="73"/>
      <c r="G515" s="74"/>
      <c r="I515" s="73"/>
      <c r="J515" s="74"/>
      <c r="M515" s="73"/>
      <c r="N515" s="74"/>
      <c r="S515" s="73"/>
      <c r="T515" s="74"/>
      <c r="U515" s="72"/>
      <c r="X515" s="73"/>
      <c r="Y515" s="74"/>
      <c r="Z515" s="72"/>
      <c r="AB515" s="73"/>
      <c r="AC515" s="74"/>
      <c r="AD515" s="72"/>
      <c r="AE515" s="73"/>
      <c r="AF515" s="74"/>
      <c r="AH515" s="73"/>
      <c r="AI515" s="74"/>
    </row>
    <row r="516" spans="1:35" ht="13.5" customHeight="1">
      <c r="A516" s="73"/>
      <c r="B516" s="74"/>
      <c r="D516" s="75"/>
      <c r="F516" s="73"/>
      <c r="G516" s="74"/>
      <c r="I516" s="73"/>
      <c r="J516" s="74"/>
      <c r="M516" s="73"/>
      <c r="N516" s="74"/>
      <c r="S516" s="73"/>
      <c r="T516" s="74"/>
      <c r="U516" s="72"/>
      <c r="X516" s="73"/>
      <c r="Y516" s="74"/>
      <c r="Z516" s="72"/>
      <c r="AB516" s="73"/>
      <c r="AC516" s="74"/>
      <c r="AD516" s="72"/>
      <c r="AE516" s="73"/>
      <c r="AF516" s="74"/>
      <c r="AH516" s="73"/>
      <c r="AI516" s="74"/>
    </row>
    <row r="517" spans="1:35" ht="13.5" customHeight="1">
      <c r="A517" s="73"/>
      <c r="B517" s="74"/>
      <c r="D517" s="75"/>
      <c r="F517" s="73"/>
      <c r="G517" s="74"/>
      <c r="I517" s="73"/>
      <c r="J517" s="74"/>
      <c r="M517" s="73"/>
      <c r="N517" s="74"/>
      <c r="S517" s="73"/>
      <c r="T517" s="74"/>
      <c r="U517" s="72"/>
      <c r="X517" s="73"/>
      <c r="Y517" s="74"/>
      <c r="Z517" s="72"/>
      <c r="AB517" s="73"/>
      <c r="AC517" s="74"/>
      <c r="AD517" s="72"/>
      <c r="AE517" s="73"/>
      <c r="AF517" s="74"/>
      <c r="AH517" s="73"/>
      <c r="AI517" s="74"/>
    </row>
    <row r="518" spans="1:35" ht="13.5" customHeight="1">
      <c r="A518" s="73"/>
      <c r="B518" s="74"/>
      <c r="D518" s="75"/>
      <c r="F518" s="73"/>
      <c r="G518" s="74"/>
      <c r="I518" s="73"/>
      <c r="J518" s="74"/>
      <c r="M518" s="73"/>
      <c r="N518" s="74"/>
      <c r="S518" s="73"/>
      <c r="T518" s="74"/>
      <c r="U518" s="72"/>
      <c r="X518" s="73"/>
      <c r="Y518" s="74"/>
      <c r="Z518" s="72"/>
      <c r="AB518" s="73"/>
      <c r="AC518" s="74"/>
      <c r="AD518" s="72"/>
      <c r="AE518" s="73"/>
      <c r="AF518" s="74"/>
      <c r="AH518" s="73"/>
      <c r="AI518" s="74"/>
    </row>
    <row r="519" spans="1:35" ht="13.5" customHeight="1">
      <c r="A519" s="73"/>
      <c r="B519" s="74"/>
      <c r="D519" s="75"/>
      <c r="F519" s="73"/>
      <c r="G519" s="74"/>
      <c r="I519" s="73"/>
      <c r="J519" s="74"/>
      <c r="M519" s="73"/>
      <c r="N519" s="74"/>
      <c r="S519" s="73"/>
      <c r="T519" s="74"/>
      <c r="U519" s="72"/>
      <c r="X519" s="73"/>
      <c r="Y519" s="74"/>
      <c r="Z519" s="72"/>
      <c r="AB519" s="73"/>
      <c r="AC519" s="74"/>
      <c r="AD519" s="72"/>
      <c r="AE519" s="73"/>
      <c r="AF519" s="74"/>
      <c r="AH519" s="73"/>
      <c r="AI519" s="74"/>
    </row>
    <row r="520" spans="1:35" ht="13.5" customHeight="1">
      <c r="A520" s="73"/>
      <c r="B520" s="74"/>
      <c r="D520" s="75"/>
      <c r="F520" s="73"/>
      <c r="G520" s="74"/>
      <c r="I520" s="73"/>
      <c r="J520" s="74"/>
      <c r="M520" s="73"/>
      <c r="N520" s="74"/>
      <c r="S520" s="73"/>
      <c r="T520" s="74"/>
      <c r="U520" s="72"/>
      <c r="X520" s="73"/>
      <c r="Y520" s="74"/>
      <c r="Z520" s="72"/>
      <c r="AB520" s="73"/>
      <c r="AC520" s="74"/>
      <c r="AD520" s="72"/>
      <c r="AE520" s="73"/>
      <c r="AF520" s="74"/>
      <c r="AH520" s="73"/>
      <c r="AI520" s="74"/>
    </row>
    <row r="521" spans="1:35" ht="13.5" customHeight="1">
      <c r="A521" s="73"/>
      <c r="B521" s="74"/>
      <c r="D521" s="75"/>
      <c r="F521" s="73"/>
      <c r="G521" s="74"/>
      <c r="I521" s="73"/>
      <c r="J521" s="74"/>
      <c r="M521" s="73"/>
      <c r="N521" s="74"/>
      <c r="S521" s="73"/>
      <c r="T521" s="74"/>
      <c r="U521" s="72"/>
      <c r="X521" s="73"/>
      <c r="Y521" s="74"/>
      <c r="Z521" s="72"/>
      <c r="AB521" s="73"/>
      <c r="AC521" s="74"/>
      <c r="AD521" s="72"/>
      <c r="AE521" s="73"/>
      <c r="AF521" s="74"/>
      <c r="AH521" s="73"/>
      <c r="AI521" s="74"/>
    </row>
    <row r="522" spans="1:35" ht="13.5" customHeight="1">
      <c r="A522" s="73"/>
      <c r="B522" s="74"/>
      <c r="D522" s="75"/>
      <c r="F522" s="73"/>
      <c r="G522" s="74"/>
      <c r="I522" s="73"/>
      <c r="J522" s="74"/>
      <c r="M522" s="73"/>
      <c r="N522" s="74"/>
      <c r="S522" s="73"/>
      <c r="T522" s="74"/>
      <c r="U522" s="72"/>
      <c r="X522" s="73"/>
      <c r="Y522" s="74"/>
      <c r="Z522" s="72"/>
      <c r="AB522" s="73"/>
      <c r="AC522" s="74"/>
      <c r="AD522" s="72"/>
      <c r="AE522" s="73"/>
      <c r="AF522" s="74"/>
      <c r="AH522" s="73"/>
      <c r="AI522" s="74"/>
    </row>
    <row r="523" spans="1:35" ht="13.5" customHeight="1">
      <c r="A523" s="73"/>
      <c r="B523" s="74"/>
      <c r="D523" s="75"/>
      <c r="F523" s="73"/>
      <c r="G523" s="74"/>
      <c r="I523" s="73"/>
      <c r="J523" s="74"/>
      <c r="M523" s="73"/>
      <c r="N523" s="74"/>
      <c r="S523" s="73"/>
      <c r="T523" s="74"/>
      <c r="U523" s="72"/>
      <c r="X523" s="73"/>
      <c r="Y523" s="74"/>
      <c r="Z523" s="72"/>
      <c r="AB523" s="73"/>
      <c r="AC523" s="74"/>
      <c r="AD523" s="72"/>
      <c r="AE523" s="73"/>
      <c r="AF523" s="74"/>
      <c r="AH523" s="73"/>
      <c r="AI523" s="74"/>
    </row>
    <row r="524" spans="1:35" ht="13.5" customHeight="1">
      <c r="A524" s="73"/>
      <c r="B524" s="74"/>
      <c r="D524" s="75"/>
      <c r="F524" s="73"/>
      <c r="G524" s="74"/>
      <c r="I524" s="73"/>
      <c r="J524" s="74"/>
      <c r="M524" s="73"/>
      <c r="N524" s="74"/>
      <c r="S524" s="73"/>
      <c r="T524" s="74"/>
      <c r="U524" s="72"/>
      <c r="X524" s="73"/>
      <c r="Y524" s="74"/>
      <c r="Z524" s="72"/>
      <c r="AB524" s="73"/>
      <c r="AC524" s="74"/>
      <c r="AD524" s="72"/>
      <c r="AE524" s="73"/>
      <c r="AF524" s="74"/>
      <c r="AH524" s="73"/>
      <c r="AI524" s="74"/>
    </row>
    <row r="525" spans="1:35" ht="13.5" customHeight="1">
      <c r="A525" s="73"/>
      <c r="B525" s="74"/>
      <c r="D525" s="75"/>
      <c r="F525" s="73"/>
      <c r="G525" s="74"/>
      <c r="I525" s="73"/>
      <c r="J525" s="74"/>
      <c r="M525" s="73"/>
      <c r="N525" s="74"/>
      <c r="S525" s="73"/>
      <c r="T525" s="74"/>
      <c r="U525" s="72"/>
      <c r="X525" s="73"/>
      <c r="Y525" s="74"/>
      <c r="Z525" s="72"/>
      <c r="AB525" s="73"/>
      <c r="AC525" s="74"/>
      <c r="AD525" s="72"/>
      <c r="AE525" s="73"/>
      <c r="AF525" s="74"/>
      <c r="AH525" s="73"/>
      <c r="AI525" s="74"/>
    </row>
    <row r="526" spans="1:35" ht="13.5" customHeight="1">
      <c r="A526" s="73"/>
      <c r="B526" s="74"/>
      <c r="D526" s="75"/>
      <c r="F526" s="73"/>
      <c r="G526" s="74"/>
      <c r="I526" s="73"/>
      <c r="J526" s="74"/>
      <c r="M526" s="73"/>
      <c r="N526" s="74"/>
      <c r="S526" s="73"/>
      <c r="T526" s="74"/>
      <c r="U526" s="72"/>
      <c r="X526" s="73"/>
      <c r="Y526" s="74"/>
      <c r="Z526" s="72"/>
      <c r="AB526" s="73"/>
      <c r="AC526" s="74"/>
      <c r="AD526" s="72"/>
      <c r="AE526" s="73"/>
      <c r="AF526" s="74"/>
      <c r="AH526" s="73"/>
      <c r="AI526" s="74"/>
    </row>
    <row r="527" spans="1:35" ht="13.5" customHeight="1">
      <c r="A527" s="73"/>
      <c r="B527" s="74"/>
      <c r="D527" s="75"/>
      <c r="F527" s="73"/>
      <c r="G527" s="74"/>
      <c r="I527" s="73"/>
      <c r="J527" s="74"/>
      <c r="M527" s="73"/>
      <c r="N527" s="74"/>
      <c r="S527" s="73"/>
      <c r="T527" s="74"/>
      <c r="U527" s="72"/>
      <c r="X527" s="73"/>
      <c r="Y527" s="74"/>
      <c r="Z527" s="72"/>
      <c r="AB527" s="73"/>
      <c r="AC527" s="74"/>
      <c r="AD527" s="72"/>
      <c r="AE527" s="73"/>
      <c r="AF527" s="74"/>
      <c r="AH527" s="73"/>
      <c r="AI527" s="74"/>
    </row>
    <row r="528" spans="1:35" ht="13.5" customHeight="1">
      <c r="A528" s="73"/>
      <c r="B528" s="74"/>
      <c r="D528" s="75"/>
      <c r="F528" s="73"/>
      <c r="G528" s="74"/>
      <c r="I528" s="73"/>
      <c r="J528" s="74"/>
      <c r="M528" s="73"/>
      <c r="N528" s="74"/>
      <c r="S528" s="73"/>
      <c r="T528" s="74"/>
      <c r="U528" s="72"/>
      <c r="X528" s="73"/>
      <c r="Y528" s="74"/>
      <c r="Z528" s="72"/>
      <c r="AB528" s="73"/>
      <c r="AC528" s="74"/>
      <c r="AD528" s="72"/>
      <c r="AE528" s="73"/>
      <c r="AF528" s="74"/>
      <c r="AH528" s="73"/>
      <c r="AI528" s="74"/>
    </row>
    <row r="529" spans="1:35" ht="13.5" customHeight="1">
      <c r="A529" s="73"/>
      <c r="B529" s="74"/>
      <c r="D529" s="75"/>
      <c r="F529" s="73"/>
      <c r="G529" s="74"/>
      <c r="I529" s="73"/>
      <c r="J529" s="74"/>
      <c r="M529" s="73"/>
      <c r="N529" s="74"/>
      <c r="S529" s="73"/>
      <c r="T529" s="74"/>
      <c r="U529" s="72"/>
      <c r="X529" s="73"/>
      <c r="Y529" s="74"/>
      <c r="Z529" s="72"/>
      <c r="AB529" s="73"/>
      <c r="AC529" s="74"/>
      <c r="AD529" s="72"/>
      <c r="AE529" s="73"/>
      <c r="AF529" s="74"/>
      <c r="AH529" s="73"/>
      <c r="AI529" s="74"/>
    </row>
    <row r="530" spans="1:35" ht="13.5" customHeight="1">
      <c r="A530" s="73"/>
      <c r="B530" s="74"/>
      <c r="D530" s="75"/>
      <c r="F530" s="73"/>
      <c r="G530" s="74"/>
      <c r="I530" s="73"/>
      <c r="J530" s="74"/>
      <c r="M530" s="73"/>
      <c r="N530" s="74"/>
      <c r="S530" s="73"/>
      <c r="T530" s="74"/>
      <c r="U530" s="72"/>
      <c r="X530" s="73"/>
      <c r="Y530" s="74"/>
      <c r="Z530" s="72"/>
      <c r="AB530" s="73"/>
      <c r="AC530" s="74"/>
      <c r="AD530" s="72"/>
      <c r="AE530" s="73"/>
      <c r="AF530" s="74"/>
      <c r="AH530" s="73"/>
      <c r="AI530" s="74"/>
    </row>
    <row r="531" spans="1:35" ht="13.5" customHeight="1">
      <c r="A531" s="73"/>
      <c r="B531" s="74"/>
      <c r="D531" s="75"/>
      <c r="F531" s="73"/>
      <c r="G531" s="74"/>
      <c r="I531" s="73"/>
      <c r="J531" s="74"/>
      <c r="M531" s="73"/>
      <c r="N531" s="74"/>
      <c r="S531" s="73"/>
      <c r="T531" s="74"/>
      <c r="U531" s="72"/>
      <c r="X531" s="73"/>
      <c r="Y531" s="74"/>
      <c r="Z531" s="72"/>
      <c r="AB531" s="73"/>
      <c r="AC531" s="74"/>
      <c r="AD531" s="72"/>
      <c r="AE531" s="73"/>
      <c r="AF531" s="74"/>
      <c r="AH531" s="73"/>
      <c r="AI531" s="74"/>
    </row>
    <row r="532" spans="1:35" ht="13.5" customHeight="1">
      <c r="A532" s="73"/>
      <c r="B532" s="74"/>
      <c r="D532" s="75"/>
      <c r="F532" s="73"/>
      <c r="G532" s="74"/>
      <c r="I532" s="73"/>
      <c r="J532" s="74"/>
      <c r="M532" s="73"/>
      <c r="N532" s="74"/>
      <c r="S532" s="73"/>
      <c r="T532" s="74"/>
      <c r="U532" s="72"/>
      <c r="X532" s="73"/>
      <c r="Y532" s="74"/>
      <c r="Z532" s="72"/>
      <c r="AB532" s="73"/>
      <c r="AC532" s="74"/>
      <c r="AD532" s="72"/>
      <c r="AE532" s="73"/>
      <c r="AF532" s="74"/>
      <c r="AH532" s="73"/>
      <c r="AI532" s="74"/>
    </row>
    <row r="533" spans="1:35" ht="13.5" customHeight="1">
      <c r="A533" s="73"/>
      <c r="B533" s="74"/>
      <c r="D533" s="75"/>
      <c r="F533" s="73"/>
      <c r="G533" s="74"/>
      <c r="I533" s="73"/>
      <c r="J533" s="74"/>
      <c r="M533" s="73"/>
      <c r="N533" s="74"/>
      <c r="S533" s="73"/>
      <c r="T533" s="74"/>
      <c r="U533" s="72"/>
      <c r="X533" s="73"/>
      <c r="Y533" s="74"/>
      <c r="Z533" s="72"/>
      <c r="AB533" s="73"/>
      <c r="AC533" s="74"/>
      <c r="AD533" s="72"/>
      <c r="AE533" s="73"/>
      <c r="AF533" s="74"/>
      <c r="AH533" s="73"/>
      <c r="AI533" s="74"/>
    </row>
    <row r="534" spans="1:35" ht="13.5" customHeight="1">
      <c r="A534" s="73"/>
      <c r="B534" s="74"/>
      <c r="D534" s="75"/>
      <c r="F534" s="73"/>
      <c r="G534" s="74"/>
      <c r="I534" s="73"/>
      <c r="J534" s="74"/>
      <c r="M534" s="73"/>
      <c r="N534" s="74"/>
      <c r="S534" s="73"/>
      <c r="T534" s="74"/>
      <c r="U534" s="72"/>
      <c r="X534" s="73"/>
      <c r="Y534" s="74"/>
      <c r="Z534" s="72"/>
      <c r="AB534" s="73"/>
      <c r="AC534" s="74"/>
      <c r="AD534" s="72"/>
      <c r="AE534" s="73"/>
      <c r="AF534" s="74"/>
      <c r="AH534" s="73"/>
      <c r="AI534" s="74"/>
    </row>
    <row r="535" spans="1:35" ht="13.5" customHeight="1">
      <c r="A535" s="73"/>
      <c r="B535" s="74"/>
      <c r="D535" s="75"/>
      <c r="F535" s="73"/>
      <c r="G535" s="74"/>
      <c r="I535" s="73"/>
      <c r="J535" s="74"/>
      <c r="M535" s="73"/>
      <c r="N535" s="74"/>
      <c r="S535" s="73"/>
      <c r="T535" s="74"/>
      <c r="U535" s="72"/>
      <c r="X535" s="73"/>
      <c r="Y535" s="74"/>
      <c r="Z535" s="72"/>
      <c r="AB535" s="73"/>
      <c r="AC535" s="74"/>
      <c r="AD535" s="72"/>
      <c r="AE535" s="73"/>
      <c r="AF535" s="74"/>
      <c r="AH535" s="73"/>
      <c r="AI535" s="74"/>
    </row>
    <row r="536" spans="1:35" ht="13.5" customHeight="1">
      <c r="A536" s="73"/>
      <c r="B536" s="74"/>
      <c r="D536" s="75"/>
      <c r="F536" s="73"/>
      <c r="G536" s="74"/>
      <c r="I536" s="73"/>
      <c r="J536" s="74"/>
      <c r="M536" s="73"/>
      <c r="N536" s="74"/>
      <c r="S536" s="73"/>
      <c r="T536" s="74"/>
      <c r="U536" s="72"/>
      <c r="X536" s="73"/>
      <c r="Y536" s="74"/>
      <c r="Z536" s="72"/>
      <c r="AB536" s="73"/>
      <c r="AC536" s="74"/>
      <c r="AD536" s="72"/>
      <c r="AE536" s="73"/>
      <c r="AF536" s="74"/>
      <c r="AH536" s="73"/>
      <c r="AI536" s="74"/>
    </row>
    <row r="537" spans="1:35" ht="13.5" customHeight="1">
      <c r="A537" s="73"/>
      <c r="B537" s="74"/>
      <c r="D537" s="75"/>
      <c r="F537" s="73"/>
      <c r="G537" s="74"/>
      <c r="I537" s="73"/>
      <c r="J537" s="74"/>
      <c r="M537" s="73"/>
      <c r="N537" s="74"/>
      <c r="S537" s="73"/>
      <c r="T537" s="74"/>
      <c r="U537" s="72"/>
      <c r="X537" s="73"/>
      <c r="Y537" s="74"/>
      <c r="Z537" s="72"/>
      <c r="AB537" s="73"/>
      <c r="AC537" s="74"/>
      <c r="AD537" s="72"/>
      <c r="AE537" s="73"/>
      <c r="AF537" s="74"/>
      <c r="AH537" s="73"/>
      <c r="AI537" s="74"/>
    </row>
    <row r="538" spans="1:35" ht="13.5" customHeight="1">
      <c r="A538" s="73"/>
      <c r="B538" s="74"/>
      <c r="D538" s="75"/>
      <c r="F538" s="73"/>
      <c r="G538" s="74"/>
      <c r="I538" s="73"/>
      <c r="J538" s="74"/>
      <c r="M538" s="73"/>
      <c r="N538" s="74"/>
      <c r="S538" s="73"/>
      <c r="T538" s="74"/>
      <c r="U538" s="72"/>
      <c r="X538" s="73"/>
      <c r="Y538" s="74"/>
      <c r="Z538" s="72"/>
      <c r="AB538" s="73"/>
      <c r="AC538" s="74"/>
      <c r="AD538" s="72"/>
      <c r="AE538" s="73"/>
      <c r="AF538" s="74"/>
      <c r="AH538" s="73"/>
      <c r="AI538" s="74"/>
    </row>
    <row r="539" spans="1:35" ht="13.5" customHeight="1">
      <c r="A539" s="73"/>
      <c r="B539" s="74"/>
      <c r="D539" s="75"/>
      <c r="F539" s="73"/>
      <c r="G539" s="74"/>
      <c r="I539" s="73"/>
      <c r="J539" s="74"/>
      <c r="M539" s="73"/>
      <c r="N539" s="74"/>
      <c r="S539" s="73"/>
      <c r="T539" s="74"/>
      <c r="U539" s="72"/>
      <c r="X539" s="73"/>
      <c r="Y539" s="74"/>
      <c r="Z539" s="72"/>
      <c r="AB539" s="73"/>
      <c r="AC539" s="74"/>
      <c r="AD539" s="72"/>
      <c r="AE539" s="73"/>
      <c r="AF539" s="74"/>
      <c r="AH539" s="73"/>
      <c r="AI539" s="74"/>
    </row>
    <row r="540" spans="1:35" ht="13.5" customHeight="1">
      <c r="A540" s="73"/>
      <c r="B540" s="74"/>
      <c r="D540" s="75"/>
      <c r="F540" s="73"/>
      <c r="G540" s="74"/>
      <c r="I540" s="73"/>
      <c r="J540" s="74"/>
      <c r="M540" s="73"/>
      <c r="N540" s="74"/>
      <c r="S540" s="73"/>
      <c r="T540" s="74"/>
      <c r="U540" s="72"/>
      <c r="X540" s="73"/>
      <c r="Y540" s="74"/>
      <c r="Z540" s="72"/>
      <c r="AB540" s="73"/>
      <c r="AC540" s="74"/>
      <c r="AD540" s="72"/>
      <c r="AE540" s="73"/>
      <c r="AF540" s="74"/>
      <c r="AH540" s="73"/>
      <c r="AI540" s="74"/>
    </row>
    <row r="541" spans="1:35" ht="13.5" customHeight="1">
      <c r="A541" s="73"/>
      <c r="B541" s="74"/>
      <c r="D541" s="75"/>
      <c r="F541" s="73"/>
      <c r="G541" s="74"/>
      <c r="I541" s="73"/>
      <c r="J541" s="74"/>
      <c r="M541" s="73"/>
      <c r="N541" s="74"/>
      <c r="S541" s="73"/>
      <c r="T541" s="74"/>
      <c r="U541" s="72"/>
      <c r="X541" s="73"/>
      <c r="Y541" s="74"/>
      <c r="Z541" s="72"/>
      <c r="AB541" s="73"/>
      <c r="AC541" s="74"/>
      <c r="AD541" s="72"/>
      <c r="AE541" s="73"/>
      <c r="AF541" s="74"/>
      <c r="AH541" s="73"/>
      <c r="AI541" s="74"/>
    </row>
    <row r="542" spans="1:35" ht="13.5" customHeight="1">
      <c r="A542" s="73"/>
      <c r="B542" s="74"/>
      <c r="D542" s="75"/>
      <c r="F542" s="73"/>
      <c r="G542" s="74"/>
      <c r="I542" s="73"/>
      <c r="J542" s="74"/>
      <c r="M542" s="73"/>
      <c r="N542" s="74"/>
      <c r="S542" s="73"/>
      <c r="T542" s="74"/>
      <c r="U542" s="72"/>
      <c r="X542" s="73"/>
      <c r="Y542" s="74"/>
      <c r="Z542" s="72"/>
      <c r="AB542" s="73"/>
      <c r="AC542" s="74"/>
      <c r="AD542" s="72"/>
      <c r="AE542" s="73"/>
      <c r="AF542" s="74"/>
      <c r="AH542" s="73"/>
      <c r="AI542" s="74"/>
    </row>
    <row r="543" spans="1:35" ht="13.5" customHeight="1">
      <c r="A543" s="73"/>
      <c r="B543" s="74"/>
      <c r="D543" s="75"/>
      <c r="F543" s="73"/>
      <c r="G543" s="74"/>
      <c r="I543" s="73"/>
      <c r="J543" s="74"/>
      <c r="M543" s="73"/>
      <c r="N543" s="74"/>
      <c r="S543" s="73"/>
      <c r="T543" s="74"/>
      <c r="U543" s="72"/>
      <c r="X543" s="73"/>
      <c r="Y543" s="74"/>
      <c r="Z543" s="72"/>
      <c r="AB543" s="73"/>
      <c r="AC543" s="74"/>
      <c r="AD543" s="72"/>
      <c r="AE543" s="73"/>
      <c r="AF543" s="74"/>
      <c r="AH543" s="73"/>
      <c r="AI543" s="74"/>
    </row>
    <row r="544" spans="1:35" ht="13.5" customHeight="1">
      <c r="A544" s="73"/>
      <c r="B544" s="74"/>
      <c r="D544" s="75"/>
      <c r="F544" s="73"/>
      <c r="G544" s="74"/>
      <c r="I544" s="73"/>
      <c r="J544" s="74"/>
      <c r="M544" s="73"/>
      <c r="N544" s="74"/>
      <c r="S544" s="73"/>
      <c r="T544" s="74"/>
      <c r="U544" s="72"/>
      <c r="X544" s="73"/>
      <c r="Y544" s="74"/>
      <c r="Z544" s="72"/>
      <c r="AB544" s="73"/>
      <c r="AC544" s="74"/>
      <c r="AD544" s="72"/>
      <c r="AE544" s="73"/>
      <c r="AF544" s="74"/>
      <c r="AH544" s="73"/>
      <c r="AI544" s="74"/>
    </row>
    <row r="545" spans="1:35" ht="13.5" customHeight="1">
      <c r="A545" s="73"/>
      <c r="B545" s="74"/>
      <c r="D545" s="75"/>
      <c r="F545" s="73"/>
      <c r="G545" s="74"/>
      <c r="I545" s="73"/>
      <c r="J545" s="74"/>
      <c r="M545" s="73"/>
      <c r="N545" s="74"/>
      <c r="S545" s="73"/>
      <c r="T545" s="74"/>
      <c r="U545" s="72"/>
      <c r="X545" s="73"/>
      <c r="Y545" s="74"/>
      <c r="Z545" s="72"/>
      <c r="AB545" s="73"/>
      <c r="AC545" s="74"/>
      <c r="AD545" s="72"/>
      <c r="AE545" s="73"/>
      <c r="AF545" s="74"/>
      <c r="AH545" s="73"/>
      <c r="AI545" s="74"/>
    </row>
    <row r="546" spans="1:35" ht="13.5" customHeight="1">
      <c r="A546" s="73"/>
      <c r="B546" s="74"/>
      <c r="D546" s="75"/>
      <c r="F546" s="73"/>
      <c r="G546" s="74"/>
      <c r="I546" s="73"/>
      <c r="J546" s="74"/>
      <c r="M546" s="73"/>
      <c r="N546" s="74"/>
      <c r="S546" s="73"/>
      <c r="T546" s="74"/>
      <c r="U546" s="72"/>
      <c r="X546" s="73"/>
      <c r="Y546" s="74"/>
      <c r="Z546" s="72"/>
      <c r="AB546" s="73"/>
      <c r="AC546" s="74"/>
      <c r="AD546" s="72"/>
      <c r="AE546" s="73"/>
      <c r="AF546" s="74"/>
      <c r="AH546" s="73"/>
      <c r="AI546" s="74"/>
    </row>
    <row r="547" spans="1:35" ht="13.5" customHeight="1">
      <c r="A547" s="73"/>
      <c r="B547" s="74"/>
      <c r="D547" s="75"/>
      <c r="F547" s="73"/>
      <c r="G547" s="74"/>
      <c r="I547" s="73"/>
      <c r="J547" s="74"/>
      <c r="M547" s="73"/>
      <c r="N547" s="74"/>
      <c r="S547" s="73"/>
      <c r="T547" s="74"/>
      <c r="U547" s="72"/>
      <c r="X547" s="73"/>
      <c r="Y547" s="74"/>
      <c r="Z547" s="72"/>
      <c r="AB547" s="73"/>
      <c r="AC547" s="74"/>
      <c r="AD547" s="72"/>
      <c r="AE547" s="73"/>
      <c r="AF547" s="74"/>
      <c r="AH547" s="73"/>
      <c r="AI547" s="74"/>
    </row>
    <row r="548" spans="1:35" ht="13.5" customHeight="1">
      <c r="A548" s="73"/>
      <c r="B548" s="74"/>
      <c r="D548" s="75"/>
      <c r="F548" s="73"/>
      <c r="G548" s="74"/>
      <c r="I548" s="73"/>
      <c r="J548" s="74"/>
      <c r="M548" s="73"/>
      <c r="N548" s="74"/>
      <c r="S548" s="73"/>
      <c r="T548" s="74"/>
      <c r="U548" s="72"/>
      <c r="X548" s="73"/>
      <c r="Y548" s="74"/>
      <c r="Z548" s="72"/>
      <c r="AB548" s="73"/>
      <c r="AC548" s="74"/>
      <c r="AD548" s="72"/>
      <c r="AE548" s="73"/>
      <c r="AF548" s="74"/>
      <c r="AH548" s="73"/>
      <c r="AI548" s="74"/>
    </row>
    <row r="549" spans="1:35" ht="13.5" customHeight="1">
      <c r="A549" s="73"/>
      <c r="B549" s="74"/>
      <c r="D549" s="75"/>
      <c r="F549" s="73"/>
      <c r="G549" s="74"/>
      <c r="I549" s="73"/>
      <c r="J549" s="74"/>
      <c r="M549" s="73"/>
      <c r="N549" s="74"/>
      <c r="S549" s="73"/>
      <c r="T549" s="74"/>
      <c r="U549" s="72"/>
      <c r="X549" s="73"/>
      <c r="Y549" s="74"/>
      <c r="Z549" s="72"/>
      <c r="AB549" s="73"/>
      <c r="AC549" s="74"/>
      <c r="AD549" s="72"/>
      <c r="AE549" s="73"/>
      <c r="AF549" s="74"/>
      <c r="AH549" s="73"/>
      <c r="AI549" s="74"/>
    </row>
    <row r="550" spans="1:35" ht="13.5" customHeight="1">
      <c r="A550" s="73"/>
      <c r="B550" s="74"/>
      <c r="D550" s="75"/>
      <c r="F550" s="73"/>
      <c r="G550" s="74"/>
      <c r="I550" s="73"/>
      <c r="J550" s="74"/>
      <c r="M550" s="73"/>
      <c r="N550" s="74"/>
      <c r="S550" s="73"/>
      <c r="T550" s="74"/>
      <c r="U550" s="72"/>
      <c r="X550" s="73"/>
      <c r="Y550" s="74"/>
      <c r="Z550" s="72"/>
      <c r="AB550" s="73"/>
      <c r="AC550" s="74"/>
      <c r="AD550" s="72"/>
      <c r="AE550" s="73"/>
      <c r="AF550" s="74"/>
      <c r="AH550" s="73"/>
      <c r="AI550" s="74"/>
    </row>
    <row r="551" spans="1:35" ht="13.5" customHeight="1">
      <c r="A551" s="73"/>
      <c r="B551" s="74"/>
      <c r="D551" s="75"/>
      <c r="F551" s="73"/>
      <c r="G551" s="74"/>
      <c r="I551" s="73"/>
      <c r="J551" s="74"/>
      <c r="M551" s="73"/>
      <c r="N551" s="74"/>
      <c r="S551" s="73"/>
      <c r="T551" s="74"/>
      <c r="U551" s="72"/>
      <c r="X551" s="73"/>
      <c r="Y551" s="74"/>
      <c r="Z551" s="72"/>
      <c r="AB551" s="73"/>
      <c r="AC551" s="74"/>
      <c r="AD551" s="72"/>
      <c r="AE551" s="73"/>
      <c r="AF551" s="74"/>
      <c r="AH551" s="73"/>
      <c r="AI551" s="74"/>
    </row>
    <row r="552" spans="1:35" ht="13.5" customHeight="1">
      <c r="A552" s="73"/>
      <c r="B552" s="74"/>
      <c r="D552" s="75"/>
      <c r="F552" s="73"/>
      <c r="G552" s="74"/>
      <c r="I552" s="73"/>
      <c r="J552" s="74"/>
      <c r="M552" s="73"/>
      <c r="N552" s="74"/>
      <c r="S552" s="73"/>
      <c r="T552" s="74"/>
      <c r="U552" s="72"/>
      <c r="X552" s="73"/>
      <c r="Y552" s="74"/>
      <c r="Z552" s="72"/>
      <c r="AB552" s="73"/>
      <c r="AC552" s="74"/>
      <c r="AD552" s="72"/>
      <c r="AE552" s="73"/>
      <c r="AF552" s="74"/>
      <c r="AH552" s="73"/>
      <c r="AI552" s="74"/>
    </row>
    <row r="553" spans="1:35" ht="13.5" customHeight="1">
      <c r="A553" s="73"/>
      <c r="B553" s="74"/>
      <c r="D553" s="75"/>
      <c r="F553" s="73"/>
      <c r="G553" s="74"/>
      <c r="I553" s="73"/>
      <c r="J553" s="74"/>
      <c r="M553" s="73"/>
      <c r="N553" s="74"/>
      <c r="S553" s="73"/>
      <c r="T553" s="74"/>
      <c r="U553" s="72"/>
      <c r="X553" s="73"/>
      <c r="Y553" s="74"/>
      <c r="Z553" s="72"/>
      <c r="AB553" s="73"/>
      <c r="AC553" s="74"/>
      <c r="AD553" s="72"/>
      <c r="AE553" s="73"/>
      <c r="AF553" s="74"/>
      <c r="AH553" s="73"/>
      <c r="AI553" s="74"/>
    </row>
    <row r="554" spans="1:35" ht="13.5" customHeight="1">
      <c r="A554" s="73"/>
      <c r="B554" s="74"/>
      <c r="D554" s="75"/>
      <c r="F554" s="73"/>
      <c r="G554" s="74"/>
      <c r="I554" s="73"/>
      <c r="J554" s="74"/>
      <c r="M554" s="73"/>
      <c r="N554" s="74"/>
      <c r="S554" s="73"/>
      <c r="T554" s="74"/>
      <c r="U554" s="72"/>
      <c r="X554" s="73"/>
      <c r="Y554" s="74"/>
      <c r="Z554" s="72"/>
      <c r="AB554" s="73"/>
      <c r="AC554" s="74"/>
      <c r="AD554" s="72"/>
      <c r="AE554" s="73"/>
      <c r="AF554" s="74"/>
      <c r="AH554" s="73"/>
      <c r="AI554" s="74"/>
    </row>
    <row r="555" spans="1:35" ht="13.5" customHeight="1">
      <c r="A555" s="73"/>
      <c r="B555" s="74"/>
      <c r="D555" s="75"/>
      <c r="F555" s="73"/>
      <c r="G555" s="74"/>
      <c r="I555" s="73"/>
      <c r="J555" s="74"/>
      <c r="M555" s="73"/>
      <c r="N555" s="74"/>
      <c r="S555" s="73"/>
      <c r="T555" s="74"/>
      <c r="U555" s="72"/>
      <c r="X555" s="73"/>
      <c r="Y555" s="74"/>
      <c r="Z555" s="72"/>
      <c r="AB555" s="73"/>
      <c r="AC555" s="74"/>
      <c r="AD555" s="72"/>
      <c r="AE555" s="73"/>
      <c r="AF555" s="74"/>
      <c r="AH555" s="73"/>
      <c r="AI555" s="74"/>
    </row>
    <row r="556" spans="1:35" ht="13.5" customHeight="1">
      <c r="A556" s="73"/>
      <c r="B556" s="74"/>
      <c r="D556" s="75"/>
      <c r="F556" s="73"/>
      <c r="G556" s="74"/>
      <c r="I556" s="73"/>
      <c r="J556" s="74"/>
      <c r="M556" s="73"/>
      <c r="N556" s="74"/>
      <c r="S556" s="73"/>
      <c r="T556" s="74"/>
      <c r="U556" s="72"/>
      <c r="X556" s="73"/>
      <c r="Y556" s="74"/>
      <c r="Z556" s="72"/>
      <c r="AB556" s="73"/>
      <c r="AC556" s="74"/>
      <c r="AD556" s="72"/>
      <c r="AE556" s="73"/>
      <c r="AF556" s="74"/>
      <c r="AH556" s="73"/>
      <c r="AI556" s="74"/>
    </row>
    <row r="557" spans="1:35" ht="13.5" customHeight="1">
      <c r="A557" s="73"/>
      <c r="B557" s="74"/>
      <c r="D557" s="75"/>
      <c r="F557" s="73"/>
      <c r="G557" s="74"/>
      <c r="I557" s="73"/>
      <c r="J557" s="74"/>
      <c r="M557" s="73"/>
      <c r="N557" s="74"/>
      <c r="S557" s="73"/>
      <c r="T557" s="74"/>
      <c r="U557" s="72"/>
      <c r="X557" s="73"/>
      <c r="Y557" s="74"/>
      <c r="Z557" s="72"/>
      <c r="AB557" s="73"/>
      <c r="AC557" s="74"/>
      <c r="AD557" s="72"/>
      <c r="AE557" s="73"/>
      <c r="AF557" s="74"/>
      <c r="AH557" s="73"/>
      <c r="AI557" s="74"/>
    </row>
    <row r="558" spans="1:35" ht="13.5" customHeight="1">
      <c r="A558" s="73"/>
      <c r="B558" s="74"/>
      <c r="D558" s="75"/>
      <c r="F558" s="73"/>
      <c r="G558" s="74"/>
      <c r="I558" s="73"/>
      <c r="J558" s="74"/>
      <c r="M558" s="73"/>
      <c r="N558" s="74"/>
      <c r="S558" s="73"/>
      <c r="T558" s="74"/>
      <c r="U558" s="72"/>
      <c r="X558" s="73"/>
      <c r="Y558" s="74"/>
      <c r="Z558" s="72"/>
      <c r="AB558" s="73"/>
      <c r="AC558" s="74"/>
      <c r="AD558" s="72"/>
      <c r="AE558" s="73"/>
      <c r="AF558" s="74"/>
      <c r="AH558" s="73"/>
      <c r="AI558" s="74"/>
    </row>
    <row r="559" spans="1:35" ht="13.5" customHeight="1">
      <c r="A559" s="73"/>
      <c r="B559" s="74"/>
      <c r="D559" s="75"/>
      <c r="F559" s="73"/>
      <c r="G559" s="74"/>
      <c r="I559" s="73"/>
      <c r="J559" s="74"/>
      <c r="M559" s="73"/>
      <c r="N559" s="74"/>
      <c r="S559" s="73"/>
      <c r="T559" s="74"/>
      <c r="U559" s="72"/>
      <c r="X559" s="73"/>
      <c r="Y559" s="74"/>
      <c r="Z559" s="72"/>
      <c r="AB559" s="73"/>
      <c r="AC559" s="74"/>
      <c r="AD559" s="72"/>
      <c r="AE559" s="73"/>
      <c r="AF559" s="74"/>
      <c r="AH559" s="73"/>
      <c r="AI559" s="74"/>
    </row>
    <row r="560" spans="1:35" ht="13.5" customHeight="1">
      <c r="A560" s="73"/>
      <c r="B560" s="74"/>
      <c r="D560" s="75"/>
      <c r="F560" s="73"/>
      <c r="G560" s="74"/>
      <c r="I560" s="73"/>
      <c r="J560" s="74"/>
      <c r="M560" s="73"/>
      <c r="N560" s="74"/>
      <c r="S560" s="73"/>
      <c r="T560" s="74"/>
      <c r="U560" s="72"/>
      <c r="X560" s="73"/>
      <c r="Y560" s="74"/>
      <c r="Z560" s="72"/>
      <c r="AB560" s="73"/>
      <c r="AC560" s="74"/>
      <c r="AD560" s="72"/>
      <c r="AE560" s="73"/>
      <c r="AF560" s="74"/>
      <c r="AH560" s="73"/>
      <c r="AI560" s="74"/>
    </row>
    <row r="561" spans="1:35" ht="13.5" customHeight="1">
      <c r="A561" s="73"/>
      <c r="B561" s="74"/>
      <c r="D561" s="75"/>
      <c r="F561" s="73"/>
      <c r="G561" s="74"/>
      <c r="I561" s="73"/>
      <c r="J561" s="74"/>
      <c r="M561" s="73"/>
      <c r="N561" s="74"/>
      <c r="S561" s="73"/>
      <c r="T561" s="74"/>
      <c r="U561" s="72"/>
      <c r="X561" s="73"/>
      <c r="Y561" s="74"/>
      <c r="Z561" s="72"/>
      <c r="AB561" s="73"/>
      <c r="AC561" s="74"/>
      <c r="AD561" s="72"/>
      <c r="AE561" s="73"/>
      <c r="AF561" s="74"/>
      <c r="AH561" s="73"/>
      <c r="AI561" s="74"/>
    </row>
    <row r="562" spans="1:35" ht="13.5" customHeight="1">
      <c r="A562" s="73"/>
      <c r="B562" s="74"/>
      <c r="D562" s="75"/>
      <c r="F562" s="73"/>
      <c r="G562" s="74"/>
      <c r="I562" s="73"/>
      <c r="J562" s="74"/>
      <c r="M562" s="73"/>
      <c r="N562" s="74"/>
      <c r="S562" s="73"/>
      <c r="T562" s="74"/>
      <c r="U562" s="72"/>
      <c r="X562" s="73"/>
      <c r="Y562" s="74"/>
      <c r="Z562" s="72"/>
      <c r="AB562" s="73"/>
      <c r="AC562" s="74"/>
      <c r="AD562" s="72"/>
      <c r="AE562" s="73"/>
      <c r="AF562" s="74"/>
      <c r="AH562" s="73"/>
      <c r="AI562" s="74"/>
    </row>
    <row r="563" spans="1:35" ht="13.5" customHeight="1">
      <c r="A563" s="73"/>
      <c r="B563" s="74"/>
      <c r="D563" s="75"/>
      <c r="F563" s="73"/>
      <c r="G563" s="74"/>
      <c r="I563" s="73"/>
      <c r="J563" s="74"/>
      <c r="M563" s="73"/>
      <c r="N563" s="74"/>
      <c r="S563" s="73"/>
      <c r="T563" s="74"/>
      <c r="U563" s="72"/>
      <c r="X563" s="73"/>
      <c r="Y563" s="74"/>
      <c r="Z563" s="72"/>
      <c r="AB563" s="73"/>
      <c r="AC563" s="74"/>
      <c r="AD563" s="72"/>
      <c r="AE563" s="73"/>
      <c r="AF563" s="74"/>
      <c r="AH563" s="73"/>
      <c r="AI563" s="74"/>
    </row>
    <row r="564" spans="1:35" ht="13.5" customHeight="1">
      <c r="A564" s="73"/>
      <c r="B564" s="74"/>
      <c r="D564" s="75"/>
      <c r="F564" s="73"/>
      <c r="G564" s="74"/>
      <c r="I564" s="73"/>
      <c r="J564" s="74"/>
      <c r="M564" s="73"/>
      <c r="N564" s="74"/>
      <c r="S564" s="73"/>
      <c r="T564" s="74"/>
      <c r="U564" s="72"/>
      <c r="X564" s="73"/>
      <c r="Y564" s="74"/>
      <c r="Z564" s="72"/>
      <c r="AB564" s="73"/>
      <c r="AC564" s="74"/>
      <c r="AD564" s="72"/>
      <c r="AE564" s="73"/>
      <c r="AF564" s="74"/>
      <c r="AH564" s="73"/>
      <c r="AI564" s="74"/>
    </row>
    <row r="565" spans="1:35" ht="13.5" customHeight="1">
      <c r="A565" s="73"/>
      <c r="B565" s="74"/>
      <c r="D565" s="75"/>
      <c r="F565" s="73"/>
      <c r="G565" s="74"/>
      <c r="I565" s="73"/>
      <c r="J565" s="74"/>
      <c r="M565" s="73"/>
      <c r="N565" s="74"/>
      <c r="S565" s="73"/>
      <c r="T565" s="74"/>
      <c r="U565" s="72"/>
      <c r="X565" s="73"/>
      <c r="Y565" s="74"/>
      <c r="Z565" s="72"/>
      <c r="AB565" s="73"/>
      <c r="AC565" s="74"/>
      <c r="AD565" s="72"/>
      <c r="AE565" s="73"/>
      <c r="AF565" s="74"/>
      <c r="AH565" s="73"/>
      <c r="AI565" s="74"/>
    </row>
    <row r="566" spans="1:35" ht="13.5" customHeight="1">
      <c r="A566" s="73"/>
      <c r="B566" s="74"/>
      <c r="D566" s="75"/>
      <c r="F566" s="73"/>
      <c r="G566" s="74"/>
      <c r="I566" s="73"/>
      <c r="J566" s="74"/>
      <c r="M566" s="73"/>
      <c r="N566" s="74"/>
      <c r="S566" s="73"/>
      <c r="T566" s="74"/>
      <c r="U566" s="72"/>
      <c r="X566" s="73"/>
      <c r="Y566" s="74"/>
      <c r="Z566" s="72"/>
      <c r="AB566" s="73"/>
      <c r="AC566" s="74"/>
      <c r="AD566" s="72"/>
      <c r="AE566" s="73"/>
      <c r="AF566" s="74"/>
      <c r="AH566" s="73"/>
      <c r="AI566" s="74"/>
    </row>
    <row r="567" spans="1:35" ht="13.5" customHeight="1">
      <c r="A567" s="73"/>
      <c r="B567" s="74"/>
      <c r="D567" s="75"/>
      <c r="F567" s="73"/>
      <c r="G567" s="74"/>
      <c r="I567" s="73"/>
      <c r="J567" s="74"/>
      <c r="M567" s="73"/>
      <c r="N567" s="74"/>
      <c r="S567" s="73"/>
      <c r="T567" s="74"/>
      <c r="U567" s="72"/>
      <c r="X567" s="73"/>
      <c r="Y567" s="74"/>
      <c r="Z567" s="72"/>
      <c r="AB567" s="73"/>
      <c r="AC567" s="74"/>
      <c r="AD567" s="72"/>
      <c r="AE567" s="73"/>
      <c r="AF567" s="74"/>
      <c r="AH567" s="73"/>
      <c r="AI567" s="74"/>
    </row>
    <row r="568" spans="1:35" ht="13.5" customHeight="1">
      <c r="A568" s="73"/>
      <c r="B568" s="74"/>
      <c r="D568" s="75"/>
      <c r="F568" s="73"/>
      <c r="G568" s="74"/>
      <c r="I568" s="73"/>
      <c r="J568" s="74"/>
      <c r="M568" s="73"/>
      <c r="N568" s="74"/>
      <c r="S568" s="73"/>
      <c r="T568" s="74"/>
      <c r="U568" s="72"/>
      <c r="X568" s="73"/>
      <c r="Y568" s="74"/>
      <c r="Z568" s="72"/>
      <c r="AB568" s="73"/>
      <c r="AC568" s="74"/>
      <c r="AD568" s="72"/>
      <c r="AE568" s="73"/>
      <c r="AF568" s="74"/>
      <c r="AH568" s="73"/>
      <c r="AI568" s="74"/>
    </row>
    <row r="569" spans="1:35" ht="13.5" customHeight="1">
      <c r="A569" s="73"/>
      <c r="B569" s="74"/>
      <c r="D569" s="75"/>
      <c r="F569" s="73"/>
      <c r="G569" s="74"/>
      <c r="I569" s="73"/>
      <c r="J569" s="74"/>
      <c r="M569" s="73"/>
      <c r="N569" s="74"/>
      <c r="S569" s="73"/>
      <c r="T569" s="74"/>
      <c r="U569" s="72"/>
      <c r="X569" s="73"/>
      <c r="Y569" s="74"/>
      <c r="Z569" s="72"/>
      <c r="AB569" s="73"/>
      <c r="AC569" s="74"/>
      <c r="AD569" s="72"/>
      <c r="AE569" s="73"/>
      <c r="AF569" s="74"/>
      <c r="AH569" s="73"/>
      <c r="AI569" s="74"/>
    </row>
    <row r="570" spans="1:35" ht="13.5" customHeight="1">
      <c r="A570" s="73"/>
      <c r="B570" s="74"/>
      <c r="D570" s="75"/>
      <c r="F570" s="73"/>
      <c r="G570" s="74"/>
      <c r="I570" s="73"/>
      <c r="J570" s="74"/>
      <c r="M570" s="73"/>
      <c r="N570" s="74"/>
      <c r="S570" s="73"/>
      <c r="T570" s="74"/>
      <c r="U570" s="72"/>
      <c r="X570" s="73"/>
      <c r="Y570" s="74"/>
      <c r="Z570" s="72"/>
      <c r="AB570" s="73"/>
      <c r="AC570" s="74"/>
      <c r="AD570" s="72"/>
      <c r="AE570" s="73"/>
      <c r="AF570" s="74"/>
      <c r="AH570" s="73"/>
      <c r="AI570" s="74"/>
    </row>
    <row r="571" spans="1:35" ht="13.5" customHeight="1">
      <c r="A571" s="73"/>
      <c r="B571" s="74"/>
      <c r="D571" s="75"/>
      <c r="F571" s="73"/>
      <c r="G571" s="74"/>
      <c r="I571" s="73"/>
      <c r="J571" s="74"/>
      <c r="M571" s="73"/>
      <c r="N571" s="74"/>
      <c r="S571" s="73"/>
      <c r="T571" s="74"/>
      <c r="U571" s="72"/>
      <c r="X571" s="73"/>
      <c r="Y571" s="74"/>
      <c r="Z571" s="72"/>
      <c r="AB571" s="73"/>
      <c r="AC571" s="74"/>
      <c r="AD571" s="72"/>
      <c r="AE571" s="73"/>
      <c r="AF571" s="74"/>
      <c r="AH571" s="73"/>
      <c r="AI571" s="74"/>
    </row>
    <row r="572" spans="1:35" ht="13.5" customHeight="1">
      <c r="A572" s="73"/>
      <c r="B572" s="74"/>
      <c r="D572" s="75"/>
      <c r="F572" s="73"/>
      <c r="G572" s="74"/>
      <c r="I572" s="73"/>
      <c r="J572" s="74"/>
      <c r="M572" s="73"/>
      <c r="N572" s="74"/>
      <c r="S572" s="73"/>
      <c r="T572" s="74"/>
      <c r="U572" s="72"/>
      <c r="X572" s="73"/>
      <c r="Y572" s="74"/>
      <c r="Z572" s="72"/>
      <c r="AB572" s="73"/>
      <c r="AC572" s="74"/>
      <c r="AD572" s="72"/>
      <c r="AE572" s="73"/>
      <c r="AF572" s="74"/>
      <c r="AH572" s="73"/>
      <c r="AI572" s="74"/>
    </row>
    <row r="573" spans="1:35" ht="13.5" customHeight="1">
      <c r="A573" s="73"/>
      <c r="B573" s="74"/>
      <c r="D573" s="75"/>
      <c r="F573" s="73"/>
      <c r="G573" s="74"/>
      <c r="I573" s="73"/>
      <c r="J573" s="74"/>
      <c r="M573" s="73"/>
      <c r="N573" s="74"/>
      <c r="S573" s="73"/>
      <c r="T573" s="74"/>
      <c r="U573" s="72"/>
      <c r="X573" s="73"/>
      <c r="Y573" s="74"/>
      <c r="Z573" s="72"/>
      <c r="AB573" s="73"/>
      <c r="AC573" s="74"/>
      <c r="AD573" s="72"/>
      <c r="AE573" s="73"/>
      <c r="AF573" s="74"/>
      <c r="AH573" s="73"/>
      <c r="AI573" s="74"/>
    </row>
    <row r="574" spans="1:35" ht="13.5" customHeight="1">
      <c r="A574" s="73"/>
      <c r="B574" s="74"/>
      <c r="D574" s="75"/>
      <c r="F574" s="73"/>
      <c r="G574" s="74"/>
      <c r="I574" s="73"/>
      <c r="J574" s="74"/>
      <c r="M574" s="73"/>
      <c r="N574" s="74"/>
      <c r="S574" s="73"/>
      <c r="T574" s="74"/>
      <c r="U574" s="72"/>
      <c r="X574" s="73"/>
      <c r="Y574" s="74"/>
      <c r="Z574" s="72"/>
      <c r="AB574" s="73"/>
      <c r="AC574" s="74"/>
      <c r="AD574" s="72"/>
      <c r="AE574" s="73"/>
      <c r="AF574" s="74"/>
      <c r="AH574" s="73"/>
      <c r="AI574" s="74"/>
    </row>
    <row r="575" spans="1:35" ht="13.5" customHeight="1">
      <c r="A575" s="73"/>
      <c r="B575" s="74"/>
      <c r="D575" s="75"/>
      <c r="F575" s="73"/>
      <c r="G575" s="74"/>
      <c r="I575" s="73"/>
      <c r="J575" s="74"/>
      <c r="M575" s="73"/>
      <c r="N575" s="74"/>
      <c r="S575" s="73"/>
      <c r="T575" s="74"/>
      <c r="U575" s="72"/>
      <c r="X575" s="73"/>
      <c r="Y575" s="74"/>
      <c r="Z575" s="72"/>
      <c r="AB575" s="73"/>
      <c r="AC575" s="74"/>
      <c r="AD575" s="72"/>
      <c r="AE575" s="73"/>
      <c r="AF575" s="74"/>
      <c r="AH575" s="73"/>
      <c r="AI575" s="74"/>
    </row>
    <row r="576" spans="1:35" ht="13.5" customHeight="1">
      <c r="A576" s="73"/>
      <c r="B576" s="74"/>
      <c r="D576" s="75"/>
      <c r="F576" s="73"/>
      <c r="G576" s="74"/>
      <c r="I576" s="73"/>
      <c r="J576" s="74"/>
      <c r="M576" s="73"/>
      <c r="N576" s="74"/>
      <c r="S576" s="73"/>
      <c r="T576" s="74"/>
      <c r="U576" s="72"/>
      <c r="X576" s="73"/>
      <c r="Y576" s="74"/>
      <c r="Z576" s="72"/>
      <c r="AB576" s="73"/>
      <c r="AC576" s="74"/>
      <c r="AD576" s="72"/>
      <c r="AE576" s="73"/>
      <c r="AF576" s="74"/>
      <c r="AH576" s="73"/>
      <c r="AI576" s="74"/>
    </row>
    <row r="577" spans="1:35" ht="13.5" customHeight="1">
      <c r="A577" s="73"/>
      <c r="B577" s="74"/>
      <c r="D577" s="75"/>
      <c r="F577" s="73"/>
      <c r="G577" s="74"/>
      <c r="I577" s="73"/>
      <c r="J577" s="74"/>
      <c r="M577" s="73"/>
      <c r="N577" s="74"/>
      <c r="S577" s="73"/>
      <c r="T577" s="74"/>
      <c r="U577" s="72"/>
      <c r="X577" s="73"/>
      <c r="Y577" s="74"/>
      <c r="Z577" s="72"/>
      <c r="AB577" s="73"/>
      <c r="AC577" s="74"/>
      <c r="AD577" s="72"/>
      <c r="AE577" s="73"/>
      <c r="AF577" s="74"/>
      <c r="AH577" s="73"/>
      <c r="AI577" s="74"/>
    </row>
    <row r="578" spans="1:35" ht="13.5" customHeight="1">
      <c r="A578" s="73"/>
      <c r="B578" s="74"/>
      <c r="D578" s="75"/>
      <c r="F578" s="73"/>
      <c r="G578" s="74"/>
      <c r="I578" s="73"/>
      <c r="J578" s="74"/>
      <c r="M578" s="73"/>
      <c r="N578" s="74"/>
      <c r="S578" s="73"/>
      <c r="T578" s="74"/>
      <c r="U578" s="72"/>
      <c r="X578" s="73"/>
      <c r="Y578" s="74"/>
      <c r="Z578" s="72"/>
      <c r="AB578" s="73"/>
      <c r="AC578" s="74"/>
      <c r="AD578" s="72"/>
      <c r="AE578" s="73"/>
      <c r="AF578" s="74"/>
      <c r="AH578" s="73"/>
      <c r="AI578" s="74"/>
    </row>
    <row r="579" spans="1:35" ht="13.5" customHeight="1">
      <c r="A579" s="73"/>
      <c r="B579" s="74"/>
      <c r="D579" s="75"/>
      <c r="F579" s="73"/>
      <c r="G579" s="74"/>
      <c r="I579" s="73"/>
      <c r="J579" s="74"/>
      <c r="M579" s="73"/>
      <c r="N579" s="74"/>
      <c r="S579" s="73"/>
      <c r="T579" s="74"/>
      <c r="U579" s="72"/>
      <c r="X579" s="73"/>
      <c r="Y579" s="74"/>
      <c r="Z579" s="72"/>
      <c r="AB579" s="73"/>
      <c r="AC579" s="74"/>
      <c r="AD579" s="72"/>
      <c r="AE579" s="73"/>
      <c r="AF579" s="74"/>
      <c r="AH579" s="73"/>
      <c r="AI579" s="74"/>
    </row>
    <row r="580" spans="1:35" ht="13.5" customHeight="1">
      <c r="A580" s="73"/>
      <c r="B580" s="74"/>
      <c r="D580" s="75"/>
      <c r="F580" s="73"/>
      <c r="G580" s="74"/>
      <c r="I580" s="73"/>
      <c r="J580" s="74"/>
      <c r="M580" s="73"/>
      <c r="N580" s="74"/>
      <c r="S580" s="73"/>
      <c r="T580" s="74"/>
      <c r="U580" s="72"/>
      <c r="X580" s="73"/>
      <c r="Y580" s="74"/>
      <c r="Z580" s="72"/>
      <c r="AB580" s="73"/>
      <c r="AC580" s="74"/>
      <c r="AD580" s="72"/>
      <c r="AE580" s="73"/>
      <c r="AF580" s="74"/>
      <c r="AH580" s="73"/>
      <c r="AI580" s="74"/>
    </row>
    <row r="581" spans="1:35" ht="13.5" customHeight="1">
      <c r="A581" s="73"/>
      <c r="B581" s="74"/>
      <c r="D581" s="75"/>
      <c r="F581" s="73"/>
      <c r="G581" s="74"/>
      <c r="I581" s="73"/>
      <c r="J581" s="74"/>
      <c r="M581" s="73"/>
      <c r="N581" s="74"/>
      <c r="S581" s="73"/>
      <c r="T581" s="74"/>
      <c r="U581" s="72"/>
      <c r="X581" s="73"/>
      <c r="Y581" s="74"/>
      <c r="Z581" s="72"/>
      <c r="AB581" s="73"/>
      <c r="AC581" s="74"/>
      <c r="AD581" s="72"/>
      <c r="AE581" s="73"/>
      <c r="AF581" s="74"/>
      <c r="AH581" s="73"/>
      <c r="AI581" s="74"/>
    </row>
    <row r="582" spans="1:35" ht="13.5" customHeight="1">
      <c r="A582" s="73"/>
      <c r="B582" s="74"/>
      <c r="D582" s="75"/>
      <c r="F582" s="73"/>
      <c r="G582" s="74"/>
      <c r="I582" s="73"/>
      <c r="J582" s="74"/>
      <c r="M582" s="73"/>
      <c r="N582" s="74"/>
      <c r="S582" s="73"/>
      <c r="T582" s="74"/>
      <c r="U582" s="72"/>
      <c r="X582" s="73"/>
      <c r="Y582" s="74"/>
      <c r="Z582" s="72"/>
      <c r="AB582" s="73"/>
      <c r="AC582" s="74"/>
      <c r="AD582" s="72"/>
      <c r="AE582" s="73"/>
      <c r="AF582" s="74"/>
      <c r="AH582" s="73"/>
      <c r="AI582" s="74"/>
    </row>
    <row r="583" spans="1:35" ht="13.5" customHeight="1">
      <c r="A583" s="73"/>
      <c r="B583" s="74"/>
      <c r="D583" s="75"/>
      <c r="F583" s="73"/>
      <c r="G583" s="74"/>
      <c r="I583" s="73"/>
      <c r="J583" s="74"/>
      <c r="M583" s="73"/>
      <c r="N583" s="74"/>
      <c r="S583" s="73"/>
      <c r="T583" s="74"/>
      <c r="U583" s="72"/>
      <c r="X583" s="73"/>
      <c r="Y583" s="74"/>
      <c r="Z583" s="72"/>
      <c r="AB583" s="73"/>
      <c r="AC583" s="74"/>
      <c r="AD583" s="72"/>
      <c r="AE583" s="73"/>
      <c r="AF583" s="74"/>
      <c r="AH583" s="73"/>
      <c r="AI583" s="74"/>
    </row>
    <row r="584" spans="1:35" ht="13.5" customHeight="1">
      <c r="A584" s="73"/>
      <c r="B584" s="74"/>
      <c r="D584" s="75"/>
      <c r="F584" s="73"/>
      <c r="G584" s="74"/>
      <c r="I584" s="73"/>
      <c r="J584" s="74"/>
      <c r="M584" s="73"/>
      <c r="N584" s="74"/>
      <c r="S584" s="73"/>
      <c r="T584" s="74"/>
      <c r="U584" s="72"/>
      <c r="X584" s="73"/>
      <c r="Y584" s="74"/>
      <c r="Z584" s="72"/>
      <c r="AB584" s="73"/>
      <c r="AC584" s="74"/>
      <c r="AD584" s="72"/>
      <c r="AE584" s="73"/>
      <c r="AF584" s="74"/>
      <c r="AH584" s="73"/>
      <c r="AI584" s="74"/>
    </row>
    <row r="585" spans="1:35" ht="13.5" customHeight="1">
      <c r="A585" s="73"/>
      <c r="B585" s="74"/>
      <c r="D585" s="75"/>
      <c r="F585" s="73"/>
      <c r="G585" s="74"/>
      <c r="I585" s="73"/>
      <c r="J585" s="74"/>
      <c r="M585" s="73"/>
      <c r="N585" s="74"/>
      <c r="S585" s="73"/>
      <c r="T585" s="74"/>
      <c r="U585" s="72"/>
      <c r="X585" s="73"/>
      <c r="Y585" s="74"/>
      <c r="Z585" s="72"/>
      <c r="AB585" s="73"/>
      <c r="AC585" s="74"/>
      <c r="AD585" s="72"/>
      <c r="AE585" s="73"/>
      <c r="AF585" s="74"/>
      <c r="AH585" s="73"/>
      <c r="AI585" s="74"/>
    </row>
    <row r="586" spans="1:35" ht="13.5" customHeight="1">
      <c r="A586" s="73"/>
      <c r="B586" s="74"/>
      <c r="D586" s="75"/>
      <c r="F586" s="73"/>
      <c r="G586" s="74"/>
      <c r="I586" s="73"/>
      <c r="J586" s="74"/>
      <c r="M586" s="73"/>
      <c r="N586" s="74"/>
      <c r="S586" s="73"/>
      <c r="T586" s="74"/>
      <c r="U586" s="72"/>
      <c r="X586" s="73"/>
      <c r="Y586" s="74"/>
      <c r="Z586" s="72"/>
      <c r="AB586" s="73"/>
      <c r="AC586" s="74"/>
      <c r="AD586" s="72"/>
      <c r="AE586" s="73"/>
      <c r="AF586" s="74"/>
      <c r="AH586" s="73"/>
      <c r="AI586" s="74"/>
    </row>
    <row r="587" spans="1:35" ht="13.5" customHeight="1">
      <c r="A587" s="73"/>
      <c r="B587" s="74"/>
      <c r="D587" s="75"/>
      <c r="F587" s="73"/>
      <c r="G587" s="74"/>
      <c r="I587" s="73"/>
      <c r="J587" s="74"/>
      <c r="M587" s="73"/>
      <c r="N587" s="74"/>
      <c r="S587" s="73"/>
      <c r="T587" s="74"/>
      <c r="U587" s="72"/>
      <c r="X587" s="73"/>
      <c r="Y587" s="74"/>
      <c r="Z587" s="72"/>
      <c r="AB587" s="73"/>
      <c r="AC587" s="74"/>
      <c r="AD587" s="72"/>
      <c r="AE587" s="73"/>
      <c r="AF587" s="74"/>
      <c r="AH587" s="73"/>
      <c r="AI587" s="74"/>
    </row>
    <row r="588" spans="1:35" ht="13.5" customHeight="1">
      <c r="A588" s="73"/>
      <c r="B588" s="74"/>
      <c r="D588" s="75"/>
      <c r="F588" s="73"/>
      <c r="G588" s="74"/>
      <c r="I588" s="73"/>
      <c r="J588" s="74"/>
      <c r="M588" s="73"/>
      <c r="N588" s="74"/>
      <c r="S588" s="73"/>
      <c r="T588" s="74"/>
      <c r="U588" s="72"/>
      <c r="X588" s="73"/>
      <c r="Y588" s="74"/>
      <c r="Z588" s="72"/>
      <c r="AB588" s="73"/>
      <c r="AC588" s="74"/>
      <c r="AD588" s="72"/>
      <c r="AE588" s="73"/>
      <c r="AF588" s="74"/>
      <c r="AH588" s="73"/>
      <c r="AI588" s="74"/>
    </row>
    <row r="589" spans="1:35" ht="13.5" customHeight="1">
      <c r="A589" s="73"/>
      <c r="B589" s="74"/>
      <c r="D589" s="75"/>
      <c r="F589" s="73"/>
      <c r="G589" s="74"/>
      <c r="I589" s="73"/>
      <c r="J589" s="74"/>
      <c r="M589" s="73"/>
      <c r="N589" s="74"/>
      <c r="S589" s="73"/>
      <c r="T589" s="74"/>
      <c r="U589" s="72"/>
      <c r="X589" s="73"/>
      <c r="Y589" s="74"/>
      <c r="Z589" s="72"/>
      <c r="AB589" s="73"/>
      <c r="AC589" s="74"/>
      <c r="AD589" s="72"/>
      <c r="AE589" s="73"/>
      <c r="AF589" s="74"/>
      <c r="AH589" s="73"/>
      <c r="AI589" s="74"/>
    </row>
    <row r="590" spans="1:35" ht="13.5" customHeight="1">
      <c r="A590" s="73"/>
      <c r="B590" s="74"/>
      <c r="D590" s="75"/>
      <c r="F590" s="73"/>
      <c r="G590" s="74"/>
      <c r="I590" s="73"/>
      <c r="J590" s="74"/>
      <c r="M590" s="73"/>
      <c r="N590" s="74"/>
      <c r="S590" s="73"/>
      <c r="T590" s="74"/>
      <c r="U590" s="72"/>
      <c r="X590" s="73"/>
      <c r="Y590" s="74"/>
      <c r="Z590" s="72"/>
      <c r="AB590" s="73"/>
      <c r="AC590" s="74"/>
      <c r="AD590" s="72"/>
      <c r="AE590" s="73"/>
      <c r="AF590" s="74"/>
      <c r="AH590" s="73"/>
      <c r="AI590" s="74"/>
    </row>
    <row r="591" spans="1:35" ht="13.5" customHeight="1">
      <c r="A591" s="73"/>
      <c r="B591" s="74"/>
      <c r="D591" s="75"/>
      <c r="F591" s="73"/>
      <c r="G591" s="74"/>
      <c r="I591" s="73"/>
      <c r="J591" s="74"/>
      <c r="M591" s="73"/>
      <c r="N591" s="74"/>
      <c r="S591" s="73"/>
      <c r="T591" s="74"/>
      <c r="U591" s="72"/>
      <c r="X591" s="73"/>
      <c r="Y591" s="74"/>
      <c r="Z591" s="72"/>
      <c r="AB591" s="73"/>
      <c r="AC591" s="74"/>
      <c r="AD591" s="72"/>
      <c r="AE591" s="73"/>
      <c r="AF591" s="74"/>
      <c r="AH591" s="73"/>
      <c r="AI591" s="74"/>
    </row>
    <row r="592" spans="1:35" ht="13.5" customHeight="1">
      <c r="A592" s="73"/>
      <c r="B592" s="74"/>
      <c r="D592" s="75"/>
      <c r="F592" s="73"/>
      <c r="G592" s="74"/>
      <c r="I592" s="73"/>
      <c r="J592" s="74"/>
      <c r="M592" s="73"/>
      <c r="N592" s="74"/>
      <c r="S592" s="73"/>
      <c r="T592" s="74"/>
      <c r="U592" s="72"/>
      <c r="X592" s="73"/>
      <c r="Y592" s="74"/>
      <c r="Z592" s="72"/>
      <c r="AB592" s="73"/>
      <c r="AC592" s="74"/>
      <c r="AD592" s="72"/>
      <c r="AE592" s="73"/>
      <c r="AF592" s="74"/>
      <c r="AH592" s="73"/>
      <c r="AI592" s="74"/>
    </row>
    <row r="593" spans="1:35" ht="13.5" customHeight="1">
      <c r="A593" s="73"/>
      <c r="B593" s="74"/>
      <c r="D593" s="75"/>
      <c r="F593" s="73"/>
      <c r="G593" s="74"/>
      <c r="I593" s="73"/>
      <c r="J593" s="74"/>
      <c r="M593" s="73"/>
      <c r="N593" s="74"/>
      <c r="S593" s="73"/>
      <c r="T593" s="74"/>
      <c r="U593" s="72"/>
      <c r="X593" s="73"/>
      <c r="Y593" s="74"/>
      <c r="Z593" s="72"/>
      <c r="AB593" s="73"/>
      <c r="AC593" s="74"/>
      <c r="AD593" s="72"/>
      <c r="AE593" s="73"/>
      <c r="AF593" s="74"/>
      <c r="AH593" s="73"/>
      <c r="AI593" s="74"/>
    </row>
    <row r="594" spans="1:35" ht="13.5" customHeight="1">
      <c r="A594" s="73"/>
      <c r="B594" s="74"/>
      <c r="D594" s="75"/>
      <c r="F594" s="73"/>
      <c r="G594" s="74"/>
      <c r="I594" s="73"/>
      <c r="J594" s="74"/>
      <c r="M594" s="73"/>
      <c r="N594" s="74"/>
      <c r="S594" s="73"/>
      <c r="T594" s="74"/>
      <c r="U594" s="72"/>
      <c r="X594" s="73"/>
      <c r="Y594" s="74"/>
      <c r="Z594" s="72"/>
      <c r="AB594" s="73"/>
      <c r="AC594" s="74"/>
      <c r="AD594" s="72"/>
      <c r="AE594" s="73"/>
      <c r="AF594" s="74"/>
      <c r="AH594" s="73"/>
      <c r="AI594" s="74"/>
    </row>
    <row r="595" spans="1:35" ht="13.5" customHeight="1">
      <c r="A595" s="73"/>
      <c r="B595" s="74"/>
      <c r="D595" s="75"/>
      <c r="F595" s="73"/>
      <c r="G595" s="74"/>
      <c r="I595" s="73"/>
      <c r="J595" s="74"/>
      <c r="M595" s="73"/>
      <c r="N595" s="74"/>
      <c r="S595" s="73"/>
      <c r="T595" s="74"/>
      <c r="U595" s="72"/>
      <c r="X595" s="73"/>
      <c r="Y595" s="74"/>
      <c r="Z595" s="72"/>
      <c r="AB595" s="73"/>
      <c r="AC595" s="74"/>
      <c r="AD595" s="72"/>
      <c r="AE595" s="73"/>
      <c r="AF595" s="74"/>
      <c r="AH595" s="73"/>
      <c r="AI595" s="74"/>
    </row>
    <row r="596" spans="1:35" ht="13.5" customHeight="1">
      <c r="A596" s="73"/>
      <c r="B596" s="74"/>
      <c r="D596" s="75"/>
      <c r="F596" s="73"/>
      <c r="G596" s="74"/>
      <c r="I596" s="73"/>
      <c r="J596" s="74"/>
      <c r="M596" s="73"/>
      <c r="N596" s="74"/>
      <c r="S596" s="73"/>
      <c r="T596" s="74"/>
      <c r="U596" s="72"/>
      <c r="X596" s="73"/>
      <c r="Y596" s="74"/>
      <c r="Z596" s="72"/>
      <c r="AB596" s="73"/>
      <c r="AC596" s="74"/>
      <c r="AD596" s="72"/>
      <c r="AE596" s="73"/>
      <c r="AF596" s="74"/>
      <c r="AH596" s="73"/>
      <c r="AI596" s="74"/>
    </row>
    <row r="597" spans="1:35" ht="13.5" customHeight="1">
      <c r="A597" s="73"/>
      <c r="B597" s="74"/>
      <c r="D597" s="75"/>
      <c r="F597" s="73"/>
      <c r="G597" s="74"/>
      <c r="I597" s="73"/>
      <c r="J597" s="74"/>
      <c r="M597" s="73"/>
      <c r="N597" s="74"/>
      <c r="S597" s="73"/>
      <c r="T597" s="74"/>
      <c r="U597" s="72"/>
      <c r="X597" s="73"/>
      <c r="Y597" s="74"/>
      <c r="Z597" s="72"/>
      <c r="AB597" s="73"/>
      <c r="AC597" s="74"/>
      <c r="AD597" s="72"/>
      <c r="AE597" s="73"/>
      <c r="AF597" s="74"/>
      <c r="AH597" s="73"/>
      <c r="AI597" s="74"/>
    </row>
    <row r="598" spans="1:35" ht="13.5" customHeight="1">
      <c r="A598" s="73"/>
      <c r="B598" s="74"/>
      <c r="D598" s="75"/>
      <c r="F598" s="73"/>
      <c r="G598" s="74"/>
      <c r="I598" s="73"/>
      <c r="J598" s="74"/>
      <c r="M598" s="73"/>
      <c r="N598" s="74"/>
      <c r="S598" s="73"/>
      <c r="T598" s="74"/>
      <c r="U598" s="72"/>
      <c r="X598" s="73"/>
      <c r="Y598" s="74"/>
      <c r="Z598" s="72"/>
      <c r="AB598" s="73"/>
      <c r="AC598" s="74"/>
      <c r="AD598" s="72"/>
      <c r="AE598" s="73"/>
      <c r="AF598" s="74"/>
      <c r="AH598" s="73"/>
      <c r="AI598" s="74"/>
    </row>
    <row r="599" spans="1:35" ht="13.5" customHeight="1">
      <c r="A599" s="73"/>
      <c r="B599" s="74"/>
      <c r="D599" s="75"/>
      <c r="F599" s="73"/>
      <c r="G599" s="74"/>
      <c r="I599" s="73"/>
      <c r="J599" s="74"/>
      <c r="M599" s="73"/>
      <c r="N599" s="74"/>
      <c r="S599" s="73"/>
      <c r="T599" s="74"/>
      <c r="U599" s="72"/>
      <c r="X599" s="73"/>
      <c r="Y599" s="74"/>
      <c r="Z599" s="72"/>
      <c r="AB599" s="73"/>
      <c r="AC599" s="74"/>
      <c r="AD599" s="72"/>
      <c r="AE599" s="73"/>
      <c r="AF599" s="74"/>
      <c r="AH599" s="73"/>
      <c r="AI599" s="74"/>
    </row>
    <row r="600" spans="1:35" ht="13.5" customHeight="1">
      <c r="A600" s="73"/>
      <c r="B600" s="74"/>
      <c r="D600" s="75"/>
      <c r="F600" s="73"/>
      <c r="G600" s="74"/>
      <c r="I600" s="73"/>
      <c r="J600" s="74"/>
      <c r="M600" s="73"/>
      <c r="N600" s="74"/>
      <c r="S600" s="73"/>
      <c r="T600" s="74"/>
      <c r="U600" s="72"/>
      <c r="X600" s="73"/>
      <c r="Y600" s="74"/>
      <c r="Z600" s="72"/>
      <c r="AB600" s="73"/>
      <c r="AC600" s="74"/>
      <c r="AD600" s="72"/>
      <c r="AE600" s="73"/>
      <c r="AF600" s="74"/>
      <c r="AH600" s="73"/>
      <c r="AI600" s="74"/>
    </row>
    <row r="601" spans="1:35" ht="13.5" customHeight="1">
      <c r="A601" s="73"/>
      <c r="B601" s="74"/>
      <c r="D601" s="75"/>
      <c r="F601" s="73"/>
      <c r="G601" s="74"/>
      <c r="I601" s="73"/>
      <c r="J601" s="74"/>
      <c r="M601" s="73"/>
      <c r="N601" s="74"/>
      <c r="S601" s="73"/>
      <c r="T601" s="74"/>
      <c r="U601" s="72"/>
      <c r="X601" s="73"/>
      <c r="Y601" s="74"/>
      <c r="Z601" s="72"/>
      <c r="AB601" s="73"/>
      <c r="AC601" s="74"/>
      <c r="AD601" s="72"/>
      <c r="AE601" s="73"/>
      <c r="AF601" s="74"/>
      <c r="AH601" s="73"/>
      <c r="AI601" s="74"/>
    </row>
    <row r="602" spans="1:35" ht="13.5" customHeight="1">
      <c r="A602" s="73"/>
      <c r="B602" s="74"/>
      <c r="D602" s="75"/>
      <c r="F602" s="73"/>
      <c r="G602" s="74"/>
      <c r="I602" s="73"/>
      <c r="J602" s="74"/>
      <c r="M602" s="73"/>
      <c r="N602" s="74"/>
      <c r="S602" s="73"/>
      <c r="T602" s="74"/>
      <c r="U602" s="72"/>
      <c r="X602" s="73"/>
      <c r="Y602" s="74"/>
      <c r="Z602" s="72"/>
      <c r="AB602" s="73"/>
      <c r="AC602" s="74"/>
      <c r="AD602" s="72"/>
      <c r="AE602" s="73"/>
      <c r="AF602" s="74"/>
      <c r="AH602" s="73"/>
      <c r="AI602" s="74"/>
    </row>
    <row r="603" spans="1:35" ht="13.5" customHeight="1">
      <c r="A603" s="73"/>
      <c r="B603" s="74"/>
      <c r="D603" s="75"/>
      <c r="F603" s="73"/>
      <c r="G603" s="74"/>
      <c r="I603" s="73"/>
      <c r="J603" s="74"/>
      <c r="M603" s="73"/>
      <c r="N603" s="74"/>
      <c r="S603" s="73"/>
      <c r="T603" s="74"/>
      <c r="U603" s="72"/>
      <c r="X603" s="73"/>
      <c r="Y603" s="74"/>
      <c r="Z603" s="72"/>
      <c r="AB603" s="73"/>
      <c r="AC603" s="74"/>
      <c r="AD603" s="72"/>
      <c r="AE603" s="73"/>
      <c r="AF603" s="74"/>
      <c r="AH603" s="73"/>
      <c r="AI603" s="74"/>
    </row>
    <row r="604" spans="1:35" ht="13.5" customHeight="1">
      <c r="A604" s="73"/>
      <c r="B604" s="74"/>
      <c r="D604" s="75"/>
      <c r="F604" s="73"/>
      <c r="G604" s="74"/>
      <c r="I604" s="73"/>
      <c r="J604" s="74"/>
      <c r="M604" s="73"/>
      <c r="N604" s="74"/>
      <c r="S604" s="73"/>
      <c r="T604" s="74"/>
      <c r="U604" s="72"/>
      <c r="X604" s="73"/>
      <c r="Y604" s="74"/>
      <c r="Z604" s="72"/>
      <c r="AB604" s="73"/>
      <c r="AC604" s="74"/>
      <c r="AD604" s="72"/>
      <c r="AE604" s="73"/>
      <c r="AF604" s="74"/>
      <c r="AH604" s="73"/>
      <c r="AI604" s="74"/>
    </row>
    <row r="605" spans="1:35" ht="13.5" customHeight="1">
      <c r="A605" s="73"/>
      <c r="B605" s="74"/>
      <c r="D605" s="75"/>
      <c r="F605" s="73"/>
      <c r="G605" s="74"/>
      <c r="I605" s="73"/>
      <c r="J605" s="74"/>
      <c r="M605" s="73"/>
      <c r="N605" s="74"/>
      <c r="S605" s="73"/>
      <c r="T605" s="74"/>
      <c r="U605" s="72"/>
      <c r="X605" s="73"/>
      <c r="Y605" s="74"/>
      <c r="Z605" s="72"/>
      <c r="AB605" s="73"/>
      <c r="AC605" s="74"/>
      <c r="AD605" s="72"/>
      <c r="AE605" s="73"/>
      <c r="AF605" s="74"/>
      <c r="AH605" s="73"/>
      <c r="AI605" s="74"/>
    </row>
    <row r="606" spans="1:35" ht="13.5" customHeight="1">
      <c r="A606" s="73"/>
      <c r="B606" s="74"/>
      <c r="D606" s="75"/>
      <c r="F606" s="73"/>
      <c r="G606" s="74"/>
      <c r="I606" s="73"/>
      <c r="J606" s="74"/>
      <c r="M606" s="73"/>
      <c r="N606" s="74"/>
      <c r="S606" s="73"/>
      <c r="T606" s="74"/>
      <c r="U606" s="72"/>
      <c r="X606" s="73"/>
      <c r="Y606" s="74"/>
      <c r="Z606" s="72"/>
      <c r="AB606" s="73"/>
      <c r="AC606" s="74"/>
      <c r="AD606" s="72"/>
      <c r="AE606" s="73"/>
      <c r="AF606" s="74"/>
      <c r="AH606" s="73"/>
      <c r="AI606" s="74"/>
    </row>
    <row r="607" spans="1:35" ht="13.5" customHeight="1">
      <c r="A607" s="73"/>
      <c r="B607" s="74"/>
      <c r="D607" s="75"/>
      <c r="F607" s="73"/>
      <c r="G607" s="74"/>
      <c r="I607" s="73"/>
      <c r="J607" s="74"/>
      <c r="M607" s="73"/>
      <c r="N607" s="74"/>
      <c r="S607" s="73"/>
      <c r="T607" s="74"/>
      <c r="U607" s="72"/>
      <c r="X607" s="73"/>
      <c r="Y607" s="74"/>
      <c r="Z607" s="72"/>
      <c r="AB607" s="73"/>
      <c r="AC607" s="74"/>
      <c r="AD607" s="72"/>
      <c r="AE607" s="73"/>
      <c r="AF607" s="74"/>
      <c r="AH607" s="73"/>
      <c r="AI607" s="74"/>
    </row>
    <row r="608" spans="1:35" ht="13.5" customHeight="1">
      <c r="A608" s="73"/>
      <c r="B608" s="74"/>
      <c r="D608" s="75"/>
      <c r="F608" s="73"/>
      <c r="G608" s="74"/>
      <c r="I608" s="73"/>
      <c r="J608" s="74"/>
      <c r="M608" s="73"/>
      <c r="N608" s="74"/>
      <c r="S608" s="73"/>
      <c r="T608" s="74"/>
      <c r="U608" s="72"/>
      <c r="X608" s="73"/>
      <c r="Y608" s="74"/>
      <c r="Z608" s="72"/>
      <c r="AB608" s="73"/>
      <c r="AC608" s="74"/>
      <c r="AD608" s="72"/>
      <c r="AE608" s="73"/>
      <c r="AF608" s="74"/>
      <c r="AH608" s="73"/>
      <c r="AI608" s="74"/>
    </row>
    <row r="609" spans="1:35" ht="13.5" customHeight="1">
      <c r="A609" s="73"/>
      <c r="B609" s="74"/>
      <c r="D609" s="75"/>
      <c r="F609" s="73"/>
      <c r="G609" s="74"/>
      <c r="I609" s="73"/>
      <c r="J609" s="74"/>
      <c r="M609" s="73"/>
      <c r="N609" s="74"/>
      <c r="S609" s="73"/>
      <c r="T609" s="74"/>
      <c r="U609" s="72"/>
      <c r="X609" s="73"/>
      <c r="Y609" s="74"/>
      <c r="Z609" s="72"/>
      <c r="AB609" s="73"/>
      <c r="AC609" s="74"/>
      <c r="AD609" s="72"/>
      <c r="AE609" s="73"/>
      <c r="AF609" s="74"/>
      <c r="AH609" s="73"/>
      <c r="AI609" s="74"/>
    </row>
    <row r="610" spans="1:35" ht="13.5" customHeight="1">
      <c r="A610" s="73"/>
      <c r="B610" s="74"/>
      <c r="D610" s="75"/>
      <c r="F610" s="73"/>
      <c r="G610" s="74"/>
      <c r="I610" s="73"/>
      <c r="J610" s="74"/>
      <c r="M610" s="73"/>
      <c r="N610" s="74"/>
      <c r="S610" s="73"/>
      <c r="T610" s="74"/>
      <c r="U610" s="72"/>
      <c r="X610" s="73"/>
      <c r="Y610" s="74"/>
      <c r="Z610" s="72"/>
      <c r="AB610" s="73"/>
      <c r="AC610" s="74"/>
      <c r="AD610" s="72"/>
      <c r="AE610" s="73"/>
      <c r="AF610" s="74"/>
      <c r="AH610" s="73"/>
      <c r="AI610" s="74"/>
    </row>
    <row r="611" spans="1:35" ht="13.5" customHeight="1">
      <c r="A611" s="73"/>
      <c r="B611" s="74"/>
      <c r="D611" s="75"/>
      <c r="F611" s="73"/>
      <c r="G611" s="74"/>
      <c r="I611" s="73"/>
      <c r="J611" s="74"/>
      <c r="M611" s="73"/>
      <c r="N611" s="74"/>
      <c r="S611" s="73"/>
      <c r="T611" s="74"/>
      <c r="U611" s="72"/>
      <c r="X611" s="73"/>
      <c r="Y611" s="74"/>
      <c r="Z611" s="72"/>
      <c r="AB611" s="73"/>
      <c r="AC611" s="74"/>
      <c r="AD611" s="72"/>
      <c r="AE611" s="73"/>
      <c r="AF611" s="74"/>
      <c r="AH611" s="73"/>
      <c r="AI611" s="74"/>
    </row>
    <row r="612" spans="1:35" ht="13.5" customHeight="1">
      <c r="A612" s="73"/>
      <c r="B612" s="74"/>
      <c r="D612" s="75"/>
      <c r="F612" s="73"/>
      <c r="G612" s="74"/>
      <c r="I612" s="73"/>
      <c r="J612" s="74"/>
      <c r="M612" s="73"/>
      <c r="N612" s="74"/>
      <c r="S612" s="73"/>
      <c r="T612" s="74"/>
      <c r="U612" s="72"/>
      <c r="X612" s="73"/>
      <c r="Y612" s="74"/>
      <c r="Z612" s="72"/>
      <c r="AB612" s="73"/>
      <c r="AC612" s="74"/>
      <c r="AD612" s="72"/>
      <c r="AE612" s="73"/>
      <c r="AF612" s="74"/>
      <c r="AH612" s="73"/>
      <c r="AI612" s="74"/>
    </row>
    <row r="613" spans="1:35" ht="13.5" customHeight="1">
      <c r="A613" s="73"/>
      <c r="B613" s="74"/>
      <c r="D613" s="75"/>
      <c r="F613" s="73"/>
      <c r="G613" s="74"/>
      <c r="I613" s="73"/>
      <c r="J613" s="74"/>
      <c r="M613" s="73"/>
      <c r="N613" s="74"/>
      <c r="S613" s="73"/>
      <c r="T613" s="74"/>
      <c r="U613" s="72"/>
      <c r="X613" s="73"/>
      <c r="Y613" s="74"/>
      <c r="Z613" s="72"/>
      <c r="AB613" s="73"/>
      <c r="AC613" s="74"/>
      <c r="AD613" s="72"/>
      <c r="AE613" s="73"/>
      <c r="AF613" s="74"/>
      <c r="AH613" s="73"/>
      <c r="AI613" s="74"/>
    </row>
    <row r="614" spans="1:35" ht="13.5" customHeight="1">
      <c r="A614" s="73"/>
      <c r="B614" s="74"/>
      <c r="D614" s="75"/>
      <c r="F614" s="73"/>
      <c r="G614" s="74"/>
      <c r="I614" s="73"/>
      <c r="J614" s="74"/>
      <c r="M614" s="73"/>
      <c r="N614" s="74"/>
      <c r="S614" s="73"/>
      <c r="T614" s="74"/>
      <c r="U614" s="72"/>
      <c r="X614" s="73"/>
      <c r="Y614" s="74"/>
      <c r="Z614" s="72"/>
      <c r="AB614" s="73"/>
      <c r="AC614" s="74"/>
      <c r="AD614" s="72"/>
      <c r="AE614" s="73"/>
      <c r="AF614" s="74"/>
      <c r="AH614" s="73"/>
      <c r="AI614" s="74"/>
    </row>
    <row r="615" spans="1:35" ht="13.5" customHeight="1">
      <c r="A615" s="73"/>
      <c r="B615" s="74"/>
      <c r="D615" s="75"/>
      <c r="F615" s="73"/>
      <c r="G615" s="74"/>
      <c r="I615" s="73"/>
      <c r="J615" s="74"/>
      <c r="M615" s="73"/>
      <c r="N615" s="74"/>
      <c r="S615" s="73"/>
      <c r="T615" s="74"/>
      <c r="U615" s="72"/>
      <c r="X615" s="73"/>
      <c r="Y615" s="74"/>
      <c r="Z615" s="72"/>
      <c r="AB615" s="73"/>
      <c r="AC615" s="74"/>
      <c r="AD615" s="72"/>
      <c r="AE615" s="73"/>
      <c r="AF615" s="74"/>
      <c r="AH615" s="73"/>
      <c r="AI615" s="74"/>
    </row>
    <row r="616" spans="1:35" ht="13.5" customHeight="1">
      <c r="A616" s="73"/>
      <c r="B616" s="74"/>
      <c r="D616" s="75"/>
      <c r="F616" s="73"/>
      <c r="G616" s="74"/>
      <c r="I616" s="73"/>
      <c r="J616" s="74"/>
      <c r="M616" s="73"/>
      <c r="N616" s="74"/>
      <c r="S616" s="73"/>
      <c r="T616" s="74"/>
      <c r="U616" s="72"/>
      <c r="X616" s="73"/>
      <c r="Y616" s="74"/>
      <c r="Z616" s="72"/>
      <c r="AB616" s="73"/>
      <c r="AC616" s="74"/>
      <c r="AD616" s="72"/>
      <c r="AE616" s="73"/>
      <c r="AF616" s="74"/>
      <c r="AH616" s="73"/>
      <c r="AI616" s="74"/>
    </row>
    <row r="617" spans="1:35" ht="13.5" customHeight="1">
      <c r="A617" s="73"/>
      <c r="B617" s="74"/>
      <c r="D617" s="75"/>
      <c r="F617" s="73"/>
      <c r="G617" s="74"/>
      <c r="I617" s="73"/>
      <c r="J617" s="74"/>
      <c r="M617" s="73"/>
      <c r="N617" s="74"/>
      <c r="S617" s="73"/>
      <c r="T617" s="74"/>
      <c r="U617" s="72"/>
      <c r="X617" s="73"/>
      <c r="Y617" s="74"/>
      <c r="Z617" s="72"/>
      <c r="AB617" s="73"/>
      <c r="AC617" s="74"/>
      <c r="AD617" s="72"/>
      <c r="AE617" s="73"/>
      <c r="AF617" s="74"/>
      <c r="AH617" s="73"/>
      <c r="AI617" s="74"/>
    </row>
    <row r="618" spans="1:35" ht="13.5" customHeight="1">
      <c r="A618" s="73"/>
      <c r="B618" s="74"/>
      <c r="D618" s="75"/>
      <c r="F618" s="73"/>
      <c r="G618" s="74"/>
      <c r="I618" s="73"/>
      <c r="J618" s="74"/>
      <c r="M618" s="73"/>
      <c r="N618" s="74"/>
      <c r="S618" s="73"/>
      <c r="T618" s="74"/>
      <c r="U618" s="72"/>
      <c r="X618" s="73"/>
      <c r="Y618" s="74"/>
      <c r="Z618" s="72"/>
      <c r="AB618" s="73"/>
      <c r="AC618" s="74"/>
      <c r="AD618" s="72"/>
      <c r="AE618" s="73"/>
      <c r="AF618" s="74"/>
      <c r="AH618" s="73"/>
      <c r="AI618" s="74"/>
    </row>
    <row r="619" spans="1:35" ht="13.5" customHeight="1">
      <c r="A619" s="73"/>
      <c r="B619" s="74"/>
      <c r="D619" s="75"/>
      <c r="F619" s="73"/>
      <c r="G619" s="74"/>
      <c r="I619" s="73"/>
      <c r="J619" s="74"/>
      <c r="M619" s="73"/>
      <c r="N619" s="74"/>
      <c r="S619" s="73"/>
      <c r="T619" s="74"/>
      <c r="U619" s="72"/>
      <c r="X619" s="73"/>
      <c r="Y619" s="74"/>
      <c r="Z619" s="72"/>
      <c r="AB619" s="73"/>
      <c r="AC619" s="74"/>
      <c r="AD619" s="72"/>
      <c r="AE619" s="73"/>
      <c r="AF619" s="74"/>
      <c r="AH619" s="73"/>
      <c r="AI619" s="74"/>
    </row>
    <row r="620" spans="1:35" ht="13.5" customHeight="1">
      <c r="A620" s="73"/>
      <c r="B620" s="74"/>
      <c r="D620" s="75"/>
      <c r="F620" s="73"/>
      <c r="G620" s="74"/>
      <c r="I620" s="73"/>
      <c r="J620" s="74"/>
      <c r="M620" s="73"/>
      <c r="N620" s="74"/>
      <c r="S620" s="73"/>
      <c r="T620" s="74"/>
      <c r="U620" s="72"/>
      <c r="X620" s="73"/>
      <c r="Y620" s="74"/>
      <c r="Z620" s="72"/>
      <c r="AB620" s="73"/>
      <c r="AC620" s="74"/>
      <c r="AD620" s="72"/>
      <c r="AE620" s="73"/>
      <c r="AF620" s="74"/>
      <c r="AH620" s="73"/>
      <c r="AI620" s="74"/>
    </row>
    <row r="621" spans="1:35" ht="13.5" customHeight="1">
      <c r="A621" s="73"/>
      <c r="B621" s="74"/>
      <c r="D621" s="75"/>
      <c r="F621" s="73"/>
      <c r="G621" s="74"/>
      <c r="I621" s="73"/>
      <c r="J621" s="74"/>
      <c r="M621" s="73"/>
      <c r="N621" s="74"/>
      <c r="S621" s="73"/>
      <c r="T621" s="74"/>
      <c r="U621" s="72"/>
      <c r="X621" s="73"/>
      <c r="Y621" s="74"/>
      <c r="Z621" s="72"/>
      <c r="AB621" s="73"/>
      <c r="AC621" s="74"/>
      <c r="AD621" s="72"/>
      <c r="AE621" s="73"/>
      <c r="AF621" s="74"/>
      <c r="AH621" s="73"/>
      <c r="AI621" s="74"/>
    </row>
    <row r="622" spans="1:35" ht="13.5" customHeight="1">
      <c r="A622" s="73"/>
      <c r="B622" s="74"/>
      <c r="D622" s="75"/>
      <c r="F622" s="73"/>
      <c r="G622" s="74"/>
      <c r="I622" s="73"/>
      <c r="J622" s="74"/>
      <c r="M622" s="73"/>
      <c r="N622" s="74"/>
      <c r="S622" s="73"/>
      <c r="T622" s="74"/>
      <c r="U622" s="72"/>
      <c r="X622" s="73"/>
      <c r="Y622" s="74"/>
      <c r="Z622" s="72"/>
      <c r="AB622" s="73"/>
      <c r="AC622" s="74"/>
      <c r="AD622" s="72"/>
      <c r="AE622" s="73"/>
      <c r="AF622" s="74"/>
      <c r="AH622" s="73"/>
      <c r="AI622" s="74"/>
    </row>
    <row r="623" spans="1:35" ht="13.5" customHeight="1">
      <c r="A623" s="73"/>
      <c r="B623" s="74"/>
      <c r="D623" s="75"/>
      <c r="F623" s="73"/>
      <c r="G623" s="74"/>
      <c r="I623" s="73"/>
      <c r="J623" s="74"/>
      <c r="M623" s="73"/>
      <c r="N623" s="74"/>
      <c r="S623" s="73"/>
      <c r="T623" s="74"/>
      <c r="U623" s="72"/>
      <c r="X623" s="73"/>
      <c r="Y623" s="74"/>
      <c r="Z623" s="72"/>
      <c r="AB623" s="73"/>
      <c r="AC623" s="74"/>
      <c r="AD623" s="72"/>
      <c r="AE623" s="73"/>
      <c r="AF623" s="74"/>
      <c r="AH623" s="73"/>
      <c r="AI623" s="74"/>
    </row>
    <row r="624" spans="1:35" ht="13.5" customHeight="1">
      <c r="A624" s="73"/>
      <c r="B624" s="74"/>
      <c r="D624" s="75"/>
      <c r="F624" s="73"/>
      <c r="G624" s="74"/>
      <c r="I624" s="73"/>
      <c r="J624" s="74"/>
      <c r="M624" s="73"/>
      <c r="N624" s="74"/>
      <c r="S624" s="73"/>
      <c r="T624" s="74"/>
      <c r="U624" s="72"/>
      <c r="X624" s="73"/>
      <c r="Y624" s="74"/>
      <c r="Z624" s="72"/>
      <c r="AB624" s="73"/>
      <c r="AC624" s="74"/>
      <c r="AD624" s="72"/>
      <c r="AE624" s="73"/>
      <c r="AF624" s="74"/>
      <c r="AH624" s="73"/>
      <c r="AI624" s="74"/>
    </row>
    <row r="625" spans="1:35" ht="13.5" customHeight="1">
      <c r="A625" s="73"/>
      <c r="B625" s="74"/>
      <c r="D625" s="75"/>
      <c r="F625" s="73"/>
      <c r="G625" s="74"/>
      <c r="I625" s="73"/>
      <c r="J625" s="74"/>
      <c r="M625" s="73"/>
      <c r="N625" s="74"/>
      <c r="S625" s="73"/>
      <c r="T625" s="74"/>
      <c r="U625" s="72"/>
      <c r="X625" s="73"/>
      <c r="Y625" s="74"/>
      <c r="Z625" s="72"/>
      <c r="AB625" s="73"/>
      <c r="AC625" s="74"/>
      <c r="AD625" s="72"/>
      <c r="AE625" s="73"/>
      <c r="AF625" s="74"/>
      <c r="AH625" s="73"/>
      <c r="AI625" s="74"/>
    </row>
    <row r="626" spans="1:35" ht="13.5" customHeight="1">
      <c r="A626" s="73"/>
      <c r="B626" s="74"/>
      <c r="D626" s="75"/>
      <c r="F626" s="73"/>
      <c r="G626" s="74"/>
      <c r="I626" s="73"/>
      <c r="J626" s="74"/>
      <c r="M626" s="73"/>
      <c r="N626" s="74"/>
      <c r="S626" s="73"/>
      <c r="T626" s="74"/>
      <c r="U626" s="72"/>
      <c r="X626" s="73"/>
      <c r="Y626" s="74"/>
      <c r="Z626" s="72"/>
      <c r="AB626" s="73"/>
      <c r="AC626" s="74"/>
      <c r="AD626" s="72"/>
      <c r="AE626" s="73"/>
      <c r="AF626" s="74"/>
      <c r="AH626" s="73"/>
      <c r="AI626" s="74"/>
    </row>
    <row r="627" spans="1:35" ht="13.5" customHeight="1">
      <c r="A627" s="73"/>
      <c r="B627" s="74"/>
      <c r="D627" s="75"/>
      <c r="F627" s="73"/>
      <c r="G627" s="74"/>
      <c r="I627" s="73"/>
      <c r="J627" s="74"/>
      <c r="M627" s="73"/>
      <c r="N627" s="74"/>
      <c r="S627" s="73"/>
      <c r="T627" s="74"/>
      <c r="U627" s="72"/>
      <c r="X627" s="73"/>
      <c r="Y627" s="74"/>
      <c r="Z627" s="72"/>
      <c r="AB627" s="73"/>
      <c r="AC627" s="74"/>
      <c r="AD627" s="72"/>
      <c r="AE627" s="73"/>
      <c r="AF627" s="74"/>
      <c r="AH627" s="73"/>
      <c r="AI627" s="74"/>
    </row>
    <row r="628" spans="1:35" ht="13.5" customHeight="1">
      <c r="A628" s="73"/>
      <c r="B628" s="74"/>
      <c r="D628" s="75"/>
      <c r="F628" s="73"/>
      <c r="G628" s="74"/>
      <c r="I628" s="73"/>
      <c r="J628" s="74"/>
      <c r="M628" s="73"/>
      <c r="N628" s="74"/>
      <c r="S628" s="73"/>
      <c r="T628" s="74"/>
      <c r="U628" s="72"/>
      <c r="X628" s="73"/>
      <c r="Y628" s="74"/>
      <c r="Z628" s="72"/>
      <c r="AB628" s="73"/>
      <c r="AC628" s="74"/>
      <c r="AD628" s="72"/>
      <c r="AE628" s="73"/>
      <c r="AF628" s="74"/>
      <c r="AH628" s="73"/>
      <c r="AI628" s="74"/>
    </row>
    <row r="629" spans="1:35" ht="13.5" customHeight="1">
      <c r="A629" s="73"/>
      <c r="B629" s="74"/>
      <c r="D629" s="75"/>
      <c r="F629" s="73"/>
      <c r="G629" s="74"/>
      <c r="I629" s="73"/>
      <c r="J629" s="74"/>
      <c r="M629" s="73"/>
      <c r="N629" s="74"/>
      <c r="S629" s="73"/>
      <c r="T629" s="74"/>
      <c r="U629" s="72"/>
      <c r="X629" s="73"/>
      <c r="Y629" s="74"/>
      <c r="Z629" s="72"/>
      <c r="AB629" s="73"/>
      <c r="AC629" s="74"/>
      <c r="AD629" s="72"/>
      <c r="AE629" s="73"/>
      <c r="AF629" s="74"/>
      <c r="AH629" s="73"/>
      <c r="AI629" s="74"/>
    </row>
    <row r="630" spans="1:35" ht="13.5" customHeight="1">
      <c r="A630" s="73"/>
      <c r="B630" s="74"/>
      <c r="D630" s="75"/>
      <c r="F630" s="73"/>
      <c r="G630" s="74"/>
      <c r="I630" s="73"/>
      <c r="J630" s="74"/>
      <c r="M630" s="73"/>
      <c r="N630" s="74"/>
      <c r="S630" s="73"/>
      <c r="T630" s="74"/>
      <c r="U630" s="72"/>
      <c r="X630" s="73"/>
      <c r="Y630" s="74"/>
      <c r="Z630" s="72"/>
      <c r="AB630" s="73"/>
      <c r="AC630" s="74"/>
      <c r="AD630" s="72"/>
      <c r="AE630" s="73"/>
      <c r="AF630" s="74"/>
      <c r="AH630" s="73"/>
      <c r="AI630" s="74"/>
    </row>
    <row r="631" spans="1:35" ht="13.5" customHeight="1">
      <c r="A631" s="73"/>
      <c r="B631" s="74"/>
      <c r="D631" s="75"/>
      <c r="F631" s="73"/>
      <c r="G631" s="74"/>
      <c r="I631" s="73"/>
      <c r="J631" s="74"/>
      <c r="M631" s="73"/>
      <c r="N631" s="74"/>
      <c r="S631" s="73"/>
      <c r="T631" s="74"/>
      <c r="U631" s="72"/>
      <c r="X631" s="73"/>
      <c r="Y631" s="74"/>
      <c r="Z631" s="72"/>
      <c r="AB631" s="73"/>
      <c r="AC631" s="74"/>
      <c r="AD631" s="72"/>
      <c r="AE631" s="73"/>
      <c r="AF631" s="74"/>
      <c r="AH631" s="73"/>
      <c r="AI631" s="74"/>
    </row>
    <row r="632" spans="1:35" ht="13.5" customHeight="1">
      <c r="A632" s="73"/>
      <c r="B632" s="74"/>
      <c r="D632" s="75"/>
      <c r="F632" s="73"/>
      <c r="G632" s="74"/>
      <c r="I632" s="73"/>
      <c r="J632" s="74"/>
      <c r="M632" s="73"/>
      <c r="N632" s="74"/>
      <c r="S632" s="73"/>
      <c r="T632" s="74"/>
      <c r="U632" s="72"/>
      <c r="X632" s="73"/>
      <c r="Y632" s="74"/>
      <c r="Z632" s="72"/>
      <c r="AB632" s="73"/>
      <c r="AC632" s="74"/>
      <c r="AD632" s="72"/>
      <c r="AE632" s="73"/>
      <c r="AF632" s="74"/>
      <c r="AH632" s="73"/>
      <c r="AI632" s="74"/>
    </row>
    <row r="633" spans="1:35" ht="13.5" customHeight="1">
      <c r="A633" s="73"/>
      <c r="B633" s="74"/>
      <c r="D633" s="75"/>
      <c r="F633" s="73"/>
      <c r="G633" s="74"/>
      <c r="I633" s="73"/>
      <c r="J633" s="74"/>
      <c r="M633" s="73"/>
      <c r="N633" s="74"/>
      <c r="S633" s="73"/>
      <c r="T633" s="74"/>
      <c r="U633" s="72"/>
      <c r="X633" s="73"/>
      <c r="Y633" s="74"/>
      <c r="Z633" s="72"/>
      <c r="AB633" s="73"/>
      <c r="AC633" s="74"/>
      <c r="AD633" s="72"/>
      <c r="AE633" s="73"/>
      <c r="AF633" s="74"/>
      <c r="AH633" s="73"/>
      <c r="AI633" s="74"/>
    </row>
    <row r="634" spans="1:35" ht="13.5" customHeight="1">
      <c r="A634" s="73"/>
      <c r="B634" s="74"/>
      <c r="D634" s="75"/>
      <c r="F634" s="73"/>
      <c r="G634" s="74"/>
      <c r="I634" s="73"/>
      <c r="J634" s="74"/>
      <c r="M634" s="73"/>
      <c r="N634" s="74"/>
      <c r="S634" s="73"/>
      <c r="T634" s="74"/>
      <c r="U634" s="72"/>
      <c r="X634" s="73"/>
      <c r="Y634" s="74"/>
      <c r="Z634" s="72"/>
      <c r="AB634" s="73"/>
      <c r="AC634" s="74"/>
      <c r="AD634" s="72"/>
      <c r="AE634" s="73"/>
      <c r="AF634" s="74"/>
      <c r="AH634" s="73"/>
      <c r="AI634" s="74"/>
    </row>
    <row r="635" spans="1:35" ht="13.5" customHeight="1">
      <c r="A635" s="73"/>
      <c r="B635" s="74"/>
      <c r="D635" s="75"/>
      <c r="F635" s="73"/>
      <c r="G635" s="74"/>
      <c r="I635" s="73"/>
      <c r="J635" s="74"/>
      <c r="M635" s="73"/>
      <c r="N635" s="74"/>
      <c r="S635" s="73"/>
      <c r="T635" s="74"/>
      <c r="U635" s="72"/>
      <c r="X635" s="73"/>
      <c r="Y635" s="74"/>
      <c r="Z635" s="72"/>
      <c r="AB635" s="73"/>
      <c r="AC635" s="74"/>
      <c r="AD635" s="72"/>
      <c r="AE635" s="73"/>
      <c r="AF635" s="74"/>
      <c r="AH635" s="73"/>
      <c r="AI635" s="74"/>
    </row>
    <row r="636" spans="1:35" ht="13.5" customHeight="1">
      <c r="A636" s="73"/>
      <c r="B636" s="74"/>
      <c r="D636" s="75"/>
      <c r="F636" s="73"/>
      <c r="G636" s="74"/>
      <c r="I636" s="73"/>
      <c r="J636" s="74"/>
      <c r="M636" s="73"/>
      <c r="N636" s="74"/>
      <c r="S636" s="73"/>
      <c r="T636" s="74"/>
      <c r="U636" s="72"/>
      <c r="X636" s="73"/>
      <c r="Y636" s="74"/>
      <c r="Z636" s="72"/>
      <c r="AB636" s="73"/>
      <c r="AC636" s="74"/>
      <c r="AD636" s="72"/>
      <c r="AE636" s="73"/>
      <c r="AF636" s="74"/>
      <c r="AH636" s="73"/>
      <c r="AI636" s="74"/>
    </row>
    <row r="637" spans="1:35" ht="13.5" customHeight="1">
      <c r="A637" s="73"/>
      <c r="B637" s="74"/>
      <c r="D637" s="75"/>
      <c r="F637" s="73"/>
      <c r="G637" s="74"/>
      <c r="I637" s="73"/>
      <c r="J637" s="74"/>
      <c r="M637" s="73"/>
      <c r="N637" s="74"/>
      <c r="S637" s="73"/>
      <c r="T637" s="74"/>
      <c r="U637" s="72"/>
      <c r="X637" s="73"/>
      <c r="Y637" s="74"/>
      <c r="Z637" s="72"/>
      <c r="AB637" s="73"/>
      <c r="AC637" s="74"/>
      <c r="AD637" s="72"/>
      <c r="AE637" s="73"/>
      <c r="AF637" s="74"/>
      <c r="AH637" s="73"/>
      <c r="AI637" s="74"/>
    </row>
    <row r="638" spans="1:35" ht="13.5" customHeight="1">
      <c r="A638" s="73"/>
      <c r="B638" s="74"/>
      <c r="D638" s="75"/>
      <c r="F638" s="73"/>
      <c r="G638" s="74"/>
      <c r="I638" s="73"/>
      <c r="J638" s="74"/>
      <c r="M638" s="73"/>
      <c r="N638" s="74"/>
      <c r="S638" s="73"/>
      <c r="T638" s="74"/>
      <c r="U638" s="72"/>
      <c r="X638" s="73"/>
      <c r="Y638" s="74"/>
      <c r="Z638" s="72"/>
      <c r="AB638" s="73"/>
      <c r="AC638" s="74"/>
      <c r="AD638" s="72"/>
      <c r="AE638" s="73"/>
      <c r="AF638" s="74"/>
      <c r="AH638" s="73"/>
      <c r="AI638" s="74"/>
    </row>
    <row r="639" spans="1:35" ht="13.5" customHeight="1">
      <c r="A639" s="73"/>
      <c r="B639" s="74"/>
      <c r="D639" s="75"/>
      <c r="F639" s="73"/>
      <c r="G639" s="74"/>
      <c r="I639" s="73"/>
      <c r="J639" s="74"/>
      <c r="M639" s="73"/>
      <c r="N639" s="74"/>
      <c r="S639" s="73"/>
      <c r="T639" s="74"/>
      <c r="U639" s="72"/>
      <c r="X639" s="73"/>
      <c r="Y639" s="74"/>
      <c r="Z639" s="72"/>
      <c r="AB639" s="73"/>
      <c r="AC639" s="74"/>
      <c r="AD639" s="72"/>
      <c r="AE639" s="73"/>
      <c r="AF639" s="74"/>
      <c r="AH639" s="73"/>
      <c r="AI639" s="74"/>
    </row>
    <row r="640" spans="1:35" ht="13.5" customHeight="1">
      <c r="A640" s="73"/>
      <c r="B640" s="74"/>
      <c r="D640" s="75"/>
      <c r="F640" s="73"/>
      <c r="G640" s="74"/>
      <c r="I640" s="73"/>
      <c r="J640" s="74"/>
      <c r="M640" s="73"/>
      <c r="N640" s="74"/>
      <c r="S640" s="73"/>
      <c r="T640" s="74"/>
      <c r="U640" s="72"/>
      <c r="X640" s="73"/>
      <c r="Y640" s="74"/>
      <c r="Z640" s="72"/>
      <c r="AB640" s="73"/>
      <c r="AC640" s="74"/>
      <c r="AD640" s="72"/>
      <c r="AE640" s="73"/>
      <c r="AF640" s="74"/>
      <c r="AH640" s="73"/>
      <c r="AI640" s="74"/>
    </row>
    <row r="641" spans="1:35" ht="13.5" customHeight="1">
      <c r="A641" s="73"/>
      <c r="B641" s="74"/>
      <c r="D641" s="75"/>
      <c r="F641" s="73"/>
      <c r="G641" s="74"/>
      <c r="I641" s="73"/>
      <c r="J641" s="74"/>
      <c r="M641" s="73"/>
      <c r="N641" s="74"/>
      <c r="S641" s="73"/>
      <c r="T641" s="74"/>
      <c r="U641" s="72"/>
      <c r="X641" s="73"/>
      <c r="Y641" s="74"/>
      <c r="Z641" s="72"/>
      <c r="AB641" s="73"/>
      <c r="AC641" s="74"/>
      <c r="AD641" s="72"/>
      <c r="AE641" s="73"/>
      <c r="AF641" s="74"/>
      <c r="AH641" s="73"/>
      <c r="AI641" s="74"/>
    </row>
    <row r="642" spans="1:35" ht="13.5" customHeight="1">
      <c r="A642" s="73"/>
      <c r="B642" s="74"/>
      <c r="D642" s="75"/>
      <c r="F642" s="73"/>
      <c r="G642" s="74"/>
      <c r="I642" s="73"/>
      <c r="J642" s="74"/>
      <c r="M642" s="73"/>
      <c r="N642" s="74"/>
      <c r="S642" s="73"/>
      <c r="T642" s="74"/>
      <c r="U642" s="72"/>
      <c r="X642" s="73"/>
      <c r="Y642" s="74"/>
      <c r="Z642" s="72"/>
      <c r="AB642" s="73"/>
      <c r="AC642" s="74"/>
      <c r="AD642" s="72"/>
      <c r="AE642" s="73"/>
      <c r="AF642" s="74"/>
      <c r="AH642" s="73"/>
      <c r="AI642" s="74"/>
    </row>
    <row r="643" spans="1:35" ht="13.5" customHeight="1">
      <c r="A643" s="73"/>
      <c r="B643" s="74"/>
      <c r="D643" s="75"/>
      <c r="F643" s="73"/>
      <c r="G643" s="74"/>
      <c r="I643" s="73"/>
      <c r="J643" s="74"/>
      <c r="M643" s="73"/>
      <c r="N643" s="74"/>
      <c r="S643" s="73"/>
      <c r="T643" s="74"/>
      <c r="U643" s="72"/>
      <c r="X643" s="73"/>
      <c r="Y643" s="74"/>
      <c r="Z643" s="72"/>
      <c r="AB643" s="73"/>
      <c r="AC643" s="74"/>
      <c r="AD643" s="72"/>
      <c r="AE643" s="73"/>
      <c r="AF643" s="74"/>
      <c r="AH643" s="73"/>
      <c r="AI643" s="74"/>
    </row>
    <row r="644" spans="1:35" ht="13.5" customHeight="1">
      <c r="A644" s="73"/>
      <c r="B644" s="74"/>
      <c r="D644" s="75"/>
      <c r="F644" s="73"/>
      <c r="G644" s="74"/>
      <c r="I644" s="73"/>
      <c r="J644" s="74"/>
      <c r="M644" s="73"/>
      <c r="N644" s="74"/>
      <c r="S644" s="73"/>
      <c r="T644" s="74"/>
      <c r="U644" s="72"/>
      <c r="X644" s="73"/>
      <c r="Y644" s="74"/>
      <c r="Z644" s="72"/>
      <c r="AB644" s="73"/>
      <c r="AC644" s="74"/>
      <c r="AD644" s="72"/>
      <c r="AE644" s="73"/>
      <c r="AF644" s="74"/>
      <c r="AH644" s="73"/>
      <c r="AI644" s="74"/>
    </row>
    <row r="645" spans="1:35" ht="13.5" customHeight="1">
      <c r="A645" s="73"/>
      <c r="B645" s="74"/>
      <c r="D645" s="75"/>
      <c r="F645" s="73"/>
      <c r="G645" s="74"/>
      <c r="I645" s="73"/>
      <c r="J645" s="74"/>
      <c r="M645" s="73"/>
      <c r="N645" s="74"/>
      <c r="S645" s="73"/>
      <c r="T645" s="74"/>
      <c r="U645" s="72"/>
      <c r="X645" s="73"/>
      <c r="Y645" s="74"/>
      <c r="Z645" s="72"/>
      <c r="AB645" s="73"/>
      <c r="AC645" s="74"/>
      <c r="AD645" s="72"/>
      <c r="AE645" s="73"/>
      <c r="AF645" s="74"/>
      <c r="AH645" s="73"/>
      <c r="AI645" s="74"/>
    </row>
    <row r="646" spans="1:35" ht="13.5" customHeight="1">
      <c r="A646" s="73"/>
      <c r="B646" s="74"/>
      <c r="D646" s="75"/>
      <c r="F646" s="73"/>
      <c r="G646" s="74"/>
      <c r="I646" s="73"/>
      <c r="J646" s="74"/>
      <c r="M646" s="73"/>
      <c r="N646" s="74"/>
      <c r="S646" s="73"/>
      <c r="T646" s="74"/>
      <c r="U646" s="72"/>
      <c r="X646" s="73"/>
      <c r="Y646" s="74"/>
      <c r="Z646" s="72"/>
      <c r="AB646" s="73"/>
      <c r="AC646" s="74"/>
      <c r="AD646" s="72"/>
      <c r="AE646" s="73"/>
      <c r="AF646" s="74"/>
      <c r="AH646" s="73"/>
      <c r="AI646" s="74"/>
    </row>
    <row r="647" spans="1:35" ht="13.5" customHeight="1">
      <c r="A647" s="73"/>
      <c r="B647" s="74"/>
      <c r="D647" s="75"/>
      <c r="F647" s="73"/>
      <c r="G647" s="74"/>
      <c r="I647" s="73"/>
      <c r="J647" s="74"/>
      <c r="M647" s="73"/>
      <c r="N647" s="74"/>
      <c r="S647" s="73"/>
      <c r="T647" s="74"/>
      <c r="U647" s="72"/>
      <c r="X647" s="73"/>
      <c r="Y647" s="74"/>
      <c r="Z647" s="72"/>
      <c r="AB647" s="73"/>
      <c r="AC647" s="74"/>
      <c r="AD647" s="72"/>
      <c r="AE647" s="73"/>
      <c r="AF647" s="74"/>
      <c r="AH647" s="73"/>
      <c r="AI647" s="74"/>
    </row>
    <row r="648" spans="1:35" ht="13.5" customHeight="1">
      <c r="A648" s="73"/>
      <c r="B648" s="74"/>
      <c r="D648" s="75"/>
      <c r="F648" s="73"/>
      <c r="G648" s="74"/>
      <c r="I648" s="73"/>
      <c r="J648" s="74"/>
      <c r="M648" s="73"/>
      <c r="N648" s="74"/>
      <c r="S648" s="73"/>
      <c r="T648" s="74"/>
      <c r="U648" s="72"/>
      <c r="X648" s="73"/>
      <c r="Y648" s="74"/>
      <c r="Z648" s="72"/>
      <c r="AB648" s="73"/>
      <c r="AC648" s="74"/>
      <c r="AD648" s="72"/>
      <c r="AE648" s="73"/>
      <c r="AF648" s="74"/>
      <c r="AH648" s="73"/>
      <c r="AI648" s="74"/>
    </row>
    <row r="649" spans="1:35" ht="13.5" customHeight="1">
      <c r="A649" s="73"/>
      <c r="B649" s="74"/>
      <c r="D649" s="75"/>
      <c r="F649" s="73"/>
      <c r="G649" s="74"/>
      <c r="I649" s="73"/>
      <c r="J649" s="74"/>
      <c r="M649" s="73"/>
      <c r="N649" s="74"/>
      <c r="S649" s="73"/>
      <c r="T649" s="74"/>
      <c r="U649" s="72"/>
      <c r="X649" s="73"/>
      <c r="Y649" s="74"/>
      <c r="Z649" s="72"/>
      <c r="AB649" s="73"/>
      <c r="AC649" s="74"/>
      <c r="AD649" s="72"/>
      <c r="AE649" s="73"/>
      <c r="AF649" s="74"/>
      <c r="AH649" s="73"/>
      <c r="AI649" s="74"/>
    </row>
    <row r="650" spans="1:35" ht="13.5" customHeight="1">
      <c r="A650" s="73"/>
      <c r="B650" s="74"/>
      <c r="D650" s="75"/>
      <c r="F650" s="73"/>
      <c r="G650" s="74"/>
      <c r="I650" s="73"/>
      <c r="J650" s="74"/>
      <c r="M650" s="73"/>
      <c r="N650" s="74"/>
      <c r="S650" s="73"/>
      <c r="T650" s="74"/>
      <c r="U650" s="72"/>
      <c r="X650" s="73"/>
      <c r="Y650" s="74"/>
      <c r="Z650" s="72"/>
      <c r="AB650" s="73"/>
      <c r="AC650" s="74"/>
      <c r="AD650" s="72"/>
      <c r="AE650" s="73"/>
      <c r="AF650" s="74"/>
      <c r="AH650" s="73"/>
      <c r="AI650" s="74"/>
    </row>
    <row r="651" spans="1:35" ht="13.5" customHeight="1">
      <c r="A651" s="73"/>
      <c r="B651" s="74"/>
      <c r="D651" s="75"/>
      <c r="F651" s="73"/>
      <c r="G651" s="74"/>
      <c r="I651" s="73"/>
      <c r="J651" s="74"/>
      <c r="M651" s="73"/>
      <c r="N651" s="74"/>
      <c r="S651" s="73"/>
      <c r="T651" s="74"/>
      <c r="U651" s="72"/>
      <c r="X651" s="73"/>
      <c r="Y651" s="74"/>
      <c r="Z651" s="72"/>
      <c r="AB651" s="73"/>
      <c r="AC651" s="74"/>
      <c r="AD651" s="72"/>
      <c r="AE651" s="73"/>
      <c r="AF651" s="74"/>
      <c r="AH651" s="73"/>
      <c r="AI651" s="74"/>
    </row>
    <row r="652" spans="1:35" ht="13.5" customHeight="1">
      <c r="A652" s="73"/>
      <c r="B652" s="74"/>
      <c r="D652" s="75"/>
      <c r="F652" s="73"/>
      <c r="G652" s="74"/>
      <c r="I652" s="73"/>
      <c r="J652" s="74"/>
      <c r="M652" s="73"/>
      <c r="N652" s="74"/>
      <c r="S652" s="73"/>
      <c r="T652" s="74"/>
      <c r="U652" s="72"/>
      <c r="X652" s="73"/>
      <c r="Y652" s="74"/>
      <c r="Z652" s="72"/>
      <c r="AB652" s="73"/>
      <c r="AC652" s="74"/>
      <c r="AD652" s="72"/>
      <c r="AE652" s="73"/>
      <c r="AF652" s="74"/>
      <c r="AH652" s="73"/>
      <c r="AI652" s="74"/>
    </row>
    <row r="653" spans="1:35" ht="13.5" customHeight="1">
      <c r="A653" s="73"/>
      <c r="B653" s="74"/>
      <c r="D653" s="75"/>
      <c r="F653" s="73"/>
      <c r="G653" s="74"/>
      <c r="I653" s="73"/>
      <c r="J653" s="74"/>
      <c r="M653" s="73"/>
      <c r="N653" s="74"/>
      <c r="S653" s="73"/>
      <c r="T653" s="74"/>
      <c r="U653" s="72"/>
      <c r="X653" s="73"/>
      <c r="Y653" s="74"/>
      <c r="Z653" s="72"/>
      <c r="AB653" s="73"/>
      <c r="AC653" s="74"/>
      <c r="AD653" s="72"/>
      <c r="AE653" s="73"/>
      <c r="AF653" s="74"/>
      <c r="AH653" s="73"/>
      <c r="AI653" s="74"/>
    </row>
    <row r="654" spans="1:35" ht="13.5" customHeight="1">
      <c r="A654" s="73"/>
      <c r="B654" s="74"/>
      <c r="D654" s="75"/>
      <c r="F654" s="73"/>
      <c r="G654" s="74"/>
      <c r="I654" s="73"/>
      <c r="J654" s="74"/>
      <c r="M654" s="73"/>
      <c r="N654" s="74"/>
      <c r="S654" s="73"/>
      <c r="T654" s="74"/>
      <c r="U654" s="72"/>
      <c r="X654" s="73"/>
      <c r="Y654" s="74"/>
      <c r="Z654" s="72"/>
      <c r="AB654" s="73"/>
      <c r="AC654" s="74"/>
      <c r="AD654" s="72"/>
      <c r="AE654" s="73"/>
      <c r="AF654" s="74"/>
      <c r="AH654" s="73"/>
      <c r="AI654" s="74"/>
    </row>
    <row r="655" spans="1:35" ht="13.5" customHeight="1">
      <c r="A655" s="73"/>
      <c r="B655" s="74"/>
      <c r="D655" s="75"/>
      <c r="F655" s="73"/>
      <c r="G655" s="74"/>
      <c r="I655" s="73"/>
      <c r="J655" s="74"/>
      <c r="M655" s="73"/>
      <c r="N655" s="74"/>
      <c r="S655" s="73"/>
      <c r="T655" s="74"/>
      <c r="U655" s="72"/>
      <c r="X655" s="73"/>
      <c r="Y655" s="74"/>
      <c r="Z655" s="72"/>
      <c r="AB655" s="73"/>
      <c r="AC655" s="74"/>
      <c r="AD655" s="72"/>
      <c r="AE655" s="73"/>
      <c r="AF655" s="74"/>
      <c r="AH655" s="73"/>
      <c r="AI655" s="74"/>
    </row>
    <row r="656" spans="1:35" ht="13.5" customHeight="1">
      <c r="A656" s="73"/>
      <c r="B656" s="74"/>
      <c r="D656" s="75"/>
      <c r="F656" s="73"/>
      <c r="G656" s="74"/>
      <c r="I656" s="73"/>
      <c r="J656" s="74"/>
      <c r="M656" s="73"/>
      <c r="N656" s="74"/>
      <c r="S656" s="73"/>
      <c r="T656" s="74"/>
      <c r="U656" s="72"/>
      <c r="X656" s="73"/>
      <c r="Y656" s="74"/>
      <c r="Z656" s="72"/>
      <c r="AB656" s="73"/>
      <c r="AC656" s="74"/>
      <c r="AD656" s="72"/>
      <c r="AE656" s="73"/>
      <c r="AF656" s="74"/>
      <c r="AH656" s="73"/>
      <c r="AI656" s="74"/>
    </row>
    <row r="657" spans="1:35" ht="13.5" customHeight="1">
      <c r="A657" s="73"/>
      <c r="B657" s="74"/>
      <c r="D657" s="75"/>
      <c r="F657" s="73"/>
      <c r="G657" s="74"/>
      <c r="I657" s="73"/>
      <c r="J657" s="74"/>
      <c r="M657" s="73"/>
      <c r="N657" s="74"/>
      <c r="S657" s="73"/>
      <c r="T657" s="74"/>
      <c r="U657" s="72"/>
      <c r="X657" s="73"/>
      <c r="Y657" s="74"/>
      <c r="Z657" s="72"/>
      <c r="AB657" s="73"/>
      <c r="AC657" s="74"/>
      <c r="AD657" s="72"/>
      <c r="AE657" s="73"/>
      <c r="AF657" s="74"/>
      <c r="AH657" s="73"/>
      <c r="AI657" s="74"/>
    </row>
    <row r="658" spans="1:35" ht="13.5" customHeight="1">
      <c r="A658" s="73"/>
      <c r="B658" s="74"/>
      <c r="D658" s="75"/>
      <c r="F658" s="73"/>
      <c r="G658" s="74"/>
      <c r="I658" s="73"/>
      <c r="J658" s="74"/>
      <c r="M658" s="73"/>
      <c r="N658" s="74"/>
      <c r="S658" s="73"/>
      <c r="T658" s="74"/>
      <c r="U658" s="72"/>
      <c r="X658" s="73"/>
      <c r="Y658" s="74"/>
      <c r="Z658" s="72"/>
      <c r="AB658" s="73"/>
      <c r="AC658" s="74"/>
      <c r="AD658" s="72"/>
      <c r="AE658" s="73"/>
      <c r="AF658" s="74"/>
      <c r="AH658" s="73"/>
      <c r="AI658" s="74"/>
    </row>
    <row r="659" spans="1:35" ht="13.5" customHeight="1">
      <c r="A659" s="73"/>
      <c r="B659" s="74"/>
      <c r="D659" s="75"/>
      <c r="F659" s="73"/>
      <c r="G659" s="74"/>
      <c r="I659" s="73"/>
      <c r="J659" s="74"/>
      <c r="M659" s="73"/>
      <c r="N659" s="74"/>
      <c r="S659" s="73"/>
      <c r="T659" s="74"/>
      <c r="U659" s="72"/>
      <c r="X659" s="73"/>
      <c r="Y659" s="74"/>
      <c r="Z659" s="72"/>
      <c r="AB659" s="73"/>
      <c r="AC659" s="74"/>
      <c r="AD659" s="72"/>
      <c r="AE659" s="73"/>
      <c r="AF659" s="74"/>
      <c r="AH659" s="73"/>
      <c r="AI659" s="74"/>
    </row>
    <row r="660" spans="1:35" ht="13.5" customHeight="1">
      <c r="A660" s="73"/>
      <c r="B660" s="74"/>
      <c r="D660" s="75"/>
      <c r="F660" s="73"/>
      <c r="G660" s="74"/>
      <c r="I660" s="73"/>
      <c r="J660" s="74"/>
      <c r="M660" s="73"/>
      <c r="N660" s="74"/>
      <c r="S660" s="73"/>
      <c r="T660" s="74"/>
      <c r="U660" s="72"/>
      <c r="X660" s="73"/>
      <c r="Y660" s="74"/>
      <c r="Z660" s="72"/>
      <c r="AB660" s="73"/>
      <c r="AC660" s="74"/>
      <c r="AD660" s="72"/>
      <c r="AE660" s="73"/>
      <c r="AF660" s="74"/>
      <c r="AH660" s="73"/>
      <c r="AI660" s="74"/>
    </row>
    <row r="661" spans="1:35" ht="13.5" customHeight="1">
      <c r="A661" s="73"/>
      <c r="B661" s="74"/>
      <c r="D661" s="75"/>
      <c r="F661" s="73"/>
      <c r="G661" s="74"/>
      <c r="I661" s="73"/>
      <c r="J661" s="74"/>
      <c r="M661" s="73"/>
      <c r="N661" s="74"/>
      <c r="S661" s="73"/>
      <c r="T661" s="74"/>
      <c r="U661" s="72"/>
      <c r="X661" s="73"/>
      <c r="Y661" s="74"/>
      <c r="Z661" s="72"/>
      <c r="AB661" s="73"/>
      <c r="AC661" s="74"/>
      <c r="AD661" s="72"/>
      <c r="AE661" s="73"/>
      <c r="AF661" s="74"/>
      <c r="AH661" s="73"/>
      <c r="AI661" s="74"/>
    </row>
    <row r="662" spans="1:35" ht="13.5" customHeight="1">
      <c r="A662" s="73"/>
      <c r="B662" s="74"/>
      <c r="D662" s="75"/>
      <c r="F662" s="73"/>
      <c r="G662" s="74"/>
      <c r="I662" s="73"/>
      <c r="J662" s="74"/>
      <c r="M662" s="73"/>
      <c r="N662" s="74"/>
      <c r="S662" s="73"/>
      <c r="T662" s="74"/>
      <c r="U662" s="72"/>
      <c r="X662" s="73"/>
      <c r="Y662" s="74"/>
      <c r="Z662" s="72"/>
      <c r="AB662" s="73"/>
      <c r="AC662" s="74"/>
      <c r="AD662" s="72"/>
      <c r="AE662" s="73"/>
      <c r="AF662" s="74"/>
      <c r="AH662" s="73"/>
      <c r="AI662" s="74"/>
    </row>
    <row r="663" spans="1:35" ht="13.5" customHeight="1">
      <c r="A663" s="73"/>
      <c r="B663" s="74"/>
      <c r="D663" s="75"/>
      <c r="F663" s="73"/>
      <c r="G663" s="74"/>
      <c r="I663" s="73"/>
      <c r="J663" s="74"/>
      <c r="M663" s="73"/>
      <c r="N663" s="74"/>
      <c r="S663" s="73"/>
      <c r="T663" s="74"/>
      <c r="U663" s="72"/>
      <c r="X663" s="73"/>
      <c r="Y663" s="74"/>
      <c r="Z663" s="72"/>
      <c r="AB663" s="73"/>
      <c r="AC663" s="74"/>
      <c r="AD663" s="72"/>
      <c r="AE663" s="73"/>
      <c r="AF663" s="74"/>
      <c r="AH663" s="73"/>
      <c r="AI663" s="74"/>
    </row>
    <row r="664" spans="1:35" ht="13.5" customHeight="1">
      <c r="A664" s="73"/>
      <c r="B664" s="74"/>
      <c r="D664" s="75"/>
      <c r="F664" s="73"/>
      <c r="G664" s="74"/>
      <c r="I664" s="73"/>
      <c r="J664" s="74"/>
      <c r="M664" s="73"/>
      <c r="N664" s="74"/>
      <c r="S664" s="73"/>
      <c r="T664" s="74"/>
      <c r="U664" s="72"/>
      <c r="X664" s="73"/>
      <c r="Y664" s="74"/>
      <c r="Z664" s="72"/>
      <c r="AB664" s="73"/>
      <c r="AC664" s="74"/>
      <c r="AD664" s="72"/>
      <c r="AE664" s="73"/>
      <c r="AF664" s="74"/>
      <c r="AH664" s="73"/>
      <c r="AI664" s="74"/>
    </row>
    <row r="665" spans="1:35" ht="13.5" customHeight="1">
      <c r="A665" s="73"/>
      <c r="B665" s="74"/>
      <c r="D665" s="75"/>
      <c r="F665" s="73"/>
      <c r="G665" s="74"/>
      <c r="I665" s="73"/>
      <c r="J665" s="74"/>
      <c r="M665" s="73"/>
      <c r="N665" s="74"/>
      <c r="S665" s="73"/>
      <c r="T665" s="74"/>
      <c r="U665" s="72"/>
      <c r="X665" s="73"/>
      <c r="Y665" s="74"/>
      <c r="Z665" s="72"/>
      <c r="AB665" s="73"/>
      <c r="AC665" s="74"/>
      <c r="AD665" s="72"/>
      <c r="AE665" s="73"/>
      <c r="AF665" s="74"/>
      <c r="AH665" s="73"/>
      <c r="AI665" s="74"/>
    </row>
    <row r="666" spans="1:35" ht="13.5" customHeight="1">
      <c r="A666" s="73"/>
      <c r="B666" s="74"/>
      <c r="D666" s="75"/>
      <c r="F666" s="73"/>
      <c r="G666" s="74"/>
      <c r="I666" s="73"/>
      <c r="J666" s="74"/>
      <c r="M666" s="73"/>
      <c r="N666" s="74"/>
      <c r="S666" s="73"/>
      <c r="T666" s="74"/>
      <c r="U666" s="72"/>
      <c r="X666" s="73"/>
      <c r="Y666" s="74"/>
      <c r="Z666" s="72"/>
      <c r="AB666" s="73"/>
      <c r="AC666" s="74"/>
      <c r="AD666" s="72"/>
      <c r="AE666" s="73"/>
      <c r="AF666" s="74"/>
      <c r="AH666" s="73"/>
      <c r="AI666" s="74"/>
    </row>
    <row r="667" spans="1:35" ht="13.5" customHeight="1">
      <c r="A667" s="73"/>
      <c r="B667" s="74"/>
      <c r="D667" s="75"/>
      <c r="F667" s="73"/>
      <c r="G667" s="74"/>
      <c r="I667" s="73"/>
      <c r="J667" s="74"/>
      <c r="M667" s="73"/>
      <c r="N667" s="74"/>
      <c r="S667" s="73"/>
      <c r="T667" s="74"/>
      <c r="U667" s="72"/>
      <c r="X667" s="73"/>
      <c r="Y667" s="74"/>
      <c r="Z667" s="72"/>
      <c r="AB667" s="73"/>
      <c r="AC667" s="74"/>
      <c r="AD667" s="72"/>
      <c r="AE667" s="73"/>
      <c r="AF667" s="74"/>
      <c r="AH667" s="73"/>
      <c r="AI667" s="74"/>
    </row>
    <row r="668" spans="1:35" ht="13.5" customHeight="1">
      <c r="A668" s="73"/>
      <c r="B668" s="74"/>
      <c r="D668" s="75"/>
      <c r="F668" s="73"/>
      <c r="G668" s="74"/>
      <c r="I668" s="73"/>
      <c r="J668" s="74"/>
      <c r="M668" s="73"/>
      <c r="N668" s="74"/>
      <c r="S668" s="73"/>
      <c r="T668" s="74"/>
      <c r="U668" s="72"/>
      <c r="X668" s="73"/>
      <c r="Y668" s="74"/>
      <c r="Z668" s="72"/>
      <c r="AB668" s="73"/>
      <c r="AC668" s="74"/>
      <c r="AD668" s="72"/>
      <c r="AE668" s="73"/>
      <c r="AF668" s="74"/>
      <c r="AH668" s="73"/>
      <c r="AI668" s="74"/>
    </row>
    <row r="669" spans="1:35" ht="13.5" customHeight="1">
      <c r="A669" s="73"/>
      <c r="B669" s="74"/>
      <c r="D669" s="75"/>
      <c r="F669" s="73"/>
      <c r="G669" s="74"/>
      <c r="I669" s="73"/>
      <c r="J669" s="74"/>
      <c r="M669" s="73"/>
      <c r="N669" s="74"/>
      <c r="S669" s="73"/>
      <c r="T669" s="74"/>
      <c r="U669" s="72"/>
      <c r="X669" s="73"/>
      <c r="Y669" s="74"/>
      <c r="Z669" s="72"/>
      <c r="AB669" s="73"/>
      <c r="AC669" s="74"/>
      <c r="AD669" s="72"/>
      <c r="AE669" s="73"/>
      <c r="AF669" s="74"/>
      <c r="AH669" s="73"/>
      <c r="AI669" s="74"/>
    </row>
    <row r="670" spans="1:35" ht="13.5" customHeight="1">
      <c r="A670" s="73"/>
      <c r="B670" s="74"/>
      <c r="D670" s="75"/>
      <c r="F670" s="73"/>
      <c r="G670" s="74"/>
      <c r="I670" s="73"/>
      <c r="J670" s="74"/>
      <c r="M670" s="73"/>
      <c r="N670" s="74"/>
      <c r="S670" s="73"/>
      <c r="T670" s="74"/>
      <c r="U670" s="72"/>
      <c r="X670" s="73"/>
      <c r="Y670" s="74"/>
      <c r="Z670" s="72"/>
      <c r="AB670" s="73"/>
      <c r="AC670" s="74"/>
      <c r="AD670" s="72"/>
      <c r="AE670" s="73"/>
      <c r="AF670" s="74"/>
      <c r="AH670" s="73"/>
      <c r="AI670" s="74"/>
    </row>
    <row r="671" spans="1:35" ht="13.5" customHeight="1">
      <c r="A671" s="73"/>
      <c r="B671" s="74"/>
      <c r="D671" s="75"/>
      <c r="F671" s="73"/>
      <c r="G671" s="74"/>
      <c r="I671" s="73"/>
      <c r="J671" s="74"/>
      <c r="M671" s="73"/>
      <c r="N671" s="74"/>
      <c r="S671" s="73"/>
      <c r="T671" s="74"/>
      <c r="U671" s="72"/>
      <c r="X671" s="73"/>
      <c r="Y671" s="74"/>
      <c r="Z671" s="72"/>
      <c r="AB671" s="73"/>
      <c r="AC671" s="74"/>
      <c r="AD671" s="72"/>
      <c r="AE671" s="73"/>
      <c r="AF671" s="74"/>
      <c r="AH671" s="73"/>
      <c r="AI671" s="74"/>
    </row>
    <row r="672" spans="1:35" ht="13.5" customHeight="1">
      <c r="A672" s="73"/>
      <c r="B672" s="74"/>
      <c r="D672" s="75"/>
      <c r="F672" s="73"/>
      <c r="G672" s="74"/>
      <c r="I672" s="73"/>
      <c r="J672" s="74"/>
      <c r="M672" s="73"/>
      <c r="N672" s="74"/>
      <c r="S672" s="73"/>
      <c r="T672" s="74"/>
      <c r="U672" s="72"/>
      <c r="X672" s="73"/>
      <c r="Y672" s="74"/>
      <c r="Z672" s="72"/>
      <c r="AB672" s="73"/>
      <c r="AC672" s="74"/>
      <c r="AD672" s="72"/>
      <c r="AE672" s="73"/>
      <c r="AF672" s="74"/>
      <c r="AH672" s="73"/>
      <c r="AI672" s="74"/>
    </row>
    <row r="673" spans="1:35" ht="13.5" customHeight="1">
      <c r="A673" s="73"/>
      <c r="B673" s="74"/>
      <c r="D673" s="75"/>
      <c r="F673" s="73"/>
      <c r="G673" s="74"/>
      <c r="I673" s="73"/>
      <c r="J673" s="74"/>
      <c r="M673" s="73"/>
      <c r="N673" s="74"/>
      <c r="S673" s="73"/>
      <c r="T673" s="74"/>
      <c r="U673" s="72"/>
      <c r="X673" s="73"/>
      <c r="Y673" s="74"/>
      <c r="Z673" s="72"/>
      <c r="AB673" s="73"/>
      <c r="AC673" s="74"/>
      <c r="AD673" s="72"/>
      <c r="AE673" s="73"/>
      <c r="AF673" s="74"/>
      <c r="AH673" s="73"/>
      <c r="AI673" s="74"/>
    </row>
    <row r="674" spans="1:35" ht="13.5" customHeight="1">
      <c r="A674" s="73"/>
      <c r="B674" s="74"/>
      <c r="D674" s="75"/>
      <c r="F674" s="73"/>
      <c r="G674" s="74"/>
      <c r="I674" s="73"/>
      <c r="J674" s="74"/>
      <c r="M674" s="73"/>
      <c r="N674" s="74"/>
      <c r="S674" s="73"/>
      <c r="T674" s="74"/>
      <c r="U674" s="72"/>
      <c r="X674" s="73"/>
      <c r="Y674" s="74"/>
      <c r="Z674" s="72"/>
      <c r="AB674" s="73"/>
      <c r="AC674" s="74"/>
      <c r="AD674" s="72"/>
      <c r="AE674" s="73"/>
      <c r="AF674" s="74"/>
      <c r="AH674" s="73"/>
      <c r="AI674" s="74"/>
    </row>
    <row r="675" spans="1:35" ht="13.5" customHeight="1">
      <c r="A675" s="73"/>
      <c r="B675" s="74"/>
      <c r="D675" s="75"/>
      <c r="F675" s="73"/>
      <c r="G675" s="74"/>
      <c r="I675" s="73"/>
      <c r="J675" s="74"/>
      <c r="M675" s="73"/>
      <c r="N675" s="74"/>
      <c r="S675" s="73"/>
      <c r="T675" s="74"/>
      <c r="U675" s="72"/>
      <c r="X675" s="73"/>
      <c r="Y675" s="74"/>
      <c r="Z675" s="72"/>
      <c r="AB675" s="73"/>
      <c r="AC675" s="74"/>
      <c r="AD675" s="72"/>
      <c r="AE675" s="73"/>
      <c r="AF675" s="74"/>
      <c r="AH675" s="73"/>
      <c r="AI675" s="74"/>
    </row>
    <row r="676" spans="1:35" ht="13.5" customHeight="1">
      <c r="A676" s="73"/>
      <c r="B676" s="74"/>
      <c r="D676" s="75"/>
      <c r="F676" s="73"/>
      <c r="G676" s="74"/>
      <c r="I676" s="73"/>
      <c r="J676" s="74"/>
      <c r="M676" s="73"/>
      <c r="N676" s="74"/>
      <c r="S676" s="73"/>
      <c r="T676" s="74"/>
      <c r="U676" s="72"/>
      <c r="X676" s="73"/>
      <c r="Y676" s="74"/>
      <c r="Z676" s="72"/>
      <c r="AB676" s="73"/>
      <c r="AC676" s="74"/>
      <c r="AD676" s="72"/>
      <c r="AE676" s="73"/>
      <c r="AF676" s="74"/>
      <c r="AH676" s="73"/>
      <c r="AI676" s="74"/>
    </row>
    <row r="677" spans="1:35" ht="13.5" customHeight="1">
      <c r="A677" s="73"/>
      <c r="B677" s="74"/>
      <c r="D677" s="75"/>
      <c r="F677" s="73"/>
      <c r="G677" s="74"/>
      <c r="I677" s="73"/>
      <c r="J677" s="74"/>
      <c r="M677" s="73"/>
      <c r="N677" s="74"/>
      <c r="S677" s="73"/>
      <c r="T677" s="74"/>
      <c r="U677" s="72"/>
      <c r="X677" s="73"/>
      <c r="Y677" s="74"/>
      <c r="Z677" s="72"/>
      <c r="AB677" s="73"/>
      <c r="AC677" s="74"/>
      <c r="AD677" s="72"/>
      <c r="AE677" s="73"/>
      <c r="AF677" s="74"/>
      <c r="AH677" s="73"/>
      <c r="AI677" s="74"/>
    </row>
    <row r="678" spans="1:35" ht="13.5" customHeight="1">
      <c r="A678" s="73"/>
      <c r="B678" s="74"/>
      <c r="D678" s="75"/>
      <c r="F678" s="73"/>
      <c r="G678" s="74"/>
      <c r="I678" s="73"/>
      <c r="J678" s="74"/>
      <c r="M678" s="73"/>
      <c r="N678" s="74"/>
      <c r="S678" s="73"/>
      <c r="T678" s="74"/>
      <c r="U678" s="72"/>
      <c r="X678" s="73"/>
      <c r="Y678" s="74"/>
      <c r="Z678" s="72"/>
      <c r="AB678" s="73"/>
      <c r="AC678" s="74"/>
      <c r="AD678" s="72"/>
      <c r="AE678" s="73"/>
      <c r="AF678" s="74"/>
      <c r="AH678" s="73"/>
      <c r="AI678" s="74"/>
    </row>
    <row r="679" spans="1:35" ht="13.5" customHeight="1">
      <c r="A679" s="73"/>
      <c r="B679" s="74"/>
      <c r="D679" s="75"/>
      <c r="F679" s="73"/>
      <c r="G679" s="74"/>
      <c r="I679" s="73"/>
      <c r="J679" s="74"/>
      <c r="M679" s="73"/>
      <c r="N679" s="74"/>
      <c r="S679" s="73"/>
      <c r="T679" s="74"/>
      <c r="U679" s="72"/>
      <c r="X679" s="73"/>
      <c r="Y679" s="74"/>
      <c r="Z679" s="72"/>
      <c r="AB679" s="73"/>
      <c r="AC679" s="74"/>
      <c r="AD679" s="72"/>
      <c r="AE679" s="73"/>
      <c r="AF679" s="74"/>
      <c r="AH679" s="73"/>
      <c r="AI679" s="74"/>
    </row>
    <row r="680" spans="1:35" ht="13.5" customHeight="1">
      <c r="A680" s="73"/>
      <c r="B680" s="74"/>
      <c r="D680" s="75"/>
      <c r="F680" s="73"/>
      <c r="G680" s="74"/>
      <c r="I680" s="73"/>
      <c r="J680" s="74"/>
      <c r="M680" s="73"/>
      <c r="N680" s="74"/>
      <c r="S680" s="73"/>
      <c r="T680" s="74"/>
      <c r="U680" s="72"/>
      <c r="X680" s="73"/>
      <c r="Y680" s="74"/>
      <c r="Z680" s="72"/>
      <c r="AB680" s="73"/>
      <c r="AC680" s="74"/>
      <c r="AD680" s="72"/>
      <c r="AE680" s="73"/>
      <c r="AF680" s="74"/>
      <c r="AH680" s="73"/>
      <c r="AI680" s="74"/>
    </row>
    <row r="681" spans="1:35" ht="13.5" customHeight="1">
      <c r="A681" s="73"/>
      <c r="B681" s="74"/>
      <c r="D681" s="75"/>
      <c r="F681" s="73"/>
      <c r="G681" s="74"/>
      <c r="I681" s="73"/>
      <c r="J681" s="74"/>
      <c r="M681" s="73"/>
      <c r="N681" s="74"/>
      <c r="S681" s="73"/>
      <c r="T681" s="74"/>
      <c r="U681" s="72"/>
      <c r="X681" s="73"/>
      <c r="Y681" s="74"/>
      <c r="Z681" s="72"/>
      <c r="AB681" s="73"/>
      <c r="AC681" s="74"/>
      <c r="AD681" s="72"/>
      <c r="AE681" s="73"/>
      <c r="AF681" s="74"/>
      <c r="AH681" s="73"/>
      <c r="AI681" s="74"/>
    </row>
    <row r="682" spans="1:35" ht="13.5" customHeight="1">
      <c r="A682" s="73"/>
      <c r="B682" s="74"/>
      <c r="D682" s="75"/>
      <c r="F682" s="73"/>
      <c r="G682" s="74"/>
      <c r="I682" s="73"/>
      <c r="J682" s="74"/>
      <c r="M682" s="73"/>
      <c r="N682" s="74"/>
      <c r="S682" s="73"/>
      <c r="T682" s="74"/>
      <c r="U682" s="72"/>
      <c r="X682" s="73"/>
      <c r="Y682" s="74"/>
      <c r="Z682" s="72"/>
      <c r="AB682" s="73"/>
      <c r="AC682" s="74"/>
      <c r="AD682" s="72"/>
      <c r="AE682" s="73"/>
      <c r="AF682" s="74"/>
      <c r="AH682" s="73"/>
      <c r="AI682" s="74"/>
    </row>
    <row r="683" spans="1:35" ht="13.5" customHeight="1">
      <c r="A683" s="73"/>
      <c r="B683" s="74"/>
      <c r="D683" s="75"/>
      <c r="F683" s="73"/>
      <c r="G683" s="74"/>
      <c r="I683" s="73"/>
      <c r="J683" s="74"/>
      <c r="M683" s="73"/>
      <c r="N683" s="74"/>
      <c r="S683" s="73"/>
      <c r="T683" s="74"/>
      <c r="U683" s="72"/>
      <c r="X683" s="73"/>
      <c r="Y683" s="74"/>
      <c r="Z683" s="72"/>
      <c r="AB683" s="73"/>
      <c r="AC683" s="74"/>
      <c r="AD683" s="72"/>
      <c r="AE683" s="73"/>
      <c r="AF683" s="74"/>
      <c r="AH683" s="73"/>
      <c r="AI683" s="74"/>
    </row>
    <row r="684" spans="1:35" ht="13.5" customHeight="1">
      <c r="A684" s="73"/>
      <c r="B684" s="74"/>
      <c r="D684" s="75"/>
      <c r="F684" s="73"/>
      <c r="G684" s="74"/>
      <c r="I684" s="73"/>
      <c r="J684" s="74"/>
      <c r="M684" s="73"/>
      <c r="N684" s="74"/>
      <c r="S684" s="73"/>
      <c r="T684" s="74"/>
      <c r="U684" s="72"/>
      <c r="X684" s="73"/>
      <c r="Y684" s="74"/>
      <c r="Z684" s="72"/>
      <c r="AB684" s="73"/>
      <c r="AC684" s="74"/>
      <c r="AD684" s="72"/>
      <c r="AE684" s="73"/>
      <c r="AF684" s="74"/>
      <c r="AH684" s="73"/>
      <c r="AI684" s="74"/>
    </row>
    <row r="685" spans="1:35" ht="13.5" customHeight="1">
      <c r="A685" s="73"/>
      <c r="B685" s="74"/>
      <c r="D685" s="75"/>
      <c r="F685" s="73"/>
      <c r="G685" s="74"/>
      <c r="I685" s="73"/>
      <c r="J685" s="74"/>
      <c r="M685" s="73"/>
      <c r="N685" s="74"/>
      <c r="S685" s="73"/>
      <c r="T685" s="74"/>
      <c r="U685" s="72"/>
      <c r="X685" s="73"/>
      <c r="Y685" s="74"/>
      <c r="Z685" s="72"/>
      <c r="AB685" s="73"/>
      <c r="AC685" s="74"/>
      <c r="AD685" s="72"/>
      <c r="AE685" s="73"/>
      <c r="AF685" s="74"/>
      <c r="AH685" s="73"/>
      <c r="AI685" s="74"/>
    </row>
    <row r="686" spans="1:35" ht="13.5" customHeight="1">
      <c r="A686" s="73"/>
      <c r="B686" s="74"/>
      <c r="D686" s="75"/>
      <c r="F686" s="73"/>
      <c r="G686" s="74"/>
      <c r="I686" s="73"/>
      <c r="J686" s="74"/>
      <c r="M686" s="73"/>
      <c r="N686" s="74"/>
      <c r="S686" s="73"/>
      <c r="T686" s="74"/>
      <c r="U686" s="72"/>
      <c r="X686" s="73"/>
      <c r="Y686" s="74"/>
      <c r="Z686" s="72"/>
      <c r="AB686" s="73"/>
      <c r="AC686" s="74"/>
      <c r="AD686" s="72"/>
      <c r="AE686" s="73"/>
      <c r="AF686" s="74"/>
      <c r="AH686" s="73"/>
      <c r="AI686" s="74"/>
    </row>
    <row r="687" spans="1:35" ht="13.5" customHeight="1">
      <c r="A687" s="73"/>
      <c r="B687" s="74"/>
      <c r="D687" s="75"/>
      <c r="F687" s="73"/>
      <c r="G687" s="74"/>
      <c r="I687" s="73"/>
      <c r="J687" s="74"/>
      <c r="M687" s="73"/>
      <c r="N687" s="74"/>
      <c r="S687" s="73"/>
      <c r="T687" s="74"/>
      <c r="U687" s="72"/>
      <c r="X687" s="73"/>
      <c r="Y687" s="74"/>
      <c r="Z687" s="72"/>
      <c r="AB687" s="73"/>
      <c r="AC687" s="74"/>
      <c r="AD687" s="72"/>
      <c r="AE687" s="73"/>
      <c r="AF687" s="74"/>
      <c r="AH687" s="73"/>
      <c r="AI687" s="74"/>
    </row>
    <row r="688" spans="1:35" ht="13.5" customHeight="1">
      <c r="A688" s="73"/>
      <c r="B688" s="74"/>
      <c r="D688" s="75"/>
      <c r="F688" s="73"/>
      <c r="G688" s="74"/>
      <c r="I688" s="73"/>
      <c r="J688" s="74"/>
      <c r="M688" s="73"/>
      <c r="N688" s="74"/>
      <c r="S688" s="73"/>
      <c r="T688" s="74"/>
      <c r="U688" s="72"/>
      <c r="X688" s="73"/>
      <c r="Y688" s="74"/>
      <c r="Z688" s="72"/>
      <c r="AB688" s="73"/>
      <c r="AC688" s="74"/>
      <c r="AD688" s="72"/>
      <c r="AE688" s="73"/>
      <c r="AF688" s="74"/>
      <c r="AH688" s="73"/>
      <c r="AI688" s="74"/>
    </row>
    <row r="689" spans="1:35" ht="13.5" customHeight="1">
      <c r="A689" s="73"/>
      <c r="B689" s="74"/>
      <c r="D689" s="75"/>
      <c r="F689" s="73"/>
      <c r="G689" s="74"/>
      <c r="I689" s="73"/>
      <c r="J689" s="74"/>
      <c r="M689" s="73"/>
      <c r="N689" s="74"/>
      <c r="S689" s="73"/>
      <c r="T689" s="74"/>
      <c r="U689" s="72"/>
      <c r="X689" s="73"/>
      <c r="Y689" s="74"/>
      <c r="Z689" s="72"/>
      <c r="AB689" s="73"/>
      <c r="AC689" s="74"/>
      <c r="AD689" s="72"/>
      <c r="AE689" s="73"/>
      <c r="AF689" s="74"/>
      <c r="AH689" s="73"/>
      <c r="AI689" s="74"/>
    </row>
    <row r="690" spans="1:35" ht="13.5" customHeight="1">
      <c r="A690" s="73"/>
      <c r="B690" s="74"/>
      <c r="D690" s="75"/>
      <c r="F690" s="73"/>
      <c r="G690" s="74"/>
      <c r="I690" s="73"/>
      <c r="J690" s="74"/>
      <c r="M690" s="73"/>
      <c r="N690" s="74"/>
      <c r="S690" s="73"/>
      <c r="T690" s="74"/>
      <c r="U690" s="72"/>
      <c r="X690" s="73"/>
      <c r="Y690" s="74"/>
      <c r="Z690" s="72"/>
      <c r="AB690" s="73"/>
      <c r="AC690" s="74"/>
      <c r="AD690" s="72"/>
      <c r="AE690" s="73"/>
      <c r="AF690" s="74"/>
      <c r="AH690" s="73"/>
      <c r="AI690" s="74"/>
    </row>
    <row r="691" spans="1:35" ht="13.5" customHeight="1">
      <c r="A691" s="73"/>
      <c r="B691" s="74"/>
      <c r="D691" s="75"/>
      <c r="F691" s="73"/>
      <c r="G691" s="74"/>
      <c r="I691" s="73"/>
      <c r="J691" s="74"/>
      <c r="M691" s="73"/>
      <c r="N691" s="74"/>
      <c r="S691" s="73"/>
      <c r="T691" s="74"/>
      <c r="U691" s="72"/>
      <c r="X691" s="73"/>
      <c r="Y691" s="74"/>
      <c r="Z691" s="72"/>
      <c r="AB691" s="73"/>
      <c r="AC691" s="74"/>
      <c r="AD691" s="72"/>
      <c r="AE691" s="73"/>
      <c r="AF691" s="74"/>
      <c r="AH691" s="73"/>
      <c r="AI691" s="74"/>
    </row>
    <row r="692" spans="1:35" ht="13.5" customHeight="1">
      <c r="A692" s="73"/>
      <c r="B692" s="74"/>
      <c r="D692" s="75"/>
      <c r="F692" s="73"/>
      <c r="G692" s="74"/>
      <c r="I692" s="73"/>
      <c r="J692" s="74"/>
      <c r="M692" s="73"/>
      <c r="N692" s="74"/>
      <c r="S692" s="73"/>
      <c r="T692" s="74"/>
      <c r="U692" s="72"/>
      <c r="X692" s="73"/>
      <c r="Y692" s="74"/>
      <c r="Z692" s="72"/>
      <c r="AB692" s="73"/>
      <c r="AC692" s="74"/>
      <c r="AD692" s="72"/>
      <c r="AE692" s="73"/>
      <c r="AF692" s="74"/>
      <c r="AH692" s="73"/>
      <c r="AI692" s="74"/>
    </row>
    <row r="693" spans="1:35" ht="13.5" customHeight="1">
      <c r="A693" s="73"/>
      <c r="B693" s="74"/>
      <c r="D693" s="75"/>
      <c r="F693" s="73"/>
      <c r="G693" s="74"/>
      <c r="I693" s="73"/>
      <c r="J693" s="74"/>
      <c r="M693" s="73"/>
      <c r="N693" s="74"/>
      <c r="S693" s="73"/>
      <c r="T693" s="74"/>
      <c r="U693" s="72"/>
      <c r="X693" s="73"/>
      <c r="Y693" s="74"/>
      <c r="Z693" s="72"/>
      <c r="AB693" s="73"/>
      <c r="AC693" s="74"/>
      <c r="AD693" s="72"/>
      <c r="AE693" s="73"/>
      <c r="AF693" s="74"/>
      <c r="AH693" s="73"/>
      <c r="AI693" s="74"/>
    </row>
    <row r="694" spans="1:35" ht="13.5" customHeight="1">
      <c r="A694" s="73"/>
      <c r="B694" s="74"/>
      <c r="D694" s="75"/>
      <c r="F694" s="73"/>
      <c r="G694" s="74"/>
      <c r="I694" s="73"/>
      <c r="J694" s="74"/>
      <c r="M694" s="73"/>
      <c r="N694" s="74"/>
      <c r="S694" s="73"/>
      <c r="T694" s="74"/>
      <c r="U694" s="72"/>
      <c r="X694" s="73"/>
      <c r="Y694" s="74"/>
      <c r="Z694" s="72"/>
      <c r="AB694" s="73"/>
      <c r="AC694" s="74"/>
      <c r="AD694" s="72"/>
      <c r="AE694" s="73"/>
      <c r="AF694" s="74"/>
      <c r="AH694" s="73"/>
      <c r="AI694" s="74"/>
    </row>
    <row r="695" spans="1:35" ht="13.5" customHeight="1">
      <c r="A695" s="73"/>
      <c r="B695" s="74"/>
      <c r="D695" s="75"/>
      <c r="F695" s="73"/>
      <c r="G695" s="74"/>
      <c r="I695" s="73"/>
      <c r="J695" s="74"/>
      <c r="M695" s="73"/>
      <c r="N695" s="74"/>
      <c r="S695" s="73"/>
      <c r="T695" s="74"/>
      <c r="U695" s="72"/>
      <c r="X695" s="73"/>
      <c r="Y695" s="74"/>
      <c r="Z695" s="72"/>
      <c r="AB695" s="73"/>
      <c r="AC695" s="74"/>
      <c r="AD695" s="72"/>
      <c r="AE695" s="73"/>
      <c r="AF695" s="74"/>
      <c r="AH695" s="73"/>
      <c r="AI695" s="74"/>
    </row>
    <row r="696" spans="1:35" ht="13.5" customHeight="1">
      <c r="A696" s="73"/>
      <c r="B696" s="74"/>
      <c r="D696" s="75"/>
      <c r="F696" s="73"/>
      <c r="G696" s="74"/>
      <c r="I696" s="73"/>
      <c r="J696" s="74"/>
      <c r="M696" s="73"/>
      <c r="N696" s="74"/>
      <c r="S696" s="73"/>
      <c r="T696" s="74"/>
      <c r="U696" s="72"/>
      <c r="X696" s="73"/>
      <c r="Y696" s="74"/>
      <c r="Z696" s="72"/>
      <c r="AB696" s="73"/>
      <c r="AC696" s="74"/>
      <c r="AD696" s="72"/>
      <c r="AE696" s="73"/>
      <c r="AF696" s="74"/>
      <c r="AH696" s="73"/>
      <c r="AI696" s="74"/>
    </row>
    <row r="697" spans="1:35" ht="13.5" customHeight="1">
      <c r="A697" s="73"/>
      <c r="B697" s="74"/>
      <c r="D697" s="75"/>
      <c r="F697" s="73"/>
      <c r="G697" s="74"/>
      <c r="I697" s="73"/>
      <c r="J697" s="74"/>
      <c r="M697" s="73"/>
      <c r="N697" s="74"/>
      <c r="S697" s="73"/>
      <c r="T697" s="74"/>
      <c r="U697" s="72"/>
      <c r="X697" s="73"/>
      <c r="Y697" s="74"/>
      <c r="Z697" s="72"/>
      <c r="AB697" s="73"/>
      <c r="AC697" s="74"/>
      <c r="AD697" s="72"/>
      <c r="AE697" s="73"/>
      <c r="AF697" s="74"/>
      <c r="AH697" s="73"/>
      <c r="AI697" s="74"/>
    </row>
    <row r="698" spans="1:35" ht="13.5" customHeight="1">
      <c r="A698" s="73"/>
      <c r="B698" s="74"/>
      <c r="D698" s="75"/>
      <c r="F698" s="73"/>
      <c r="G698" s="74"/>
      <c r="I698" s="73"/>
      <c r="J698" s="74"/>
      <c r="M698" s="73"/>
      <c r="N698" s="74"/>
      <c r="S698" s="73"/>
      <c r="T698" s="74"/>
      <c r="U698" s="72"/>
      <c r="X698" s="73"/>
      <c r="Y698" s="74"/>
      <c r="Z698" s="72"/>
      <c r="AB698" s="73"/>
      <c r="AC698" s="74"/>
      <c r="AD698" s="72"/>
      <c r="AE698" s="73"/>
      <c r="AF698" s="74"/>
      <c r="AH698" s="73"/>
      <c r="AI698" s="74"/>
    </row>
    <row r="699" spans="1:35" ht="13.5" customHeight="1">
      <c r="A699" s="73"/>
      <c r="B699" s="74"/>
      <c r="D699" s="75"/>
      <c r="F699" s="73"/>
      <c r="G699" s="74"/>
      <c r="I699" s="73"/>
      <c r="J699" s="74"/>
      <c r="M699" s="73"/>
      <c r="N699" s="74"/>
      <c r="S699" s="73"/>
      <c r="T699" s="74"/>
      <c r="U699" s="72"/>
      <c r="X699" s="73"/>
      <c r="Y699" s="74"/>
      <c r="Z699" s="72"/>
      <c r="AB699" s="73"/>
      <c r="AC699" s="74"/>
      <c r="AD699" s="72"/>
      <c r="AE699" s="73"/>
      <c r="AF699" s="74"/>
      <c r="AH699" s="73"/>
      <c r="AI699" s="74"/>
    </row>
    <row r="700" spans="1:35" ht="13.5" customHeight="1">
      <c r="A700" s="73"/>
      <c r="B700" s="74"/>
      <c r="D700" s="75"/>
      <c r="F700" s="73"/>
      <c r="G700" s="74"/>
      <c r="I700" s="73"/>
      <c r="J700" s="74"/>
      <c r="M700" s="73"/>
      <c r="N700" s="74"/>
      <c r="S700" s="73"/>
      <c r="T700" s="74"/>
      <c r="U700" s="72"/>
      <c r="X700" s="73"/>
      <c r="Y700" s="74"/>
      <c r="Z700" s="72"/>
      <c r="AB700" s="73"/>
      <c r="AC700" s="74"/>
      <c r="AD700" s="72"/>
      <c r="AE700" s="73"/>
      <c r="AF700" s="74"/>
      <c r="AH700" s="73"/>
      <c r="AI700" s="74"/>
    </row>
    <row r="701" spans="1:35" ht="13.5" customHeight="1">
      <c r="A701" s="73"/>
      <c r="B701" s="74"/>
      <c r="D701" s="75"/>
      <c r="F701" s="73"/>
      <c r="G701" s="74"/>
      <c r="I701" s="73"/>
      <c r="J701" s="74"/>
      <c r="M701" s="73"/>
      <c r="N701" s="74"/>
      <c r="S701" s="73"/>
      <c r="T701" s="74"/>
      <c r="U701" s="72"/>
      <c r="X701" s="73"/>
      <c r="Y701" s="74"/>
      <c r="Z701" s="72"/>
      <c r="AB701" s="73"/>
      <c r="AC701" s="74"/>
      <c r="AD701" s="72"/>
      <c r="AE701" s="73"/>
      <c r="AF701" s="74"/>
      <c r="AH701" s="73"/>
      <c r="AI701" s="74"/>
    </row>
    <row r="702" spans="1:35" ht="13.5" customHeight="1">
      <c r="A702" s="73"/>
      <c r="B702" s="74"/>
      <c r="D702" s="75"/>
      <c r="F702" s="73"/>
      <c r="G702" s="74"/>
      <c r="I702" s="73"/>
      <c r="J702" s="74"/>
      <c r="M702" s="73"/>
      <c r="N702" s="74"/>
      <c r="S702" s="73"/>
      <c r="T702" s="74"/>
      <c r="U702" s="72"/>
      <c r="X702" s="73"/>
      <c r="Y702" s="74"/>
      <c r="Z702" s="72"/>
      <c r="AB702" s="73"/>
      <c r="AC702" s="74"/>
      <c r="AD702" s="72"/>
      <c r="AE702" s="73"/>
      <c r="AF702" s="74"/>
      <c r="AH702" s="73"/>
      <c r="AI702" s="74"/>
    </row>
    <row r="703" spans="1:35" ht="13.5" customHeight="1">
      <c r="A703" s="73"/>
      <c r="B703" s="74"/>
      <c r="D703" s="75"/>
      <c r="F703" s="73"/>
      <c r="G703" s="74"/>
      <c r="I703" s="73"/>
      <c r="J703" s="74"/>
      <c r="M703" s="73"/>
      <c r="N703" s="74"/>
      <c r="S703" s="73"/>
      <c r="T703" s="74"/>
      <c r="U703" s="72"/>
      <c r="X703" s="73"/>
      <c r="Y703" s="74"/>
      <c r="Z703" s="72"/>
      <c r="AB703" s="73"/>
      <c r="AC703" s="74"/>
      <c r="AD703" s="72"/>
      <c r="AE703" s="73"/>
      <c r="AF703" s="74"/>
      <c r="AH703" s="73"/>
      <c r="AI703" s="74"/>
    </row>
    <row r="704" spans="1:35" ht="13.5" customHeight="1">
      <c r="A704" s="73"/>
      <c r="B704" s="74"/>
      <c r="D704" s="75"/>
      <c r="F704" s="73"/>
      <c r="G704" s="74"/>
      <c r="I704" s="73"/>
      <c r="J704" s="74"/>
      <c r="M704" s="73"/>
      <c r="N704" s="74"/>
      <c r="S704" s="73"/>
      <c r="T704" s="74"/>
      <c r="U704" s="72"/>
      <c r="X704" s="73"/>
      <c r="Y704" s="74"/>
      <c r="Z704" s="72"/>
      <c r="AB704" s="73"/>
      <c r="AC704" s="74"/>
      <c r="AD704" s="72"/>
      <c r="AE704" s="73"/>
      <c r="AF704" s="74"/>
      <c r="AH704" s="73"/>
      <c r="AI704" s="74"/>
    </row>
    <row r="705" spans="1:35" ht="13.5" customHeight="1">
      <c r="A705" s="73"/>
      <c r="B705" s="74"/>
      <c r="D705" s="75"/>
      <c r="F705" s="73"/>
      <c r="G705" s="74"/>
      <c r="I705" s="73"/>
      <c r="J705" s="74"/>
      <c r="M705" s="73"/>
      <c r="N705" s="74"/>
      <c r="S705" s="73"/>
      <c r="T705" s="74"/>
      <c r="U705" s="72"/>
      <c r="X705" s="73"/>
      <c r="Y705" s="74"/>
      <c r="Z705" s="72"/>
      <c r="AB705" s="73"/>
      <c r="AC705" s="74"/>
      <c r="AD705" s="72"/>
      <c r="AE705" s="73"/>
      <c r="AF705" s="74"/>
      <c r="AH705" s="73"/>
      <c r="AI705" s="74"/>
    </row>
    <row r="706" spans="1:35" ht="13.5" customHeight="1">
      <c r="A706" s="73"/>
      <c r="B706" s="74"/>
      <c r="D706" s="75"/>
      <c r="F706" s="73"/>
      <c r="G706" s="74"/>
      <c r="I706" s="73"/>
      <c r="J706" s="74"/>
      <c r="M706" s="73"/>
      <c r="N706" s="74"/>
      <c r="S706" s="73"/>
      <c r="T706" s="74"/>
      <c r="U706" s="72"/>
      <c r="X706" s="73"/>
      <c r="Y706" s="74"/>
      <c r="Z706" s="72"/>
      <c r="AB706" s="73"/>
      <c r="AC706" s="74"/>
      <c r="AD706" s="72"/>
      <c r="AE706" s="73"/>
      <c r="AF706" s="74"/>
      <c r="AH706" s="73"/>
      <c r="AI706" s="74"/>
    </row>
    <row r="707" spans="1:35" ht="13.5" customHeight="1">
      <c r="A707" s="73"/>
      <c r="B707" s="74"/>
      <c r="D707" s="75"/>
      <c r="F707" s="73"/>
      <c r="G707" s="74"/>
      <c r="I707" s="73"/>
      <c r="J707" s="74"/>
      <c r="M707" s="73"/>
      <c r="N707" s="74"/>
      <c r="S707" s="73"/>
      <c r="T707" s="74"/>
      <c r="U707" s="72"/>
      <c r="X707" s="73"/>
      <c r="Y707" s="74"/>
      <c r="Z707" s="72"/>
      <c r="AB707" s="73"/>
      <c r="AC707" s="74"/>
      <c r="AD707" s="72"/>
      <c r="AE707" s="73"/>
      <c r="AF707" s="74"/>
      <c r="AH707" s="73"/>
      <c r="AI707" s="74"/>
    </row>
    <row r="708" spans="1:35" ht="13.5" customHeight="1">
      <c r="A708" s="73"/>
      <c r="B708" s="74"/>
      <c r="D708" s="75"/>
      <c r="F708" s="73"/>
      <c r="G708" s="74"/>
      <c r="I708" s="73"/>
      <c r="J708" s="74"/>
      <c r="M708" s="73"/>
      <c r="N708" s="74"/>
      <c r="S708" s="73"/>
      <c r="T708" s="74"/>
      <c r="U708" s="72"/>
      <c r="X708" s="73"/>
      <c r="Y708" s="74"/>
      <c r="Z708" s="72"/>
      <c r="AB708" s="73"/>
      <c r="AC708" s="74"/>
      <c r="AD708" s="72"/>
      <c r="AE708" s="73"/>
      <c r="AF708" s="74"/>
      <c r="AH708" s="73"/>
      <c r="AI708" s="74"/>
    </row>
    <row r="709" spans="1:35" ht="13.5" customHeight="1">
      <c r="A709" s="73"/>
      <c r="B709" s="74"/>
      <c r="D709" s="75"/>
      <c r="F709" s="73"/>
      <c r="G709" s="74"/>
      <c r="I709" s="73"/>
      <c r="J709" s="74"/>
      <c r="M709" s="73"/>
      <c r="N709" s="74"/>
      <c r="S709" s="73"/>
      <c r="T709" s="74"/>
      <c r="U709" s="72"/>
      <c r="X709" s="73"/>
      <c r="Y709" s="74"/>
      <c r="Z709" s="72"/>
      <c r="AB709" s="73"/>
      <c r="AC709" s="74"/>
      <c r="AD709" s="72"/>
      <c r="AE709" s="73"/>
      <c r="AF709" s="74"/>
      <c r="AH709" s="73"/>
      <c r="AI709" s="74"/>
    </row>
    <row r="710" spans="1:35" ht="13.5" customHeight="1">
      <c r="A710" s="73"/>
      <c r="B710" s="74"/>
      <c r="D710" s="75"/>
      <c r="F710" s="73"/>
      <c r="G710" s="74"/>
      <c r="I710" s="73"/>
      <c r="J710" s="74"/>
      <c r="M710" s="73"/>
      <c r="N710" s="74"/>
      <c r="S710" s="73"/>
      <c r="T710" s="74"/>
      <c r="U710" s="72"/>
      <c r="X710" s="73"/>
      <c r="Y710" s="74"/>
      <c r="Z710" s="72"/>
      <c r="AB710" s="73"/>
      <c r="AC710" s="74"/>
      <c r="AD710" s="72"/>
      <c r="AE710" s="73"/>
      <c r="AF710" s="74"/>
      <c r="AH710" s="73"/>
      <c r="AI710" s="74"/>
    </row>
    <row r="711" spans="1:35" ht="13.5" customHeight="1">
      <c r="A711" s="73"/>
      <c r="B711" s="74"/>
      <c r="D711" s="75"/>
      <c r="F711" s="73"/>
      <c r="G711" s="74"/>
      <c r="I711" s="73"/>
      <c r="J711" s="74"/>
      <c r="M711" s="73"/>
      <c r="N711" s="74"/>
      <c r="S711" s="73"/>
      <c r="T711" s="74"/>
      <c r="U711" s="72"/>
      <c r="X711" s="73"/>
      <c r="Y711" s="74"/>
      <c r="Z711" s="72"/>
      <c r="AB711" s="73"/>
      <c r="AC711" s="74"/>
      <c r="AD711" s="72"/>
      <c r="AE711" s="73"/>
      <c r="AF711" s="74"/>
      <c r="AH711" s="73"/>
      <c r="AI711" s="74"/>
    </row>
    <row r="712" spans="1:35" ht="13.5" customHeight="1">
      <c r="A712" s="73"/>
      <c r="B712" s="74"/>
      <c r="D712" s="75"/>
      <c r="F712" s="73"/>
      <c r="G712" s="74"/>
      <c r="I712" s="73"/>
      <c r="J712" s="74"/>
      <c r="M712" s="73"/>
      <c r="N712" s="74"/>
      <c r="S712" s="73"/>
      <c r="T712" s="74"/>
      <c r="U712" s="72"/>
      <c r="X712" s="73"/>
      <c r="Y712" s="74"/>
      <c r="Z712" s="72"/>
      <c r="AB712" s="73"/>
      <c r="AC712" s="74"/>
      <c r="AD712" s="72"/>
      <c r="AE712" s="73"/>
      <c r="AF712" s="74"/>
      <c r="AH712" s="73"/>
      <c r="AI712" s="74"/>
    </row>
    <row r="713" spans="1:35" ht="13.5" customHeight="1">
      <c r="A713" s="73"/>
      <c r="B713" s="74"/>
      <c r="D713" s="75"/>
      <c r="F713" s="73"/>
      <c r="G713" s="74"/>
      <c r="I713" s="73"/>
      <c r="J713" s="74"/>
      <c r="M713" s="73"/>
      <c r="N713" s="74"/>
      <c r="S713" s="73"/>
      <c r="T713" s="74"/>
      <c r="U713" s="72"/>
      <c r="X713" s="73"/>
      <c r="Y713" s="74"/>
      <c r="Z713" s="72"/>
      <c r="AB713" s="73"/>
      <c r="AC713" s="74"/>
      <c r="AD713" s="72"/>
      <c r="AE713" s="73"/>
      <c r="AF713" s="74"/>
      <c r="AH713" s="73"/>
      <c r="AI713" s="74"/>
    </row>
    <row r="714" spans="1:35" ht="13.5" customHeight="1">
      <c r="A714" s="73"/>
      <c r="B714" s="74"/>
      <c r="D714" s="75"/>
      <c r="F714" s="73"/>
      <c r="G714" s="74"/>
      <c r="I714" s="73"/>
      <c r="J714" s="74"/>
      <c r="M714" s="73"/>
      <c r="N714" s="74"/>
      <c r="S714" s="73"/>
      <c r="T714" s="74"/>
      <c r="U714" s="72"/>
      <c r="X714" s="73"/>
      <c r="Y714" s="74"/>
      <c r="Z714" s="72"/>
      <c r="AB714" s="73"/>
      <c r="AC714" s="74"/>
      <c r="AD714" s="72"/>
      <c r="AE714" s="73"/>
      <c r="AF714" s="74"/>
      <c r="AH714" s="73"/>
      <c r="AI714" s="74"/>
    </row>
    <row r="715" spans="1:35" ht="13.5" customHeight="1">
      <c r="A715" s="73"/>
      <c r="B715" s="74"/>
      <c r="D715" s="75"/>
      <c r="F715" s="73"/>
      <c r="G715" s="74"/>
      <c r="I715" s="73"/>
      <c r="J715" s="74"/>
      <c r="M715" s="73"/>
      <c r="N715" s="74"/>
      <c r="S715" s="73"/>
      <c r="T715" s="74"/>
      <c r="U715" s="72"/>
      <c r="X715" s="73"/>
      <c r="Y715" s="74"/>
      <c r="Z715" s="72"/>
      <c r="AB715" s="73"/>
      <c r="AC715" s="74"/>
      <c r="AD715" s="72"/>
      <c r="AE715" s="73"/>
      <c r="AF715" s="74"/>
      <c r="AH715" s="73"/>
      <c r="AI715" s="74"/>
    </row>
    <row r="716" spans="1:35" ht="13.5" customHeight="1">
      <c r="A716" s="73"/>
      <c r="B716" s="74"/>
      <c r="D716" s="75"/>
      <c r="F716" s="73"/>
      <c r="G716" s="74"/>
      <c r="I716" s="73"/>
      <c r="J716" s="74"/>
      <c r="M716" s="73"/>
      <c r="N716" s="74"/>
      <c r="S716" s="73"/>
      <c r="T716" s="74"/>
      <c r="U716" s="72"/>
      <c r="X716" s="73"/>
      <c r="Y716" s="74"/>
      <c r="Z716" s="72"/>
      <c r="AB716" s="73"/>
      <c r="AC716" s="74"/>
      <c r="AD716" s="72"/>
      <c r="AE716" s="73"/>
      <c r="AF716" s="74"/>
      <c r="AH716" s="73"/>
      <c r="AI716" s="74"/>
    </row>
    <row r="717" spans="1:35" ht="13.5" customHeight="1">
      <c r="A717" s="73"/>
      <c r="B717" s="74"/>
      <c r="D717" s="75"/>
      <c r="F717" s="73"/>
      <c r="G717" s="74"/>
      <c r="I717" s="73"/>
      <c r="J717" s="74"/>
      <c r="M717" s="73"/>
      <c r="N717" s="74"/>
      <c r="S717" s="73"/>
      <c r="T717" s="74"/>
      <c r="U717" s="72"/>
      <c r="X717" s="73"/>
      <c r="Y717" s="74"/>
      <c r="Z717" s="72"/>
      <c r="AB717" s="73"/>
      <c r="AC717" s="74"/>
      <c r="AD717" s="72"/>
      <c r="AE717" s="73"/>
      <c r="AF717" s="74"/>
      <c r="AH717" s="73"/>
      <c r="AI717" s="74"/>
    </row>
    <row r="718" spans="1:35" ht="13.5" customHeight="1">
      <c r="A718" s="73"/>
      <c r="B718" s="74"/>
      <c r="D718" s="75"/>
      <c r="F718" s="73"/>
      <c r="G718" s="74"/>
      <c r="I718" s="73"/>
      <c r="J718" s="74"/>
      <c r="M718" s="73"/>
      <c r="N718" s="74"/>
      <c r="S718" s="73"/>
      <c r="T718" s="74"/>
      <c r="U718" s="72"/>
      <c r="X718" s="73"/>
      <c r="Y718" s="74"/>
      <c r="Z718" s="72"/>
      <c r="AB718" s="73"/>
      <c r="AC718" s="74"/>
      <c r="AD718" s="72"/>
      <c r="AE718" s="73"/>
      <c r="AF718" s="74"/>
      <c r="AH718" s="73"/>
      <c r="AI718" s="74"/>
    </row>
    <row r="719" spans="1:35" ht="13.5" customHeight="1">
      <c r="A719" s="73"/>
      <c r="B719" s="74"/>
      <c r="D719" s="75"/>
      <c r="F719" s="73"/>
      <c r="G719" s="74"/>
      <c r="I719" s="73"/>
      <c r="J719" s="74"/>
      <c r="M719" s="73"/>
      <c r="N719" s="74"/>
      <c r="S719" s="73"/>
      <c r="T719" s="74"/>
      <c r="U719" s="72"/>
      <c r="X719" s="73"/>
      <c r="Y719" s="74"/>
      <c r="Z719" s="72"/>
      <c r="AB719" s="73"/>
      <c r="AC719" s="74"/>
      <c r="AD719" s="72"/>
      <c r="AE719" s="73"/>
      <c r="AF719" s="74"/>
      <c r="AH719" s="73"/>
      <c r="AI719" s="74"/>
    </row>
    <row r="720" spans="1:35" ht="13.5" customHeight="1">
      <c r="A720" s="73"/>
      <c r="B720" s="74"/>
      <c r="D720" s="75"/>
      <c r="F720" s="73"/>
      <c r="G720" s="74"/>
      <c r="I720" s="73"/>
      <c r="J720" s="74"/>
      <c r="M720" s="73"/>
      <c r="N720" s="74"/>
      <c r="S720" s="73"/>
      <c r="T720" s="74"/>
      <c r="U720" s="72"/>
      <c r="X720" s="73"/>
      <c r="Y720" s="74"/>
      <c r="Z720" s="72"/>
      <c r="AB720" s="73"/>
      <c r="AC720" s="74"/>
      <c r="AD720" s="72"/>
      <c r="AE720" s="73"/>
      <c r="AF720" s="74"/>
      <c r="AH720" s="73"/>
      <c r="AI720" s="74"/>
    </row>
    <row r="721" spans="1:35" ht="13.5" customHeight="1">
      <c r="A721" s="73"/>
      <c r="B721" s="74"/>
      <c r="D721" s="75"/>
      <c r="F721" s="73"/>
      <c r="G721" s="74"/>
      <c r="I721" s="73"/>
      <c r="J721" s="74"/>
      <c r="M721" s="73"/>
      <c r="N721" s="74"/>
      <c r="S721" s="73"/>
      <c r="T721" s="74"/>
      <c r="U721" s="72"/>
      <c r="X721" s="73"/>
      <c r="Y721" s="74"/>
      <c r="Z721" s="72"/>
      <c r="AB721" s="73"/>
      <c r="AC721" s="74"/>
      <c r="AD721" s="72"/>
      <c r="AE721" s="73"/>
      <c r="AF721" s="74"/>
      <c r="AH721" s="73"/>
      <c r="AI721" s="74"/>
    </row>
    <row r="722" spans="1:35" ht="13.5" customHeight="1">
      <c r="A722" s="73"/>
      <c r="B722" s="74"/>
      <c r="D722" s="75"/>
      <c r="F722" s="73"/>
      <c r="G722" s="74"/>
      <c r="I722" s="73"/>
      <c r="J722" s="74"/>
      <c r="M722" s="73"/>
      <c r="N722" s="74"/>
      <c r="S722" s="73"/>
      <c r="T722" s="74"/>
      <c r="U722" s="72"/>
      <c r="X722" s="73"/>
      <c r="Y722" s="74"/>
      <c r="Z722" s="72"/>
      <c r="AB722" s="73"/>
      <c r="AC722" s="74"/>
      <c r="AD722" s="72"/>
      <c r="AE722" s="73"/>
      <c r="AF722" s="74"/>
      <c r="AH722" s="73"/>
      <c r="AI722" s="74"/>
    </row>
    <row r="723" spans="1:35" ht="13.5" customHeight="1">
      <c r="A723" s="73"/>
      <c r="B723" s="74"/>
      <c r="D723" s="75"/>
      <c r="F723" s="73"/>
      <c r="G723" s="74"/>
      <c r="I723" s="73"/>
      <c r="J723" s="74"/>
      <c r="M723" s="73"/>
      <c r="N723" s="74"/>
      <c r="S723" s="73"/>
      <c r="T723" s="74"/>
      <c r="U723" s="72"/>
      <c r="X723" s="73"/>
      <c r="Y723" s="74"/>
      <c r="Z723" s="72"/>
      <c r="AB723" s="73"/>
      <c r="AC723" s="74"/>
      <c r="AD723" s="72"/>
      <c r="AE723" s="73"/>
      <c r="AF723" s="74"/>
      <c r="AH723" s="73"/>
      <c r="AI723" s="74"/>
    </row>
    <row r="724" spans="1:35" ht="13.5" customHeight="1">
      <c r="A724" s="73"/>
      <c r="B724" s="74"/>
      <c r="D724" s="75"/>
      <c r="F724" s="73"/>
      <c r="G724" s="74"/>
      <c r="I724" s="73"/>
      <c r="J724" s="74"/>
      <c r="M724" s="73"/>
      <c r="N724" s="74"/>
      <c r="S724" s="73"/>
      <c r="T724" s="74"/>
      <c r="U724" s="72"/>
      <c r="X724" s="73"/>
      <c r="Y724" s="74"/>
      <c r="Z724" s="72"/>
      <c r="AB724" s="73"/>
      <c r="AC724" s="74"/>
      <c r="AD724" s="72"/>
      <c r="AE724" s="73"/>
      <c r="AF724" s="74"/>
      <c r="AH724" s="73"/>
      <c r="AI724" s="74"/>
    </row>
    <row r="725" spans="1:35" ht="13.5" customHeight="1">
      <c r="A725" s="73"/>
      <c r="B725" s="74"/>
      <c r="D725" s="75"/>
      <c r="F725" s="73"/>
      <c r="G725" s="74"/>
      <c r="I725" s="73"/>
      <c r="J725" s="74"/>
      <c r="M725" s="73"/>
      <c r="N725" s="74"/>
      <c r="S725" s="73"/>
      <c r="T725" s="74"/>
      <c r="U725" s="72"/>
      <c r="X725" s="73"/>
      <c r="Y725" s="74"/>
      <c r="Z725" s="72"/>
      <c r="AB725" s="73"/>
      <c r="AC725" s="74"/>
      <c r="AD725" s="72"/>
      <c r="AE725" s="73"/>
      <c r="AF725" s="74"/>
      <c r="AH725" s="73"/>
      <c r="AI725" s="74"/>
    </row>
    <row r="726" spans="1:35" ht="13.5" customHeight="1">
      <c r="A726" s="73"/>
      <c r="B726" s="74"/>
      <c r="D726" s="75"/>
      <c r="F726" s="73"/>
      <c r="G726" s="74"/>
      <c r="I726" s="73"/>
      <c r="J726" s="74"/>
      <c r="M726" s="73"/>
      <c r="N726" s="74"/>
      <c r="S726" s="73"/>
      <c r="T726" s="74"/>
      <c r="U726" s="72"/>
      <c r="X726" s="73"/>
      <c r="Y726" s="74"/>
      <c r="Z726" s="72"/>
      <c r="AB726" s="73"/>
      <c r="AC726" s="74"/>
      <c r="AD726" s="72"/>
      <c r="AE726" s="73"/>
      <c r="AF726" s="74"/>
      <c r="AH726" s="73"/>
      <c r="AI726" s="74"/>
    </row>
    <row r="727" spans="1:35" ht="13.5" customHeight="1">
      <c r="A727" s="73"/>
      <c r="B727" s="74"/>
      <c r="D727" s="75"/>
      <c r="F727" s="73"/>
      <c r="G727" s="74"/>
      <c r="I727" s="73"/>
      <c r="J727" s="74"/>
      <c r="M727" s="73"/>
      <c r="N727" s="74"/>
      <c r="S727" s="73"/>
      <c r="T727" s="74"/>
      <c r="U727" s="72"/>
      <c r="X727" s="73"/>
      <c r="Y727" s="74"/>
      <c r="Z727" s="72"/>
      <c r="AB727" s="73"/>
      <c r="AC727" s="74"/>
      <c r="AD727" s="72"/>
      <c r="AE727" s="73"/>
      <c r="AF727" s="74"/>
      <c r="AH727" s="73"/>
      <c r="AI727" s="74"/>
    </row>
    <row r="728" spans="1:35" ht="13.5" customHeight="1">
      <c r="A728" s="73"/>
      <c r="B728" s="74"/>
      <c r="D728" s="75"/>
      <c r="F728" s="73"/>
      <c r="G728" s="74"/>
      <c r="I728" s="73"/>
      <c r="J728" s="74"/>
      <c r="M728" s="73"/>
      <c r="N728" s="74"/>
      <c r="S728" s="73"/>
      <c r="T728" s="74"/>
      <c r="U728" s="72"/>
      <c r="X728" s="73"/>
      <c r="Y728" s="74"/>
      <c r="Z728" s="72"/>
      <c r="AB728" s="73"/>
      <c r="AC728" s="74"/>
      <c r="AD728" s="72"/>
      <c r="AE728" s="73"/>
      <c r="AF728" s="74"/>
      <c r="AH728" s="73"/>
      <c r="AI728" s="74"/>
    </row>
    <row r="729" spans="1:35" ht="13.5" customHeight="1">
      <c r="A729" s="73"/>
      <c r="B729" s="74"/>
      <c r="D729" s="75"/>
      <c r="F729" s="73"/>
      <c r="G729" s="74"/>
      <c r="I729" s="73"/>
      <c r="J729" s="74"/>
      <c r="M729" s="73"/>
      <c r="N729" s="74"/>
      <c r="S729" s="73"/>
      <c r="T729" s="74"/>
      <c r="U729" s="72"/>
      <c r="X729" s="73"/>
      <c r="Y729" s="74"/>
      <c r="Z729" s="72"/>
      <c r="AB729" s="73"/>
      <c r="AC729" s="74"/>
      <c r="AD729" s="72"/>
      <c r="AE729" s="73"/>
      <c r="AF729" s="74"/>
      <c r="AH729" s="73"/>
      <c r="AI729" s="74"/>
    </row>
    <row r="730" spans="1:35" ht="13.5" customHeight="1">
      <c r="A730" s="73"/>
      <c r="B730" s="74"/>
      <c r="D730" s="75"/>
      <c r="F730" s="73"/>
      <c r="G730" s="74"/>
      <c r="I730" s="73"/>
      <c r="J730" s="74"/>
      <c r="M730" s="73"/>
      <c r="N730" s="74"/>
      <c r="S730" s="73"/>
      <c r="T730" s="74"/>
      <c r="U730" s="72"/>
      <c r="X730" s="73"/>
      <c r="Y730" s="74"/>
      <c r="Z730" s="72"/>
      <c r="AB730" s="73"/>
      <c r="AC730" s="74"/>
      <c r="AD730" s="72"/>
      <c r="AE730" s="73"/>
      <c r="AF730" s="74"/>
      <c r="AH730" s="73"/>
      <c r="AI730" s="74"/>
    </row>
    <row r="731" spans="1:35" ht="13.5" customHeight="1">
      <c r="A731" s="73"/>
      <c r="B731" s="74"/>
      <c r="D731" s="75"/>
      <c r="F731" s="73"/>
      <c r="G731" s="74"/>
      <c r="I731" s="73"/>
      <c r="J731" s="74"/>
      <c r="M731" s="73"/>
      <c r="N731" s="74"/>
      <c r="S731" s="73"/>
      <c r="T731" s="74"/>
      <c r="U731" s="72"/>
      <c r="X731" s="73"/>
      <c r="Y731" s="74"/>
      <c r="Z731" s="72"/>
      <c r="AB731" s="73"/>
      <c r="AC731" s="74"/>
      <c r="AD731" s="72"/>
      <c r="AE731" s="73"/>
      <c r="AF731" s="74"/>
      <c r="AH731" s="73"/>
      <c r="AI731" s="74"/>
    </row>
    <row r="732" spans="1:35" ht="13.5" customHeight="1">
      <c r="A732" s="73"/>
      <c r="B732" s="74"/>
      <c r="D732" s="75"/>
      <c r="F732" s="73"/>
      <c r="G732" s="74"/>
      <c r="I732" s="73"/>
      <c r="J732" s="74"/>
      <c r="M732" s="73"/>
      <c r="N732" s="74"/>
      <c r="S732" s="73"/>
      <c r="T732" s="74"/>
      <c r="U732" s="72"/>
      <c r="X732" s="73"/>
      <c r="Y732" s="74"/>
      <c r="Z732" s="72"/>
      <c r="AB732" s="73"/>
      <c r="AC732" s="74"/>
      <c r="AD732" s="72"/>
      <c r="AE732" s="73"/>
      <c r="AF732" s="74"/>
      <c r="AH732" s="73"/>
      <c r="AI732" s="74"/>
    </row>
    <row r="733" spans="1:35" ht="13.5" customHeight="1">
      <c r="A733" s="73"/>
      <c r="B733" s="74"/>
      <c r="D733" s="75"/>
      <c r="F733" s="73"/>
      <c r="G733" s="74"/>
      <c r="I733" s="73"/>
      <c r="J733" s="74"/>
      <c r="M733" s="73"/>
      <c r="N733" s="74"/>
      <c r="S733" s="73"/>
      <c r="T733" s="74"/>
      <c r="U733" s="72"/>
      <c r="X733" s="73"/>
      <c r="Y733" s="74"/>
      <c r="Z733" s="72"/>
      <c r="AB733" s="73"/>
      <c r="AC733" s="74"/>
      <c r="AD733" s="72"/>
      <c r="AE733" s="73"/>
      <c r="AF733" s="74"/>
      <c r="AH733" s="73"/>
      <c r="AI733" s="74"/>
    </row>
    <row r="734" spans="1:35" ht="13.5" customHeight="1">
      <c r="A734" s="73"/>
      <c r="B734" s="74"/>
      <c r="D734" s="75"/>
      <c r="F734" s="73"/>
      <c r="G734" s="74"/>
      <c r="I734" s="73"/>
      <c r="J734" s="74"/>
      <c r="M734" s="73"/>
      <c r="N734" s="74"/>
      <c r="S734" s="73"/>
      <c r="T734" s="74"/>
      <c r="U734" s="72"/>
      <c r="X734" s="73"/>
      <c r="Y734" s="74"/>
      <c r="Z734" s="72"/>
      <c r="AB734" s="73"/>
      <c r="AC734" s="74"/>
      <c r="AD734" s="72"/>
      <c r="AE734" s="73"/>
      <c r="AF734" s="74"/>
      <c r="AH734" s="73"/>
      <c r="AI734" s="74"/>
    </row>
    <row r="735" spans="1:35" ht="13.5" customHeight="1">
      <c r="A735" s="73"/>
      <c r="B735" s="74"/>
      <c r="D735" s="75"/>
      <c r="F735" s="73"/>
      <c r="G735" s="74"/>
      <c r="I735" s="73"/>
      <c r="J735" s="74"/>
      <c r="M735" s="73"/>
      <c r="N735" s="74"/>
      <c r="S735" s="73"/>
      <c r="T735" s="74"/>
      <c r="U735" s="72"/>
      <c r="X735" s="73"/>
      <c r="Y735" s="74"/>
      <c r="Z735" s="72"/>
      <c r="AB735" s="73"/>
      <c r="AC735" s="74"/>
      <c r="AD735" s="72"/>
      <c r="AE735" s="73"/>
      <c r="AF735" s="74"/>
      <c r="AH735" s="73"/>
      <c r="AI735" s="74"/>
    </row>
    <row r="736" spans="1:35" ht="13.5" customHeight="1">
      <c r="A736" s="73"/>
      <c r="B736" s="74"/>
      <c r="D736" s="75"/>
      <c r="F736" s="73"/>
      <c r="G736" s="74"/>
      <c r="I736" s="73"/>
      <c r="J736" s="74"/>
      <c r="M736" s="73"/>
      <c r="N736" s="74"/>
      <c r="S736" s="73"/>
      <c r="T736" s="74"/>
      <c r="U736" s="72"/>
      <c r="X736" s="73"/>
      <c r="Y736" s="74"/>
      <c r="Z736" s="72"/>
      <c r="AB736" s="73"/>
      <c r="AC736" s="74"/>
      <c r="AD736" s="72"/>
      <c r="AE736" s="73"/>
      <c r="AF736" s="74"/>
      <c r="AH736" s="73"/>
      <c r="AI736" s="74"/>
    </row>
    <row r="737" spans="1:35" ht="13.5" customHeight="1">
      <c r="A737" s="73"/>
      <c r="B737" s="74"/>
      <c r="D737" s="75"/>
      <c r="F737" s="73"/>
      <c r="G737" s="74"/>
      <c r="I737" s="73"/>
      <c r="J737" s="74"/>
      <c r="M737" s="73"/>
      <c r="N737" s="74"/>
      <c r="S737" s="73"/>
      <c r="T737" s="74"/>
      <c r="U737" s="72"/>
      <c r="X737" s="73"/>
      <c r="Y737" s="74"/>
      <c r="Z737" s="72"/>
      <c r="AB737" s="73"/>
      <c r="AC737" s="74"/>
      <c r="AD737" s="72"/>
      <c r="AE737" s="73"/>
      <c r="AF737" s="74"/>
      <c r="AH737" s="73"/>
      <c r="AI737" s="74"/>
    </row>
    <row r="738" spans="1:35" ht="13.5" customHeight="1">
      <c r="A738" s="73"/>
      <c r="B738" s="74"/>
      <c r="D738" s="75"/>
      <c r="F738" s="73"/>
      <c r="G738" s="74"/>
      <c r="I738" s="73"/>
      <c r="J738" s="74"/>
      <c r="M738" s="73"/>
      <c r="N738" s="74"/>
      <c r="S738" s="73"/>
      <c r="T738" s="74"/>
      <c r="U738" s="72"/>
      <c r="X738" s="73"/>
      <c r="Y738" s="74"/>
      <c r="Z738" s="72"/>
      <c r="AB738" s="73"/>
      <c r="AC738" s="74"/>
      <c r="AD738" s="72"/>
      <c r="AE738" s="73"/>
      <c r="AF738" s="74"/>
      <c r="AH738" s="73"/>
      <c r="AI738" s="74"/>
    </row>
    <row r="739" spans="1:35" ht="13.5" customHeight="1">
      <c r="A739" s="73"/>
      <c r="B739" s="74"/>
      <c r="D739" s="75"/>
      <c r="F739" s="73"/>
      <c r="G739" s="74"/>
      <c r="I739" s="73"/>
      <c r="J739" s="74"/>
      <c r="M739" s="73"/>
      <c r="N739" s="74"/>
      <c r="S739" s="73"/>
      <c r="T739" s="74"/>
      <c r="U739" s="72"/>
      <c r="X739" s="73"/>
      <c r="Y739" s="74"/>
      <c r="Z739" s="72"/>
      <c r="AB739" s="73"/>
      <c r="AC739" s="74"/>
      <c r="AD739" s="72"/>
      <c r="AE739" s="73"/>
      <c r="AF739" s="74"/>
      <c r="AH739" s="73"/>
      <c r="AI739" s="74"/>
    </row>
    <row r="740" spans="1:35" ht="13.5" customHeight="1">
      <c r="A740" s="73"/>
      <c r="B740" s="74"/>
      <c r="D740" s="75"/>
      <c r="F740" s="73"/>
      <c r="G740" s="74"/>
      <c r="I740" s="73"/>
      <c r="J740" s="74"/>
      <c r="M740" s="73"/>
      <c r="N740" s="74"/>
      <c r="S740" s="73"/>
      <c r="T740" s="74"/>
      <c r="U740" s="72"/>
      <c r="X740" s="73"/>
      <c r="Y740" s="74"/>
      <c r="Z740" s="72"/>
      <c r="AB740" s="73"/>
      <c r="AC740" s="74"/>
      <c r="AD740" s="72"/>
      <c r="AE740" s="73"/>
      <c r="AF740" s="74"/>
      <c r="AH740" s="73"/>
      <c r="AI740" s="74"/>
    </row>
    <row r="741" spans="1:35" ht="13.5" customHeight="1">
      <c r="A741" s="73"/>
      <c r="B741" s="74"/>
      <c r="D741" s="75"/>
      <c r="F741" s="73"/>
      <c r="G741" s="74"/>
      <c r="I741" s="73"/>
      <c r="J741" s="74"/>
      <c r="M741" s="73"/>
      <c r="N741" s="74"/>
      <c r="S741" s="73"/>
      <c r="T741" s="74"/>
      <c r="U741" s="72"/>
      <c r="X741" s="73"/>
      <c r="Y741" s="74"/>
      <c r="Z741" s="72"/>
      <c r="AB741" s="73"/>
      <c r="AC741" s="74"/>
      <c r="AD741" s="72"/>
      <c r="AE741" s="73"/>
      <c r="AF741" s="74"/>
      <c r="AH741" s="73"/>
      <c r="AI741" s="74"/>
    </row>
    <row r="742" spans="1:35" ht="13.5" customHeight="1">
      <c r="A742" s="73"/>
      <c r="B742" s="74"/>
      <c r="D742" s="75"/>
      <c r="F742" s="73"/>
      <c r="G742" s="74"/>
      <c r="I742" s="73"/>
      <c r="J742" s="74"/>
      <c r="M742" s="73"/>
      <c r="N742" s="74"/>
      <c r="S742" s="73"/>
      <c r="T742" s="74"/>
      <c r="U742" s="72"/>
      <c r="X742" s="73"/>
      <c r="Y742" s="74"/>
      <c r="Z742" s="72"/>
      <c r="AB742" s="73"/>
      <c r="AC742" s="74"/>
      <c r="AD742" s="72"/>
      <c r="AE742" s="73"/>
      <c r="AF742" s="74"/>
      <c r="AH742" s="73"/>
      <c r="AI742" s="74"/>
    </row>
    <row r="743" spans="1:35" ht="13.5" customHeight="1">
      <c r="A743" s="73"/>
      <c r="B743" s="74"/>
      <c r="D743" s="75"/>
      <c r="F743" s="73"/>
      <c r="G743" s="74"/>
      <c r="I743" s="73"/>
      <c r="J743" s="74"/>
      <c r="M743" s="73"/>
      <c r="N743" s="74"/>
      <c r="S743" s="73"/>
      <c r="T743" s="74"/>
      <c r="U743" s="72"/>
      <c r="X743" s="73"/>
      <c r="Y743" s="74"/>
      <c r="Z743" s="72"/>
      <c r="AB743" s="73"/>
      <c r="AC743" s="74"/>
      <c r="AD743" s="72"/>
      <c r="AE743" s="73"/>
      <c r="AF743" s="74"/>
      <c r="AH743" s="73"/>
      <c r="AI743" s="74"/>
    </row>
    <row r="744" spans="1:35" ht="13.5" customHeight="1">
      <c r="A744" s="73"/>
      <c r="B744" s="74"/>
      <c r="D744" s="75"/>
      <c r="F744" s="73"/>
      <c r="G744" s="74"/>
      <c r="I744" s="73"/>
      <c r="J744" s="74"/>
      <c r="M744" s="73"/>
      <c r="N744" s="74"/>
      <c r="S744" s="73"/>
      <c r="T744" s="74"/>
      <c r="U744" s="72"/>
      <c r="X744" s="73"/>
      <c r="Y744" s="74"/>
      <c r="Z744" s="72"/>
      <c r="AB744" s="73"/>
      <c r="AC744" s="74"/>
      <c r="AD744" s="72"/>
      <c r="AE744" s="73"/>
      <c r="AF744" s="74"/>
      <c r="AH744" s="73"/>
      <c r="AI744" s="74"/>
    </row>
    <row r="745" spans="1:35" ht="13.5" customHeight="1">
      <c r="A745" s="73"/>
      <c r="B745" s="74"/>
      <c r="D745" s="75"/>
      <c r="F745" s="73"/>
      <c r="G745" s="74"/>
      <c r="I745" s="73"/>
      <c r="J745" s="74"/>
      <c r="M745" s="73"/>
      <c r="N745" s="74"/>
      <c r="S745" s="73"/>
      <c r="T745" s="74"/>
      <c r="U745" s="72"/>
      <c r="X745" s="73"/>
      <c r="Y745" s="74"/>
      <c r="Z745" s="72"/>
      <c r="AB745" s="73"/>
      <c r="AC745" s="74"/>
      <c r="AD745" s="72"/>
      <c r="AE745" s="73"/>
      <c r="AF745" s="74"/>
      <c r="AH745" s="73"/>
      <c r="AI745" s="74"/>
    </row>
    <row r="746" spans="1:35" ht="13.5" customHeight="1">
      <c r="A746" s="73"/>
      <c r="B746" s="74"/>
      <c r="D746" s="75"/>
      <c r="F746" s="73"/>
      <c r="G746" s="74"/>
      <c r="I746" s="73"/>
      <c r="J746" s="74"/>
      <c r="M746" s="73"/>
      <c r="N746" s="74"/>
      <c r="S746" s="73"/>
      <c r="T746" s="74"/>
      <c r="U746" s="72"/>
      <c r="X746" s="73"/>
      <c r="Y746" s="74"/>
      <c r="Z746" s="72"/>
      <c r="AB746" s="73"/>
      <c r="AC746" s="74"/>
      <c r="AD746" s="72"/>
      <c r="AE746" s="73"/>
      <c r="AF746" s="74"/>
      <c r="AH746" s="73"/>
      <c r="AI746" s="74"/>
    </row>
    <row r="747" spans="1:35" ht="13.5" customHeight="1">
      <c r="A747" s="73"/>
      <c r="B747" s="74"/>
      <c r="D747" s="75"/>
      <c r="F747" s="73"/>
      <c r="G747" s="74"/>
      <c r="I747" s="73"/>
      <c r="J747" s="74"/>
      <c r="M747" s="73"/>
      <c r="N747" s="74"/>
      <c r="S747" s="73"/>
      <c r="T747" s="74"/>
      <c r="U747" s="72"/>
      <c r="X747" s="73"/>
      <c r="Y747" s="74"/>
      <c r="Z747" s="72"/>
      <c r="AB747" s="73"/>
      <c r="AC747" s="74"/>
      <c r="AD747" s="72"/>
      <c r="AE747" s="73"/>
      <c r="AF747" s="74"/>
      <c r="AH747" s="73"/>
      <c r="AI747" s="74"/>
    </row>
    <row r="748" spans="1:35" ht="13.5" customHeight="1">
      <c r="A748" s="73"/>
      <c r="B748" s="74"/>
      <c r="D748" s="75"/>
      <c r="F748" s="73"/>
      <c r="G748" s="74"/>
      <c r="I748" s="73"/>
      <c r="J748" s="74"/>
      <c r="M748" s="73"/>
      <c r="N748" s="74"/>
      <c r="S748" s="73"/>
      <c r="T748" s="74"/>
      <c r="U748" s="72"/>
      <c r="X748" s="73"/>
      <c r="Y748" s="74"/>
      <c r="Z748" s="72"/>
      <c r="AB748" s="73"/>
      <c r="AC748" s="74"/>
      <c r="AD748" s="72"/>
      <c r="AE748" s="73"/>
      <c r="AF748" s="74"/>
      <c r="AH748" s="73"/>
      <c r="AI748" s="74"/>
    </row>
    <row r="749" spans="1:35" ht="13.5" customHeight="1">
      <c r="A749" s="73"/>
      <c r="B749" s="74"/>
      <c r="D749" s="75"/>
      <c r="F749" s="73"/>
      <c r="G749" s="74"/>
      <c r="I749" s="73"/>
      <c r="J749" s="74"/>
      <c r="M749" s="73"/>
      <c r="N749" s="74"/>
      <c r="S749" s="73"/>
      <c r="T749" s="74"/>
      <c r="U749" s="72"/>
      <c r="X749" s="73"/>
      <c r="Y749" s="74"/>
      <c r="Z749" s="72"/>
      <c r="AB749" s="73"/>
      <c r="AC749" s="74"/>
      <c r="AD749" s="72"/>
      <c r="AE749" s="73"/>
      <c r="AF749" s="74"/>
      <c r="AH749" s="73"/>
      <c r="AI749" s="74"/>
    </row>
    <row r="750" spans="1:35" ht="13.5" customHeight="1">
      <c r="A750" s="73"/>
      <c r="B750" s="74"/>
      <c r="D750" s="75"/>
      <c r="F750" s="73"/>
      <c r="G750" s="74"/>
      <c r="I750" s="73"/>
      <c r="J750" s="74"/>
      <c r="M750" s="73"/>
      <c r="N750" s="74"/>
      <c r="S750" s="73"/>
      <c r="T750" s="74"/>
      <c r="U750" s="72"/>
      <c r="X750" s="73"/>
      <c r="Y750" s="74"/>
      <c r="Z750" s="72"/>
      <c r="AB750" s="73"/>
      <c r="AC750" s="74"/>
      <c r="AD750" s="72"/>
      <c r="AE750" s="73"/>
      <c r="AF750" s="74"/>
      <c r="AH750" s="73"/>
      <c r="AI750" s="74"/>
    </row>
    <row r="751" spans="1:35" ht="13.5" customHeight="1">
      <c r="A751" s="73"/>
      <c r="B751" s="74"/>
      <c r="D751" s="75"/>
      <c r="F751" s="73"/>
      <c r="G751" s="74"/>
      <c r="I751" s="73"/>
      <c r="J751" s="74"/>
      <c r="M751" s="73"/>
      <c r="N751" s="74"/>
      <c r="S751" s="73"/>
      <c r="T751" s="74"/>
      <c r="U751" s="72"/>
      <c r="X751" s="73"/>
      <c r="Y751" s="74"/>
      <c r="Z751" s="72"/>
      <c r="AB751" s="73"/>
      <c r="AC751" s="74"/>
      <c r="AD751" s="72"/>
      <c r="AE751" s="73"/>
      <c r="AF751" s="74"/>
      <c r="AH751" s="73"/>
      <c r="AI751" s="74"/>
    </row>
    <row r="752" spans="1:35" ht="13.5" customHeight="1">
      <c r="A752" s="73"/>
      <c r="B752" s="74"/>
      <c r="D752" s="75"/>
      <c r="F752" s="73"/>
      <c r="G752" s="74"/>
      <c r="I752" s="73"/>
      <c r="J752" s="74"/>
      <c r="M752" s="73"/>
      <c r="N752" s="74"/>
      <c r="S752" s="73"/>
      <c r="T752" s="74"/>
      <c r="U752" s="72"/>
      <c r="X752" s="73"/>
      <c r="Y752" s="74"/>
      <c r="Z752" s="72"/>
      <c r="AB752" s="73"/>
      <c r="AC752" s="74"/>
      <c r="AD752" s="72"/>
      <c r="AE752" s="73"/>
      <c r="AF752" s="74"/>
      <c r="AH752" s="73"/>
      <c r="AI752" s="74"/>
    </row>
    <row r="753" spans="1:35" ht="13.5" customHeight="1">
      <c r="A753" s="73"/>
      <c r="B753" s="74"/>
      <c r="D753" s="75"/>
      <c r="F753" s="73"/>
      <c r="G753" s="74"/>
      <c r="I753" s="73"/>
      <c r="J753" s="74"/>
      <c r="M753" s="73"/>
      <c r="N753" s="74"/>
      <c r="S753" s="73"/>
      <c r="T753" s="74"/>
      <c r="U753" s="72"/>
      <c r="X753" s="73"/>
      <c r="Y753" s="74"/>
      <c r="Z753" s="72"/>
      <c r="AB753" s="73"/>
      <c r="AC753" s="74"/>
      <c r="AD753" s="72"/>
      <c r="AE753" s="73"/>
      <c r="AF753" s="74"/>
      <c r="AH753" s="73"/>
      <c r="AI753" s="74"/>
    </row>
    <row r="754" spans="1:35" ht="13.5" customHeight="1">
      <c r="A754" s="73"/>
      <c r="B754" s="74"/>
      <c r="D754" s="75"/>
      <c r="F754" s="73"/>
      <c r="G754" s="74"/>
      <c r="I754" s="73"/>
      <c r="J754" s="74"/>
      <c r="M754" s="73"/>
      <c r="N754" s="74"/>
      <c r="S754" s="73"/>
      <c r="T754" s="74"/>
      <c r="U754" s="72"/>
      <c r="X754" s="73"/>
      <c r="Y754" s="74"/>
      <c r="Z754" s="72"/>
      <c r="AB754" s="73"/>
      <c r="AC754" s="74"/>
      <c r="AD754" s="72"/>
      <c r="AE754" s="73"/>
      <c r="AF754" s="74"/>
      <c r="AH754" s="73"/>
      <c r="AI754" s="74"/>
    </row>
    <row r="755" spans="1:35" ht="13.5" customHeight="1">
      <c r="A755" s="73"/>
      <c r="B755" s="74"/>
      <c r="D755" s="75"/>
      <c r="F755" s="73"/>
      <c r="G755" s="74"/>
      <c r="I755" s="73"/>
      <c r="J755" s="74"/>
      <c r="M755" s="73"/>
      <c r="N755" s="74"/>
      <c r="S755" s="73"/>
      <c r="T755" s="74"/>
      <c r="U755" s="72"/>
      <c r="X755" s="73"/>
      <c r="Y755" s="74"/>
      <c r="Z755" s="72"/>
      <c r="AB755" s="73"/>
      <c r="AC755" s="74"/>
      <c r="AD755" s="72"/>
      <c r="AE755" s="73"/>
      <c r="AF755" s="74"/>
      <c r="AH755" s="73"/>
      <c r="AI755" s="74"/>
    </row>
    <row r="756" spans="1:35" ht="13.5" customHeight="1">
      <c r="A756" s="73"/>
      <c r="B756" s="74"/>
      <c r="D756" s="75"/>
      <c r="F756" s="73"/>
      <c r="G756" s="74"/>
      <c r="I756" s="73"/>
      <c r="J756" s="74"/>
      <c r="M756" s="73"/>
      <c r="N756" s="74"/>
      <c r="S756" s="73"/>
      <c r="T756" s="74"/>
      <c r="U756" s="72"/>
      <c r="X756" s="73"/>
      <c r="Y756" s="74"/>
      <c r="Z756" s="72"/>
      <c r="AB756" s="73"/>
      <c r="AC756" s="74"/>
      <c r="AD756" s="72"/>
      <c r="AE756" s="73"/>
      <c r="AF756" s="74"/>
      <c r="AH756" s="73"/>
      <c r="AI756" s="74"/>
    </row>
    <row r="757" spans="1:35" ht="13.5" customHeight="1">
      <c r="A757" s="73"/>
      <c r="B757" s="74"/>
      <c r="D757" s="75"/>
      <c r="F757" s="73"/>
      <c r="G757" s="74"/>
      <c r="I757" s="73"/>
      <c r="J757" s="74"/>
      <c r="M757" s="73"/>
      <c r="N757" s="74"/>
      <c r="S757" s="73"/>
      <c r="T757" s="74"/>
      <c r="U757" s="72"/>
      <c r="X757" s="73"/>
      <c r="Y757" s="74"/>
      <c r="Z757" s="72"/>
      <c r="AB757" s="73"/>
      <c r="AC757" s="74"/>
      <c r="AD757" s="72"/>
      <c r="AE757" s="73"/>
      <c r="AF757" s="74"/>
      <c r="AH757" s="73"/>
      <c r="AI757" s="74"/>
    </row>
    <row r="758" spans="1:35" ht="13.5" customHeight="1">
      <c r="A758" s="73"/>
      <c r="B758" s="74"/>
      <c r="D758" s="75"/>
      <c r="F758" s="73"/>
      <c r="G758" s="74"/>
      <c r="I758" s="73"/>
      <c r="J758" s="74"/>
      <c r="M758" s="73"/>
      <c r="N758" s="74"/>
      <c r="S758" s="73"/>
      <c r="T758" s="74"/>
      <c r="U758" s="72"/>
      <c r="X758" s="73"/>
      <c r="Y758" s="74"/>
      <c r="Z758" s="72"/>
      <c r="AB758" s="73"/>
      <c r="AC758" s="74"/>
      <c r="AD758" s="72"/>
      <c r="AE758" s="73"/>
      <c r="AF758" s="74"/>
      <c r="AH758" s="73"/>
      <c r="AI758" s="74"/>
    </row>
    <row r="759" spans="1:35" ht="13.5" customHeight="1">
      <c r="A759" s="73"/>
      <c r="B759" s="74"/>
      <c r="D759" s="75"/>
      <c r="F759" s="73"/>
      <c r="G759" s="74"/>
      <c r="I759" s="73"/>
      <c r="J759" s="74"/>
      <c r="M759" s="73"/>
      <c r="N759" s="74"/>
      <c r="S759" s="73"/>
      <c r="T759" s="74"/>
      <c r="U759" s="72"/>
      <c r="X759" s="73"/>
      <c r="Y759" s="74"/>
      <c r="Z759" s="72"/>
      <c r="AB759" s="73"/>
      <c r="AC759" s="74"/>
      <c r="AD759" s="72"/>
      <c r="AE759" s="73"/>
      <c r="AF759" s="74"/>
      <c r="AH759" s="73"/>
      <c r="AI759" s="74"/>
    </row>
    <row r="760" spans="1:35" ht="13.5" customHeight="1">
      <c r="A760" s="73"/>
      <c r="B760" s="74"/>
      <c r="D760" s="75"/>
      <c r="F760" s="73"/>
      <c r="G760" s="74"/>
      <c r="I760" s="73"/>
      <c r="J760" s="74"/>
      <c r="M760" s="73"/>
      <c r="N760" s="74"/>
      <c r="S760" s="73"/>
      <c r="T760" s="74"/>
      <c r="U760" s="72"/>
      <c r="X760" s="73"/>
      <c r="Y760" s="74"/>
      <c r="Z760" s="72"/>
      <c r="AB760" s="73"/>
      <c r="AC760" s="74"/>
      <c r="AD760" s="72"/>
      <c r="AE760" s="73"/>
      <c r="AF760" s="74"/>
      <c r="AH760" s="73"/>
      <c r="AI760" s="74"/>
    </row>
    <row r="761" spans="1:35" ht="13.5" customHeight="1">
      <c r="A761" s="73"/>
      <c r="B761" s="74"/>
      <c r="D761" s="75"/>
      <c r="F761" s="73"/>
      <c r="G761" s="74"/>
      <c r="I761" s="73"/>
      <c r="J761" s="74"/>
      <c r="M761" s="73"/>
      <c r="N761" s="74"/>
      <c r="S761" s="73"/>
      <c r="T761" s="74"/>
      <c r="U761" s="72"/>
      <c r="X761" s="73"/>
      <c r="Y761" s="74"/>
      <c r="Z761" s="72"/>
      <c r="AB761" s="73"/>
      <c r="AC761" s="74"/>
      <c r="AD761" s="72"/>
      <c r="AE761" s="73"/>
      <c r="AF761" s="74"/>
      <c r="AH761" s="73"/>
      <c r="AI761" s="74"/>
    </row>
    <row r="762" spans="1:35" ht="13.5" customHeight="1">
      <c r="A762" s="73"/>
      <c r="B762" s="74"/>
      <c r="D762" s="75"/>
      <c r="F762" s="73"/>
      <c r="G762" s="74"/>
      <c r="I762" s="73"/>
      <c r="J762" s="74"/>
      <c r="M762" s="73"/>
      <c r="N762" s="74"/>
      <c r="S762" s="73"/>
      <c r="T762" s="74"/>
      <c r="U762" s="72"/>
      <c r="X762" s="73"/>
      <c r="Y762" s="74"/>
      <c r="Z762" s="72"/>
      <c r="AB762" s="73"/>
      <c r="AC762" s="74"/>
      <c r="AD762" s="72"/>
      <c r="AE762" s="73"/>
      <c r="AF762" s="74"/>
      <c r="AH762" s="73"/>
      <c r="AI762" s="74"/>
    </row>
    <row r="763" spans="1:35" ht="13.5" customHeight="1">
      <c r="A763" s="73"/>
      <c r="B763" s="74"/>
      <c r="D763" s="75"/>
      <c r="F763" s="73"/>
      <c r="G763" s="74"/>
      <c r="I763" s="73"/>
      <c r="J763" s="74"/>
      <c r="M763" s="73"/>
      <c r="N763" s="74"/>
      <c r="S763" s="73"/>
      <c r="T763" s="74"/>
      <c r="U763" s="72"/>
      <c r="X763" s="73"/>
      <c r="Y763" s="74"/>
      <c r="Z763" s="72"/>
      <c r="AB763" s="73"/>
      <c r="AC763" s="74"/>
      <c r="AD763" s="72"/>
      <c r="AE763" s="73"/>
      <c r="AF763" s="74"/>
      <c r="AH763" s="73"/>
      <c r="AI763" s="74"/>
    </row>
    <row r="764" spans="1:35" ht="13.5" customHeight="1">
      <c r="A764" s="73"/>
      <c r="B764" s="74"/>
      <c r="D764" s="75"/>
      <c r="F764" s="73"/>
      <c r="G764" s="74"/>
      <c r="I764" s="73"/>
      <c r="J764" s="74"/>
      <c r="M764" s="73"/>
      <c r="N764" s="74"/>
      <c r="S764" s="73"/>
      <c r="T764" s="74"/>
      <c r="U764" s="72"/>
      <c r="X764" s="73"/>
      <c r="Y764" s="74"/>
      <c r="Z764" s="72"/>
      <c r="AB764" s="73"/>
      <c r="AC764" s="74"/>
      <c r="AD764" s="72"/>
      <c r="AE764" s="73"/>
      <c r="AF764" s="74"/>
      <c r="AH764" s="73"/>
      <c r="AI764" s="74"/>
    </row>
    <row r="765" spans="1:35" ht="13.5" customHeight="1">
      <c r="A765" s="73"/>
      <c r="B765" s="74"/>
      <c r="D765" s="75"/>
      <c r="F765" s="73"/>
      <c r="G765" s="74"/>
      <c r="I765" s="73"/>
      <c r="J765" s="74"/>
      <c r="M765" s="73"/>
      <c r="N765" s="74"/>
      <c r="S765" s="73"/>
      <c r="T765" s="74"/>
      <c r="U765" s="72"/>
      <c r="X765" s="73"/>
      <c r="Y765" s="74"/>
      <c r="Z765" s="72"/>
      <c r="AB765" s="73"/>
      <c r="AC765" s="74"/>
      <c r="AD765" s="72"/>
      <c r="AE765" s="73"/>
      <c r="AF765" s="74"/>
      <c r="AH765" s="73"/>
      <c r="AI765" s="74"/>
    </row>
    <row r="766" spans="1:35" ht="13.5" customHeight="1">
      <c r="A766" s="73"/>
      <c r="B766" s="74"/>
      <c r="D766" s="75"/>
      <c r="F766" s="73"/>
      <c r="G766" s="74"/>
      <c r="I766" s="73"/>
      <c r="J766" s="74"/>
      <c r="M766" s="73"/>
      <c r="N766" s="74"/>
      <c r="S766" s="73"/>
      <c r="T766" s="74"/>
      <c r="U766" s="72"/>
      <c r="X766" s="73"/>
      <c r="Y766" s="74"/>
      <c r="Z766" s="72"/>
      <c r="AB766" s="73"/>
      <c r="AC766" s="74"/>
      <c r="AD766" s="72"/>
      <c r="AE766" s="73"/>
      <c r="AF766" s="74"/>
      <c r="AH766" s="73"/>
      <c r="AI766" s="74"/>
    </row>
    <row r="767" spans="1:35" ht="13.5" customHeight="1">
      <c r="A767" s="73"/>
      <c r="B767" s="74"/>
      <c r="D767" s="75"/>
      <c r="F767" s="73"/>
      <c r="G767" s="74"/>
      <c r="I767" s="73"/>
      <c r="J767" s="74"/>
      <c r="M767" s="73"/>
      <c r="N767" s="74"/>
      <c r="S767" s="73"/>
      <c r="T767" s="74"/>
      <c r="U767" s="72"/>
      <c r="X767" s="73"/>
      <c r="Y767" s="74"/>
      <c r="Z767" s="72"/>
      <c r="AB767" s="73"/>
      <c r="AC767" s="74"/>
      <c r="AD767" s="72"/>
      <c r="AE767" s="73"/>
      <c r="AF767" s="74"/>
      <c r="AH767" s="73"/>
      <c r="AI767" s="74"/>
    </row>
    <row r="768" spans="1:35" ht="13.5" customHeight="1">
      <c r="A768" s="73"/>
      <c r="B768" s="74"/>
      <c r="D768" s="75"/>
      <c r="F768" s="73"/>
      <c r="G768" s="74"/>
      <c r="I768" s="73"/>
      <c r="J768" s="74"/>
      <c r="M768" s="73"/>
      <c r="N768" s="74"/>
      <c r="S768" s="73"/>
      <c r="T768" s="74"/>
      <c r="U768" s="72"/>
      <c r="X768" s="73"/>
      <c r="Y768" s="74"/>
      <c r="Z768" s="72"/>
      <c r="AB768" s="73"/>
      <c r="AC768" s="74"/>
      <c r="AD768" s="72"/>
      <c r="AE768" s="73"/>
      <c r="AF768" s="74"/>
      <c r="AH768" s="73"/>
      <c r="AI768" s="74"/>
    </row>
    <row r="769" spans="1:35" ht="13.5" customHeight="1">
      <c r="A769" s="73"/>
      <c r="B769" s="74"/>
      <c r="D769" s="75"/>
      <c r="F769" s="73"/>
      <c r="G769" s="74"/>
      <c r="I769" s="73"/>
      <c r="J769" s="74"/>
      <c r="M769" s="73"/>
      <c r="N769" s="74"/>
      <c r="S769" s="73"/>
      <c r="T769" s="74"/>
      <c r="U769" s="72"/>
      <c r="X769" s="73"/>
      <c r="Y769" s="74"/>
      <c r="Z769" s="72"/>
      <c r="AB769" s="73"/>
      <c r="AC769" s="74"/>
      <c r="AD769" s="72"/>
      <c r="AE769" s="73"/>
      <c r="AF769" s="74"/>
      <c r="AH769" s="73"/>
      <c r="AI769" s="74"/>
    </row>
    <row r="770" spans="1:35" ht="13.5" customHeight="1">
      <c r="A770" s="73"/>
      <c r="B770" s="74"/>
      <c r="D770" s="75"/>
      <c r="F770" s="73"/>
      <c r="G770" s="74"/>
      <c r="I770" s="73"/>
      <c r="J770" s="74"/>
      <c r="M770" s="73"/>
      <c r="N770" s="74"/>
      <c r="S770" s="73"/>
      <c r="T770" s="74"/>
      <c r="U770" s="72"/>
      <c r="X770" s="73"/>
      <c r="Y770" s="74"/>
      <c r="Z770" s="72"/>
      <c r="AB770" s="73"/>
      <c r="AC770" s="74"/>
      <c r="AD770" s="72"/>
      <c r="AE770" s="73"/>
      <c r="AF770" s="74"/>
      <c r="AH770" s="73"/>
      <c r="AI770" s="74"/>
    </row>
    <row r="771" spans="1:35" ht="13.5" customHeight="1">
      <c r="A771" s="73"/>
      <c r="B771" s="74"/>
      <c r="D771" s="75"/>
      <c r="F771" s="73"/>
      <c r="G771" s="74"/>
      <c r="I771" s="73"/>
      <c r="J771" s="74"/>
      <c r="M771" s="73"/>
      <c r="N771" s="74"/>
      <c r="S771" s="73"/>
      <c r="T771" s="74"/>
      <c r="U771" s="72"/>
      <c r="X771" s="73"/>
      <c r="Y771" s="74"/>
      <c r="Z771" s="72"/>
      <c r="AB771" s="73"/>
      <c r="AC771" s="74"/>
      <c r="AD771" s="72"/>
      <c r="AE771" s="73"/>
      <c r="AF771" s="74"/>
      <c r="AH771" s="73"/>
      <c r="AI771" s="74"/>
    </row>
    <row r="772" spans="1:35" ht="13.5" customHeight="1">
      <c r="A772" s="73"/>
      <c r="B772" s="74"/>
      <c r="D772" s="75"/>
      <c r="F772" s="73"/>
      <c r="G772" s="74"/>
      <c r="I772" s="73"/>
      <c r="J772" s="74"/>
      <c r="M772" s="73"/>
      <c r="N772" s="74"/>
      <c r="S772" s="73"/>
      <c r="T772" s="74"/>
      <c r="U772" s="72"/>
      <c r="X772" s="73"/>
      <c r="Y772" s="74"/>
      <c r="Z772" s="72"/>
      <c r="AB772" s="73"/>
      <c r="AC772" s="74"/>
      <c r="AD772" s="72"/>
      <c r="AE772" s="73"/>
      <c r="AF772" s="74"/>
      <c r="AH772" s="73"/>
      <c r="AI772" s="74"/>
    </row>
    <row r="773" spans="1:35" ht="13.5" customHeight="1">
      <c r="A773" s="73"/>
      <c r="B773" s="74"/>
      <c r="D773" s="75"/>
      <c r="F773" s="73"/>
      <c r="G773" s="74"/>
      <c r="I773" s="73"/>
      <c r="J773" s="74"/>
      <c r="M773" s="73"/>
      <c r="N773" s="74"/>
      <c r="S773" s="73"/>
      <c r="T773" s="74"/>
      <c r="U773" s="72"/>
      <c r="X773" s="73"/>
      <c r="Y773" s="74"/>
      <c r="Z773" s="72"/>
      <c r="AB773" s="73"/>
      <c r="AC773" s="74"/>
      <c r="AD773" s="72"/>
      <c r="AE773" s="73"/>
      <c r="AF773" s="74"/>
      <c r="AH773" s="73"/>
      <c r="AI773" s="74"/>
    </row>
    <row r="774" spans="1:35" ht="13.5" customHeight="1">
      <c r="A774" s="73"/>
      <c r="B774" s="74"/>
      <c r="D774" s="75"/>
      <c r="F774" s="73"/>
      <c r="G774" s="74"/>
      <c r="I774" s="73"/>
      <c r="J774" s="74"/>
      <c r="M774" s="73"/>
      <c r="N774" s="74"/>
      <c r="S774" s="73"/>
      <c r="T774" s="74"/>
      <c r="U774" s="72"/>
      <c r="X774" s="73"/>
      <c r="Y774" s="74"/>
      <c r="Z774" s="72"/>
      <c r="AB774" s="73"/>
      <c r="AC774" s="74"/>
      <c r="AD774" s="72"/>
      <c r="AE774" s="73"/>
      <c r="AF774" s="74"/>
      <c r="AH774" s="73"/>
      <c r="AI774" s="74"/>
    </row>
    <row r="775" spans="1:35" ht="13.5" customHeight="1">
      <c r="A775" s="73"/>
      <c r="B775" s="74"/>
      <c r="D775" s="75"/>
      <c r="F775" s="73"/>
      <c r="G775" s="74"/>
      <c r="I775" s="73"/>
      <c r="J775" s="74"/>
      <c r="M775" s="73"/>
      <c r="N775" s="74"/>
      <c r="S775" s="73"/>
      <c r="T775" s="74"/>
      <c r="U775" s="72"/>
      <c r="X775" s="73"/>
      <c r="Y775" s="74"/>
      <c r="Z775" s="72"/>
      <c r="AB775" s="73"/>
      <c r="AC775" s="74"/>
      <c r="AD775" s="72"/>
      <c r="AE775" s="73"/>
      <c r="AF775" s="74"/>
      <c r="AH775" s="73"/>
      <c r="AI775" s="74"/>
    </row>
    <row r="776" spans="1:35" ht="13.5" customHeight="1">
      <c r="A776" s="73"/>
      <c r="B776" s="74"/>
      <c r="D776" s="75"/>
      <c r="F776" s="73"/>
      <c r="G776" s="74"/>
      <c r="I776" s="73"/>
      <c r="J776" s="74"/>
      <c r="M776" s="73"/>
      <c r="N776" s="74"/>
      <c r="S776" s="73"/>
      <c r="T776" s="74"/>
      <c r="U776" s="72"/>
      <c r="X776" s="73"/>
      <c r="Y776" s="74"/>
      <c r="Z776" s="72"/>
      <c r="AB776" s="73"/>
      <c r="AC776" s="74"/>
      <c r="AD776" s="72"/>
      <c r="AE776" s="73"/>
      <c r="AF776" s="74"/>
      <c r="AH776" s="73"/>
      <c r="AI776" s="74"/>
    </row>
    <row r="777" spans="1:35" ht="13.5" customHeight="1">
      <c r="A777" s="73"/>
      <c r="B777" s="74"/>
      <c r="D777" s="75"/>
      <c r="F777" s="73"/>
      <c r="G777" s="74"/>
      <c r="I777" s="73"/>
      <c r="J777" s="74"/>
      <c r="M777" s="73"/>
      <c r="N777" s="74"/>
      <c r="S777" s="73"/>
      <c r="T777" s="74"/>
      <c r="U777" s="72"/>
      <c r="X777" s="73"/>
      <c r="Y777" s="74"/>
      <c r="Z777" s="72"/>
      <c r="AB777" s="73"/>
      <c r="AC777" s="74"/>
      <c r="AD777" s="72"/>
      <c r="AE777" s="73"/>
      <c r="AF777" s="74"/>
      <c r="AH777" s="73"/>
      <c r="AI777" s="74"/>
    </row>
    <row r="778" spans="1:35" ht="13.5" customHeight="1">
      <c r="A778" s="73"/>
      <c r="B778" s="74"/>
      <c r="D778" s="75"/>
      <c r="F778" s="73"/>
      <c r="G778" s="74"/>
      <c r="I778" s="73"/>
      <c r="J778" s="74"/>
      <c r="M778" s="73"/>
      <c r="N778" s="74"/>
      <c r="S778" s="73"/>
      <c r="T778" s="74"/>
      <c r="U778" s="72"/>
      <c r="X778" s="73"/>
      <c r="Y778" s="74"/>
      <c r="Z778" s="72"/>
      <c r="AB778" s="73"/>
      <c r="AC778" s="74"/>
      <c r="AD778" s="72"/>
      <c r="AE778" s="73"/>
      <c r="AF778" s="74"/>
      <c r="AH778" s="73"/>
      <c r="AI778" s="74"/>
    </row>
    <row r="779" spans="1:35" ht="13.5" customHeight="1">
      <c r="A779" s="73"/>
      <c r="B779" s="74"/>
      <c r="D779" s="75"/>
      <c r="F779" s="73"/>
      <c r="G779" s="74"/>
      <c r="I779" s="73"/>
      <c r="J779" s="74"/>
      <c r="M779" s="73"/>
      <c r="N779" s="74"/>
      <c r="S779" s="73"/>
      <c r="T779" s="74"/>
      <c r="U779" s="72"/>
      <c r="X779" s="73"/>
      <c r="Y779" s="74"/>
      <c r="Z779" s="72"/>
      <c r="AB779" s="73"/>
      <c r="AC779" s="74"/>
      <c r="AD779" s="72"/>
      <c r="AE779" s="73"/>
      <c r="AF779" s="74"/>
      <c r="AH779" s="73"/>
      <c r="AI779" s="74"/>
    </row>
    <row r="780" spans="1:35" ht="13.5" customHeight="1">
      <c r="A780" s="73"/>
      <c r="B780" s="74"/>
      <c r="D780" s="75"/>
      <c r="F780" s="73"/>
      <c r="G780" s="74"/>
      <c r="I780" s="73"/>
      <c r="J780" s="74"/>
      <c r="M780" s="73"/>
      <c r="N780" s="74"/>
      <c r="S780" s="73"/>
      <c r="T780" s="74"/>
      <c r="U780" s="72"/>
      <c r="X780" s="73"/>
      <c r="Y780" s="74"/>
      <c r="Z780" s="72"/>
      <c r="AB780" s="73"/>
      <c r="AC780" s="74"/>
      <c r="AD780" s="72"/>
      <c r="AE780" s="73"/>
      <c r="AF780" s="74"/>
      <c r="AH780" s="73"/>
      <c r="AI780" s="74"/>
    </row>
    <row r="781" spans="1:35" ht="13.5" customHeight="1">
      <c r="A781" s="73"/>
      <c r="B781" s="74"/>
      <c r="D781" s="75"/>
      <c r="F781" s="73"/>
      <c r="G781" s="74"/>
      <c r="I781" s="73"/>
      <c r="J781" s="74"/>
      <c r="M781" s="73"/>
      <c r="N781" s="74"/>
      <c r="S781" s="73"/>
      <c r="T781" s="74"/>
      <c r="U781" s="72"/>
      <c r="X781" s="73"/>
      <c r="Y781" s="74"/>
      <c r="Z781" s="72"/>
      <c r="AB781" s="73"/>
      <c r="AC781" s="74"/>
      <c r="AD781" s="72"/>
      <c r="AE781" s="73"/>
      <c r="AF781" s="74"/>
      <c r="AH781" s="73"/>
      <c r="AI781" s="74"/>
    </row>
    <row r="782" spans="1:35" ht="13.5" customHeight="1">
      <c r="A782" s="73"/>
      <c r="B782" s="74"/>
      <c r="D782" s="75"/>
      <c r="F782" s="73"/>
      <c r="G782" s="74"/>
      <c r="I782" s="73"/>
      <c r="J782" s="74"/>
      <c r="M782" s="73"/>
      <c r="N782" s="74"/>
      <c r="S782" s="73"/>
      <c r="T782" s="74"/>
      <c r="U782" s="72"/>
      <c r="X782" s="73"/>
      <c r="Y782" s="74"/>
      <c r="Z782" s="72"/>
      <c r="AB782" s="73"/>
      <c r="AC782" s="74"/>
      <c r="AD782" s="72"/>
      <c r="AE782" s="73"/>
      <c r="AF782" s="74"/>
      <c r="AH782" s="73"/>
      <c r="AI782" s="74"/>
    </row>
    <row r="783" spans="1:35" ht="13.5" customHeight="1">
      <c r="A783" s="73"/>
      <c r="B783" s="74"/>
      <c r="D783" s="75"/>
      <c r="F783" s="73"/>
      <c r="G783" s="74"/>
      <c r="I783" s="73"/>
      <c r="J783" s="74"/>
      <c r="M783" s="73"/>
      <c r="N783" s="74"/>
      <c r="S783" s="73"/>
      <c r="T783" s="74"/>
      <c r="U783" s="72"/>
      <c r="X783" s="73"/>
      <c r="Y783" s="74"/>
      <c r="Z783" s="72"/>
      <c r="AB783" s="73"/>
      <c r="AC783" s="74"/>
      <c r="AD783" s="72"/>
      <c r="AE783" s="73"/>
      <c r="AF783" s="74"/>
      <c r="AH783" s="73"/>
      <c r="AI783" s="74"/>
    </row>
    <row r="784" spans="1:35" ht="13.5" customHeight="1">
      <c r="A784" s="73"/>
      <c r="B784" s="74"/>
      <c r="D784" s="75"/>
      <c r="F784" s="73"/>
      <c r="G784" s="74"/>
      <c r="I784" s="73"/>
      <c r="J784" s="74"/>
      <c r="M784" s="73"/>
      <c r="N784" s="74"/>
      <c r="S784" s="73"/>
      <c r="T784" s="74"/>
      <c r="U784" s="72"/>
      <c r="X784" s="73"/>
      <c r="Y784" s="74"/>
      <c r="Z784" s="72"/>
      <c r="AB784" s="73"/>
      <c r="AC784" s="74"/>
      <c r="AD784" s="72"/>
      <c r="AE784" s="73"/>
      <c r="AF784" s="74"/>
      <c r="AH784" s="73"/>
      <c r="AI784" s="74"/>
    </row>
    <row r="785" spans="1:35" ht="13.5" customHeight="1">
      <c r="A785" s="73"/>
      <c r="B785" s="74"/>
      <c r="D785" s="75"/>
      <c r="F785" s="73"/>
      <c r="G785" s="74"/>
      <c r="I785" s="73"/>
      <c r="J785" s="74"/>
      <c r="M785" s="73"/>
      <c r="N785" s="74"/>
      <c r="S785" s="73"/>
      <c r="T785" s="74"/>
      <c r="U785" s="72"/>
      <c r="X785" s="73"/>
      <c r="Y785" s="74"/>
      <c r="Z785" s="72"/>
      <c r="AB785" s="73"/>
      <c r="AC785" s="74"/>
      <c r="AD785" s="72"/>
      <c r="AE785" s="73"/>
      <c r="AF785" s="74"/>
      <c r="AH785" s="73"/>
      <c r="AI785" s="74"/>
    </row>
    <row r="786" spans="1:35" ht="13.5" customHeight="1">
      <c r="A786" s="73"/>
      <c r="B786" s="74"/>
      <c r="D786" s="75"/>
      <c r="F786" s="73"/>
      <c r="G786" s="74"/>
      <c r="I786" s="73"/>
      <c r="J786" s="74"/>
      <c r="M786" s="73"/>
      <c r="N786" s="74"/>
      <c r="S786" s="73"/>
      <c r="T786" s="74"/>
      <c r="U786" s="72"/>
      <c r="X786" s="73"/>
      <c r="Y786" s="74"/>
      <c r="Z786" s="72"/>
      <c r="AB786" s="73"/>
      <c r="AC786" s="74"/>
      <c r="AD786" s="72"/>
      <c r="AE786" s="73"/>
      <c r="AF786" s="74"/>
      <c r="AH786" s="73"/>
      <c r="AI786" s="74"/>
    </row>
    <row r="787" spans="1:35" ht="13.5" customHeight="1">
      <c r="A787" s="73"/>
      <c r="B787" s="74"/>
      <c r="D787" s="75"/>
      <c r="F787" s="73"/>
      <c r="G787" s="74"/>
      <c r="I787" s="73"/>
      <c r="J787" s="74"/>
      <c r="M787" s="73"/>
      <c r="N787" s="74"/>
      <c r="S787" s="73"/>
      <c r="T787" s="74"/>
      <c r="U787" s="72"/>
      <c r="X787" s="73"/>
      <c r="Y787" s="74"/>
      <c r="Z787" s="72"/>
      <c r="AB787" s="73"/>
      <c r="AC787" s="74"/>
      <c r="AD787" s="72"/>
      <c r="AE787" s="73"/>
      <c r="AF787" s="74"/>
      <c r="AH787" s="73"/>
      <c r="AI787" s="74"/>
    </row>
    <row r="788" spans="1:35" ht="13.5" customHeight="1">
      <c r="A788" s="73"/>
      <c r="B788" s="74"/>
      <c r="D788" s="75"/>
      <c r="F788" s="73"/>
      <c r="G788" s="74"/>
      <c r="I788" s="73"/>
      <c r="J788" s="74"/>
      <c r="M788" s="73"/>
      <c r="N788" s="74"/>
      <c r="S788" s="73"/>
      <c r="T788" s="74"/>
      <c r="U788" s="72"/>
      <c r="X788" s="73"/>
      <c r="Y788" s="74"/>
      <c r="Z788" s="72"/>
      <c r="AB788" s="73"/>
      <c r="AC788" s="74"/>
      <c r="AD788" s="72"/>
      <c r="AE788" s="73"/>
      <c r="AF788" s="74"/>
      <c r="AH788" s="73"/>
      <c r="AI788" s="74"/>
    </row>
    <row r="789" spans="1:35" ht="13.5" customHeight="1">
      <c r="A789" s="73"/>
      <c r="B789" s="74"/>
      <c r="D789" s="75"/>
      <c r="F789" s="73"/>
      <c r="G789" s="74"/>
      <c r="I789" s="73"/>
      <c r="J789" s="74"/>
      <c r="M789" s="73"/>
      <c r="N789" s="74"/>
      <c r="S789" s="73"/>
      <c r="T789" s="74"/>
      <c r="U789" s="72"/>
      <c r="X789" s="73"/>
      <c r="Y789" s="74"/>
      <c r="Z789" s="72"/>
      <c r="AB789" s="73"/>
      <c r="AC789" s="74"/>
      <c r="AD789" s="72"/>
      <c r="AE789" s="73"/>
      <c r="AF789" s="74"/>
      <c r="AH789" s="73"/>
      <c r="AI789" s="74"/>
    </row>
    <row r="790" spans="1:35" ht="13.5" customHeight="1">
      <c r="A790" s="73"/>
      <c r="B790" s="74"/>
      <c r="D790" s="75"/>
      <c r="F790" s="73"/>
      <c r="G790" s="74"/>
      <c r="I790" s="73"/>
      <c r="J790" s="74"/>
      <c r="M790" s="73"/>
      <c r="N790" s="74"/>
      <c r="S790" s="73"/>
      <c r="T790" s="74"/>
      <c r="U790" s="72"/>
      <c r="X790" s="73"/>
      <c r="Y790" s="74"/>
      <c r="Z790" s="72"/>
      <c r="AB790" s="73"/>
      <c r="AC790" s="74"/>
      <c r="AD790" s="72"/>
      <c r="AE790" s="73"/>
      <c r="AF790" s="74"/>
      <c r="AH790" s="73"/>
      <c r="AI790" s="74"/>
    </row>
    <row r="791" spans="1:35" ht="13.5" customHeight="1">
      <c r="A791" s="73"/>
      <c r="B791" s="74"/>
      <c r="D791" s="75"/>
      <c r="F791" s="73"/>
      <c r="G791" s="74"/>
      <c r="I791" s="73"/>
      <c r="J791" s="74"/>
      <c r="M791" s="73"/>
      <c r="N791" s="74"/>
      <c r="S791" s="73"/>
      <c r="T791" s="74"/>
      <c r="U791" s="72"/>
      <c r="X791" s="73"/>
      <c r="Y791" s="74"/>
      <c r="Z791" s="72"/>
      <c r="AB791" s="73"/>
      <c r="AC791" s="74"/>
      <c r="AD791" s="72"/>
      <c r="AE791" s="73"/>
      <c r="AF791" s="74"/>
      <c r="AH791" s="73"/>
      <c r="AI791" s="74"/>
    </row>
    <row r="792" spans="1:35" ht="13.5" customHeight="1">
      <c r="A792" s="73"/>
      <c r="B792" s="74"/>
      <c r="D792" s="75"/>
      <c r="F792" s="73"/>
      <c r="G792" s="74"/>
      <c r="I792" s="73"/>
      <c r="J792" s="74"/>
      <c r="M792" s="73"/>
      <c r="N792" s="74"/>
      <c r="S792" s="73"/>
      <c r="T792" s="74"/>
      <c r="U792" s="72"/>
      <c r="X792" s="73"/>
      <c r="Y792" s="74"/>
      <c r="Z792" s="72"/>
      <c r="AB792" s="73"/>
      <c r="AC792" s="74"/>
      <c r="AD792" s="72"/>
      <c r="AE792" s="73"/>
      <c r="AF792" s="74"/>
      <c r="AH792" s="73"/>
      <c r="AI792" s="74"/>
    </row>
    <row r="793" spans="1:35" ht="13.5" customHeight="1">
      <c r="A793" s="73"/>
      <c r="B793" s="74"/>
      <c r="D793" s="75"/>
      <c r="F793" s="73"/>
      <c r="G793" s="74"/>
      <c r="I793" s="73"/>
      <c r="J793" s="74"/>
      <c r="M793" s="73"/>
      <c r="N793" s="74"/>
      <c r="S793" s="73"/>
      <c r="T793" s="74"/>
      <c r="U793" s="72"/>
      <c r="X793" s="73"/>
      <c r="Y793" s="74"/>
      <c r="Z793" s="72"/>
      <c r="AB793" s="73"/>
      <c r="AC793" s="74"/>
      <c r="AD793" s="72"/>
      <c r="AE793" s="73"/>
      <c r="AF793" s="74"/>
      <c r="AH793" s="73"/>
      <c r="AI793" s="74"/>
    </row>
    <row r="794" spans="1:35" ht="13.5" customHeight="1">
      <c r="A794" s="73"/>
      <c r="B794" s="74"/>
      <c r="D794" s="75"/>
      <c r="F794" s="73"/>
      <c r="G794" s="74"/>
      <c r="I794" s="73"/>
      <c r="J794" s="74"/>
      <c r="M794" s="73"/>
      <c r="N794" s="74"/>
      <c r="S794" s="73"/>
      <c r="T794" s="74"/>
      <c r="U794" s="72"/>
      <c r="X794" s="73"/>
      <c r="Y794" s="74"/>
      <c r="Z794" s="72"/>
      <c r="AB794" s="73"/>
      <c r="AC794" s="74"/>
      <c r="AD794" s="72"/>
      <c r="AE794" s="73"/>
      <c r="AF794" s="74"/>
      <c r="AH794" s="73"/>
      <c r="AI794" s="74"/>
    </row>
    <row r="795" spans="1:35" ht="13.5" customHeight="1">
      <c r="A795" s="73"/>
      <c r="B795" s="74"/>
      <c r="D795" s="75"/>
      <c r="F795" s="73"/>
      <c r="G795" s="74"/>
      <c r="I795" s="73"/>
      <c r="J795" s="74"/>
      <c r="M795" s="73"/>
      <c r="N795" s="74"/>
      <c r="S795" s="73"/>
      <c r="T795" s="74"/>
      <c r="U795" s="72"/>
      <c r="X795" s="73"/>
      <c r="Y795" s="74"/>
      <c r="Z795" s="72"/>
      <c r="AB795" s="73"/>
      <c r="AC795" s="74"/>
      <c r="AD795" s="72"/>
      <c r="AE795" s="73"/>
      <c r="AF795" s="74"/>
      <c r="AH795" s="73"/>
      <c r="AI795" s="74"/>
    </row>
    <row r="796" spans="1:35" ht="13.5" customHeight="1">
      <c r="A796" s="73"/>
      <c r="B796" s="74"/>
      <c r="D796" s="75"/>
      <c r="F796" s="73"/>
      <c r="G796" s="74"/>
      <c r="I796" s="73"/>
      <c r="J796" s="74"/>
      <c r="M796" s="73"/>
      <c r="N796" s="74"/>
      <c r="S796" s="73"/>
      <c r="T796" s="74"/>
      <c r="U796" s="72"/>
      <c r="X796" s="73"/>
      <c r="Y796" s="74"/>
      <c r="Z796" s="72"/>
      <c r="AB796" s="73"/>
      <c r="AC796" s="74"/>
      <c r="AD796" s="72"/>
      <c r="AE796" s="73"/>
      <c r="AF796" s="74"/>
      <c r="AH796" s="73"/>
      <c r="AI796" s="74"/>
    </row>
    <row r="797" spans="1:35" ht="13.5" customHeight="1">
      <c r="A797" s="73"/>
      <c r="B797" s="74"/>
      <c r="D797" s="75"/>
      <c r="F797" s="73"/>
      <c r="G797" s="74"/>
      <c r="I797" s="73"/>
      <c r="J797" s="74"/>
      <c r="M797" s="73"/>
      <c r="N797" s="74"/>
      <c r="S797" s="73"/>
      <c r="T797" s="74"/>
      <c r="U797" s="72"/>
      <c r="X797" s="73"/>
      <c r="Y797" s="74"/>
      <c r="Z797" s="72"/>
      <c r="AB797" s="73"/>
      <c r="AC797" s="74"/>
      <c r="AD797" s="72"/>
      <c r="AE797" s="73"/>
      <c r="AF797" s="74"/>
      <c r="AH797" s="73"/>
      <c r="AI797" s="74"/>
    </row>
    <row r="798" spans="1:35" ht="13.5" customHeight="1">
      <c r="A798" s="73"/>
      <c r="B798" s="74"/>
      <c r="D798" s="75"/>
      <c r="F798" s="73"/>
      <c r="G798" s="74"/>
      <c r="I798" s="73"/>
      <c r="J798" s="74"/>
      <c r="M798" s="73"/>
      <c r="N798" s="74"/>
      <c r="S798" s="73"/>
      <c r="T798" s="74"/>
      <c r="U798" s="72"/>
      <c r="X798" s="73"/>
      <c r="Y798" s="74"/>
      <c r="Z798" s="72"/>
      <c r="AB798" s="73"/>
      <c r="AC798" s="74"/>
      <c r="AD798" s="72"/>
      <c r="AE798" s="73"/>
      <c r="AF798" s="74"/>
      <c r="AH798" s="73"/>
      <c r="AI798" s="74"/>
    </row>
    <row r="799" spans="1:35" ht="13.5" customHeight="1">
      <c r="A799" s="73"/>
      <c r="B799" s="74"/>
      <c r="D799" s="75"/>
      <c r="F799" s="73"/>
      <c r="G799" s="74"/>
      <c r="I799" s="73"/>
      <c r="J799" s="74"/>
      <c r="M799" s="73"/>
      <c r="N799" s="74"/>
      <c r="S799" s="73"/>
      <c r="T799" s="74"/>
      <c r="U799" s="72"/>
      <c r="X799" s="73"/>
      <c r="Y799" s="74"/>
      <c r="Z799" s="72"/>
      <c r="AB799" s="73"/>
      <c r="AC799" s="74"/>
      <c r="AD799" s="72"/>
      <c r="AE799" s="73"/>
      <c r="AF799" s="74"/>
      <c r="AH799" s="73"/>
      <c r="AI799" s="74"/>
    </row>
    <row r="800" spans="1:35" ht="13.5" customHeight="1">
      <c r="A800" s="73"/>
      <c r="B800" s="74"/>
      <c r="D800" s="75"/>
      <c r="F800" s="73"/>
      <c r="G800" s="74"/>
      <c r="I800" s="73"/>
      <c r="J800" s="74"/>
      <c r="M800" s="73"/>
      <c r="N800" s="74"/>
      <c r="S800" s="73"/>
      <c r="T800" s="74"/>
      <c r="U800" s="72"/>
      <c r="X800" s="73"/>
      <c r="Y800" s="74"/>
      <c r="Z800" s="72"/>
      <c r="AB800" s="73"/>
      <c r="AC800" s="74"/>
      <c r="AD800" s="72"/>
      <c r="AE800" s="73"/>
      <c r="AF800" s="74"/>
      <c r="AH800" s="73"/>
      <c r="AI800" s="74"/>
    </row>
    <row r="801" spans="1:35" ht="13.5" customHeight="1">
      <c r="A801" s="73"/>
      <c r="B801" s="74"/>
      <c r="D801" s="75"/>
      <c r="F801" s="73"/>
      <c r="G801" s="74"/>
      <c r="I801" s="73"/>
      <c r="J801" s="74"/>
      <c r="M801" s="73"/>
      <c r="N801" s="74"/>
      <c r="S801" s="73"/>
      <c r="T801" s="74"/>
      <c r="U801" s="72"/>
      <c r="X801" s="73"/>
      <c r="Y801" s="74"/>
      <c r="Z801" s="72"/>
      <c r="AB801" s="73"/>
      <c r="AC801" s="74"/>
      <c r="AD801" s="72"/>
      <c r="AE801" s="73"/>
      <c r="AF801" s="74"/>
      <c r="AH801" s="73"/>
      <c r="AI801" s="74"/>
    </row>
    <row r="802" spans="1:35" ht="13.5" customHeight="1">
      <c r="A802" s="73"/>
      <c r="B802" s="74"/>
      <c r="D802" s="75"/>
      <c r="F802" s="73"/>
      <c r="G802" s="74"/>
      <c r="I802" s="73"/>
      <c r="J802" s="74"/>
      <c r="M802" s="73"/>
      <c r="N802" s="74"/>
      <c r="S802" s="73"/>
      <c r="T802" s="74"/>
      <c r="U802" s="72"/>
      <c r="X802" s="73"/>
      <c r="Y802" s="74"/>
      <c r="Z802" s="72"/>
      <c r="AB802" s="73"/>
      <c r="AC802" s="74"/>
      <c r="AD802" s="72"/>
      <c r="AE802" s="73"/>
      <c r="AF802" s="74"/>
      <c r="AH802" s="73"/>
      <c r="AI802" s="74"/>
    </row>
    <row r="803" spans="1:35" ht="13.5" customHeight="1">
      <c r="A803" s="73"/>
      <c r="B803" s="74"/>
      <c r="D803" s="75"/>
      <c r="F803" s="73"/>
      <c r="G803" s="74"/>
      <c r="I803" s="73"/>
      <c r="J803" s="74"/>
      <c r="M803" s="73"/>
      <c r="N803" s="74"/>
      <c r="S803" s="73"/>
      <c r="T803" s="74"/>
      <c r="U803" s="72"/>
      <c r="X803" s="73"/>
      <c r="Y803" s="74"/>
      <c r="Z803" s="72"/>
      <c r="AB803" s="73"/>
      <c r="AC803" s="74"/>
      <c r="AD803" s="72"/>
      <c r="AE803" s="73"/>
      <c r="AF803" s="74"/>
      <c r="AH803" s="73"/>
      <c r="AI803" s="74"/>
    </row>
    <row r="804" spans="1:35" ht="13.5" customHeight="1">
      <c r="A804" s="73"/>
      <c r="B804" s="74"/>
      <c r="D804" s="75"/>
      <c r="F804" s="73"/>
      <c r="G804" s="74"/>
      <c r="I804" s="73"/>
      <c r="J804" s="74"/>
      <c r="M804" s="73"/>
      <c r="N804" s="74"/>
      <c r="S804" s="73"/>
      <c r="T804" s="74"/>
      <c r="U804" s="72"/>
      <c r="X804" s="73"/>
      <c r="Y804" s="74"/>
      <c r="Z804" s="72"/>
      <c r="AB804" s="73"/>
      <c r="AC804" s="74"/>
      <c r="AD804" s="72"/>
      <c r="AE804" s="73"/>
      <c r="AF804" s="74"/>
      <c r="AH804" s="73"/>
      <c r="AI804" s="74"/>
    </row>
    <row r="805" spans="1:35" ht="13.5" customHeight="1">
      <c r="A805" s="73"/>
      <c r="B805" s="74"/>
      <c r="D805" s="75"/>
      <c r="F805" s="73"/>
      <c r="G805" s="74"/>
      <c r="I805" s="73"/>
      <c r="J805" s="74"/>
      <c r="M805" s="73"/>
      <c r="N805" s="74"/>
      <c r="S805" s="73"/>
      <c r="T805" s="74"/>
      <c r="U805" s="72"/>
      <c r="X805" s="73"/>
      <c r="Y805" s="74"/>
      <c r="Z805" s="72"/>
      <c r="AB805" s="73"/>
      <c r="AC805" s="74"/>
      <c r="AD805" s="72"/>
      <c r="AE805" s="73"/>
      <c r="AF805" s="74"/>
      <c r="AH805" s="73"/>
      <c r="AI805" s="74"/>
    </row>
    <row r="806" spans="1:35" ht="13.5" customHeight="1">
      <c r="A806" s="73"/>
      <c r="B806" s="74"/>
      <c r="D806" s="75"/>
      <c r="F806" s="73"/>
      <c r="G806" s="74"/>
      <c r="I806" s="73"/>
      <c r="J806" s="74"/>
      <c r="M806" s="73"/>
      <c r="N806" s="74"/>
      <c r="S806" s="73"/>
      <c r="T806" s="74"/>
      <c r="U806" s="72"/>
      <c r="X806" s="73"/>
      <c r="Y806" s="74"/>
      <c r="Z806" s="72"/>
      <c r="AB806" s="73"/>
      <c r="AC806" s="74"/>
      <c r="AD806" s="72"/>
      <c r="AE806" s="73"/>
      <c r="AF806" s="74"/>
      <c r="AH806" s="73"/>
      <c r="AI806" s="74"/>
    </row>
    <row r="807" spans="1:35" ht="13.5" customHeight="1">
      <c r="A807" s="73"/>
      <c r="B807" s="74"/>
      <c r="D807" s="75"/>
      <c r="F807" s="73"/>
      <c r="G807" s="74"/>
      <c r="I807" s="73"/>
      <c r="J807" s="74"/>
      <c r="M807" s="73"/>
      <c r="N807" s="74"/>
      <c r="S807" s="73"/>
      <c r="T807" s="74"/>
      <c r="U807" s="72"/>
      <c r="X807" s="73"/>
      <c r="Y807" s="74"/>
      <c r="Z807" s="72"/>
      <c r="AB807" s="73"/>
      <c r="AC807" s="74"/>
      <c r="AD807" s="72"/>
      <c r="AE807" s="73"/>
      <c r="AF807" s="74"/>
      <c r="AH807" s="73"/>
      <c r="AI807" s="74"/>
    </row>
    <row r="808" spans="1:35" ht="13.5" customHeight="1">
      <c r="A808" s="73"/>
      <c r="B808" s="74"/>
      <c r="D808" s="75"/>
      <c r="F808" s="73"/>
      <c r="G808" s="74"/>
      <c r="I808" s="73"/>
      <c r="J808" s="74"/>
      <c r="M808" s="73"/>
      <c r="N808" s="74"/>
      <c r="S808" s="73"/>
      <c r="T808" s="74"/>
      <c r="U808" s="72"/>
      <c r="X808" s="73"/>
      <c r="Y808" s="74"/>
      <c r="Z808" s="72"/>
      <c r="AB808" s="73"/>
      <c r="AC808" s="74"/>
      <c r="AD808" s="72"/>
      <c r="AE808" s="73"/>
      <c r="AF808" s="74"/>
      <c r="AH808" s="73"/>
      <c r="AI808" s="74"/>
    </row>
    <row r="809" spans="1:35" ht="13.5" customHeight="1">
      <c r="A809" s="73"/>
      <c r="B809" s="74"/>
      <c r="D809" s="75"/>
      <c r="F809" s="73"/>
      <c r="G809" s="74"/>
      <c r="I809" s="73"/>
      <c r="J809" s="74"/>
      <c r="M809" s="73"/>
      <c r="N809" s="74"/>
      <c r="S809" s="73"/>
      <c r="T809" s="74"/>
      <c r="U809" s="72"/>
      <c r="X809" s="73"/>
      <c r="Y809" s="74"/>
      <c r="Z809" s="72"/>
      <c r="AB809" s="73"/>
      <c r="AC809" s="74"/>
      <c r="AD809" s="72"/>
      <c r="AE809" s="73"/>
      <c r="AF809" s="74"/>
      <c r="AH809" s="73"/>
      <c r="AI809" s="74"/>
    </row>
    <row r="810" spans="1:35" ht="13.5" customHeight="1">
      <c r="A810" s="73"/>
      <c r="B810" s="74"/>
      <c r="D810" s="75"/>
      <c r="F810" s="73"/>
      <c r="G810" s="74"/>
      <c r="I810" s="73"/>
      <c r="J810" s="74"/>
      <c r="M810" s="73"/>
      <c r="N810" s="74"/>
      <c r="S810" s="73"/>
      <c r="T810" s="74"/>
      <c r="U810" s="72"/>
      <c r="X810" s="73"/>
      <c r="Y810" s="74"/>
      <c r="Z810" s="72"/>
      <c r="AB810" s="73"/>
      <c r="AC810" s="74"/>
      <c r="AD810" s="72"/>
      <c r="AE810" s="73"/>
      <c r="AF810" s="74"/>
      <c r="AH810" s="73"/>
      <c r="AI810" s="74"/>
    </row>
    <row r="811" spans="1:35" ht="13.5" customHeight="1">
      <c r="A811" s="73"/>
      <c r="B811" s="74"/>
      <c r="D811" s="75"/>
      <c r="F811" s="73"/>
      <c r="G811" s="74"/>
      <c r="I811" s="73"/>
      <c r="J811" s="74"/>
      <c r="M811" s="73"/>
      <c r="N811" s="74"/>
      <c r="S811" s="73"/>
      <c r="T811" s="74"/>
      <c r="U811" s="72"/>
      <c r="X811" s="73"/>
      <c r="Y811" s="74"/>
      <c r="Z811" s="72"/>
      <c r="AB811" s="73"/>
      <c r="AC811" s="74"/>
      <c r="AD811" s="72"/>
      <c r="AE811" s="73"/>
      <c r="AF811" s="74"/>
      <c r="AH811" s="73"/>
      <c r="AI811" s="74"/>
    </row>
    <row r="812" spans="1:35" ht="13.5" customHeight="1">
      <c r="A812" s="73"/>
      <c r="B812" s="74"/>
      <c r="D812" s="75"/>
      <c r="F812" s="73"/>
      <c r="G812" s="74"/>
      <c r="I812" s="73"/>
      <c r="J812" s="74"/>
      <c r="M812" s="73"/>
      <c r="N812" s="74"/>
      <c r="S812" s="73"/>
      <c r="T812" s="74"/>
      <c r="U812" s="72"/>
      <c r="X812" s="73"/>
      <c r="Y812" s="74"/>
      <c r="Z812" s="72"/>
      <c r="AB812" s="73"/>
      <c r="AC812" s="74"/>
      <c r="AD812" s="72"/>
      <c r="AE812" s="73"/>
      <c r="AF812" s="74"/>
      <c r="AH812" s="73"/>
      <c r="AI812" s="74"/>
    </row>
    <row r="813" spans="1:35" ht="13.5" customHeight="1">
      <c r="A813" s="73"/>
      <c r="B813" s="74"/>
      <c r="D813" s="75"/>
      <c r="F813" s="73"/>
      <c r="G813" s="74"/>
      <c r="I813" s="73"/>
      <c r="J813" s="74"/>
      <c r="M813" s="73"/>
      <c r="N813" s="74"/>
      <c r="S813" s="73"/>
      <c r="T813" s="74"/>
      <c r="U813" s="72"/>
      <c r="X813" s="73"/>
      <c r="Y813" s="74"/>
      <c r="Z813" s="72"/>
      <c r="AB813" s="73"/>
      <c r="AC813" s="74"/>
      <c r="AD813" s="72"/>
      <c r="AE813" s="73"/>
      <c r="AF813" s="74"/>
      <c r="AH813" s="73"/>
      <c r="AI813" s="74"/>
    </row>
    <row r="814" spans="1:35" ht="13.5" customHeight="1">
      <c r="A814" s="73"/>
      <c r="B814" s="74"/>
      <c r="D814" s="75"/>
      <c r="F814" s="73"/>
      <c r="G814" s="74"/>
      <c r="I814" s="73"/>
      <c r="J814" s="74"/>
      <c r="M814" s="73"/>
      <c r="N814" s="74"/>
      <c r="S814" s="73"/>
      <c r="T814" s="74"/>
      <c r="U814" s="72"/>
      <c r="X814" s="73"/>
      <c r="Y814" s="74"/>
      <c r="Z814" s="72"/>
      <c r="AB814" s="73"/>
      <c r="AC814" s="74"/>
      <c r="AD814" s="72"/>
      <c r="AE814" s="73"/>
      <c r="AF814" s="74"/>
      <c r="AH814" s="73"/>
      <c r="AI814" s="74"/>
    </row>
    <row r="815" spans="1:35" ht="13.5" customHeight="1">
      <c r="A815" s="73"/>
      <c r="B815" s="74"/>
      <c r="D815" s="75"/>
      <c r="F815" s="73"/>
      <c r="G815" s="74"/>
      <c r="I815" s="73"/>
      <c r="J815" s="74"/>
      <c r="M815" s="73"/>
      <c r="N815" s="74"/>
      <c r="S815" s="73"/>
      <c r="T815" s="74"/>
      <c r="U815" s="72"/>
      <c r="X815" s="73"/>
      <c r="Y815" s="74"/>
      <c r="Z815" s="72"/>
      <c r="AB815" s="73"/>
      <c r="AC815" s="74"/>
      <c r="AD815" s="72"/>
      <c r="AE815" s="73"/>
      <c r="AF815" s="74"/>
      <c r="AH815" s="73"/>
      <c r="AI815" s="74"/>
    </row>
    <row r="816" spans="1:35" ht="13.5" customHeight="1">
      <c r="A816" s="73"/>
      <c r="B816" s="74"/>
      <c r="D816" s="75"/>
      <c r="F816" s="73"/>
      <c r="G816" s="74"/>
      <c r="I816" s="73"/>
      <c r="J816" s="74"/>
      <c r="M816" s="73"/>
      <c r="N816" s="74"/>
      <c r="S816" s="73"/>
      <c r="T816" s="74"/>
      <c r="U816" s="72"/>
      <c r="X816" s="73"/>
      <c r="Y816" s="74"/>
      <c r="Z816" s="72"/>
      <c r="AB816" s="73"/>
      <c r="AC816" s="74"/>
      <c r="AD816" s="72"/>
      <c r="AE816" s="73"/>
      <c r="AF816" s="74"/>
      <c r="AH816" s="73"/>
      <c r="AI816" s="74"/>
    </row>
    <row r="817" spans="1:35" ht="13.5" customHeight="1">
      <c r="A817" s="73"/>
      <c r="B817" s="74"/>
      <c r="D817" s="75"/>
      <c r="F817" s="73"/>
      <c r="G817" s="74"/>
      <c r="I817" s="73"/>
      <c r="J817" s="74"/>
      <c r="M817" s="73"/>
      <c r="N817" s="74"/>
      <c r="S817" s="73"/>
      <c r="T817" s="74"/>
      <c r="U817" s="72"/>
      <c r="X817" s="73"/>
      <c r="Y817" s="74"/>
      <c r="Z817" s="72"/>
      <c r="AB817" s="73"/>
      <c r="AC817" s="74"/>
      <c r="AD817" s="72"/>
      <c r="AE817" s="73"/>
      <c r="AF817" s="74"/>
      <c r="AH817" s="73"/>
      <c r="AI817" s="74"/>
    </row>
    <row r="818" spans="1:35" ht="13.5" customHeight="1">
      <c r="A818" s="73"/>
      <c r="B818" s="74"/>
      <c r="D818" s="75"/>
      <c r="F818" s="73"/>
      <c r="G818" s="74"/>
      <c r="I818" s="73"/>
      <c r="J818" s="74"/>
      <c r="M818" s="73"/>
      <c r="N818" s="74"/>
      <c r="S818" s="73"/>
      <c r="T818" s="74"/>
      <c r="U818" s="72"/>
      <c r="X818" s="73"/>
      <c r="Y818" s="74"/>
      <c r="Z818" s="72"/>
      <c r="AB818" s="73"/>
      <c r="AC818" s="74"/>
      <c r="AD818" s="72"/>
      <c r="AE818" s="73"/>
      <c r="AF818" s="74"/>
      <c r="AH818" s="73"/>
      <c r="AI818" s="74"/>
    </row>
    <row r="819" spans="1:35" ht="13.5" customHeight="1">
      <c r="A819" s="73"/>
      <c r="B819" s="74"/>
      <c r="D819" s="75"/>
      <c r="F819" s="73"/>
      <c r="G819" s="74"/>
      <c r="I819" s="73"/>
      <c r="J819" s="74"/>
      <c r="M819" s="73"/>
      <c r="N819" s="74"/>
      <c r="S819" s="73"/>
      <c r="T819" s="74"/>
      <c r="U819" s="72"/>
      <c r="X819" s="73"/>
      <c r="Y819" s="74"/>
      <c r="Z819" s="72"/>
      <c r="AB819" s="73"/>
      <c r="AC819" s="74"/>
      <c r="AD819" s="72"/>
      <c r="AE819" s="73"/>
      <c r="AF819" s="74"/>
      <c r="AH819" s="73"/>
      <c r="AI819" s="74"/>
    </row>
    <row r="820" spans="1:35" ht="13.5" customHeight="1">
      <c r="A820" s="73"/>
      <c r="B820" s="74"/>
      <c r="D820" s="75"/>
      <c r="F820" s="73"/>
      <c r="G820" s="74"/>
      <c r="I820" s="73"/>
      <c r="J820" s="74"/>
      <c r="M820" s="73"/>
      <c r="N820" s="74"/>
      <c r="S820" s="73"/>
      <c r="T820" s="74"/>
      <c r="U820" s="72"/>
      <c r="X820" s="73"/>
      <c r="Y820" s="74"/>
      <c r="Z820" s="72"/>
      <c r="AB820" s="73"/>
      <c r="AC820" s="74"/>
      <c r="AD820" s="72"/>
      <c r="AE820" s="73"/>
      <c r="AF820" s="74"/>
      <c r="AH820" s="73"/>
      <c r="AI820" s="74"/>
    </row>
    <row r="821" spans="1:35" ht="13.5" customHeight="1">
      <c r="A821" s="73"/>
      <c r="B821" s="74"/>
      <c r="D821" s="75"/>
      <c r="F821" s="73"/>
      <c r="G821" s="74"/>
      <c r="I821" s="73"/>
      <c r="J821" s="74"/>
      <c r="M821" s="73"/>
      <c r="N821" s="74"/>
      <c r="S821" s="73"/>
      <c r="T821" s="74"/>
      <c r="U821" s="72"/>
      <c r="X821" s="73"/>
      <c r="Y821" s="74"/>
      <c r="Z821" s="72"/>
      <c r="AB821" s="73"/>
      <c r="AC821" s="74"/>
      <c r="AD821" s="72"/>
      <c r="AE821" s="73"/>
      <c r="AF821" s="74"/>
      <c r="AH821" s="73"/>
      <c r="AI821" s="74"/>
    </row>
    <row r="822" spans="1:35" ht="13.5" customHeight="1">
      <c r="A822" s="73"/>
      <c r="B822" s="74"/>
      <c r="D822" s="75"/>
      <c r="F822" s="73"/>
      <c r="G822" s="74"/>
      <c r="I822" s="73"/>
      <c r="J822" s="74"/>
      <c r="M822" s="73"/>
      <c r="N822" s="74"/>
      <c r="S822" s="73"/>
      <c r="T822" s="74"/>
      <c r="U822" s="72"/>
      <c r="X822" s="73"/>
      <c r="Y822" s="74"/>
      <c r="Z822" s="72"/>
      <c r="AB822" s="73"/>
      <c r="AC822" s="74"/>
      <c r="AD822" s="72"/>
      <c r="AE822" s="73"/>
      <c r="AF822" s="74"/>
      <c r="AH822" s="73"/>
      <c r="AI822" s="74"/>
    </row>
    <row r="823" spans="1:35" ht="13.5" customHeight="1">
      <c r="A823" s="73"/>
      <c r="B823" s="74"/>
      <c r="D823" s="75"/>
      <c r="F823" s="73"/>
      <c r="G823" s="74"/>
      <c r="I823" s="73"/>
      <c r="J823" s="74"/>
      <c r="M823" s="73"/>
      <c r="N823" s="74"/>
      <c r="S823" s="73"/>
      <c r="T823" s="74"/>
      <c r="U823" s="72"/>
      <c r="X823" s="73"/>
      <c r="Y823" s="74"/>
      <c r="Z823" s="72"/>
      <c r="AB823" s="73"/>
      <c r="AC823" s="74"/>
      <c r="AD823" s="72"/>
      <c r="AE823" s="73"/>
      <c r="AF823" s="74"/>
      <c r="AH823" s="73"/>
      <c r="AI823" s="74"/>
    </row>
    <row r="824" spans="1:35" ht="13.5" customHeight="1">
      <c r="A824" s="73"/>
      <c r="B824" s="74"/>
      <c r="D824" s="75"/>
      <c r="F824" s="73"/>
      <c r="G824" s="74"/>
      <c r="I824" s="73"/>
      <c r="J824" s="74"/>
      <c r="M824" s="73"/>
      <c r="N824" s="74"/>
      <c r="S824" s="73"/>
      <c r="T824" s="74"/>
      <c r="U824" s="72"/>
      <c r="X824" s="73"/>
      <c r="Y824" s="74"/>
      <c r="Z824" s="72"/>
      <c r="AB824" s="73"/>
      <c r="AC824" s="74"/>
      <c r="AD824" s="72"/>
      <c r="AE824" s="73"/>
      <c r="AF824" s="74"/>
      <c r="AH824" s="73"/>
      <c r="AI824" s="74"/>
    </row>
    <row r="825" spans="1:35" ht="13.5" customHeight="1">
      <c r="A825" s="73"/>
      <c r="B825" s="74"/>
      <c r="D825" s="75"/>
      <c r="F825" s="73"/>
      <c r="G825" s="74"/>
      <c r="I825" s="73"/>
      <c r="J825" s="74"/>
      <c r="M825" s="73"/>
      <c r="N825" s="74"/>
      <c r="S825" s="73"/>
      <c r="T825" s="74"/>
      <c r="U825" s="72"/>
      <c r="X825" s="73"/>
      <c r="Y825" s="74"/>
      <c r="Z825" s="72"/>
      <c r="AB825" s="73"/>
      <c r="AC825" s="74"/>
      <c r="AD825" s="72"/>
      <c r="AE825" s="73"/>
      <c r="AF825" s="74"/>
      <c r="AH825" s="73"/>
      <c r="AI825" s="74"/>
    </row>
    <row r="826" spans="1:35" ht="13.5" customHeight="1">
      <c r="A826" s="73"/>
      <c r="B826" s="74"/>
      <c r="D826" s="75"/>
      <c r="F826" s="73"/>
      <c r="G826" s="74"/>
      <c r="I826" s="73"/>
      <c r="J826" s="74"/>
      <c r="M826" s="73"/>
      <c r="N826" s="74"/>
      <c r="S826" s="73"/>
      <c r="T826" s="74"/>
      <c r="U826" s="72"/>
      <c r="X826" s="73"/>
      <c r="Y826" s="74"/>
      <c r="Z826" s="72"/>
      <c r="AB826" s="73"/>
      <c r="AC826" s="74"/>
      <c r="AD826" s="72"/>
      <c r="AE826" s="73"/>
      <c r="AF826" s="74"/>
      <c r="AH826" s="73"/>
      <c r="AI826" s="74"/>
    </row>
    <row r="827" spans="1:35" ht="13.5" customHeight="1">
      <c r="A827" s="73"/>
      <c r="B827" s="74"/>
      <c r="D827" s="75"/>
      <c r="F827" s="73"/>
      <c r="G827" s="74"/>
      <c r="I827" s="73"/>
      <c r="J827" s="74"/>
      <c r="M827" s="73"/>
      <c r="N827" s="74"/>
      <c r="S827" s="73"/>
      <c r="T827" s="74"/>
      <c r="U827" s="72"/>
      <c r="X827" s="73"/>
      <c r="Y827" s="74"/>
      <c r="Z827" s="72"/>
      <c r="AB827" s="73"/>
      <c r="AC827" s="74"/>
      <c r="AD827" s="72"/>
      <c r="AE827" s="73"/>
      <c r="AF827" s="74"/>
      <c r="AH827" s="73"/>
      <c r="AI827" s="74"/>
    </row>
    <row r="828" spans="1:35" ht="13.5" customHeight="1">
      <c r="A828" s="73"/>
      <c r="B828" s="74"/>
      <c r="D828" s="75"/>
      <c r="F828" s="73"/>
      <c r="G828" s="74"/>
      <c r="I828" s="73"/>
      <c r="J828" s="74"/>
      <c r="M828" s="73"/>
      <c r="N828" s="74"/>
      <c r="S828" s="73"/>
      <c r="T828" s="74"/>
      <c r="U828" s="72"/>
      <c r="X828" s="73"/>
      <c r="Y828" s="74"/>
      <c r="Z828" s="72"/>
      <c r="AB828" s="73"/>
      <c r="AC828" s="74"/>
      <c r="AD828" s="72"/>
      <c r="AE828" s="73"/>
      <c r="AF828" s="74"/>
      <c r="AH828" s="73"/>
      <c r="AI828" s="74"/>
    </row>
    <row r="829" spans="1:35" ht="13.5" customHeight="1">
      <c r="A829" s="73"/>
      <c r="B829" s="74"/>
      <c r="D829" s="75"/>
      <c r="F829" s="73"/>
      <c r="G829" s="74"/>
      <c r="I829" s="73"/>
      <c r="J829" s="74"/>
      <c r="M829" s="73"/>
      <c r="N829" s="74"/>
      <c r="S829" s="73"/>
      <c r="T829" s="74"/>
      <c r="U829" s="72"/>
      <c r="X829" s="73"/>
      <c r="Y829" s="74"/>
      <c r="Z829" s="72"/>
      <c r="AB829" s="73"/>
      <c r="AC829" s="74"/>
      <c r="AD829" s="72"/>
      <c r="AE829" s="73"/>
      <c r="AF829" s="74"/>
      <c r="AH829" s="73"/>
      <c r="AI829" s="74"/>
    </row>
    <row r="830" spans="1:35" ht="13.5" customHeight="1">
      <c r="A830" s="73"/>
      <c r="B830" s="74"/>
      <c r="D830" s="75"/>
      <c r="F830" s="73"/>
      <c r="G830" s="74"/>
      <c r="I830" s="73"/>
      <c r="J830" s="74"/>
      <c r="M830" s="73"/>
      <c r="N830" s="74"/>
      <c r="S830" s="73"/>
      <c r="T830" s="74"/>
      <c r="U830" s="72"/>
      <c r="X830" s="73"/>
      <c r="Y830" s="74"/>
      <c r="Z830" s="72"/>
      <c r="AB830" s="73"/>
      <c r="AC830" s="74"/>
      <c r="AD830" s="72"/>
      <c r="AE830" s="73"/>
      <c r="AF830" s="74"/>
      <c r="AH830" s="73"/>
      <c r="AI830" s="74"/>
    </row>
    <row r="831" spans="1:35" ht="13.5" customHeight="1">
      <c r="A831" s="73"/>
      <c r="B831" s="74"/>
      <c r="D831" s="75"/>
      <c r="F831" s="73"/>
      <c r="G831" s="74"/>
      <c r="I831" s="73"/>
      <c r="J831" s="74"/>
      <c r="M831" s="73"/>
      <c r="N831" s="74"/>
      <c r="S831" s="73"/>
      <c r="T831" s="74"/>
      <c r="U831" s="72"/>
      <c r="X831" s="73"/>
      <c r="Y831" s="74"/>
      <c r="Z831" s="72"/>
      <c r="AB831" s="73"/>
      <c r="AC831" s="74"/>
      <c r="AD831" s="72"/>
      <c r="AE831" s="73"/>
      <c r="AF831" s="74"/>
      <c r="AH831" s="73"/>
      <c r="AI831" s="74"/>
    </row>
    <row r="832" spans="1:35" ht="13.5" customHeight="1">
      <c r="A832" s="73"/>
      <c r="B832" s="74"/>
      <c r="D832" s="75"/>
      <c r="F832" s="73"/>
      <c r="G832" s="74"/>
      <c r="I832" s="73"/>
      <c r="J832" s="74"/>
      <c r="M832" s="73"/>
      <c r="N832" s="74"/>
      <c r="S832" s="73"/>
      <c r="T832" s="74"/>
      <c r="U832" s="72"/>
      <c r="X832" s="73"/>
      <c r="Y832" s="74"/>
      <c r="Z832" s="72"/>
      <c r="AB832" s="73"/>
      <c r="AC832" s="74"/>
      <c r="AD832" s="72"/>
      <c r="AE832" s="73"/>
      <c r="AF832" s="74"/>
      <c r="AH832" s="73"/>
      <c r="AI832" s="74"/>
    </row>
    <row r="833" spans="1:35" ht="13.5" customHeight="1">
      <c r="A833" s="73"/>
      <c r="B833" s="74"/>
      <c r="D833" s="75"/>
      <c r="F833" s="73"/>
      <c r="G833" s="74"/>
      <c r="I833" s="73"/>
      <c r="J833" s="74"/>
      <c r="M833" s="73"/>
      <c r="N833" s="74"/>
      <c r="S833" s="73"/>
      <c r="T833" s="74"/>
      <c r="U833" s="72"/>
      <c r="X833" s="73"/>
      <c r="Y833" s="74"/>
      <c r="Z833" s="72"/>
      <c r="AB833" s="73"/>
      <c r="AC833" s="74"/>
      <c r="AD833" s="72"/>
      <c r="AE833" s="73"/>
      <c r="AF833" s="74"/>
      <c r="AH833" s="73"/>
      <c r="AI833" s="74"/>
    </row>
    <row r="834" spans="1:35" ht="13.5" customHeight="1">
      <c r="A834" s="73"/>
      <c r="B834" s="74"/>
      <c r="D834" s="75"/>
      <c r="F834" s="73"/>
      <c r="G834" s="74"/>
      <c r="I834" s="73"/>
      <c r="J834" s="74"/>
      <c r="M834" s="73"/>
      <c r="N834" s="74"/>
      <c r="S834" s="73"/>
      <c r="T834" s="74"/>
      <c r="U834" s="72"/>
      <c r="X834" s="73"/>
      <c r="Y834" s="74"/>
      <c r="Z834" s="72"/>
      <c r="AB834" s="73"/>
      <c r="AC834" s="74"/>
      <c r="AD834" s="72"/>
      <c r="AE834" s="73"/>
      <c r="AF834" s="74"/>
      <c r="AH834" s="73"/>
      <c r="AI834" s="74"/>
    </row>
    <row r="835" spans="1:35" ht="13.5" customHeight="1">
      <c r="A835" s="73"/>
      <c r="B835" s="74"/>
      <c r="D835" s="75"/>
      <c r="F835" s="73"/>
      <c r="G835" s="74"/>
      <c r="I835" s="73"/>
      <c r="J835" s="74"/>
      <c r="M835" s="73"/>
      <c r="N835" s="74"/>
      <c r="S835" s="73"/>
      <c r="T835" s="74"/>
      <c r="U835" s="72"/>
      <c r="X835" s="73"/>
      <c r="Y835" s="74"/>
      <c r="Z835" s="72"/>
      <c r="AB835" s="73"/>
      <c r="AC835" s="74"/>
      <c r="AD835" s="72"/>
      <c r="AE835" s="73"/>
      <c r="AF835" s="74"/>
      <c r="AH835" s="73"/>
      <c r="AI835" s="74"/>
    </row>
    <row r="836" spans="1:35" ht="13.5" customHeight="1">
      <c r="A836" s="73"/>
      <c r="B836" s="74"/>
      <c r="D836" s="75"/>
      <c r="F836" s="73"/>
      <c r="G836" s="74"/>
      <c r="I836" s="73"/>
      <c r="J836" s="74"/>
      <c r="M836" s="73"/>
      <c r="N836" s="74"/>
      <c r="S836" s="73"/>
      <c r="T836" s="74"/>
      <c r="U836" s="72"/>
      <c r="X836" s="73"/>
      <c r="Y836" s="74"/>
      <c r="Z836" s="72"/>
      <c r="AB836" s="73"/>
      <c r="AC836" s="74"/>
      <c r="AD836" s="72"/>
      <c r="AE836" s="73"/>
      <c r="AF836" s="74"/>
      <c r="AH836" s="73"/>
      <c r="AI836" s="74"/>
    </row>
    <row r="837" spans="1:35" ht="13.5" customHeight="1">
      <c r="A837" s="73"/>
      <c r="B837" s="74"/>
      <c r="D837" s="75"/>
      <c r="F837" s="73"/>
      <c r="G837" s="74"/>
      <c r="I837" s="73"/>
      <c r="J837" s="74"/>
      <c r="M837" s="73"/>
      <c r="N837" s="74"/>
      <c r="S837" s="73"/>
      <c r="T837" s="74"/>
      <c r="U837" s="72"/>
      <c r="X837" s="73"/>
      <c r="Y837" s="74"/>
      <c r="Z837" s="72"/>
      <c r="AB837" s="73"/>
      <c r="AC837" s="74"/>
      <c r="AD837" s="72"/>
      <c r="AE837" s="73"/>
      <c r="AF837" s="74"/>
      <c r="AH837" s="73"/>
      <c r="AI837" s="74"/>
    </row>
    <row r="838" spans="1:35" ht="13.5" customHeight="1">
      <c r="A838" s="73"/>
      <c r="B838" s="74"/>
      <c r="D838" s="75"/>
      <c r="F838" s="73"/>
      <c r="G838" s="74"/>
      <c r="I838" s="73"/>
      <c r="J838" s="74"/>
      <c r="M838" s="73"/>
      <c r="N838" s="74"/>
      <c r="S838" s="73"/>
      <c r="T838" s="74"/>
      <c r="U838" s="72"/>
      <c r="X838" s="73"/>
      <c r="Y838" s="74"/>
      <c r="Z838" s="72"/>
      <c r="AB838" s="73"/>
      <c r="AC838" s="74"/>
      <c r="AD838" s="72"/>
      <c r="AE838" s="73"/>
      <c r="AF838" s="74"/>
      <c r="AH838" s="73"/>
      <c r="AI838" s="74"/>
    </row>
    <row r="839" spans="1:35" ht="13.5" customHeight="1">
      <c r="A839" s="73"/>
      <c r="B839" s="74"/>
      <c r="D839" s="75"/>
      <c r="F839" s="73"/>
      <c r="G839" s="74"/>
      <c r="I839" s="73"/>
      <c r="J839" s="74"/>
      <c r="M839" s="73"/>
      <c r="N839" s="74"/>
      <c r="S839" s="73"/>
      <c r="T839" s="74"/>
      <c r="U839" s="72"/>
      <c r="X839" s="73"/>
      <c r="Y839" s="74"/>
      <c r="Z839" s="72"/>
      <c r="AB839" s="73"/>
      <c r="AC839" s="74"/>
      <c r="AD839" s="72"/>
      <c r="AE839" s="73"/>
      <c r="AF839" s="74"/>
      <c r="AH839" s="73"/>
      <c r="AI839" s="74"/>
    </row>
    <row r="840" spans="1:35" ht="13.5" customHeight="1">
      <c r="A840" s="73"/>
      <c r="B840" s="74"/>
      <c r="D840" s="75"/>
      <c r="F840" s="73"/>
      <c r="G840" s="74"/>
      <c r="I840" s="73"/>
      <c r="J840" s="74"/>
      <c r="M840" s="73"/>
      <c r="N840" s="74"/>
      <c r="S840" s="73"/>
      <c r="T840" s="74"/>
      <c r="U840" s="72"/>
      <c r="X840" s="73"/>
      <c r="Y840" s="74"/>
      <c r="Z840" s="72"/>
      <c r="AB840" s="73"/>
      <c r="AC840" s="74"/>
      <c r="AD840" s="72"/>
      <c r="AE840" s="73"/>
      <c r="AF840" s="74"/>
      <c r="AH840" s="73"/>
      <c r="AI840" s="74"/>
    </row>
    <row r="841" spans="1:35" ht="13.5" customHeight="1">
      <c r="A841" s="73"/>
      <c r="B841" s="74"/>
      <c r="D841" s="75"/>
      <c r="F841" s="73"/>
      <c r="G841" s="74"/>
      <c r="I841" s="73"/>
      <c r="J841" s="74"/>
      <c r="M841" s="73"/>
      <c r="N841" s="74"/>
      <c r="S841" s="73"/>
      <c r="T841" s="74"/>
      <c r="U841" s="72"/>
      <c r="X841" s="73"/>
      <c r="Y841" s="74"/>
      <c r="Z841" s="72"/>
      <c r="AB841" s="73"/>
      <c r="AC841" s="74"/>
      <c r="AD841" s="72"/>
      <c r="AE841" s="73"/>
      <c r="AF841" s="74"/>
      <c r="AH841" s="73"/>
      <c r="AI841" s="74"/>
    </row>
    <row r="842" spans="1:35" ht="13.5" customHeight="1">
      <c r="A842" s="73"/>
      <c r="B842" s="74"/>
      <c r="D842" s="75"/>
      <c r="F842" s="73"/>
      <c r="G842" s="74"/>
      <c r="I842" s="73"/>
      <c r="J842" s="74"/>
      <c r="M842" s="73"/>
      <c r="N842" s="74"/>
      <c r="S842" s="73"/>
      <c r="T842" s="74"/>
      <c r="U842" s="72"/>
      <c r="X842" s="73"/>
      <c r="Y842" s="74"/>
      <c r="Z842" s="72"/>
      <c r="AB842" s="73"/>
      <c r="AC842" s="74"/>
      <c r="AD842" s="72"/>
      <c r="AE842" s="73"/>
      <c r="AF842" s="74"/>
      <c r="AH842" s="73"/>
      <c r="AI842" s="74"/>
    </row>
    <row r="843" spans="1:35" ht="13.5" customHeight="1">
      <c r="A843" s="73"/>
      <c r="B843" s="74"/>
      <c r="D843" s="75"/>
      <c r="F843" s="73"/>
      <c r="G843" s="74"/>
      <c r="I843" s="73"/>
      <c r="J843" s="74"/>
      <c r="M843" s="73"/>
      <c r="N843" s="74"/>
      <c r="S843" s="73"/>
      <c r="T843" s="74"/>
      <c r="U843" s="72"/>
      <c r="X843" s="73"/>
      <c r="Y843" s="74"/>
      <c r="Z843" s="72"/>
      <c r="AB843" s="73"/>
      <c r="AC843" s="74"/>
      <c r="AD843" s="72"/>
      <c r="AE843" s="73"/>
      <c r="AF843" s="74"/>
      <c r="AH843" s="73"/>
      <c r="AI843" s="74"/>
    </row>
    <row r="844" spans="1:35" ht="13.5" customHeight="1">
      <c r="A844" s="73"/>
      <c r="B844" s="74"/>
      <c r="D844" s="75"/>
      <c r="F844" s="73"/>
      <c r="G844" s="74"/>
      <c r="I844" s="73"/>
      <c r="J844" s="74"/>
      <c r="M844" s="73"/>
      <c r="N844" s="74"/>
      <c r="S844" s="73"/>
      <c r="T844" s="74"/>
      <c r="U844" s="72"/>
      <c r="X844" s="73"/>
      <c r="Y844" s="74"/>
      <c r="Z844" s="72"/>
      <c r="AB844" s="73"/>
      <c r="AC844" s="74"/>
      <c r="AD844" s="72"/>
      <c r="AE844" s="73"/>
      <c r="AF844" s="74"/>
      <c r="AH844" s="73"/>
      <c r="AI844" s="74"/>
    </row>
    <row r="845" spans="1:35" ht="13.5" customHeight="1">
      <c r="A845" s="73"/>
      <c r="B845" s="74"/>
      <c r="D845" s="75"/>
      <c r="F845" s="73"/>
      <c r="G845" s="74"/>
      <c r="I845" s="73"/>
      <c r="J845" s="74"/>
      <c r="M845" s="73"/>
      <c r="N845" s="74"/>
      <c r="S845" s="73"/>
      <c r="T845" s="74"/>
      <c r="U845" s="72"/>
      <c r="X845" s="73"/>
      <c r="Y845" s="74"/>
      <c r="Z845" s="72"/>
      <c r="AB845" s="73"/>
      <c r="AC845" s="74"/>
      <c r="AD845" s="72"/>
      <c r="AE845" s="73"/>
      <c r="AF845" s="74"/>
      <c r="AH845" s="73"/>
      <c r="AI845" s="74"/>
    </row>
    <row r="846" spans="1:35" ht="13.5" customHeight="1">
      <c r="A846" s="73"/>
      <c r="B846" s="74"/>
      <c r="D846" s="75"/>
      <c r="F846" s="73"/>
      <c r="G846" s="74"/>
      <c r="I846" s="73"/>
      <c r="J846" s="74"/>
      <c r="M846" s="73"/>
      <c r="N846" s="74"/>
      <c r="S846" s="73"/>
      <c r="T846" s="74"/>
      <c r="U846" s="72"/>
      <c r="X846" s="73"/>
      <c r="Y846" s="74"/>
      <c r="Z846" s="72"/>
      <c r="AB846" s="73"/>
      <c r="AC846" s="74"/>
      <c r="AD846" s="72"/>
      <c r="AE846" s="73"/>
      <c r="AF846" s="74"/>
      <c r="AH846" s="73"/>
      <c r="AI846" s="74"/>
    </row>
    <row r="847" spans="1:35" ht="13.5" customHeight="1">
      <c r="A847" s="73"/>
      <c r="B847" s="74"/>
      <c r="D847" s="75"/>
      <c r="F847" s="73"/>
      <c r="G847" s="74"/>
      <c r="I847" s="73"/>
      <c r="J847" s="74"/>
      <c r="M847" s="73"/>
      <c r="N847" s="74"/>
      <c r="S847" s="73"/>
      <c r="T847" s="74"/>
      <c r="U847" s="72"/>
      <c r="X847" s="73"/>
      <c r="Y847" s="74"/>
      <c r="Z847" s="72"/>
      <c r="AB847" s="73"/>
      <c r="AC847" s="74"/>
      <c r="AD847" s="72"/>
      <c r="AE847" s="73"/>
      <c r="AF847" s="74"/>
      <c r="AH847" s="73"/>
      <c r="AI847" s="74"/>
    </row>
    <row r="848" spans="1:35" ht="13.5" customHeight="1">
      <c r="A848" s="73"/>
      <c r="B848" s="74"/>
      <c r="D848" s="75"/>
      <c r="F848" s="73"/>
      <c r="G848" s="74"/>
      <c r="I848" s="73"/>
      <c r="J848" s="74"/>
      <c r="M848" s="73"/>
      <c r="N848" s="74"/>
      <c r="S848" s="73"/>
      <c r="T848" s="74"/>
      <c r="U848" s="72"/>
      <c r="X848" s="73"/>
      <c r="Y848" s="74"/>
      <c r="Z848" s="72"/>
      <c r="AB848" s="73"/>
      <c r="AC848" s="74"/>
      <c r="AD848" s="72"/>
      <c r="AE848" s="73"/>
      <c r="AF848" s="74"/>
      <c r="AH848" s="73"/>
      <c r="AI848" s="74"/>
    </row>
    <row r="849" spans="1:35" ht="13.5" customHeight="1">
      <c r="A849" s="73"/>
      <c r="B849" s="74"/>
      <c r="D849" s="75"/>
      <c r="F849" s="73"/>
      <c r="G849" s="74"/>
      <c r="I849" s="73"/>
      <c r="J849" s="74"/>
      <c r="M849" s="73"/>
      <c r="N849" s="74"/>
      <c r="S849" s="73"/>
      <c r="T849" s="74"/>
      <c r="U849" s="72"/>
      <c r="X849" s="73"/>
      <c r="Y849" s="74"/>
      <c r="Z849" s="72"/>
      <c r="AB849" s="73"/>
      <c r="AC849" s="74"/>
      <c r="AD849" s="72"/>
      <c r="AE849" s="73"/>
      <c r="AF849" s="74"/>
      <c r="AH849" s="73"/>
      <c r="AI849" s="74"/>
    </row>
    <row r="850" spans="1:35" ht="13.5" customHeight="1">
      <c r="A850" s="73"/>
      <c r="B850" s="74"/>
      <c r="D850" s="75"/>
      <c r="F850" s="73"/>
      <c r="G850" s="74"/>
      <c r="I850" s="73"/>
      <c r="J850" s="74"/>
      <c r="M850" s="73"/>
      <c r="N850" s="74"/>
      <c r="S850" s="73"/>
      <c r="T850" s="74"/>
      <c r="U850" s="72"/>
      <c r="X850" s="73"/>
      <c r="Y850" s="74"/>
      <c r="Z850" s="72"/>
      <c r="AB850" s="73"/>
      <c r="AC850" s="74"/>
      <c r="AD850" s="72"/>
      <c r="AE850" s="73"/>
      <c r="AF850" s="74"/>
      <c r="AH850" s="73"/>
      <c r="AI850" s="74"/>
    </row>
    <row r="851" spans="1:35" ht="13.5" customHeight="1">
      <c r="A851" s="73"/>
      <c r="B851" s="74"/>
      <c r="D851" s="75"/>
      <c r="F851" s="73"/>
      <c r="G851" s="74"/>
      <c r="I851" s="73"/>
      <c r="J851" s="74"/>
      <c r="M851" s="73"/>
      <c r="N851" s="74"/>
      <c r="S851" s="73"/>
      <c r="T851" s="74"/>
      <c r="U851" s="72"/>
      <c r="X851" s="73"/>
      <c r="Y851" s="74"/>
      <c r="Z851" s="72"/>
      <c r="AB851" s="73"/>
      <c r="AC851" s="74"/>
      <c r="AD851" s="72"/>
      <c r="AE851" s="73"/>
      <c r="AF851" s="74"/>
      <c r="AH851" s="73"/>
      <c r="AI851" s="74"/>
    </row>
    <row r="852" spans="1:35" ht="13.5" customHeight="1">
      <c r="A852" s="73"/>
      <c r="B852" s="74"/>
      <c r="D852" s="75"/>
      <c r="F852" s="73"/>
      <c r="G852" s="74"/>
      <c r="I852" s="73"/>
      <c r="J852" s="74"/>
      <c r="M852" s="73"/>
      <c r="N852" s="74"/>
      <c r="S852" s="73"/>
      <c r="T852" s="74"/>
      <c r="U852" s="72"/>
      <c r="X852" s="73"/>
      <c r="Y852" s="74"/>
      <c r="Z852" s="72"/>
      <c r="AB852" s="73"/>
      <c r="AC852" s="74"/>
      <c r="AD852" s="72"/>
      <c r="AE852" s="73"/>
      <c r="AF852" s="74"/>
      <c r="AH852" s="73"/>
      <c r="AI852" s="74"/>
    </row>
    <row r="853" spans="1:35" ht="13.5" customHeight="1">
      <c r="A853" s="73"/>
      <c r="B853" s="74"/>
      <c r="D853" s="75"/>
      <c r="F853" s="73"/>
      <c r="G853" s="74"/>
      <c r="I853" s="73"/>
      <c r="J853" s="74"/>
      <c r="M853" s="73"/>
      <c r="N853" s="74"/>
      <c r="S853" s="73"/>
      <c r="T853" s="74"/>
      <c r="U853" s="72"/>
      <c r="X853" s="73"/>
      <c r="Y853" s="74"/>
      <c r="Z853" s="72"/>
      <c r="AB853" s="73"/>
      <c r="AC853" s="74"/>
      <c r="AD853" s="72"/>
      <c r="AE853" s="73"/>
      <c r="AF853" s="74"/>
      <c r="AH853" s="73"/>
      <c r="AI853" s="74"/>
    </row>
    <row r="854" spans="1:35" ht="13.5" customHeight="1">
      <c r="A854" s="73"/>
      <c r="B854" s="74"/>
      <c r="D854" s="75"/>
      <c r="F854" s="73"/>
      <c r="G854" s="74"/>
      <c r="I854" s="73"/>
      <c r="J854" s="74"/>
      <c r="M854" s="73"/>
      <c r="N854" s="74"/>
      <c r="S854" s="73"/>
      <c r="T854" s="74"/>
      <c r="U854" s="72"/>
      <c r="X854" s="73"/>
      <c r="Y854" s="74"/>
      <c r="Z854" s="72"/>
      <c r="AB854" s="73"/>
      <c r="AC854" s="74"/>
      <c r="AD854" s="72"/>
      <c r="AE854" s="73"/>
      <c r="AF854" s="74"/>
      <c r="AH854" s="73"/>
      <c r="AI854" s="74"/>
    </row>
    <row r="855" spans="1:35" ht="13.5" customHeight="1">
      <c r="A855" s="73"/>
      <c r="B855" s="74"/>
      <c r="D855" s="75"/>
      <c r="F855" s="73"/>
      <c r="G855" s="74"/>
      <c r="I855" s="73"/>
      <c r="J855" s="74"/>
      <c r="M855" s="73"/>
      <c r="N855" s="74"/>
      <c r="S855" s="73"/>
      <c r="T855" s="74"/>
      <c r="U855" s="72"/>
      <c r="X855" s="73"/>
      <c r="Y855" s="74"/>
      <c r="Z855" s="72"/>
      <c r="AB855" s="73"/>
      <c r="AC855" s="74"/>
      <c r="AD855" s="72"/>
      <c r="AE855" s="73"/>
      <c r="AF855" s="74"/>
      <c r="AH855" s="73"/>
      <c r="AI855" s="74"/>
    </row>
    <row r="856" spans="1:35" ht="13.5" customHeight="1">
      <c r="A856" s="73"/>
      <c r="B856" s="74"/>
      <c r="D856" s="75"/>
      <c r="F856" s="73"/>
      <c r="G856" s="74"/>
      <c r="I856" s="73"/>
      <c r="J856" s="74"/>
      <c r="M856" s="73"/>
      <c r="N856" s="74"/>
      <c r="S856" s="73"/>
      <c r="T856" s="74"/>
      <c r="U856" s="72"/>
      <c r="X856" s="73"/>
      <c r="Y856" s="74"/>
      <c r="Z856" s="72"/>
      <c r="AB856" s="73"/>
      <c r="AC856" s="74"/>
      <c r="AD856" s="72"/>
      <c r="AE856" s="73"/>
      <c r="AF856" s="74"/>
      <c r="AH856" s="73"/>
      <c r="AI856" s="74"/>
    </row>
    <row r="857" spans="1:35" ht="13.5" customHeight="1">
      <c r="A857" s="73"/>
      <c r="B857" s="74"/>
      <c r="D857" s="75"/>
      <c r="F857" s="73"/>
      <c r="G857" s="74"/>
      <c r="I857" s="73"/>
      <c r="J857" s="74"/>
      <c r="M857" s="73"/>
      <c r="N857" s="74"/>
      <c r="S857" s="73"/>
      <c r="T857" s="74"/>
      <c r="U857" s="72"/>
      <c r="X857" s="73"/>
      <c r="Y857" s="74"/>
      <c r="Z857" s="72"/>
      <c r="AB857" s="73"/>
      <c r="AC857" s="74"/>
      <c r="AD857" s="72"/>
      <c r="AE857" s="73"/>
      <c r="AF857" s="74"/>
      <c r="AH857" s="73"/>
      <c r="AI857" s="74"/>
    </row>
    <row r="858" spans="1:35" ht="13.5" customHeight="1">
      <c r="A858" s="73"/>
      <c r="B858" s="74"/>
      <c r="D858" s="75"/>
      <c r="F858" s="73"/>
      <c r="G858" s="74"/>
      <c r="I858" s="73"/>
      <c r="J858" s="74"/>
      <c r="M858" s="73"/>
      <c r="N858" s="74"/>
      <c r="S858" s="73"/>
      <c r="T858" s="74"/>
      <c r="U858" s="72"/>
      <c r="X858" s="73"/>
      <c r="Y858" s="74"/>
      <c r="Z858" s="72"/>
      <c r="AB858" s="73"/>
      <c r="AC858" s="74"/>
      <c r="AD858" s="72"/>
      <c r="AE858" s="73"/>
      <c r="AF858" s="74"/>
      <c r="AH858" s="73"/>
      <c r="AI858" s="74"/>
    </row>
    <row r="859" spans="1:35" ht="13.5" customHeight="1">
      <c r="A859" s="73"/>
      <c r="B859" s="74"/>
      <c r="D859" s="75"/>
      <c r="F859" s="73"/>
      <c r="G859" s="74"/>
      <c r="I859" s="73"/>
      <c r="J859" s="74"/>
      <c r="M859" s="73"/>
      <c r="N859" s="74"/>
      <c r="S859" s="73"/>
      <c r="T859" s="74"/>
      <c r="U859" s="72"/>
      <c r="X859" s="73"/>
      <c r="Y859" s="74"/>
      <c r="Z859" s="72"/>
      <c r="AB859" s="73"/>
      <c r="AC859" s="74"/>
      <c r="AD859" s="72"/>
      <c r="AE859" s="73"/>
      <c r="AF859" s="74"/>
      <c r="AH859" s="73"/>
      <c r="AI859" s="74"/>
    </row>
    <row r="860" spans="1:35" ht="13.5" customHeight="1">
      <c r="A860" s="73"/>
      <c r="B860" s="74"/>
      <c r="D860" s="75"/>
      <c r="F860" s="73"/>
      <c r="G860" s="74"/>
      <c r="I860" s="73"/>
      <c r="J860" s="74"/>
      <c r="M860" s="73"/>
      <c r="N860" s="74"/>
      <c r="S860" s="73"/>
      <c r="T860" s="74"/>
      <c r="U860" s="72"/>
      <c r="X860" s="73"/>
      <c r="Y860" s="74"/>
      <c r="Z860" s="72"/>
      <c r="AB860" s="73"/>
      <c r="AC860" s="74"/>
      <c r="AD860" s="72"/>
      <c r="AE860" s="73"/>
      <c r="AF860" s="74"/>
      <c r="AH860" s="73"/>
      <c r="AI860" s="74"/>
    </row>
    <row r="861" spans="1:35" ht="13.5" customHeight="1">
      <c r="A861" s="73"/>
      <c r="B861" s="74"/>
      <c r="D861" s="75"/>
      <c r="F861" s="73"/>
      <c r="G861" s="74"/>
      <c r="I861" s="73"/>
      <c r="J861" s="74"/>
      <c r="M861" s="73"/>
      <c r="N861" s="74"/>
      <c r="S861" s="73"/>
      <c r="T861" s="74"/>
      <c r="U861" s="72"/>
      <c r="X861" s="73"/>
      <c r="Y861" s="74"/>
      <c r="Z861" s="72"/>
      <c r="AB861" s="73"/>
      <c r="AC861" s="74"/>
      <c r="AD861" s="72"/>
      <c r="AE861" s="73"/>
      <c r="AF861" s="74"/>
      <c r="AH861" s="73"/>
      <c r="AI861" s="74"/>
    </row>
    <row r="862" spans="1:35" ht="13.5" customHeight="1">
      <c r="A862" s="73"/>
      <c r="B862" s="74"/>
      <c r="D862" s="75"/>
      <c r="F862" s="73"/>
      <c r="G862" s="74"/>
      <c r="I862" s="73"/>
      <c r="J862" s="74"/>
      <c r="M862" s="73"/>
      <c r="N862" s="74"/>
      <c r="S862" s="73"/>
      <c r="T862" s="74"/>
      <c r="U862" s="72"/>
      <c r="X862" s="73"/>
      <c r="Y862" s="74"/>
      <c r="Z862" s="72"/>
      <c r="AB862" s="73"/>
      <c r="AC862" s="74"/>
      <c r="AD862" s="72"/>
      <c r="AE862" s="73"/>
      <c r="AF862" s="74"/>
      <c r="AH862" s="73"/>
      <c r="AI862" s="74"/>
    </row>
    <row r="863" spans="1:35" ht="13.5" customHeight="1">
      <c r="A863" s="73"/>
      <c r="B863" s="74"/>
      <c r="D863" s="75"/>
      <c r="F863" s="73"/>
      <c r="G863" s="74"/>
      <c r="I863" s="73"/>
      <c r="J863" s="74"/>
      <c r="M863" s="73"/>
      <c r="N863" s="74"/>
      <c r="S863" s="73"/>
      <c r="T863" s="74"/>
      <c r="U863" s="72"/>
      <c r="X863" s="73"/>
      <c r="Y863" s="74"/>
      <c r="Z863" s="72"/>
      <c r="AB863" s="73"/>
      <c r="AC863" s="74"/>
      <c r="AD863" s="72"/>
      <c r="AE863" s="73"/>
      <c r="AF863" s="74"/>
      <c r="AH863" s="73"/>
      <c r="AI863" s="74"/>
    </row>
    <row r="864" spans="1:35" ht="13.5" customHeight="1">
      <c r="A864" s="73"/>
      <c r="B864" s="74"/>
      <c r="D864" s="75"/>
      <c r="F864" s="73"/>
      <c r="G864" s="74"/>
      <c r="I864" s="73"/>
      <c r="J864" s="74"/>
      <c r="M864" s="73"/>
      <c r="N864" s="74"/>
      <c r="S864" s="73"/>
      <c r="T864" s="74"/>
      <c r="U864" s="72"/>
      <c r="X864" s="73"/>
      <c r="Y864" s="74"/>
      <c r="Z864" s="72"/>
      <c r="AB864" s="73"/>
      <c r="AC864" s="74"/>
      <c r="AD864" s="72"/>
      <c r="AE864" s="73"/>
      <c r="AF864" s="74"/>
      <c r="AH864" s="73"/>
      <c r="AI864" s="74"/>
    </row>
    <row r="865" spans="1:35" ht="13.5" customHeight="1">
      <c r="A865" s="73"/>
      <c r="B865" s="74"/>
      <c r="D865" s="75"/>
      <c r="F865" s="73"/>
      <c r="G865" s="74"/>
      <c r="I865" s="73"/>
      <c r="J865" s="74"/>
      <c r="M865" s="73"/>
      <c r="N865" s="74"/>
      <c r="S865" s="73"/>
      <c r="T865" s="74"/>
      <c r="U865" s="72"/>
      <c r="X865" s="73"/>
      <c r="Y865" s="74"/>
      <c r="Z865" s="72"/>
      <c r="AB865" s="73"/>
      <c r="AC865" s="74"/>
      <c r="AD865" s="72"/>
      <c r="AE865" s="73"/>
      <c r="AF865" s="74"/>
      <c r="AH865" s="73"/>
      <c r="AI865" s="74"/>
    </row>
    <row r="866" spans="1:35" ht="13.5" customHeight="1">
      <c r="A866" s="73"/>
      <c r="B866" s="74"/>
      <c r="D866" s="75"/>
      <c r="F866" s="73"/>
      <c r="G866" s="74"/>
      <c r="I866" s="73"/>
      <c r="J866" s="74"/>
      <c r="M866" s="73"/>
      <c r="N866" s="74"/>
      <c r="S866" s="73"/>
      <c r="T866" s="74"/>
      <c r="U866" s="72"/>
      <c r="X866" s="73"/>
      <c r="Y866" s="74"/>
      <c r="Z866" s="72"/>
      <c r="AB866" s="73"/>
      <c r="AC866" s="74"/>
      <c r="AD866" s="72"/>
      <c r="AE866" s="73"/>
      <c r="AF866" s="74"/>
      <c r="AH866" s="73"/>
      <c r="AI866" s="74"/>
    </row>
    <row r="867" spans="1:35" ht="13.5" customHeight="1">
      <c r="A867" s="73"/>
      <c r="B867" s="74"/>
      <c r="D867" s="75"/>
      <c r="F867" s="73"/>
      <c r="G867" s="74"/>
      <c r="I867" s="73"/>
      <c r="J867" s="74"/>
      <c r="M867" s="73"/>
      <c r="N867" s="74"/>
      <c r="S867" s="73"/>
      <c r="T867" s="74"/>
      <c r="U867" s="72"/>
      <c r="X867" s="73"/>
      <c r="Y867" s="74"/>
      <c r="Z867" s="72"/>
      <c r="AB867" s="73"/>
      <c r="AC867" s="74"/>
      <c r="AD867" s="72"/>
      <c r="AE867" s="73"/>
      <c r="AF867" s="74"/>
      <c r="AH867" s="73"/>
      <c r="AI867" s="74"/>
    </row>
    <row r="868" spans="1:35" ht="13.5" customHeight="1">
      <c r="A868" s="73"/>
      <c r="B868" s="74"/>
      <c r="D868" s="75"/>
      <c r="F868" s="73"/>
      <c r="G868" s="74"/>
      <c r="I868" s="73"/>
      <c r="J868" s="74"/>
      <c r="M868" s="73"/>
      <c r="N868" s="74"/>
      <c r="S868" s="73"/>
      <c r="T868" s="74"/>
      <c r="U868" s="72"/>
      <c r="X868" s="73"/>
      <c r="Y868" s="74"/>
      <c r="Z868" s="72"/>
      <c r="AB868" s="73"/>
      <c r="AC868" s="74"/>
      <c r="AD868" s="72"/>
      <c r="AE868" s="73"/>
      <c r="AF868" s="74"/>
      <c r="AH868" s="73"/>
      <c r="AI868" s="74"/>
    </row>
    <row r="869" spans="1:35" ht="13.5" customHeight="1">
      <c r="A869" s="73"/>
      <c r="B869" s="74"/>
      <c r="D869" s="75"/>
      <c r="F869" s="73"/>
      <c r="G869" s="74"/>
      <c r="I869" s="73"/>
      <c r="J869" s="74"/>
      <c r="M869" s="73"/>
      <c r="N869" s="74"/>
      <c r="S869" s="73"/>
      <c r="T869" s="74"/>
      <c r="U869" s="72"/>
      <c r="X869" s="73"/>
      <c r="Y869" s="74"/>
      <c r="Z869" s="72"/>
      <c r="AB869" s="73"/>
      <c r="AC869" s="74"/>
      <c r="AD869" s="72"/>
      <c r="AE869" s="73"/>
      <c r="AF869" s="74"/>
      <c r="AH869" s="73"/>
      <c r="AI869" s="74"/>
    </row>
    <row r="870" spans="1:35" ht="13.5" customHeight="1">
      <c r="A870" s="73"/>
      <c r="B870" s="74"/>
      <c r="D870" s="75"/>
      <c r="F870" s="73"/>
      <c r="G870" s="74"/>
      <c r="I870" s="73"/>
      <c r="J870" s="74"/>
      <c r="M870" s="73"/>
      <c r="N870" s="74"/>
      <c r="S870" s="73"/>
      <c r="T870" s="74"/>
      <c r="U870" s="72"/>
      <c r="X870" s="73"/>
      <c r="Y870" s="74"/>
      <c r="Z870" s="72"/>
      <c r="AB870" s="73"/>
      <c r="AC870" s="74"/>
      <c r="AD870" s="72"/>
      <c r="AE870" s="73"/>
      <c r="AF870" s="74"/>
      <c r="AH870" s="73"/>
      <c r="AI870" s="74"/>
    </row>
    <row r="871" spans="1:35" ht="13.5" customHeight="1">
      <c r="A871" s="73"/>
      <c r="B871" s="74"/>
      <c r="D871" s="75"/>
      <c r="F871" s="73"/>
      <c r="G871" s="74"/>
      <c r="I871" s="73"/>
      <c r="J871" s="74"/>
      <c r="M871" s="73"/>
      <c r="N871" s="74"/>
      <c r="S871" s="73"/>
      <c r="T871" s="74"/>
      <c r="U871" s="72"/>
      <c r="X871" s="73"/>
      <c r="Y871" s="74"/>
      <c r="Z871" s="72"/>
      <c r="AB871" s="73"/>
      <c r="AC871" s="74"/>
      <c r="AD871" s="72"/>
      <c r="AE871" s="73"/>
      <c r="AF871" s="74"/>
      <c r="AH871" s="73"/>
      <c r="AI871" s="74"/>
    </row>
    <row r="872" spans="1:35" ht="13.5" customHeight="1">
      <c r="A872" s="73"/>
      <c r="B872" s="74"/>
      <c r="D872" s="75"/>
      <c r="F872" s="73"/>
      <c r="G872" s="74"/>
      <c r="I872" s="73"/>
      <c r="J872" s="74"/>
      <c r="M872" s="73"/>
      <c r="N872" s="74"/>
      <c r="S872" s="73"/>
      <c r="T872" s="74"/>
      <c r="U872" s="72"/>
      <c r="X872" s="73"/>
      <c r="Y872" s="74"/>
      <c r="Z872" s="72"/>
      <c r="AB872" s="73"/>
      <c r="AC872" s="74"/>
      <c r="AD872" s="72"/>
      <c r="AE872" s="73"/>
      <c r="AF872" s="74"/>
      <c r="AH872" s="73"/>
      <c r="AI872" s="74"/>
    </row>
    <row r="873" spans="1:35" ht="13.5" customHeight="1">
      <c r="A873" s="73"/>
      <c r="B873" s="74"/>
      <c r="D873" s="75"/>
      <c r="F873" s="73"/>
      <c r="G873" s="74"/>
      <c r="I873" s="73"/>
      <c r="J873" s="74"/>
      <c r="M873" s="73"/>
      <c r="N873" s="74"/>
      <c r="S873" s="73"/>
      <c r="T873" s="74"/>
      <c r="U873" s="72"/>
      <c r="X873" s="73"/>
      <c r="Y873" s="74"/>
      <c r="Z873" s="72"/>
      <c r="AB873" s="73"/>
      <c r="AC873" s="74"/>
      <c r="AD873" s="72"/>
      <c r="AE873" s="73"/>
      <c r="AF873" s="74"/>
      <c r="AH873" s="73"/>
      <c r="AI873" s="74"/>
    </row>
    <row r="874" spans="1:35" ht="13.5" customHeight="1">
      <c r="A874" s="73"/>
      <c r="B874" s="74"/>
      <c r="D874" s="75"/>
      <c r="F874" s="73"/>
      <c r="G874" s="74"/>
      <c r="I874" s="73"/>
      <c r="J874" s="74"/>
      <c r="M874" s="73"/>
      <c r="N874" s="74"/>
      <c r="S874" s="73"/>
      <c r="T874" s="74"/>
      <c r="U874" s="72"/>
      <c r="X874" s="73"/>
      <c r="Y874" s="74"/>
      <c r="Z874" s="72"/>
      <c r="AB874" s="73"/>
      <c r="AC874" s="74"/>
      <c r="AD874" s="72"/>
      <c r="AE874" s="73"/>
      <c r="AF874" s="74"/>
      <c r="AH874" s="73"/>
      <c r="AI874" s="74"/>
    </row>
    <row r="875" spans="1:35" ht="13.5" customHeight="1">
      <c r="A875" s="73"/>
      <c r="B875" s="74"/>
      <c r="D875" s="75"/>
      <c r="F875" s="73"/>
      <c r="G875" s="74"/>
      <c r="I875" s="73"/>
      <c r="J875" s="74"/>
      <c r="M875" s="73"/>
      <c r="N875" s="74"/>
      <c r="S875" s="73"/>
      <c r="T875" s="74"/>
      <c r="U875" s="72"/>
      <c r="X875" s="73"/>
      <c r="Y875" s="74"/>
      <c r="Z875" s="72"/>
      <c r="AB875" s="73"/>
      <c r="AC875" s="74"/>
      <c r="AD875" s="72"/>
      <c r="AE875" s="73"/>
      <c r="AF875" s="74"/>
      <c r="AH875" s="73"/>
      <c r="AI875" s="74"/>
    </row>
    <row r="876" spans="1:35" ht="13.5" customHeight="1">
      <c r="A876" s="73"/>
      <c r="B876" s="74"/>
      <c r="D876" s="75"/>
      <c r="F876" s="73"/>
      <c r="G876" s="74"/>
      <c r="I876" s="73"/>
      <c r="J876" s="74"/>
      <c r="M876" s="73"/>
      <c r="N876" s="74"/>
      <c r="S876" s="73"/>
      <c r="T876" s="74"/>
      <c r="U876" s="72"/>
      <c r="X876" s="73"/>
      <c r="Y876" s="74"/>
      <c r="Z876" s="72"/>
      <c r="AB876" s="73"/>
      <c r="AC876" s="74"/>
      <c r="AD876" s="72"/>
      <c r="AE876" s="73"/>
      <c r="AF876" s="74"/>
      <c r="AH876" s="73"/>
      <c r="AI876" s="74"/>
    </row>
    <row r="877" spans="1:35" ht="13.5" customHeight="1">
      <c r="A877" s="73"/>
      <c r="B877" s="74"/>
      <c r="D877" s="75"/>
      <c r="F877" s="73"/>
      <c r="G877" s="74"/>
      <c r="I877" s="73"/>
      <c r="J877" s="74"/>
      <c r="M877" s="73"/>
      <c r="N877" s="74"/>
      <c r="S877" s="73"/>
      <c r="T877" s="74"/>
      <c r="U877" s="72"/>
      <c r="X877" s="73"/>
      <c r="Y877" s="74"/>
      <c r="Z877" s="72"/>
      <c r="AB877" s="73"/>
      <c r="AC877" s="74"/>
      <c r="AD877" s="72"/>
      <c r="AE877" s="73"/>
      <c r="AF877" s="74"/>
      <c r="AH877" s="73"/>
      <c r="AI877" s="74"/>
    </row>
    <row r="878" spans="1:35" ht="13.5" customHeight="1">
      <c r="A878" s="73"/>
      <c r="B878" s="74"/>
      <c r="D878" s="75"/>
      <c r="F878" s="73"/>
      <c r="G878" s="74"/>
      <c r="I878" s="73"/>
      <c r="J878" s="74"/>
      <c r="M878" s="73"/>
      <c r="N878" s="74"/>
      <c r="S878" s="73"/>
      <c r="T878" s="74"/>
      <c r="U878" s="72"/>
      <c r="X878" s="73"/>
      <c r="Y878" s="74"/>
      <c r="Z878" s="72"/>
      <c r="AB878" s="73"/>
      <c r="AC878" s="74"/>
      <c r="AD878" s="72"/>
      <c r="AE878" s="73"/>
      <c r="AF878" s="74"/>
      <c r="AH878" s="73"/>
      <c r="AI878" s="74"/>
    </row>
    <row r="879" spans="1:35" ht="13.5" customHeight="1">
      <c r="A879" s="73"/>
      <c r="B879" s="74"/>
      <c r="D879" s="75"/>
      <c r="F879" s="73"/>
      <c r="G879" s="74"/>
      <c r="I879" s="73"/>
      <c r="J879" s="74"/>
      <c r="M879" s="73"/>
      <c r="N879" s="74"/>
      <c r="S879" s="73"/>
      <c r="T879" s="74"/>
      <c r="U879" s="72"/>
      <c r="X879" s="73"/>
      <c r="Y879" s="74"/>
      <c r="Z879" s="72"/>
      <c r="AB879" s="73"/>
      <c r="AC879" s="74"/>
      <c r="AD879" s="72"/>
      <c r="AE879" s="73"/>
      <c r="AF879" s="74"/>
      <c r="AH879" s="73"/>
      <c r="AI879" s="74"/>
    </row>
    <row r="880" spans="1:35" ht="13.5" customHeight="1">
      <c r="A880" s="73"/>
      <c r="B880" s="74"/>
      <c r="D880" s="75"/>
      <c r="F880" s="73"/>
      <c r="G880" s="74"/>
      <c r="I880" s="73"/>
      <c r="J880" s="74"/>
      <c r="M880" s="73"/>
      <c r="N880" s="74"/>
      <c r="S880" s="73"/>
      <c r="T880" s="74"/>
      <c r="U880" s="72"/>
      <c r="X880" s="73"/>
      <c r="Y880" s="74"/>
      <c r="Z880" s="72"/>
      <c r="AB880" s="73"/>
      <c r="AC880" s="74"/>
      <c r="AD880" s="72"/>
      <c r="AE880" s="73"/>
      <c r="AF880" s="74"/>
      <c r="AH880" s="73"/>
      <c r="AI880" s="74"/>
    </row>
    <row r="881" spans="1:35" ht="13.5" customHeight="1">
      <c r="A881" s="73"/>
      <c r="B881" s="74"/>
      <c r="D881" s="75"/>
      <c r="F881" s="73"/>
      <c r="G881" s="74"/>
      <c r="I881" s="73"/>
      <c r="J881" s="74"/>
      <c r="M881" s="73"/>
      <c r="N881" s="74"/>
      <c r="S881" s="73"/>
      <c r="T881" s="74"/>
      <c r="U881" s="72"/>
      <c r="X881" s="73"/>
      <c r="Y881" s="74"/>
      <c r="Z881" s="72"/>
      <c r="AB881" s="73"/>
      <c r="AC881" s="74"/>
      <c r="AD881" s="72"/>
      <c r="AE881" s="73"/>
      <c r="AF881" s="74"/>
      <c r="AH881" s="73"/>
      <c r="AI881" s="74"/>
    </row>
    <row r="882" spans="1:35" ht="13.5" customHeight="1">
      <c r="A882" s="73"/>
      <c r="B882" s="74"/>
      <c r="D882" s="75"/>
      <c r="F882" s="73"/>
      <c r="G882" s="74"/>
      <c r="I882" s="73"/>
      <c r="J882" s="74"/>
      <c r="M882" s="73"/>
      <c r="N882" s="74"/>
      <c r="S882" s="73"/>
      <c r="T882" s="74"/>
      <c r="U882" s="72"/>
      <c r="X882" s="73"/>
      <c r="Y882" s="74"/>
      <c r="Z882" s="72"/>
      <c r="AB882" s="73"/>
      <c r="AC882" s="74"/>
      <c r="AD882" s="72"/>
      <c r="AE882" s="73"/>
      <c r="AF882" s="74"/>
      <c r="AH882" s="73"/>
      <c r="AI882" s="74"/>
    </row>
    <row r="883" spans="1:35" ht="13.5" customHeight="1">
      <c r="A883" s="73"/>
      <c r="B883" s="74"/>
      <c r="D883" s="75"/>
      <c r="F883" s="73"/>
      <c r="G883" s="74"/>
      <c r="I883" s="73"/>
      <c r="J883" s="74"/>
      <c r="M883" s="73"/>
      <c r="N883" s="74"/>
      <c r="S883" s="73"/>
      <c r="T883" s="74"/>
      <c r="U883" s="72"/>
      <c r="X883" s="73"/>
      <c r="Y883" s="74"/>
      <c r="Z883" s="72"/>
      <c r="AB883" s="73"/>
      <c r="AC883" s="74"/>
      <c r="AD883" s="72"/>
      <c r="AE883" s="73"/>
      <c r="AF883" s="74"/>
      <c r="AH883" s="73"/>
      <c r="AI883" s="74"/>
    </row>
    <row r="884" spans="1:35" ht="13.5" customHeight="1">
      <c r="A884" s="73"/>
      <c r="B884" s="74"/>
      <c r="D884" s="75"/>
      <c r="F884" s="73"/>
      <c r="G884" s="74"/>
      <c r="I884" s="73"/>
      <c r="J884" s="74"/>
      <c r="M884" s="73"/>
      <c r="N884" s="74"/>
      <c r="S884" s="73"/>
      <c r="T884" s="74"/>
      <c r="U884" s="72"/>
      <c r="X884" s="73"/>
      <c r="Y884" s="74"/>
      <c r="Z884" s="72"/>
      <c r="AB884" s="73"/>
      <c r="AC884" s="74"/>
      <c r="AD884" s="72"/>
      <c r="AE884" s="73"/>
      <c r="AF884" s="74"/>
      <c r="AH884" s="73"/>
      <c r="AI884" s="74"/>
    </row>
    <row r="885" spans="1:35" ht="13.5" customHeight="1">
      <c r="A885" s="73"/>
      <c r="B885" s="74"/>
      <c r="D885" s="75"/>
      <c r="F885" s="73"/>
      <c r="G885" s="74"/>
      <c r="I885" s="73"/>
      <c r="J885" s="74"/>
      <c r="M885" s="73"/>
      <c r="N885" s="74"/>
      <c r="S885" s="73"/>
      <c r="T885" s="74"/>
      <c r="U885" s="72"/>
      <c r="X885" s="73"/>
      <c r="Y885" s="74"/>
      <c r="Z885" s="72"/>
      <c r="AB885" s="73"/>
      <c r="AC885" s="74"/>
      <c r="AD885" s="72"/>
      <c r="AE885" s="73"/>
      <c r="AF885" s="74"/>
      <c r="AH885" s="73"/>
      <c r="AI885" s="74"/>
    </row>
    <row r="886" spans="1:35" ht="13.5" customHeight="1">
      <c r="A886" s="73"/>
      <c r="B886" s="74"/>
      <c r="D886" s="75"/>
      <c r="F886" s="73"/>
      <c r="G886" s="74"/>
      <c r="I886" s="73"/>
      <c r="J886" s="74"/>
      <c r="M886" s="73"/>
      <c r="N886" s="74"/>
      <c r="S886" s="73"/>
      <c r="T886" s="74"/>
      <c r="U886" s="72"/>
      <c r="X886" s="73"/>
      <c r="Y886" s="74"/>
      <c r="Z886" s="72"/>
      <c r="AB886" s="73"/>
      <c r="AC886" s="74"/>
      <c r="AD886" s="72"/>
      <c r="AE886" s="73"/>
      <c r="AF886" s="74"/>
      <c r="AH886" s="73"/>
      <c r="AI886" s="74"/>
    </row>
    <row r="887" spans="1:35" ht="13.5" customHeight="1">
      <c r="A887" s="73"/>
      <c r="B887" s="74"/>
      <c r="D887" s="75"/>
      <c r="F887" s="73"/>
      <c r="G887" s="74"/>
      <c r="I887" s="73"/>
      <c r="J887" s="74"/>
      <c r="M887" s="73"/>
      <c r="N887" s="74"/>
      <c r="S887" s="73"/>
      <c r="T887" s="74"/>
      <c r="U887" s="72"/>
      <c r="X887" s="73"/>
      <c r="Y887" s="74"/>
      <c r="Z887" s="72"/>
      <c r="AB887" s="73"/>
      <c r="AC887" s="74"/>
      <c r="AD887" s="72"/>
      <c r="AE887" s="73"/>
      <c r="AF887" s="74"/>
      <c r="AH887" s="73"/>
      <c r="AI887" s="74"/>
    </row>
    <row r="888" spans="1:35" ht="13.5" customHeight="1">
      <c r="A888" s="73"/>
      <c r="B888" s="74"/>
      <c r="D888" s="75"/>
      <c r="F888" s="73"/>
      <c r="G888" s="74"/>
      <c r="I888" s="73"/>
      <c r="J888" s="74"/>
      <c r="M888" s="73"/>
      <c r="N888" s="74"/>
      <c r="S888" s="73"/>
      <c r="T888" s="74"/>
      <c r="U888" s="72"/>
      <c r="X888" s="73"/>
      <c r="Y888" s="74"/>
      <c r="Z888" s="72"/>
      <c r="AB888" s="73"/>
      <c r="AC888" s="74"/>
      <c r="AD888" s="72"/>
      <c r="AE888" s="73"/>
      <c r="AF888" s="74"/>
      <c r="AH888" s="73"/>
      <c r="AI888" s="74"/>
    </row>
    <row r="889" spans="1:35" ht="13.5" customHeight="1">
      <c r="A889" s="73"/>
      <c r="B889" s="74"/>
      <c r="D889" s="75"/>
      <c r="F889" s="73"/>
      <c r="G889" s="74"/>
      <c r="I889" s="73"/>
      <c r="J889" s="74"/>
      <c r="M889" s="73"/>
      <c r="N889" s="74"/>
      <c r="S889" s="73"/>
      <c r="T889" s="74"/>
      <c r="U889" s="72"/>
      <c r="X889" s="73"/>
      <c r="Y889" s="74"/>
      <c r="Z889" s="72"/>
      <c r="AB889" s="73"/>
      <c r="AC889" s="74"/>
      <c r="AD889" s="72"/>
      <c r="AE889" s="73"/>
      <c r="AF889" s="74"/>
      <c r="AH889" s="73"/>
      <c r="AI889" s="74"/>
    </row>
    <row r="890" spans="1:35" ht="13.5" customHeight="1">
      <c r="A890" s="73"/>
      <c r="B890" s="74"/>
      <c r="D890" s="75"/>
      <c r="F890" s="73"/>
      <c r="G890" s="74"/>
      <c r="I890" s="73"/>
      <c r="J890" s="74"/>
      <c r="M890" s="73"/>
      <c r="N890" s="74"/>
      <c r="S890" s="73"/>
      <c r="T890" s="74"/>
      <c r="U890" s="72"/>
      <c r="X890" s="73"/>
      <c r="Y890" s="74"/>
      <c r="Z890" s="72"/>
      <c r="AB890" s="73"/>
      <c r="AC890" s="74"/>
      <c r="AD890" s="72"/>
      <c r="AE890" s="73"/>
      <c r="AF890" s="74"/>
      <c r="AH890" s="73"/>
      <c r="AI890" s="74"/>
    </row>
    <row r="891" spans="1:35" ht="13.5" customHeight="1">
      <c r="A891" s="73"/>
      <c r="B891" s="74"/>
      <c r="D891" s="75"/>
      <c r="F891" s="73"/>
      <c r="G891" s="74"/>
      <c r="I891" s="73"/>
      <c r="J891" s="74"/>
      <c r="M891" s="73"/>
      <c r="N891" s="74"/>
      <c r="S891" s="73"/>
      <c r="T891" s="74"/>
      <c r="U891" s="72"/>
      <c r="X891" s="73"/>
      <c r="Y891" s="74"/>
      <c r="Z891" s="72"/>
      <c r="AB891" s="73"/>
      <c r="AC891" s="74"/>
      <c r="AD891" s="72"/>
      <c r="AE891" s="73"/>
      <c r="AF891" s="74"/>
      <c r="AH891" s="73"/>
      <c r="AI891" s="74"/>
    </row>
    <row r="892" spans="1:35" ht="13.5" customHeight="1">
      <c r="A892" s="73"/>
      <c r="B892" s="74"/>
      <c r="D892" s="75"/>
      <c r="F892" s="73"/>
      <c r="G892" s="74"/>
      <c r="I892" s="73"/>
      <c r="J892" s="74"/>
      <c r="M892" s="73"/>
      <c r="N892" s="74"/>
      <c r="S892" s="73"/>
      <c r="T892" s="74"/>
      <c r="U892" s="72"/>
      <c r="X892" s="73"/>
      <c r="Y892" s="74"/>
      <c r="Z892" s="72"/>
      <c r="AB892" s="73"/>
      <c r="AC892" s="74"/>
      <c r="AD892" s="72"/>
      <c r="AE892" s="73"/>
      <c r="AF892" s="74"/>
      <c r="AH892" s="73"/>
      <c r="AI892" s="74"/>
    </row>
    <row r="893" spans="1:35" ht="13.5" customHeight="1">
      <c r="A893" s="73"/>
      <c r="B893" s="74"/>
      <c r="D893" s="75"/>
      <c r="F893" s="73"/>
      <c r="G893" s="74"/>
      <c r="I893" s="73"/>
      <c r="J893" s="74"/>
      <c r="M893" s="73"/>
      <c r="N893" s="74"/>
      <c r="S893" s="73"/>
      <c r="T893" s="74"/>
      <c r="U893" s="72"/>
      <c r="X893" s="73"/>
      <c r="Y893" s="74"/>
      <c r="Z893" s="72"/>
      <c r="AB893" s="73"/>
      <c r="AC893" s="74"/>
      <c r="AD893" s="72"/>
      <c r="AE893" s="73"/>
      <c r="AF893" s="74"/>
      <c r="AH893" s="73"/>
      <c r="AI893" s="74"/>
    </row>
    <row r="894" spans="1:35" ht="13.5" customHeight="1">
      <c r="A894" s="73"/>
      <c r="B894" s="74"/>
      <c r="D894" s="75"/>
      <c r="F894" s="73"/>
      <c r="G894" s="74"/>
      <c r="I894" s="73"/>
      <c r="J894" s="74"/>
      <c r="M894" s="73"/>
      <c r="N894" s="74"/>
      <c r="S894" s="73"/>
      <c r="T894" s="74"/>
      <c r="U894" s="72"/>
      <c r="X894" s="73"/>
      <c r="Y894" s="74"/>
      <c r="Z894" s="72"/>
      <c r="AB894" s="73"/>
      <c r="AC894" s="74"/>
      <c r="AD894" s="72"/>
      <c r="AE894" s="73"/>
      <c r="AF894" s="74"/>
      <c r="AH894" s="73"/>
      <c r="AI894" s="74"/>
    </row>
    <row r="895" spans="1:35" ht="13.5" customHeight="1">
      <c r="A895" s="73"/>
      <c r="B895" s="74"/>
      <c r="D895" s="75"/>
      <c r="F895" s="73"/>
      <c r="G895" s="74"/>
      <c r="I895" s="73"/>
      <c r="J895" s="74"/>
      <c r="M895" s="73"/>
      <c r="N895" s="74"/>
      <c r="S895" s="73"/>
      <c r="T895" s="74"/>
      <c r="U895" s="72"/>
      <c r="X895" s="73"/>
      <c r="Y895" s="74"/>
      <c r="Z895" s="72"/>
      <c r="AB895" s="73"/>
      <c r="AC895" s="74"/>
      <c r="AD895" s="72"/>
      <c r="AE895" s="73"/>
      <c r="AF895" s="74"/>
      <c r="AH895" s="73"/>
      <c r="AI895" s="74"/>
    </row>
    <row r="896" spans="1:35" ht="13.5" customHeight="1">
      <c r="A896" s="73"/>
      <c r="B896" s="74"/>
      <c r="D896" s="75"/>
      <c r="F896" s="73"/>
      <c r="G896" s="74"/>
      <c r="I896" s="73"/>
      <c r="J896" s="74"/>
      <c r="M896" s="73"/>
      <c r="N896" s="74"/>
      <c r="S896" s="73"/>
      <c r="T896" s="74"/>
      <c r="U896" s="72"/>
      <c r="X896" s="73"/>
      <c r="Y896" s="74"/>
      <c r="Z896" s="72"/>
      <c r="AB896" s="73"/>
      <c r="AC896" s="74"/>
      <c r="AD896" s="72"/>
      <c r="AE896" s="73"/>
      <c r="AF896" s="74"/>
      <c r="AH896" s="73"/>
      <c r="AI896" s="74"/>
    </row>
    <row r="897" spans="1:35" ht="13.5" customHeight="1">
      <c r="A897" s="73"/>
      <c r="B897" s="74"/>
      <c r="D897" s="75"/>
      <c r="F897" s="73"/>
      <c r="G897" s="74"/>
      <c r="I897" s="73"/>
      <c r="J897" s="74"/>
      <c r="M897" s="73"/>
      <c r="N897" s="74"/>
      <c r="S897" s="73"/>
      <c r="T897" s="74"/>
      <c r="U897" s="72"/>
      <c r="X897" s="73"/>
      <c r="Y897" s="74"/>
      <c r="Z897" s="72"/>
      <c r="AB897" s="73"/>
      <c r="AC897" s="74"/>
      <c r="AD897" s="72"/>
      <c r="AE897" s="73"/>
      <c r="AF897" s="74"/>
      <c r="AH897" s="73"/>
      <c r="AI897" s="74"/>
    </row>
    <row r="898" spans="1:35" ht="13.5" customHeight="1">
      <c r="A898" s="73"/>
      <c r="B898" s="74"/>
      <c r="D898" s="75"/>
      <c r="F898" s="73"/>
      <c r="G898" s="74"/>
      <c r="I898" s="73"/>
      <c r="J898" s="74"/>
      <c r="M898" s="73"/>
      <c r="N898" s="74"/>
      <c r="S898" s="73"/>
      <c r="T898" s="74"/>
      <c r="U898" s="72"/>
      <c r="X898" s="73"/>
      <c r="Y898" s="74"/>
      <c r="Z898" s="72"/>
      <c r="AB898" s="73"/>
      <c r="AC898" s="74"/>
      <c r="AD898" s="72"/>
      <c r="AE898" s="73"/>
      <c r="AF898" s="74"/>
      <c r="AH898" s="73"/>
      <c r="AI898" s="74"/>
    </row>
    <row r="899" spans="1:35" ht="13.5" customHeight="1">
      <c r="A899" s="73"/>
      <c r="B899" s="74"/>
      <c r="D899" s="75"/>
      <c r="F899" s="73"/>
      <c r="G899" s="74"/>
      <c r="I899" s="73"/>
      <c r="J899" s="74"/>
      <c r="M899" s="73"/>
      <c r="N899" s="74"/>
      <c r="S899" s="73"/>
      <c r="T899" s="74"/>
      <c r="U899" s="72"/>
      <c r="X899" s="73"/>
      <c r="Y899" s="74"/>
      <c r="Z899" s="72"/>
      <c r="AB899" s="73"/>
      <c r="AC899" s="74"/>
      <c r="AD899" s="72"/>
      <c r="AE899" s="73"/>
      <c r="AF899" s="74"/>
      <c r="AH899" s="73"/>
      <c r="AI899" s="74"/>
    </row>
    <row r="900" spans="1:35" ht="13.5" customHeight="1">
      <c r="A900" s="73"/>
      <c r="B900" s="74"/>
      <c r="D900" s="75"/>
      <c r="F900" s="73"/>
      <c r="G900" s="74"/>
      <c r="I900" s="73"/>
      <c r="J900" s="74"/>
      <c r="M900" s="73"/>
      <c r="N900" s="74"/>
      <c r="S900" s="73"/>
      <c r="T900" s="74"/>
      <c r="U900" s="72"/>
      <c r="X900" s="73"/>
      <c r="Y900" s="74"/>
      <c r="Z900" s="72"/>
      <c r="AB900" s="73"/>
      <c r="AC900" s="74"/>
      <c r="AD900" s="72"/>
      <c r="AE900" s="73"/>
      <c r="AF900" s="74"/>
      <c r="AH900" s="73"/>
      <c r="AI900" s="74"/>
    </row>
    <row r="901" spans="1:35" ht="13.5" customHeight="1">
      <c r="A901" s="73"/>
      <c r="B901" s="74"/>
      <c r="D901" s="75"/>
      <c r="F901" s="73"/>
      <c r="G901" s="74"/>
      <c r="I901" s="73"/>
      <c r="J901" s="74"/>
      <c r="M901" s="73"/>
      <c r="N901" s="74"/>
      <c r="S901" s="73"/>
      <c r="T901" s="74"/>
      <c r="U901" s="72"/>
      <c r="X901" s="73"/>
      <c r="Y901" s="74"/>
      <c r="Z901" s="72"/>
      <c r="AB901" s="73"/>
      <c r="AC901" s="74"/>
      <c r="AD901" s="72"/>
      <c r="AE901" s="73"/>
      <c r="AF901" s="74"/>
      <c r="AH901" s="73"/>
      <c r="AI901" s="74"/>
    </row>
    <row r="902" spans="1:35" ht="13.5" customHeight="1">
      <c r="A902" s="73"/>
      <c r="B902" s="74"/>
      <c r="D902" s="75"/>
      <c r="F902" s="73"/>
      <c r="G902" s="74"/>
      <c r="I902" s="73"/>
      <c r="J902" s="74"/>
      <c r="M902" s="73"/>
      <c r="N902" s="74"/>
      <c r="S902" s="73"/>
      <c r="T902" s="74"/>
      <c r="U902" s="72"/>
      <c r="X902" s="73"/>
      <c r="Y902" s="74"/>
      <c r="Z902" s="72"/>
      <c r="AB902" s="73"/>
      <c r="AC902" s="74"/>
      <c r="AD902" s="72"/>
      <c r="AE902" s="73"/>
      <c r="AF902" s="74"/>
      <c r="AH902" s="73"/>
      <c r="AI902" s="74"/>
    </row>
    <row r="903" spans="1:35" ht="13.5" customHeight="1">
      <c r="A903" s="73"/>
      <c r="B903" s="74"/>
      <c r="D903" s="75"/>
      <c r="F903" s="73"/>
      <c r="G903" s="74"/>
      <c r="I903" s="73"/>
      <c r="J903" s="74"/>
      <c r="M903" s="73"/>
      <c r="N903" s="74"/>
      <c r="S903" s="73"/>
      <c r="T903" s="74"/>
      <c r="U903" s="72"/>
      <c r="X903" s="73"/>
      <c r="Y903" s="74"/>
      <c r="Z903" s="72"/>
      <c r="AB903" s="73"/>
      <c r="AC903" s="74"/>
      <c r="AD903" s="72"/>
      <c r="AE903" s="73"/>
      <c r="AF903" s="74"/>
      <c r="AH903" s="73"/>
      <c r="AI903" s="74"/>
    </row>
    <row r="904" spans="1:35" ht="13.5" customHeight="1">
      <c r="A904" s="73"/>
      <c r="B904" s="74"/>
      <c r="D904" s="75"/>
      <c r="F904" s="73"/>
      <c r="G904" s="74"/>
      <c r="I904" s="73"/>
      <c r="J904" s="74"/>
      <c r="M904" s="73"/>
      <c r="N904" s="74"/>
      <c r="S904" s="73"/>
      <c r="T904" s="74"/>
      <c r="U904" s="72"/>
      <c r="X904" s="73"/>
      <c r="Y904" s="74"/>
      <c r="Z904" s="72"/>
      <c r="AB904" s="73"/>
      <c r="AC904" s="74"/>
      <c r="AD904" s="72"/>
      <c r="AE904" s="73"/>
      <c r="AF904" s="74"/>
      <c r="AH904" s="73"/>
      <c r="AI904" s="74"/>
    </row>
    <row r="905" spans="1:35" ht="13.5" customHeight="1">
      <c r="A905" s="73"/>
      <c r="B905" s="74"/>
      <c r="D905" s="75"/>
      <c r="F905" s="73"/>
      <c r="G905" s="74"/>
      <c r="I905" s="73"/>
      <c r="J905" s="74"/>
      <c r="M905" s="73"/>
      <c r="N905" s="74"/>
      <c r="S905" s="73"/>
      <c r="T905" s="74"/>
      <c r="U905" s="72"/>
      <c r="X905" s="73"/>
      <c r="Y905" s="74"/>
      <c r="Z905" s="72"/>
      <c r="AB905" s="73"/>
      <c r="AC905" s="74"/>
      <c r="AD905" s="72"/>
      <c r="AE905" s="73"/>
      <c r="AF905" s="74"/>
      <c r="AH905" s="73"/>
      <c r="AI905" s="74"/>
    </row>
    <row r="906" spans="1:35" ht="13.5" customHeight="1">
      <c r="A906" s="73"/>
      <c r="B906" s="74"/>
      <c r="D906" s="75"/>
      <c r="F906" s="73"/>
      <c r="G906" s="74"/>
      <c r="I906" s="73"/>
      <c r="J906" s="74"/>
      <c r="M906" s="73"/>
      <c r="N906" s="74"/>
      <c r="S906" s="73"/>
      <c r="T906" s="74"/>
      <c r="U906" s="72"/>
      <c r="X906" s="73"/>
      <c r="Y906" s="74"/>
      <c r="Z906" s="72"/>
      <c r="AB906" s="73"/>
      <c r="AC906" s="74"/>
      <c r="AD906" s="72"/>
      <c r="AE906" s="73"/>
      <c r="AF906" s="74"/>
      <c r="AH906" s="73"/>
      <c r="AI906" s="74"/>
    </row>
    <row r="907" spans="1:35" ht="13.5" customHeight="1">
      <c r="A907" s="73"/>
      <c r="B907" s="74"/>
      <c r="D907" s="75"/>
      <c r="F907" s="73"/>
      <c r="G907" s="74"/>
      <c r="I907" s="73"/>
      <c r="J907" s="74"/>
      <c r="M907" s="73"/>
      <c r="N907" s="74"/>
      <c r="S907" s="73"/>
      <c r="T907" s="74"/>
      <c r="U907" s="72"/>
      <c r="X907" s="73"/>
      <c r="Y907" s="74"/>
      <c r="Z907" s="72"/>
      <c r="AB907" s="73"/>
      <c r="AC907" s="74"/>
      <c r="AD907" s="72"/>
      <c r="AE907" s="73"/>
      <c r="AF907" s="74"/>
      <c r="AH907" s="73"/>
      <c r="AI907" s="74"/>
    </row>
    <row r="908" spans="1:35" ht="13.5" customHeight="1">
      <c r="A908" s="73"/>
      <c r="B908" s="74"/>
      <c r="D908" s="75"/>
      <c r="F908" s="73"/>
      <c r="G908" s="74"/>
      <c r="I908" s="73"/>
      <c r="J908" s="74"/>
      <c r="M908" s="73"/>
      <c r="N908" s="74"/>
      <c r="S908" s="73"/>
      <c r="T908" s="74"/>
      <c r="U908" s="72"/>
      <c r="X908" s="73"/>
      <c r="Y908" s="74"/>
      <c r="Z908" s="72"/>
      <c r="AB908" s="73"/>
      <c r="AC908" s="74"/>
      <c r="AD908" s="72"/>
      <c r="AE908" s="73"/>
      <c r="AF908" s="74"/>
      <c r="AH908" s="73"/>
      <c r="AI908" s="74"/>
    </row>
    <row r="909" spans="1:35" ht="13.5" customHeight="1">
      <c r="A909" s="73"/>
      <c r="B909" s="74"/>
      <c r="D909" s="75"/>
      <c r="F909" s="73"/>
      <c r="G909" s="74"/>
      <c r="I909" s="73"/>
      <c r="J909" s="74"/>
      <c r="M909" s="73"/>
      <c r="N909" s="74"/>
      <c r="S909" s="73"/>
      <c r="T909" s="74"/>
      <c r="U909" s="72"/>
      <c r="X909" s="73"/>
      <c r="Y909" s="74"/>
      <c r="Z909" s="72"/>
      <c r="AB909" s="73"/>
      <c r="AC909" s="74"/>
      <c r="AD909" s="72"/>
      <c r="AE909" s="73"/>
      <c r="AF909" s="74"/>
      <c r="AH909" s="73"/>
      <c r="AI909" s="74"/>
    </row>
    <row r="910" spans="1:35" ht="13.5" customHeight="1">
      <c r="A910" s="73"/>
      <c r="B910" s="74"/>
      <c r="D910" s="75"/>
      <c r="F910" s="73"/>
      <c r="G910" s="74"/>
      <c r="I910" s="73"/>
      <c r="J910" s="74"/>
      <c r="M910" s="73"/>
      <c r="N910" s="74"/>
      <c r="S910" s="73"/>
      <c r="T910" s="74"/>
      <c r="U910" s="72"/>
      <c r="X910" s="73"/>
      <c r="Y910" s="74"/>
      <c r="Z910" s="72"/>
      <c r="AB910" s="73"/>
      <c r="AC910" s="74"/>
      <c r="AD910" s="72"/>
      <c r="AE910" s="73"/>
      <c r="AF910" s="74"/>
      <c r="AH910" s="73"/>
      <c r="AI910" s="74"/>
    </row>
    <row r="911" spans="1:35" ht="13.5" customHeight="1">
      <c r="A911" s="73"/>
      <c r="B911" s="74"/>
      <c r="D911" s="75"/>
      <c r="F911" s="73"/>
      <c r="G911" s="74"/>
      <c r="I911" s="73"/>
      <c r="J911" s="74"/>
      <c r="M911" s="73"/>
      <c r="N911" s="74"/>
      <c r="S911" s="73"/>
      <c r="T911" s="74"/>
      <c r="U911" s="72"/>
      <c r="X911" s="73"/>
      <c r="Y911" s="74"/>
      <c r="Z911" s="72"/>
      <c r="AB911" s="73"/>
      <c r="AC911" s="74"/>
      <c r="AD911" s="72"/>
      <c r="AE911" s="73"/>
      <c r="AF911" s="74"/>
      <c r="AH911" s="73"/>
      <c r="AI911" s="74"/>
    </row>
    <row r="912" spans="1:35" ht="13.5" customHeight="1">
      <c r="A912" s="73"/>
      <c r="B912" s="74"/>
      <c r="D912" s="75"/>
      <c r="F912" s="73"/>
      <c r="G912" s="74"/>
      <c r="I912" s="73"/>
      <c r="J912" s="74"/>
      <c r="M912" s="73"/>
      <c r="N912" s="74"/>
      <c r="S912" s="73"/>
      <c r="T912" s="74"/>
      <c r="U912" s="72"/>
      <c r="X912" s="73"/>
      <c r="Y912" s="74"/>
      <c r="Z912" s="72"/>
      <c r="AB912" s="73"/>
      <c r="AC912" s="74"/>
      <c r="AD912" s="72"/>
      <c r="AE912" s="73"/>
      <c r="AF912" s="74"/>
      <c r="AH912" s="73"/>
      <c r="AI912" s="74"/>
    </row>
    <row r="913" spans="1:35" ht="13.5" customHeight="1">
      <c r="A913" s="73"/>
      <c r="B913" s="74"/>
      <c r="D913" s="75"/>
      <c r="F913" s="73"/>
      <c r="G913" s="74"/>
      <c r="I913" s="73"/>
      <c r="J913" s="74"/>
      <c r="M913" s="73"/>
      <c r="N913" s="74"/>
      <c r="S913" s="73"/>
      <c r="T913" s="74"/>
      <c r="U913" s="72"/>
      <c r="X913" s="73"/>
      <c r="Y913" s="74"/>
      <c r="Z913" s="72"/>
      <c r="AB913" s="73"/>
      <c r="AC913" s="74"/>
      <c r="AD913" s="72"/>
      <c r="AE913" s="73"/>
      <c r="AF913" s="74"/>
      <c r="AH913" s="73"/>
      <c r="AI913" s="74"/>
    </row>
    <row r="914" spans="1:35" ht="13.5" customHeight="1">
      <c r="A914" s="73"/>
      <c r="B914" s="74"/>
      <c r="D914" s="75"/>
      <c r="F914" s="73"/>
      <c r="G914" s="74"/>
      <c r="I914" s="73"/>
      <c r="J914" s="74"/>
      <c r="M914" s="73"/>
      <c r="N914" s="74"/>
      <c r="S914" s="73"/>
      <c r="T914" s="74"/>
      <c r="U914" s="72"/>
      <c r="X914" s="73"/>
      <c r="Y914" s="74"/>
      <c r="Z914" s="72"/>
      <c r="AB914" s="73"/>
      <c r="AC914" s="74"/>
      <c r="AD914" s="72"/>
      <c r="AE914" s="73"/>
      <c r="AF914" s="74"/>
      <c r="AH914" s="73"/>
      <c r="AI914" s="74"/>
    </row>
    <row r="915" spans="1:35" ht="13.5" customHeight="1">
      <c r="A915" s="73"/>
      <c r="B915" s="74"/>
      <c r="D915" s="75"/>
      <c r="F915" s="73"/>
      <c r="G915" s="74"/>
      <c r="I915" s="73"/>
      <c r="J915" s="74"/>
      <c r="M915" s="73"/>
      <c r="N915" s="74"/>
      <c r="S915" s="73"/>
      <c r="T915" s="74"/>
      <c r="U915" s="72"/>
      <c r="X915" s="73"/>
      <c r="Y915" s="74"/>
      <c r="Z915" s="72"/>
      <c r="AB915" s="73"/>
      <c r="AC915" s="74"/>
      <c r="AD915" s="72"/>
      <c r="AE915" s="73"/>
      <c r="AF915" s="74"/>
      <c r="AH915" s="73"/>
      <c r="AI915" s="74"/>
    </row>
    <row r="916" spans="1:35" ht="13.5" customHeight="1">
      <c r="A916" s="73"/>
      <c r="B916" s="74"/>
      <c r="D916" s="75"/>
      <c r="F916" s="73"/>
      <c r="G916" s="74"/>
      <c r="I916" s="73"/>
      <c r="J916" s="74"/>
      <c r="M916" s="73"/>
      <c r="N916" s="74"/>
      <c r="S916" s="73"/>
      <c r="T916" s="74"/>
      <c r="U916" s="72"/>
      <c r="X916" s="73"/>
      <c r="Y916" s="74"/>
      <c r="Z916" s="72"/>
      <c r="AB916" s="73"/>
      <c r="AC916" s="74"/>
      <c r="AD916" s="72"/>
      <c r="AE916" s="73"/>
      <c r="AF916" s="74"/>
      <c r="AH916" s="73"/>
      <c r="AI916" s="74"/>
    </row>
    <row r="917" spans="1:35" ht="13.5" customHeight="1">
      <c r="A917" s="73"/>
      <c r="B917" s="74"/>
      <c r="D917" s="75"/>
      <c r="F917" s="73"/>
      <c r="G917" s="74"/>
      <c r="I917" s="73"/>
      <c r="J917" s="74"/>
      <c r="M917" s="73"/>
      <c r="N917" s="74"/>
      <c r="S917" s="73"/>
      <c r="T917" s="74"/>
      <c r="U917" s="72"/>
      <c r="X917" s="73"/>
      <c r="Y917" s="74"/>
      <c r="Z917" s="72"/>
      <c r="AB917" s="73"/>
      <c r="AC917" s="74"/>
      <c r="AD917" s="72"/>
      <c r="AE917" s="73"/>
      <c r="AF917" s="74"/>
      <c r="AH917" s="73"/>
      <c r="AI917" s="74"/>
    </row>
    <row r="918" spans="1:35" ht="13.5" customHeight="1">
      <c r="A918" s="73"/>
      <c r="B918" s="74"/>
      <c r="D918" s="75"/>
      <c r="F918" s="73"/>
      <c r="G918" s="74"/>
      <c r="I918" s="73"/>
      <c r="J918" s="74"/>
      <c r="M918" s="73"/>
      <c r="N918" s="74"/>
      <c r="S918" s="73"/>
      <c r="T918" s="74"/>
      <c r="U918" s="72"/>
      <c r="X918" s="73"/>
      <c r="Y918" s="74"/>
      <c r="Z918" s="72"/>
      <c r="AB918" s="73"/>
      <c r="AC918" s="74"/>
      <c r="AD918" s="72"/>
      <c r="AE918" s="73"/>
      <c r="AF918" s="74"/>
      <c r="AH918" s="73"/>
      <c r="AI918" s="74"/>
    </row>
    <row r="919" spans="1:35" ht="13.5" customHeight="1">
      <c r="A919" s="73"/>
      <c r="B919" s="74"/>
      <c r="D919" s="75"/>
      <c r="F919" s="73"/>
      <c r="G919" s="74"/>
      <c r="I919" s="73"/>
      <c r="J919" s="74"/>
      <c r="M919" s="73"/>
      <c r="N919" s="74"/>
      <c r="S919" s="73"/>
      <c r="T919" s="74"/>
      <c r="U919" s="72"/>
      <c r="X919" s="73"/>
      <c r="Y919" s="74"/>
      <c r="Z919" s="72"/>
      <c r="AB919" s="73"/>
      <c r="AC919" s="74"/>
      <c r="AD919" s="72"/>
      <c r="AE919" s="73"/>
      <c r="AF919" s="74"/>
      <c r="AH919" s="73"/>
      <c r="AI919" s="74"/>
    </row>
    <row r="920" spans="1:35" ht="13.5" customHeight="1">
      <c r="A920" s="73"/>
      <c r="B920" s="74"/>
      <c r="D920" s="75"/>
      <c r="F920" s="73"/>
      <c r="G920" s="74"/>
      <c r="I920" s="73"/>
      <c r="J920" s="74"/>
      <c r="M920" s="73"/>
      <c r="N920" s="74"/>
      <c r="S920" s="73"/>
      <c r="T920" s="74"/>
      <c r="U920" s="72"/>
      <c r="X920" s="73"/>
      <c r="Y920" s="74"/>
      <c r="Z920" s="72"/>
      <c r="AB920" s="73"/>
      <c r="AC920" s="74"/>
      <c r="AD920" s="72"/>
      <c r="AE920" s="73"/>
      <c r="AF920" s="74"/>
      <c r="AH920" s="73"/>
      <c r="AI920" s="74"/>
    </row>
    <row r="921" spans="1:35" ht="13.5" customHeight="1">
      <c r="A921" s="73"/>
      <c r="B921" s="74"/>
      <c r="D921" s="75"/>
      <c r="F921" s="73"/>
      <c r="G921" s="74"/>
      <c r="I921" s="73"/>
      <c r="J921" s="74"/>
      <c r="M921" s="73"/>
      <c r="N921" s="74"/>
      <c r="S921" s="73"/>
      <c r="T921" s="74"/>
      <c r="U921" s="72"/>
      <c r="X921" s="73"/>
      <c r="Y921" s="74"/>
      <c r="Z921" s="72"/>
      <c r="AB921" s="73"/>
      <c r="AC921" s="74"/>
      <c r="AD921" s="72"/>
      <c r="AE921" s="73"/>
      <c r="AF921" s="74"/>
      <c r="AH921" s="73"/>
      <c r="AI921" s="74"/>
    </row>
    <row r="922" spans="1:35" ht="13.5" customHeight="1">
      <c r="A922" s="73"/>
      <c r="B922" s="74"/>
      <c r="D922" s="75"/>
      <c r="F922" s="73"/>
      <c r="G922" s="74"/>
      <c r="I922" s="73"/>
      <c r="J922" s="74"/>
      <c r="M922" s="73"/>
      <c r="N922" s="74"/>
      <c r="S922" s="73"/>
      <c r="T922" s="74"/>
      <c r="U922" s="72"/>
      <c r="X922" s="73"/>
      <c r="Y922" s="74"/>
      <c r="Z922" s="72"/>
      <c r="AB922" s="73"/>
      <c r="AC922" s="74"/>
      <c r="AD922" s="72"/>
      <c r="AE922" s="73"/>
      <c r="AF922" s="74"/>
      <c r="AH922" s="73"/>
      <c r="AI922" s="74"/>
    </row>
    <row r="923" spans="1:35" ht="13.5" customHeight="1">
      <c r="A923" s="73"/>
      <c r="B923" s="74"/>
      <c r="D923" s="75"/>
      <c r="F923" s="73"/>
      <c r="G923" s="74"/>
      <c r="I923" s="73"/>
      <c r="J923" s="74"/>
      <c r="M923" s="73"/>
      <c r="N923" s="74"/>
      <c r="S923" s="73"/>
      <c r="T923" s="74"/>
      <c r="U923" s="72"/>
      <c r="X923" s="73"/>
      <c r="Y923" s="74"/>
      <c r="Z923" s="72"/>
      <c r="AB923" s="73"/>
      <c r="AC923" s="74"/>
      <c r="AD923" s="72"/>
      <c r="AE923" s="73"/>
      <c r="AF923" s="74"/>
      <c r="AH923" s="73"/>
      <c r="AI923" s="74"/>
    </row>
    <row r="924" spans="1:35" ht="13.5" customHeight="1">
      <c r="A924" s="73"/>
      <c r="B924" s="74"/>
      <c r="D924" s="75"/>
      <c r="F924" s="73"/>
      <c r="G924" s="74"/>
      <c r="I924" s="73"/>
      <c r="J924" s="74"/>
      <c r="M924" s="73"/>
      <c r="N924" s="74"/>
      <c r="S924" s="73"/>
      <c r="T924" s="74"/>
      <c r="U924" s="72"/>
      <c r="X924" s="73"/>
      <c r="Y924" s="74"/>
      <c r="Z924" s="72"/>
      <c r="AB924" s="73"/>
      <c r="AC924" s="74"/>
      <c r="AD924" s="72"/>
      <c r="AE924" s="73"/>
      <c r="AF924" s="74"/>
      <c r="AH924" s="73"/>
      <c r="AI924" s="74"/>
    </row>
    <row r="925" spans="1:35" ht="13.5" customHeight="1">
      <c r="A925" s="73"/>
      <c r="B925" s="74"/>
      <c r="D925" s="75"/>
      <c r="F925" s="73"/>
      <c r="G925" s="74"/>
      <c r="I925" s="73"/>
      <c r="J925" s="74"/>
      <c r="M925" s="73"/>
      <c r="N925" s="74"/>
      <c r="S925" s="73"/>
      <c r="T925" s="74"/>
      <c r="U925" s="72"/>
      <c r="X925" s="73"/>
      <c r="Y925" s="74"/>
      <c r="Z925" s="72"/>
      <c r="AB925" s="73"/>
      <c r="AC925" s="74"/>
      <c r="AD925" s="72"/>
      <c r="AE925" s="73"/>
      <c r="AF925" s="74"/>
      <c r="AH925" s="73"/>
      <c r="AI925" s="74"/>
    </row>
    <row r="926" spans="1:35" ht="13.5" customHeight="1">
      <c r="A926" s="73"/>
      <c r="B926" s="74"/>
      <c r="D926" s="75"/>
      <c r="F926" s="73"/>
      <c r="G926" s="74"/>
      <c r="I926" s="73"/>
      <c r="J926" s="74"/>
      <c r="M926" s="73"/>
      <c r="N926" s="74"/>
      <c r="S926" s="73"/>
      <c r="T926" s="74"/>
      <c r="U926" s="72"/>
      <c r="X926" s="73"/>
      <c r="Y926" s="74"/>
      <c r="Z926" s="72"/>
      <c r="AB926" s="73"/>
      <c r="AC926" s="74"/>
      <c r="AD926" s="72"/>
      <c r="AE926" s="73"/>
      <c r="AF926" s="74"/>
      <c r="AH926" s="73"/>
      <c r="AI926" s="74"/>
    </row>
    <row r="927" spans="1:35" ht="13.5" customHeight="1">
      <c r="A927" s="73"/>
      <c r="B927" s="74"/>
      <c r="D927" s="75"/>
      <c r="F927" s="73"/>
      <c r="G927" s="74"/>
      <c r="I927" s="73"/>
      <c r="J927" s="74"/>
      <c r="M927" s="73"/>
      <c r="N927" s="74"/>
      <c r="S927" s="73"/>
      <c r="T927" s="74"/>
      <c r="U927" s="72"/>
      <c r="X927" s="73"/>
      <c r="Y927" s="74"/>
      <c r="Z927" s="72"/>
      <c r="AB927" s="73"/>
      <c r="AC927" s="74"/>
      <c r="AD927" s="72"/>
      <c r="AE927" s="73"/>
      <c r="AF927" s="74"/>
      <c r="AH927" s="73"/>
      <c r="AI927" s="74"/>
    </row>
    <row r="928" spans="1:35" ht="13.5" customHeight="1">
      <c r="A928" s="73"/>
      <c r="B928" s="74"/>
      <c r="D928" s="75"/>
      <c r="F928" s="73"/>
      <c r="G928" s="74"/>
      <c r="I928" s="73"/>
      <c r="J928" s="74"/>
      <c r="M928" s="73"/>
      <c r="N928" s="74"/>
      <c r="S928" s="73"/>
      <c r="T928" s="74"/>
      <c r="U928" s="72"/>
      <c r="X928" s="73"/>
      <c r="Y928" s="74"/>
      <c r="Z928" s="72"/>
      <c r="AB928" s="73"/>
      <c r="AC928" s="74"/>
      <c r="AD928" s="72"/>
      <c r="AE928" s="73"/>
      <c r="AF928" s="74"/>
      <c r="AH928" s="73"/>
      <c r="AI928" s="74"/>
    </row>
    <row r="929" spans="1:35" ht="13.5" customHeight="1">
      <c r="A929" s="73"/>
      <c r="B929" s="74"/>
      <c r="D929" s="75"/>
      <c r="F929" s="73"/>
      <c r="G929" s="74"/>
      <c r="I929" s="73"/>
      <c r="J929" s="74"/>
      <c r="M929" s="73"/>
      <c r="N929" s="74"/>
      <c r="S929" s="73"/>
      <c r="T929" s="74"/>
      <c r="U929" s="72"/>
      <c r="X929" s="73"/>
      <c r="Y929" s="74"/>
      <c r="Z929" s="72"/>
      <c r="AB929" s="73"/>
      <c r="AC929" s="74"/>
      <c r="AD929" s="72"/>
      <c r="AE929" s="73"/>
      <c r="AF929" s="74"/>
      <c r="AH929" s="73"/>
      <c r="AI929" s="74"/>
    </row>
    <row r="930" spans="1:35" ht="13.5" customHeight="1">
      <c r="A930" s="73"/>
      <c r="B930" s="74"/>
      <c r="D930" s="75"/>
      <c r="F930" s="73"/>
      <c r="G930" s="74"/>
      <c r="I930" s="73"/>
      <c r="J930" s="74"/>
      <c r="M930" s="73"/>
      <c r="N930" s="74"/>
      <c r="S930" s="73"/>
      <c r="T930" s="74"/>
      <c r="U930" s="72"/>
      <c r="X930" s="73"/>
      <c r="Y930" s="74"/>
      <c r="Z930" s="72"/>
      <c r="AB930" s="73"/>
      <c r="AC930" s="74"/>
      <c r="AD930" s="72"/>
      <c r="AE930" s="73"/>
      <c r="AF930" s="74"/>
      <c r="AH930" s="73"/>
      <c r="AI930" s="74"/>
    </row>
    <row r="931" spans="1:35" ht="13.5" customHeight="1">
      <c r="A931" s="73"/>
      <c r="B931" s="74"/>
      <c r="D931" s="75"/>
      <c r="F931" s="73"/>
      <c r="G931" s="74"/>
      <c r="I931" s="73"/>
      <c r="J931" s="74"/>
      <c r="M931" s="73"/>
      <c r="N931" s="74"/>
      <c r="S931" s="73"/>
      <c r="T931" s="74"/>
      <c r="U931" s="72"/>
      <c r="X931" s="73"/>
      <c r="Y931" s="74"/>
      <c r="Z931" s="72"/>
      <c r="AB931" s="73"/>
      <c r="AC931" s="74"/>
      <c r="AD931" s="72"/>
      <c r="AE931" s="73"/>
      <c r="AF931" s="74"/>
      <c r="AH931" s="73"/>
      <c r="AI931" s="74"/>
    </row>
    <row r="932" spans="1:35" ht="13.5" customHeight="1">
      <c r="A932" s="73"/>
      <c r="B932" s="74"/>
      <c r="D932" s="75"/>
      <c r="F932" s="73"/>
      <c r="G932" s="74"/>
      <c r="I932" s="73"/>
      <c r="J932" s="74"/>
      <c r="M932" s="73"/>
      <c r="N932" s="74"/>
      <c r="S932" s="73"/>
      <c r="T932" s="74"/>
      <c r="U932" s="72"/>
      <c r="X932" s="73"/>
      <c r="Y932" s="74"/>
      <c r="Z932" s="72"/>
      <c r="AB932" s="73"/>
      <c r="AC932" s="74"/>
      <c r="AD932" s="72"/>
      <c r="AE932" s="73"/>
      <c r="AF932" s="74"/>
      <c r="AH932" s="73"/>
      <c r="AI932" s="74"/>
    </row>
    <row r="933" spans="1:35" ht="13.5" customHeight="1">
      <c r="A933" s="73"/>
      <c r="B933" s="74"/>
      <c r="D933" s="75"/>
      <c r="F933" s="73"/>
      <c r="G933" s="74"/>
      <c r="I933" s="73"/>
      <c r="J933" s="74"/>
      <c r="M933" s="73"/>
      <c r="N933" s="74"/>
      <c r="S933" s="73"/>
      <c r="T933" s="74"/>
      <c r="U933" s="72"/>
      <c r="X933" s="73"/>
      <c r="Y933" s="74"/>
      <c r="Z933" s="72"/>
      <c r="AB933" s="73"/>
      <c r="AC933" s="74"/>
      <c r="AD933" s="72"/>
      <c r="AE933" s="73"/>
      <c r="AF933" s="74"/>
      <c r="AH933" s="73"/>
      <c r="AI933" s="74"/>
    </row>
    <row r="934" spans="1:35" ht="13.5" customHeight="1">
      <c r="A934" s="73"/>
      <c r="B934" s="74"/>
      <c r="D934" s="75"/>
      <c r="F934" s="73"/>
      <c r="G934" s="74"/>
      <c r="I934" s="73"/>
      <c r="J934" s="74"/>
      <c r="M934" s="73"/>
      <c r="N934" s="74"/>
      <c r="S934" s="73"/>
      <c r="T934" s="74"/>
      <c r="U934" s="72"/>
      <c r="X934" s="73"/>
      <c r="Y934" s="74"/>
      <c r="Z934" s="72"/>
      <c r="AB934" s="73"/>
      <c r="AC934" s="74"/>
      <c r="AD934" s="72"/>
      <c r="AE934" s="73"/>
      <c r="AF934" s="74"/>
      <c r="AH934" s="73"/>
      <c r="AI934" s="74"/>
    </row>
    <row r="935" spans="1:35" ht="13.5" customHeight="1">
      <c r="A935" s="73"/>
      <c r="B935" s="74"/>
      <c r="D935" s="75"/>
      <c r="F935" s="73"/>
      <c r="G935" s="74"/>
      <c r="I935" s="73"/>
      <c r="J935" s="74"/>
      <c r="M935" s="73"/>
      <c r="N935" s="74"/>
      <c r="S935" s="73"/>
      <c r="T935" s="74"/>
      <c r="U935" s="72"/>
      <c r="X935" s="73"/>
      <c r="Y935" s="74"/>
      <c r="Z935" s="72"/>
      <c r="AB935" s="73"/>
      <c r="AC935" s="74"/>
      <c r="AD935" s="72"/>
      <c r="AE935" s="73"/>
      <c r="AF935" s="74"/>
      <c r="AH935" s="73"/>
      <c r="AI935" s="74"/>
    </row>
    <row r="936" spans="1:35" ht="13.5" customHeight="1">
      <c r="A936" s="73"/>
      <c r="B936" s="74"/>
      <c r="D936" s="75"/>
      <c r="F936" s="73"/>
      <c r="G936" s="74"/>
      <c r="I936" s="73"/>
      <c r="J936" s="74"/>
      <c r="M936" s="73"/>
      <c r="N936" s="74"/>
      <c r="S936" s="73"/>
      <c r="T936" s="74"/>
      <c r="U936" s="72"/>
      <c r="X936" s="73"/>
      <c r="Y936" s="74"/>
      <c r="Z936" s="72"/>
      <c r="AB936" s="73"/>
      <c r="AC936" s="74"/>
      <c r="AD936" s="72"/>
      <c r="AE936" s="73"/>
      <c r="AF936" s="74"/>
      <c r="AH936" s="73"/>
      <c r="AI936" s="74"/>
    </row>
    <row r="937" spans="1:35" ht="13.5" customHeight="1">
      <c r="A937" s="73"/>
      <c r="B937" s="74"/>
      <c r="D937" s="75"/>
      <c r="F937" s="73"/>
      <c r="G937" s="74"/>
      <c r="I937" s="73"/>
      <c r="J937" s="74"/>
      <c r="M937" s="73"/>
      <c r="N937" s="74"/>
      <c r="S937" s="73"/>
      <c r="T937" s="74"/>
      <c r="U937" s="72"/>
      <c r="X937" s="73"/>
      <c r="Y937" s="74"/>
      <c r="Z937" s="72"/>
      <c r="AB937" s="73"/>
      <c r="AC937" s="74"/>
      <c r="AD937" s="72"/>
      <c r="AE937" s="73"/>
      <c r="AF937" s="74"/>
      <c r="AH937" s="73"/>
      <c r="AI937" s="74"/>
    </row>
    <row r="938" spans="1:35" ht="13.5" customHeight="1">
      <c r="A938" s="73"/>
      <c r="B938" s="74"/>
      <c r="D938" s="75"/>
      <c r="F938" s="73"/>
      <c r="G938" s="74"/>
      <c r="I938" s="73"/>
      <c r="J938" s="74"/>
      <c r="M938" s="73"/>
      <c r="N938" s="74"/>
      <c r="S938" s="73"/>
      <c r="T938" s="74"/>
      <c r="U938" s="72"/>
      <c r="X938" s="73"/>
      <c r="Y938" s="74"/>
      <c r="Z938" s="72"/>
      <c r="AB938" s="73"/>
      <c r="AC938" s="74"/>
      <c r="AD938" s="72"/>
      <c r="AE938" s="73"/>
      <c r="AF938" s="74"/>
      <c r="AH938" s="73"/>
      <c r="AI938" s="74"/>
    </row>
    <row r="939" spans="1:35" ht="13.5" customHeight="1">
      <c r="A939" s="73"/>
      <c r="B939" s="74"/>
      <c r="D939" s="75"/>
      <c r="F939" s="73"/>
      <c r="G939" s="74"/>
      <c r="I939" s="73"/>
      <c r="J939" s="74"/>
      <c r="M939" s="73"/>
      <c r="N939" s="74"/>
      <c r="S939" s="73"/>
      <c r="T939" s="74"/>
      <c r="U939" s="72"/>
      <c r="X939" s="73"/>
      <c r="Y939" s="74"/>
      <c r="Z939" s="72"/>
      <c r="AB939" s="73"/>
      <c r="AC939" s="74"/>
      <c r="AD939" s="72"/>
      <c r="AE939" s="73"/>
      <c r="AF939" s="74"/>
      <c r="AH939" s="73"/>
      <c r="AI939" s="74"/>
    </row>
    <row r="940" spans="1:35" ht="13.5" customHeight="1">
      <c r="A940" s="73"/>
      <c r="B940" s="74"/>
      <c r="D940" s="75"/>
      <c r="F940" s="73"/>
      <c r="G940" s="74"/>
      <c r="I940" s="73"/>
      <c r="J940" s="74"/>
      <c r="M940" s="73"/>
      <c r="N940" s="74"/>
      <c r="S940" s="73"/>
      <c r="T940" s="74"/>
      <c r="U940" s="72"/>
      <c r="X940" s="73"/>
      <c r="Y940" s="74"/>
      <c r="Z940" s="72"/>
      <c r="AB940" s="73"/>
      <c r="AC940" s="74"/>
      <c r="AD940" s="72"/>
      <c r="AE940" s="73"/>
      <c r="AF940" s="74"/>
      <c r="AH940" s="73"/>
      <c r="AI940" s="74"/>
    </row>
    <row r="941" spans="1:35" ht="13.5" customHeight="1">
      <c r="A941" s="73"/>
      <c r="B941" s="74"/>
      <c r="D941" s="75"/>
      <c r="F941" s="73"/>
      <c r="G941" s="74"/>
      <c r="I941" s="73"/>
      <c r="J941" s="74"/>
      <c r="M941" s="73"/>
      <c r="N941" s="74"/>
      <c r="S941" s="73"/>
      <c r="T941" s="74"/>
      <c r="U941" s="72"/>
      <c r="X941" s="73"/>
      <c r="Y941" s="74"/>
      <c r="Z941" s="72"/>
      <c r="AB941" s="73"/>
      <c r="AC941" s="74"/>
      <c r="AD941" s="72"/>
      <c r="AE941" s="73"/>
      <c r="AF941" s="74"/>
      <c r="AH941" s="73"/>
      <c r="AI941" s="74"/>
    </row>
    <row r="942" spans="1:35" ht="13.5" customHeight="1">
      <c r="A942" s="73"/>
      <c r="B942" s="74"/>
      <c r="D942" s="75"/>
      <c r="F942" s="73"/>
      <c r="G942" s="74"/>
      <c r="I942" s="73"/>
      <c r="J942" s="74"/>
      <c r="M942" s="73"/>
      <c r="N942" s="74"/>
      <c r="S942" s="73"/>
      <c r="T942" s="74"/>
      <c r="U942" s="72"/>
      <c r="X942" s="73"/>
      <c r="Y942" s="74"/>
      <c r="Z942" s="72"/>
      <c r="AB942" s="73"/>
      <c r="AC942" s="74"/>
      <c r="AD942" s="72"/>
      <c r="AE942" s="73"/>
      <c r="AF942" s="74"/>
      <c r="AH942" s="73"/>
      <c r="AI942" s="74"/>
    </row>
    <row r="943" spans="1:35" ht="13.5" customHeight="1">
      <c r="A943" s="73"/>
      <c r="B943" s="74"/>
      <c r="D943" s="75"/>
      <c r="F943" s="73"/>
      <c r="G943" s="74"/>
      <c r="I943" s="73"/>
      <c r="J943" s="74"/>
      <c r="M943" s="73"/>
      <c r="N943" s="74"/>
      <c r="S943" s="73"/>
      <c r="T943" s="74"/>
      <c r="U943" s="72"/>
      <c r="X943" s="73"/>
      <c r="Y943" s="74"/>
      <c r="Z943" s="72"/>
      <c r="AB943" s="73"/>
      <c r="AC943" s="74"/>
      <c r="AD943" s="72"/>
      <c r="AE943" s="73"/>
      <c r="AF943" s="74"/>
      <c r="AH943" s="73"/>
      <c r="AI943" s="74"/>
    </row>
    <row r="944" spans="1:35" ht="13.5" customHeight="1">
      <c r="A944" s="73"/>
      <c r="B944" s="74"/>
      <c r="D944" s="75"/>
      <c r="F944" s="73"/>
      <c r="G944" s="74"/>
      <c r="I944" s="73"/>
      <c r="J944" s="74"/>
      <c r="M944" s="73"/>
      <c r="N944" s="74"/>
      <c r="S944" s="73"/>
      <c r="T944" s="74"/>
      <c r="U944" s="72"/>
      <c r="X944" s="73"/>
      <c r="Y944" s="74"/>
      <c r="Z944" s="72"/>
      <c r="AB944" s="73"/>
      <c r="AC944" s="74"/>
      <c r="AD944" s="72"/>
      <c r="AE944" s="73"/>
      <c r="AF944" s="74"/>
      <c r="AH944" s="73"/>
      <c r="AI944" s="74"/>
    </row>
    <row r="945" spans="1:35" ht="13.5" customHeight="1">
      <c r="A945" s="73"/>
      <c r="B945" s="74"/>
      <c r="D945" s="75"/>
      <c r="F945" s="73"/>
      <c r="G945" s="74"/>
      <c r="I945" s="73"/>
      <c r="J945" s="74"/>
      <c r="M945" s="73"/>
      <c r="N945" s="74"/>
      <c r="S945" s="73"/>
      <c r="T945" s="74"/>
      <c r="U945" s="72"/>
      <c r="X945" s="73"/>
      <c r="Y945" s="74"/>
      <c r="Z945" s="72"/>
      <c r="AB945" s="73"/>
      <c r="AC945" s="74"/>
      <c r="AD945" s="72"/>
      <c r="AE945" s="73"/>
      <c r="AF945" s="74"/>
      <c r="AH945" s="73"/>
      <c r="AI945" s="74"/>
    </row>
    <row r="946" spans="1:35" ht="13.5" customHeight="1">
      <c r="A946" s="73"/>
      <c r="B946" s="74"/>
      <c r="D946" s="75"/>
      <c r="F946" s="73"/>
      <c r="G946" s="74"/>
      <c r="I946" s="73"/>
      <c r="J946" s="74"/>
      <c r="M946" s="73"/>
      <c r="N946" s="74"/>
      <c r="S946" s="73"/>
      <c r="T946" s="74"/>
      <c r="U946" s="72"/>
      <c r="X946" s="73"/>
      <c r="Y946" s="74"/>
      <c r="Z946" s="72"/>
      <c r="AB946" s="73"/>
      <c r="AC946" s="74"/>
      <c r="AD946" s="72"/>
      <c r="AE946" s="73"/>
      <c r="AF946" s="74"/>
      <c r="AH946" s="73"/>
      <c r="AI946" s="74"/>
    </row>
    <row r="947" spans="1:35" ht="13.5" customHeight="1">
      <c r="A947" s="73"/>
      <c r="B947" s="74"/>
      <c r="D947" s="75"/>
      <c r="F947" s="73"/>
      <c r="G947" s="74"/>
      <c r="I947" s="73"/>
      <c r="J947" s="74"/>
      <c r="M947" s="73"/>
      <c r="N947" s="74"/>
      <c r="S947" s="73"/>
      <c r="T947" s="74"/>
      <c r="U947" s="72"/>
      <c r="X947" s="73"/>
      <c r="Y947" s="74"/>
      <c r="Z947" s="72"/>
      <c r="AB947" s="73"/>
      <c r="AC947" s="74"/>
      <c r="AD947" s="72"/>
      <c r="AE947" s="73"/>
      <c r="AF947" s="74"/>
      <c r="AH947" s="73"/>
      <c r="AI947" s="74"/>
    </row>
    <row r="948" spans="1:35" ht="13.5" customHeight="1">
      <c r="A948" s="73"/>
      <c r="B948" s="74"/>
      <c r="D948" s="75"/>
      <c r="F948" s="73"/>
      <c r="G948" s="74"/>
      <c r="I948" s="73"/>
      <c r="J948" s="74"/>
      <c r="M948" s="73"/>
      <c r="N948" s="74"/>
      <c r="S948" s="73"/>
      <c r="T948" s="74"/>
      <c r="U948" s="72"/>
      <c r="X948" s="73"/>
      <c r="Y948" s="74"/>
      <c r="Z948" s="72"/>
      <c r="AB948" s="73"/>
      <c r="AC948" s="74"/>
      <c r="AD948" s="72"/>
      <c r="AE948" s="73"/>
      <c r="AF948" s="74"/>
      <c r="AH948" s="73"/>
      <c r="AI948" s="74"/>
    </row>
    <row r="949" spans="1:35" ht="13.5" customHeight="1">
      <c r="A949" s="73"/>
      <c r="B949" s="74"/>
      <c r="D949" s="75"/>
      <c r="F949" s="73"/>
      <c r="G949" s="74"/>
      <c r="I949" s="73"/>
      <c r="J949" s="74"/>
      <c r="M949" s="73"/>
      <c r="N949" s="74"/>
      <c r="S949" s="73"/>
      <c r="T949" s="74"/>
      <c r="U949" s="72"/>
      <c r="X949" s="73"/>
      <c r="Y949" s="74"/>
      <c r="Z949" s="72"/>
      <c r="AB949" s="73"/>
      <c r="AC949" s="74"/>
      <c r="AD949" s="72"/>
      <c r="AE949" s="73"/>
      <c r="AF949" s="74"/>
      <c r="AH949" s="73"/>
      <c r="AI949" s="74"/>
    </row>
    <row r="950" spans="1:35" ht="13.5" customHeight="1">
      <c r="A950" s="73"/>
      <c r="B950" s="74"/>
      <c r="D950" s="75"/>
      <c r="F950" s="73"/>
      <c r="G950" s="74"/>
      <c r="I950" s="73"/>
      <c r="J950" s="74"/>
      <c r="M950" s="73"/>
      <c r="N950" s="74"/>
      <c r="S950" s="73"/>
      <c r="T950" s="74"/>
      <c r="U950" s="72"/>
      <c r="X950" s="73"/>
      <c r="Y950" s="74"/>
      <c r="Z950" s="72"/>
      <c r="AB950" s="73"/>
      <c r="AC950" s="74"/>
      <c r="AD950" s="72"/>
      <c r="AE950" s="73"/>
      <c r="AF950" s="74"/>
      <c r="AH950" s="73"/>
      <c r="AI950" s="74"/>
    </row>
    <row r="951" spans="1:35" ht="13.5" customHeight="1">
      <c r="A951" s="73"/>
      <c r="B951" s="74"/>
      <c r="D951" s="75"/>
      <c r="F951" s="73"/>
      <c r="G951" s="74"/>
      <c r="I951" s="73"/>
      <c r="J951" s="74"/>
      <c r="M951" s="73"/>
      <c r="N951" s="74"/>
      <c r="S951" s="73"/>
      <c r="T951" s="74"/>
      <c r="U951" s="72"/>
      <c r="X951" s="73"/>
      <c r="Y951" s="74"/>
      <c r="Z951" s="72"/>
      <c r="AB951" s="73"/>
      <c r="AC951" s="74"/>
      <c r="AD951" s="72"/>
      <c r="AE951" s="73"/>
      <c r="AF951" s="74"/>
      <c r="AH951" s="73"/>
      <c r="AI951" s="74"/>
    </row>
    <row r="952" spans="1:35" ht="13.5" customHeight="1">
      <c r="A952" s="73"/>
      <c r="B952" s="74"/>
      <c r="D952" s="75"/>
      <c r="F952" s="73"/>
      <c r="G952" s="74"/>
      <c r="I952" s="73"/>
      <c r="J952" s="74"/>
      <c r="M952" s="73"/>
      <c r="N952" s="74"/>
      <c r="S952" s="73"/>
      <c r="T952" s="74"/>
      <c r="U952" s="72"/>
      <c r="X952" s="73"/>
      <c r="Y952" s="74"/>
      <c r="Z952" s="72"/>
      <c r="AB952" s="73"/>
      <c r="AC952" s="74"/>
      <c r="AD952" s="72"/>
      <c r="AE952" s="73"/>
      <c r="AF952" s="74"/>
      <c r="AH952" s="73"/>
      <c r="AI952" s="74"/>
    </row>
    <row r="953" spans="1:35" ht="13.5" customHeight="1">
      <c r="A953" s="73"/>
      <c r="B953" s="74"/>
      <c r="D953" s="75"/>
      <c r="F953" s="73"/>
      <c r="G953" s="74"/>
      <c r="I953" s="73"/>
      <c r="J953" s="74"/>
      <c r="M953" s="73"/>
      <c r="N953" s="74"/>
      <c r="S953" s="73"/>
      <c r="T953" s="74"/>
      <c r="U953" s="72"/>
      <c r="X953" s="73"/>
      <c r="Y953" s="74"/>
      <c r="Z953" s="72"/>
      <c r="AB953" s="73"/>
      <c r="AC953" s="74"/>
      <c r="AD953" s="72"/>
      <c r="AE953" s="73"/>
      <c r="AF953" s="74"/>
      <c r="AH953" s="73"/>
      <c r="AI953" s="74"/>
    </row>
    <row r="954" spans="1:35" ht="13.5" customHeight="1">
      <c r="A954" s="73"/>
      <c r="B954" s="74"/>
      <c r="D954" s="75"/>
      <c r="F954" s="73"/>
      <c r="G954" s="74"/>
      <c r="I954" s="73"/>
      <c r="J954" s="74"/>
      <c r="M954" s="73"/>
      <c r="N954" s="74"/>
      <c r="S954" s="73"/>
      <c r="T954" s="74"/>
      <c r="U954" s="72"/>
      <c r="X954" s="73"/>
      <c r="Y954" s="74"/>
      <c r="Z954" s="72"/>
      <c r="AB954" s="73"/>
      <c r="AC954" s="74"/>
      <c r="AD954" s="72"/>
      <c r="AE954" s="73"/>
      <c r="AF954" s="74"/>
      <c r="AH954" s="73"/>
      <c r="AI954" s="74"/>
    </row>
    <row r="955" spans="1:35" ht="13.5" customHeight="1">
      <c r="A955" s="73"/>
      <c r="B955" s="74"/>
      <c r="D955" s="75"/>
      <c r="F955" s="73"/>
      <c r="G955" s="74"/>
      <c r="I955" s="73"/>
      <c r="J955" s="74"/>
      <c r="M955" s="73"/>
      <c r="N955" s="74"/>
      <c r="S955" s="73"/>
      <c r="T955" s="74"/>
      <c r="U955" s="72"/>
      <c r="X955" s="73"/>
      <c r="Y955" s="74"/>
      <c r="Z955" s="72"/>
      <c r="AB955" s="73"/>
      <c r="AC955" s="74"/>
      <c r="AD955" s="72"/>
      <c r="AE955" s="73"/>
      <c r="AF955" s="74"/>
      <c r="AH955" s="73"/>
      <c r="AI955" s="74"/>
    </row>
    <row r="956" spans="1:35" ht="13.5" customHeight="1">
      <c r="A956" s="73"/>
      <c r="B956" s="74"/>
      <c r="D956" s="75"/>
      <c r="F956" s="73"/>
      <c r="G956" s="74"/>
      <c r="I956" s="73"/>
      <c r="J956" s="74"/>
      <c r="M956" s="73"/>
      <c r="N956" s="74"/>
      <c r="S956" s="73"/>
      <c r="T956" s="74"/>
      <c r="U956" s="72"/>
      <c r="X956" s="73"/>
      <c r="Y956" s="74"/>
      <c r="Z956" s="72"/>
      <c r="AB956" s="73"/>
      <c r="AC956" s="74"/>
      <c r="AD956" s="72"/>
      <c r="AE956" s="73"/>
      <c r="AF956" s="74"/>
      <c r="AH956" s="73"/>
      <c r="AI956" s="74"/>
    </row>
    <row r="957" spans="1:35" ht="13.5" customHeight="1">
      <c r="A957" s="73"/>
      <c r="B957" s="74"/>
      <c r="D957" s="75"/>
      <c r="F957" s="73"/>
      <c r="G957" s="74"/>
      <c r="I957" s="73"/>
      <c r="J957" s="74"/>
      <c r="M957" s="73"/>
      <c r="N957" s="74"/>
      <c r="S957" s="73"/>
      <c r="T957" s="74"/>
      <c r="U957" s="72"/>
      <c r="X957" s="73"/>
      <c r="Y957" s="74"/>
      <c r="Z957" s="72"/>
      <c r="AB957" s="73"/>
      <c r="AC957" s="74"/>
      <c r="AD957" s="72"/>
      <c r="AE957" s="73"/>
      <c r="AF957" s="74"/>
      <c r="AH957" s="73"/>
      <c r="AI957" s="74"/>
    </row>
    <row r="958" spans="1:35" ht="13.5" customHeight="1">
      <c r="A958" s="73"/>
      <c r="B958" s="74"/>
      <c r="D958" s="75"/>
      <c r="F958" s="73"/>
      <c r="G958" s="74"/>
      <c r="I958" s="73"/>
      <c r="J958" s="74"/>
      <c r="M958" s="73"/>
      <c r="N958" s="74"/>
      <c r="S958" s="73"/>
      <c r="T958" s="74"/>
      <c r="U958" s="72"/>
      <c r="X958" s="73"/>
      <c r="Y958" s="74"/>
      <c r="Z958" s="72"/>
      <c r="AB958" s="73"/>
      <c r="AC958" s="74"/>
      <c r="AD958" s="72"/>
      <c r="AE958" s="73"/>
      <c r="AF958" s="74"/>
      <c r="AH958" s="73"/>
      <c r="AI958" s="74"/>
    </row>
    <row r="959" spans="1:35" ht="13.5" customHeight="1">
      <c r="A959" s="73"/>
      <c r="B959" s="74"/>
      <c r="D959" s="75"/>
      <c r="F959" s="73"/>
      <c r="G959" s="74"/>
      <c r="I959" s="73"/>
      <c r="J959" s="74"/>
      <c r="M959" s="73"/>
      <c r="N959" s="74"/>
      <c r="S959" s="73"/>
      <c r="T959" s="74"/>
      <c r="U959" s="72"/>
      <c r="X959" s="73"/>
      <c r="Y959" s="74"/>
      <c r="Z959" s="72"/>
      <c r="AB959" s="73"/>
      <c r="AC959" s="74"/>
      <c r="AD959" s="72"/>
      <c r="AE959" s="73"/>
      <c r="AF959" s="74"/>
      <c r="AH959" s="73"/>
      <c r="AI959" s="74"/>
    </row>
    <row r="960" spans="1:35" ht="13.5" customHeight="1">
      <c r="A960" s="73"/>
      <c r="B960" s="74"/>
      <c r="D960" s="75"/>
      <c r="F960" s="73"/>
      <c r="G960" s="74"/>
      <c r="I960" s="73"/>
      <c r="J960" s="74"/>
      <c r="M960" s="73"/>
      <c r="N960" s="74"/>
      <c r="S960" s="73"/>
      <c r="T960" s="74"/>
      <c r="U960" s="72"/>
      <c r="X960" s="73"/>
      <c r="Y960" s="74"/>
      <c r="Z960" s="72"/>
      <c r="AB960" s="73"/>
      <c r="AC960" s="74"/>
      <c r="AD960" s="72"/>
      <c r="AE960" s="73"/>
      <c r="AF960" s="74"/>
      <c r="AH960" s="73"/>
      <c r="AI960" s="74"/>
    </row>
    <row r="961" spans="1:35" ht="13.5" customHeight="1">
      <c r="A961" s="73"/>
      <c r="B961" s="74"/>
      <c r="D961" s="75"/>
      <c r="F961" s="73"/>
      <c r="G961" s="74"/>
      <c r="I961" s="73"/>
      <c r="J961" s="74"/>
      <c r="M961" s="73"/>
      <c r="N961" s="74"/>
      <c r="S961" s="73"/>
      <c r="T961" s="74"/>
      <c r="U961" s="72"/>
      <c r="X961" s="73"/>
      <c r="Y961" s="74"/>
      <c r="Z961" s="72"/>
      <c r="AB961" s="73"/>
      <c r="AC961" s="74"/>
      <c r="AD961" s="72"/>
      <c r="AE961" s="73"/>
      <c r="AF961" s="74"/>
      <c r="AH961" s="73"/>
      <c r="AI961" s="74"/>
    </row>
    <row r="962" spans="1:35" ht="13.5" customHeight="1">
      <c r="A962" s="73"/>
      <c r="B962" s="74"/>
      <c r="D962" s="75"/>
      <c r="F962" s="73"/>
      <c r="G962" s="74"/>
      <c r="I962" s="73"/>
      <c r="J962" s="74"/>
      <c r="M962" s="73"/>
      <c r="N962" s="74"/>
      <c r="S962" s="73"/>
      <c r="T962" s="74"/>
      <c r="U962" s="72"/>
      <c r="X962" s="73"/>
      <c r="Y962" s="74"/>
      <c r="Z962" s="72"/>
      <c r="AB962" s="73"/>
      <c r="AC962" s="74"/>
      <c r="AD962" s="72"/>
      <c r="AE962" s="73"/>
      <c r="AF962" s="74"/>
      <c r="AH962" s="73"/>
      <c r="AI962" s="74"/>
    </row>
    <row r="963" spans="1:35" ht="13.5" customHeight="1">
      <c r="A963" s="73"/>
      <c r="B963" s="74"/>
      <c r="D963" s="75"/>
      <c r="F963" s="73"/>
      <c r="G963" s="74"/>
      <c r="I963" s="73"/>
      <c r="J963" s="74"/>
      <c r="M963" s="73"/>
      <c r="N963" s="74"/>
      <c r="S963" s="73"/>
      <c r="T963" s="74"/>
      <c r="U963" s="72"/>
      <c r="X963" s="73"/>
      <c r="Y963" s="74"/>
      <c r="Z963" s="72"/>
      <c r="AB963" s="73"/>
      <c r="AC963" s="74"/>
      <c r="AD963" s="72"/>
      <c r="AE963" s="73"/>
      <c r="AF963" s="74"/>
      <c r="AH963" s="73"/>
      <c r="AI963" s="74"/>
    </row>
    <row r="964" spans="1:35" ht="13.5" customHeight="1">
      <c r="A964" s="73"/>
      <c r="B964" s="74"/>
      <c r="D964" s="75"/>
      <c r="F964" s="73"/>
      <c r="G964" s="74"/>
      <c r="I964" s="73"/>
      <c r="J964" s="74"/>
      <c r="M964" s="73"/>
      <c r="N964" s="74"/>
      <c r="S964" s="73"/>
      <c r="T964" s="74"/>
      <c r="U964" s="72"/>
      <c r="X964" s="73"/>
      <c r="Y964" s="74"/>
      <c r="Z964" s="72"/>
      <c r="AB964" s="73"/>
      <c r="AC964" s="74"/>
      <c r="AD964" s="72"/>
      <c r="AE964" s="73"/>
      <c r="AF964" s="74"/>
      <c r="AH964" s="73"/>
      <c r="AI964" s="74"/>
    </row>
    <row r="965" spans="1:35" ht="13.5" customHeight="1">
      <c r="A965" s="73"/>
      <c r="B965" s="74"/>
      <c r="D965" s="75"/>
      <c r="F965" s="73"/>
      <c r="G965" s="74"/>
      <c r="I965" s="73"/>
      <c r="J965" s="74"/>
      <c r="M965" s="73"/>
      <c r="N965" s="74"/>
      <c r="S965" s="73"/>
      <c r="T965" s="74"/>
      <c r="U965" s="72"/>
      <c r="X965" s="73"/>
      <c r="Y965" s="74"/>
      <c r="Z965" s="72"/>
      <c r="AB965" s="73"/>
      <c r="AC965" s="74"/>
      <c r="AD965" s="72"/>
      <c r="AE965" s="73"/>
      <c r="AF965" s="74"/>
      <c r="AH965" s="73"/>
      <c r="AI965" s="74"/>
    </row>
    <row r="966" spans="1:35" ht="13.5" customHeight="1">
      <c r="A966" s="73"/>
      <c r="B966" s="74"/>
      <c r="D966" s="75"/>
      <c r="F966" s="73"/>
      <c r="G966" s="74"/>
      <c r="I966" s="73"/>
      <c r="J966" s="74"/>
      <c r="M966" s="73"/>
      <c r="N966" s="74"/>
      <c r="S966" s="73"/>
      <c r="T966" s="74"/>
      <c r="U966" s="72"/>
      <c r="X966" s="73"/>
      <c r="Y966" s="74"/>
      <c r="Z966" s="72"/>
      <c r="AB966" s="73"/>
      <c r="AC966" s="74"/>
      <c r="AD966" s="72"/>
      <c r="AE966" s="73"/>
      <c r="AF966" s="74"/>
      <c r="AH966" s="73"/>
      <c r="AI966" s="74"/>
    </row>
    <row r="967" spans="1:35" ht="13.5" customHeight="1">
      <c r="A967" s="73"/>
      <c r="B967" s="74"/>
      <c r="D967" s="75"/>
      <c r="F967" s="73"/>
      <c r="G967" s="74"/>
      <c r="I967" s="73"/>
      <c r="J967" s="74"/>
      <c r="M967" s="73"/>
      <c r="N967" s="74"/>
      <c r="S967" s="73"/>
      <c r="T967" s="74"/>
      <c r="U967" s="72"/>
      <c r="X967" s="73"/>
      <c r="Y967" s="74"/>
      <c r="Z967" s="72"/>
      <c r="AB967" s="73"/>
      <c r="AC967" s="74"/>
      <c r="AD967" s="72"/>
      <c r="AE967" s="73"/>
      <c r="AF967" s="74"/>
      <c r="AH967" s="73"/>
      <c r="AI967" s="74"/>
    </row>
    <row r="968" spans="1:35" ht="13.5" customHeight="1">
      <c r="A968" s="73"/>
      <c r="B968" s="74"/>
      <c r="D968" s="75"/>
      <c r="F968" s="73"/>
      <c r="G968" s="74"/>
      <c r="I968" s="73"/>
      <c r="J968" s="74"/>
      <c r="M968" s="73"/>
      <c r="N968" s="74"/>
      <c r="S968" s="73"/>
      <c r="T968" s="74"/>
      <c r="U968" s="72"/>
      <c r="X968" s="73"/>
      <c r="Y968" s="74"/>
      <c r="Z968" s="72"/>
      <c r="AB968" s="73"/>
      <c r="AC968" s="74"/>
      <c r="AD968" s="72"/>
      <c r="AE968" s="73"/>
      <c r="AF968" s="74"/>
      <c r="AH968" s="73"/>
      <c r="AI968" s="74"/>
    </row>
    <row r="969" spans="1:35" ht="13.5" customHeight="1">
      <c r="A969" s="73"/>
      <c r="B969" s="74"/>
      <c r="D969" s="75"/>
      <c r="F969" s="73"/>
      <c r="G969" s="74"/>
      <c r="I969" s="73"/>
      <c r="J969" s="74"/>
      <c r="M969" s="73"/>
      <c r="N969" s="74"/>
      <c r="S969" s="73"/>
      <c r="T969" s="74"/>
      <c r="U969" s="72"/>
      <c r="X969" s="73"/>
      <c r="Y969" s="74"/>
      <c r="Z969" s="72"/>
      <c r="AB969" s="73"/>
      <c r="AC969" s="74"/>
      <c r="AD969" s="72"/>
      <c r="AE969" s="73"/>
      <c r="AF969" s="74"/>
      <c r="AH969" s="73"/>
      <c r="AI969" s="74"/>
    </row>
    <row r="970" spans="1:35" ht="13.5" customHeight="1">
      <c r="A970" s="73"/>
      <c r="B970" s="74"/>
      <c r="D970" s="75"/>
      <c r="F970" s="73"/>
      <c r="G970" s="74"/>
      <c r="I970" s="73"/>
      <c r="J970" s="74"/>
      <c r="M970" s="73"/>
      <c r="N970" s="74"/>
      <c r="S970" s="73"/>
      <c r="T970" s="74"/>
      <c r="U970" s="72"/>
      <c r="X970" s="73"/>
      <c r="Y970" s="74"/>
      <c r="Z970" s="72"/>
      <c r="AB970" s="73"/>
      <c r="AC970" s="74"/>
      <c r="AD970" s="72"/>
      <c r="AE970" s="73"/>
      <c r="AF970" s="74"/>
      <c r="AH970" s="73"/>
      <c r="AI970" s="74"/>
    </row>
    <row r="971" spans="1:35" ht="13.5" customHeight="1">
      <c r="A971" s="73"/>
      <c r="B971" s="74"/>
      <c r="D971" s="75"/>
      <c r="F971" s="73"/>
      <c r="G971" s="74"/>
      <c r="I971" s="73"/>
      <c r="J971" s="74"/>
      <c r="M971" s="73"/>
      <c r="N971" s="74"/>
      <c r="S971" s="73"/>
      <c r="T971" s="74"/>
      <c r="U971" s="72"/>
      <c r="X971" s="73"/>
      <c r="Y971" s="74"/>
      <c r="Z971" s="72"/>
      <c r="AB971" s="73"/>
      <c r="AC971" s="74"/>
      <c r="AD971" s="72"/>
      <c r="AE971" s="73"/>
      <c r="AF971" s="74"/>
      <c r="AH971" s="73"/>
      <c r="AI971" s="74"/>
    </row>
    <row r="972" spans="1:35" ht="13.5" customHeight="1">
      <c r="A972" s="73"/>
      <c r="B972" s="74"/>
      <c r="D972" s="75"/>
      <c r="F972" s="73"/>
      <c r="G972" s="74"/>
      <c r="I972" s="73"/>
      <c r="J972" s="74"/>
      <c r="M972" s="73"/>
      <c r="N972" s="74"/>
      <c r="S972" s="73"/>
      <c r="T972" s="74"/>
      <c r="U972" s="72"/>
      <c r="X972" s="73"/>
      <c r="Y972" s="74"/>
      <c r="Z972" s="72"/>
      <c r="AB972" s="73"/>
      <c r="AC972" s="74"/>
      <c r="AD972" s="72"/>
      <c r="AE972" s="73"/>
      <c r="AF972" s="74"/>
      <c r="AH972" s="73"/>
      <c r="AI972" s="74"/>
    </row>
    <row r="973" spans="1:35" ht="13.5" customHeight="1">
      <c r="A973" s="73"/>
      <c r="B973" s="74"/>
      <c r="D973" s="75"/>
      <c r="F973" s="73"/>
      <c r="G973" s="74"/>
      <c r="I973" s="73"/>
      <c r="J973" s="74"/>
      <c r="M973" s="73"/>
      <c r="N973" s="74"/>
      <c r="S973" s="73"/>
      <c r="T973" s="74"/>
      <c r="U973" s="72"/>
      <c r="X973" s="73"/>
      <c r="Y973" s="74"/>
      <c r="Z973" s="72"/>
      <c r="AB973" s="73"/>
      <c r="AC973" s="74"/>
      <c r="AD973" s="72"/>
      <c r="AE973" s="73"/>
      <c r="AF973" s="74"/>
      <c r="AH973" s="73"/>
      <c r="AI973" s="74"/>
    </row>
    <row r="974" spans="1:35" ht="13.5" customHeight="1">
      <c r="A974" s="73"/>
      <c r="B974" s="74"/>
      <c r="D974" s="75"/>
      <c r="F974" s="73"/>
      <c r="G974" s="74"/>
      <c r="I974" s="73"/>
      <c r="J974" s="74"/>
      <c r="M974" s="73"/>
      <c r="N974" s="74"/>
      <c r="S974" s="73"/>
      <c r="T974" s="74"/>
      <c r="U974" s="72"/>
      <c r="X974" s="73"/>
      <c r="Y974" s="74"/>
      <c r="Z974" s="72"/>
      <c r="AB974" s="73"/>
      <c r="AC974" s="74"/>
      <c r="AD974" s="72"/>
      <c r="AE974" s="73"/>
      <c r="AF974" s="74"/>
      <c r="AH974" s="73"/>
      <c r="AI974" s="74"/>
    </row>
    <row r="975" spans="1:35" ht="13.5" customHeight="1">
      <c r="A975" s="73"/>
      <c r="B975" s="74"/>
      <c r="D975" s="75"/>
      <c r="F975" s="73"/>
      <c r="G975" s="74"/>
      <c r="I975" s="73"/>
      <c r="J975" s="74"/>
      <c r="M975" s="73"/>
      <c r="N975" s="74"/>
      <c r="S975" s="73"/>
      <c r="T975" s="74"/>
      <c r="U975" s="72"/>
      <c r="X975" s="73"/>
      <c r="Y975" s="74"/>
      <c r="Z975" s="72"/>
      <c r="AB975" s="73"/>
      <c r="AC975" s="74"/>
      <c r="AD975" s="72"/>
      <c r="AE975" s="73"/>
      <c r="AF975" s="74"/>
      <c r="AH975" s="73"/>
      <c r="AI975" s="74"/>
    </row>
    <row r="976" spans="1:35" ht="13.5" customHeight="1">
      <c r="A976" s="73"/>
      <c r="B976" s="74"/>
      <c r="D976" s="75"/>
      <c r="F976" s="73"/>
      <c r="G976" s="74"/>
      <c r="I976" s="73"/>
      <c r="J976" s="74"/>
      <c r="M976" s="73"/>
      <c r="N976" s="74"/>
      <c r="S976" s="73"/>
      <c r="T976" s="74"/>
      <c r="U976" s="72"/>
      <c r="X976" s="73"/>
      <c r="Y976" s="74"/>
      <c r="Z976" s="72"/>
      <c r="AB976" s="73"/>
      <c r="AC976" s="74"/>
      <c r="AD976" s="72"/>
      <c r="AE976" s="73"/>
      <c r="AF976" s="74"/>
      <c r="AH976" s="73"/>
      <c r="AI976" s="74"/>
    </row>
    <row r="977" spans="1:35" ht="13.5" customHeight="1">
      <c r="A977" s="73"/>
      <c r="B977" s="74"/>
      <c r="D977" s="75"/>
      <c r="F977" s="73"/>
      <c r="G977" s="74"/>
      <c r="I977" s="73"/>
      <c r="J977" s="74"/>
      <c r="M977" s="73"/>
      <c r="N977" s="74"/>
      <c r="S977" s="73"/>
      <c r="T977" s="74"/>
      <c r="U977" s="72"/>
      <c r="X977" s="73"/>
      <c r="Y977" s="74"/>
      <c r="Z977" s="72"/>
      <c r="AB977" s="73"/>
      <c r="AC977" s="74"/>
      <c r="AD977" s="72"/>
      <c r="AE977" s="73"/>
      <c r="AF977" s="74"/>
      <c r="AH977" s="73"/>
      <c r="AI977" s="74"/>
    </row>
    <row r="978" spans="1:35" ht="13.5" customHeight="1">
      <c r="A978" s="73"/>
      <c r="B978" s="74"/>
      <c r="D978" s="75"/>
      <c r="F978" s="73"/>
      <c r="G978" s="74"/>
      <c r="I978" s="73"/>
      <c r="J978" s="74"/>
      <c r="M978" s="73"/>
      <c r="N978" s="74"/>
      <c r="S978" s="73"/>
      <c r="T978" s="74"/>
      <c r="U978" s="72"/>
      <c r="X978" s="73"/>
      <c r="Y978" s="74"/>
      <c r="Z978" s="72"/>
      <c r="AB978" s="73"/>
      <c r="AC978" s="74"/>
      <c r="AD978" s="72"/>
      <c r="AE978" s="73"/>
      <c r="AF978" s="74"/>
      <c r="AH978" s="73"/>
      <c r="AI978" s="74"/>
    </row>
    <row r="979" spans="1:35" ht="13.5" customHeight="1">
      <c r="A979" s="73"/>
      <c r="B979" s="74"/>
      <c r="D979" s="75"/>
      <c r="F979" s="73"/>
      <c r="G979" s="74"/>
      <c r="I979" s="73"/>
      <c r="J979" s="74"/>
      <c r="M979" s="73"/>
      <c r="N979" s="74"/>
      <c r="S979" s="73"/>
      <c r="T979" s="74"/>
      <c r="U979" s="72"/>
      <c r="X979" s="73"/>
      <c r="Y979" s="74"/>
      <c r="Z979" s="72"/>
      <c r="AB979" s="73"/>
      <c r="AC979" s="74"/>
      <c r="AD979" s="72"/>
      <c r="AE979" s="73"/>
      <c r="AF979" s="74"/>
      <c r="AH979" s="73"/>
      <c r="AI979" s="74"/>
    </row>
    <row r="980" spans="1:35" ht="13.5" customHeight="1">
      <c r="A980" s="73"/>
      <c r="B980" s="74"/>
      <c r="D980" s="75"/>
      <c r="F980" s="73"/>
      <c r="G980" s="74"/>
      <c r="I980" s="73"/>
      <c r="J980" s="74"/>
      <c r="M980" s="73"/>
      <c r="N980" s="74"/>
      <c r="S980" s="73"/>
      <c r="T980" s="74"/>
      <c r="U980" s="72"/>
      <c r="X980" s="73"/>
      <c r="Y980" s="74"/>
      <c r="Z980" s="72"/>
      <c r="AB980" s="73"/>
      <c r="AC980" s="74"/>
      <c r="AD980" s="72"/>
      <c r="AE980" s="73"/>
      <c r="AF980" s="74"/>
      <c r="AH980" s="73"/>
      <c r="AI980" s="74"/>
    </row>
    <row r="981" spans="1:35" ht="13.5" customHeight="1">
      <c r="A981" s="73"/>
      <c r="B981" s="74"/>
      <c r="D981" s="75"/>
      <c r="F981" s="73"/>
      <c r="G981" s="74"/>
      <c r="I981" s="73"/>
      <c r="J981" s="74"/>
      <c r="M981" s="73"/>
      <c r="N981" s="74"/>
      <c r="S981" s="73"/>
      <c r="T981" s="74"/>
      <c r="U981" s="72"/>
      <c r="X981" s="73"/>
      <c r="Y981" s="74"/>
      <c r="Z981" s="72"/>
      <c r="AB981" s="73"/>
      <c r="AC981" s="74"/>
      <c r="AD981" s="72"/>
      <c r="AE981" s="73"/>
      <c r="AF981" s="74"/>
      <c r="AH981" s="73"/>
      <c r="AI981" s="74"/>
    </row>
    <row r="982" spans="1:35" ht="13.5" customHeight="1">
      <c r="A982" s="73"/>
      <c r="B982" s="74"/>
      <c r="D982" s="75"/>
      <c r="F982" s="73"/>
      <c r="G982" s="74"/>
      <c r="I982" s="73"/>
      <c r="J982" s="74"/>
      <c r="M982" s="73"/>
      <c r="N982" s="74"/>
      <c r="S982" s="73"/>
      <c r="T982" s="74"/>
      <c r="U982" s="72"/>
      <c r="X982" s="73"/>
      <c r="Y982" s="74"/>
      <c r="Z982" s="72"/>
      <c r="AB982" s="73"/>
      <c r="AC982" s="74"/>
      <c r="AD982" s="72"/>
      <c r="AE982" s="73"/>
      <c r="AF982" s="74"/>
      <c r="AH982" s="73"/>
      <c r="AI982" s="74"/>
    </row>
    <row r="983" spans="1:35" ht="13.5" customHeight="1">
      <c r="A983" s="73"/>
      <c r="B983" s="74"/>
      <c r="D983" s="75"/>
      <c r="F983" s="73"/>
      <c r="G983" s="74"/>
      <c r="I983" s="73"/>
      <c r="J983" s="74"/>
      <c r="M983" s="73"/>
      <c r="N983" s="74"/>
      <c r="S983" s="73"/>
      <c r="T983" s="74"/>
      <c r="U983" s="72"/>
      <c r="X983" s="73"/>
      <c r="Y983" s="74"/>
      <c r="Z983" s="72"/>
      <c r="AB983" s="73"/>
      <c r="AC983" s="74"/>
      <c r="AD983" s="72"/>
      <c r="AE983" s="73"/>
      <c r="AF983" s="74"/>
      <c r="AH983" s="73"/>
      <c r="AI983" s="74"/>
    </row>
    <row r="984" spans="1:35" ht="13.5" customHeight="1">
      <c r="A984" s="73"/>
      <c r="B984" s="74"/>
      <c r="D984" s="75"/>
      <c r="F984" s="73"/>
      <c r="G984" s="74"/>
      <c r="I984" s="73"/>
      <c r="J984" s="74"/>
      <c r="M984" s="73"/>
      <c r="N984" s="74"/>
      <c r="S984" s="73"/>
      <c r="T984" s="74"/>
      <c r="U984" s="72"/>
      <c r="X984" s="73"/>
      <c r="Y984" s="74"/>
      <c r="Z984" s="72"/>
      <c r="AB984" s="73"/>
      <c r="AC984" s="74"/>
      <c r="AD984" s="72"/>
      <c r="AE984" s="73"/>
      <c r="AF984" s="74"/>
      <c r="AH984" s="73"/>
      <c r="AI984" s="74"/>
    </row>
    <row r="985" spans="1:35" ht="13.5" customHeight="1">
      <c r="A985" s="73"/>
      <c r="B985" s="74"/>
      <c r="D985" s="75"/>
      <c r="F985" s="73"/>
      <c r="G985" s="74"/>
      <c r="I985" s="73"/>
      <c r="J985" s="74"/>
      <c r="M985" s="73"/>
      <c r="N985" s="74"/>
      <c r="S985" s="73"/>
      <c r="T985" s="74"/>
      <c r="U985" s="72"/>
      <c r="X985" s="73"/>
      <c r="Y985" s="74"/>
      <c r="Z985" s="72"/>
      <c r="AB985" s="73"/>
      <c r="AC985" s="74"/>
      <c r="AD985" s="72"/>
      <c r="AE985" s="73"/>
      <c r="AF985" s="74"/>
      <c r="AH985" s="73"/>
      <c r="AI985" s="74"/>
    </row>
    <row r="986" spans="1:35" ht="13.5" customHeight="1">
      <c r="A986" s="73"/>
      <c r="B986" s="74"/>
      <c r="D986" s="75"/>
      <c r="F986" s="73"/>
      <c r="G986" s="74"/>
      <c r="I986" s="73"/>
      <c r="J986" s="74"/>
      <c r="M986" s="73"/>
      <c r="N986" s="74"/>
      <c r="S986" s="73"/>
      <c r="T986" s="74"/>
      <c r="U986" s="72"/>
      <c r="X986" s="73"/>
      <c r="Y986" s="74"/>
      <c r="Z986" s="72"/>
      <c r="AB986" s="73"/>
      <c r="AC986" s="74"/>
      <c r="AD986" s="72"/>
      <c r="AE986" s="73"/>
      <c r="AF986" s="74"/>
      <c r="AH986" s="73"/>
      <c r="AI986" s="74"/>
    </row>
    <row r="987" spans="1:35" ht="13.5" customHeight="1">
      <c r="A987" s="73"/>
      <c r="B987" s="74"/>
      <c r="D987" s="75"/>
      <c r="F987" s="73"/>
      <c r="G987" s="74"/>
      <c r="I987" s="73"/>
      <c r="J987" s="74"/>
      <c r="M987" s="73"/>
      <c r="N987" s="74"/>
      <c r="S987" s="73"/>
      <c r="T987" s="74"/>
      <c r="U987" s="72"/>
      <c r="X987" s="73"/>
      <c r="Y987" s="74"/>
      <c r="Z987" s="72"/>
      <c r="AB987" s="73"/>
      <c r="AC987" s="74"/>
      <c r="AD987" s="72"/>
      <c r="AE987" s="73"/>
      <c r="AF987" s="74"/>
      <c r="AH987" s="73"/>
      <c r="AI987" s="74"/>
    </row>
    <row r="988" spans="1:35" ht="13.5" customHeight="1">
      <c r="A988" s="73"/>
      <c r="B988" s="74"/>
      <c r="D988" s="75"/>
      <c r="F988" s="73"/>
      <c r="G988" s="74"/>
      <c r="I988" s="73"/>
      <c r="J988" s="74"/>
      <c r="M988" s="73"/>
      <c r="N988" s="74"/>
      <c r="S988" s="73"/>
      <c r="T988" s="74"/>
      <c r="U988" s="72"/>
      <c r="X988" s="73"/>
      <c r="Y988" s="74"/>
      <c r="Z988" s="72"/>
      <c r="AB988" s="73"/>
      <c r="AC988" s="74"/>
      <c r="AD988" s="72"/>
      <c r="AE988" s="73"/>
      <c r="AF988" s="74"/>
      <c r="AH988" s="73"/>
      <c r="AI988" s="74"/>
    </row>
    <row r="989" spans="1:35" ht="13.5" customHeight="1">
      <c r="A989" s="73"/>
      <c r="B989" s="74"/>
      <c r="D989" s="75"/>
      <c r="F989" s="73"/>
      <c r="G989" s="74"/>
      <c r="I989" s="73"/>
      <c r="J989" s="74"/>
      <c r="M989" s="73"/>
      <c r="N989" s="74"/>
      <c r="S989" s="73"/>
      <c r="T989" s="74"/>
      <c r="U989" s="72"/>
      <c r="X989" s="73"/>
      <c r="Y989" s="74"/>
      <c r="Z989" s="72"/>
      <c r="AB989" s="73"/>
      <c r="AC989" s="74"/>
      <c r="AD989" s="72"/>
      <c r="AE989" s="73"/>
      <c r="AF989" s="74"/>
      <c r="AH989" s="73"/>
      <c r="AI989" s="74"/>
    </row>
    <row r="990" spans="1:35" ht="13.5" customHeight="1">
      <c r="A990" s="73"/>
      <c r="B990" s="74"/>
      <c r="D990" s="75"/>
      <c r="F990" s="73"/>
      <c r="G990" s="74"/>
      <c r="I990" s="73"/>
      <c r="J990" s="74"/>
      <c r="M990" s="73"/>
      <c r="N990" s="74"/>
      <c r="S990" s="73"/>
      <c r="T990" s="74"/>
      <c r="U990" s="72"/>
      <c r="X990" s="73"/>
      <c r="Y990" s="74"/>
      <c r="Z990" s="72"/>
      <c r="AB990" s="73"/>
      <c r="AC990" s="74"/>
      <c r="AD990" s="72"/>
      <c r="AE990" s="73"/>
      <c r="AF990" s="74"/>
      <c r="AH990" s="73"/>
      <c r="AI990" s="74"/>
    </row>
    <row r="991" spans="1:35" ht="13.5" customHeight="1">
      <c r="A991" s="73"/>
      <c r="B991" s="74"/>
      <c r="D991" s="75"/>
      <c r="F991" s="73"/>
      <c r="G991" s="74"/>
      <c r="I991" s="73"/>
      <c r="J991" s="74"/>
      <c r="M991" s="73"/>
      <c r="N991" s="74"/>
      <c r="S991" s="73"/>
      <c r="T991" s="74"/>
      <c r="U991" s="72"/>
      <c r="X991" s="73"/>
      <c r="Y991" s="74"/>
      <c r="Z991" s="72"/>
      <c r="AB991" s="73"/>
      <c r="AC991" s="74"/>
      <c r="AD991" s="72"/>
      <c r="AE991" s="73"/>
      <c r="AF991" s="74"/>
      <c r="AH991" s="73"/>
      <c r="AI991" s="74"/>
    </row>
    <row r="992" spans="1:35" ht="13.5" customHeight="1">
      <c r="A992" s="73"/>
      <c r="B992" s="74"/>
      <c r="D992" s="75"/>
      <c r="F992" s="73"/>
      <c r="G992" s="74"/>
      <c r="I992" s="73"/>
      <c r="J992" s="74"/>
      <c r="M992" s="73"/>
      <c r="N992" s="74"/>
      <c r="S992" s="73"/>
      <c r="T992" s="74"/>
      <c r="U992" s="72"/>
      <c r="X992" s="73"/>
      <c r="Y992" s="74"/>
      <c r="Z992" s="72"/>
      <c r="AB992" s="73"/>
      <c r="AC992" s="74"/>
      <c r="AD992" s="72"/>
      <c r="AE992" s="73"/>
      <c r="AF992" s="74"/>
      <c r="AH992" s="73"/>
      <c r="AI992" s="74"/>
    </row>
    <row r="993" spans="1:35" ht="13.5" customHeight="1">
      <c r="A993" s="73"/>
      <c r="B993" s="74"/>
      <c r="D993" s="75"/>
      <c r="F993" s="73"/>
      <c r="G993" s="74"/>
      <c r="I993" s="73"/>
      <c r="J993" s="74"/>
      <c r="M993" s="73"/>
      <c r="N993" s="74"/>
      <c r="S993" s="73"/>
      <c r="T993" s="74"/>
      <c r="U993" s="72"/>
      <c r="X993" s="73"/>
      <c r="Y993" s="74"/>
      <c r="Z993" s="72"/>
      <c r="AB993" s="73"/>
      <c r="AC993" s="74"/>
      <c r="AD993" s="72"/>
      <c r="AE993" s="73"/>
      <c r="AF993" s="74"/>
      <c r="AH993" s="73"/>
      <c r="AI993" s="74"/>
    </row>
    <row r="994" spans="1:35" ht="13.5" customHeight="1">
      <c r="A994" s="73"/>
      <c r="B994" s="74"/>
      <c r="D994" s="75"/>
      <c r="F994" s="73"/>
      <c r="G994" s="74"/>
      <c r="I994" s="73"/>
      <c r="J994" s="74"/>
      <c r="M994" s="73"/>
      <c r="N994" s="74"/>
      <c r="S994" s="73"/>
      <c r="T994" s="74"/>
      <c r="U994" s="72"/>
      <c r="X994" s="73"/>
      <c r="Y994" s="74"/>
      <c r="Z994" s="72"/>
      <c r="AB994" s="73"/>
      <c r="AC994" s="74"/>
      <c r="AD994" s="72"/>
      <c r="AE994" s="73"/>
      <c r="AF994" s="74"/>
      <c r="AH994" s="73"/>
      <c r="AI994" s="74"/>
    </row>
    <row r="995" spans="1:35" ht="13.5" customHeight="1">
      <c r="A995" s="73"/>
      <c r="B995" s="74"/>
      <c r="D995" s="75"/>
      <c r="F995" s="73"/>
      <c r="G995" s="74"/>
      <c r="I995" s="73"/>
      <c r="J995" s="74"/>
      <c r="M995" s="73"/>
      <c r="N995" s="74"/>
      <c r="S995" s="73"/>
      <c r="T995" s="74"/>
      <c r="U995" s="72"/>
      <c r="X995" s="73"/>
      <c r="Y995" s="74"/>
      <c r="Z995" s="72"/>
      <c r="AB995" s="73"/>
      <c r="AC995" s="74"/>
      <c r="AD995" s="72"/>
      <c r="AE995" s="73"/>
      <c r="AF995" s="74"/>
      <c r="AH995" s="73"/>
      <c r="AI995" s="74"/>
    </row>
    <row r="996" spans="1:35" ht="13.5" customHeight="1">
      <c r="A996" s="73"/>
      <c r="B996" s="74"/>
      <c r="D996" s="75"/>
      <c r="F996" s="73"/>
      <c r="G996" s="74"/>
      <c r="I996" s="73"/>
      <c r="J996" s="74"/>
      <c r="M996" s="73"/>
      <c r="N996" s="74"/>
      <c r="S996" s="73"/>
      <c r="T996" s="74"/>
      <c r="U996" s="72"/>
      <c r="X996" s="73"/>
      <c r="Y996" s="74"/>
      <c r="Z996" s="72"/>
      <c r="AB996" s="73"/>
      <c r="AC996" s="74"/>
      <c r="AD996" s="72"/>
      <c r="AE996" s="73"/>
      <c r="AF996" s="74"/>
      <c r="AH996" s="73"/>
      <c r="AI996" s="74"/>
    </row>
    <row r="997" spans="1:35" ht="13.5" customHeight="1">
      <c r="A997" s="73"/>
      <c r="B997" s="74"/>
      <c r="D997" s="75"/>
      <c r="F997" s="73"/>
      <c r="G997" s="74"/>
      <c r="I997" s="73"/>
      <c r="J997" s="74"/>
      <c r="M997" s="73"/>
      <c r="N997" s="74"/>
      <c r="S997" s="73"/>
      <c r="T997" s="74"/>
      <c r="U997" s="72"/>
      <c r="X997" s="73"/>
      <c r="Y997" s="74"/>
      <c r="Z997" s="72"/>
      <c r="AB997" s="73"/>
      <c r="AC997" s="74"/>
      <c r="AD997" s="72"/>
      <c r="AE997" s="73"/>
      <c r="AF997" s="74"/>
      <c r="AH997" s="73"/>
      <c r="AI997" s="74"/>
    </row>
    <row r="998" spans="1:35" ht="13.5" customHeight="1">
      <c r="A998" s="73"/>
      <c r="B998" s="74"/>
      <c r="D998" s="75"/>
      <c r="F998" s="73"/>
      <c r="G998" s="74"/>
      <c r="I998" s="73"/>
      <c r="J998" s="74"/>
      <c r="M998" s="73"/>
      <c r="N998" s="74"/>
      <c r="S998" s="73"/>
      <c r="T998" s="74"/>
      <c r="U998" s="72"/>
      <c r="X998" s="73"/>
      <c r="Y998" s="74"/>
      <c r="Z998" s="72"/>
      <c r="AB998" s="73"/>
      <c r="AC998" s="74"/>
      <c r="AD998" s="72"/>
      <c r="AE998" s="73"/>
      <c r="AF998" s="74"/>
      <c r="AH998" s="73"/>
      <c r="AI998" s="74"/>
    </row>
    <row r="999" spans="1:35" ht="13.5" customHeight="1">
      <c r="A999" s="73"/>
      <c r="B999" s="74"/>
      <c r="D999" s="75"/>
      <c r="F999" s="73"/>
      <c r="G999" s="74"/>
      <c r="I999" s="73"/>
      <c r="J999" s="74"/>
      <c r="M999" s="73"/>
      <c r="N999" s="74"/>
      <c r="S999" s="73"/>
      <c r="T999" s="74"/>
      <c r="U999" s="72"/>
      <c r="X999" s="73"/>
      <c r="Y999" s="74"/>
      <c r="Z999" s="72"/>
      <c r="AB999" s="73"/>
      <c r="AC999" s="74"/>
      <c r="AD999" s="72"/>
      <c r="AE999" s="73"/>
      <c r="AF999" s="74"/>
      <c r="AH999" s="73"/>
      <c r="AI999" s="74"/>
    </row>
    <row r="1000" spans="1:35" ht="13.5" customHeight="1">
      <c r="A1000" s="73"/>
      <c r="B1000" s="74"/>
      <c r="D1000" s="75"/>
      <c r="F1000" s="73"/>
      <c r="G1000" s="74"/>
      <c r="I1000" s="73"/>
      <c r="J1000" s="74"/>
      <c r="M1000" s="73"/>
      <c r="N1000" s="74"/>
      <c r="S1000" s="73"/>
      <c r="T1000" s="74"/>
      <c r="U1000" s="72"/>
      <c r="X1000" s="73"/>
      <c r="Y1000" s="74"/>
      <c r="Z1000" s="72"/>
      <c r="AB1000" s="73"/>
      <c r="AC1000" s="74"/>
      <c r="AD1000" s="72"/>
      <c r="AE1000" s="73"/>
      <c r="AF1000" s="74"/>
      <c r="AH1000" s="73"/>
      <c r="AI1000" s="74"/>
    </row>
  </sheetData>
  <pageMargins left="0.7" right="0.7" top="0.75" bottom="0.75" header="0" footer="0"/>
  <pageSetup orientation="landscape"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503" t="s">
        <v>42</v>
      </c>
      <c r="B1" s="410"/>
      <c r="C1" s="504" t="s">
        <v>43</v>
      </c>
      <c r="D1" s="505"/>
      <c r="E1" s="505"/>
      <c r="F1" s="505"/>
      <c r="G1" s="505"/>
      <c r="H1" s="47"/>
      <c r="I1" s="506" t="s">
        <v>44</v>
      </c>
      <c r="J1" s="507"/>
      <c r="K1" s="507"/>
      <c r="L1" s="507"/>
      <c r="M1" s="507"/>
      <c r="N1" s="507"/>
      <c r="O1" s="507"/>
      <c r="P1" s="508"/>
      <c r="Q1" s="509"/>
    </row>
    <row r="2" spans="1:17" ht="72" customHeight="1">
      <c r="A2" s="48" t="s">
        <v>45</v>
      </c>
      <c r="B2" s="49">
        <v>5</v>
      </c>
      <c r="C2" s="50" t="s">
        <v>46</v>
      </c>
      <c r="D2" s="50" t="s">
        <v>46</v>
      </c>
      <c r="E2" s="51" t="s">
        <v>47</v>
      </c>
      <c r="F2" s="51" t="s">
        <v>47</v>
      </c>
      <c r="G2" s="51" t="s">
        <v>47</v>
      </c>
      <c r="I2" s="52" t="s">
        <v>48</v>
      </c>
      <c r="J2" s="53" t="s">
        <v>49</v>
      </c>
      <c r="K2" s="54" t="s">
        <v>50</v>
      </c>
      <c r="L2" s="55" t="s">
        <v>51</v>
      </c>
      <c r="M2" s="55" t="s">
        <v>52</v>
      </c>
      <c r="N2" s="55" t="s">
        <v>53</v>
      </c>
      <c r="O2" s="55" t="s">
        <v>54</v>
      </c>
      <c r="P2" s="56" t="s">
        <v>55</v>
      </c>
      <c r="Q2" s="510"/>
    </row>
    <row r="3" spans="1:17" ht="72" customHeight="1">
      <c r="A3" s="48" t="s">
        <v>56</v>
      </c>
      <c r="B3" s="49">
        <v>4</v>
      </c>
      <c r="C3" s="57" t="s">
        <v>57</v>
      </c>
      <c r="D3" s="50" t="s">
        <v>46</v>
      </c>
      <c r="E3" s="50" t="s">
        <v>46</v>
      </c>
      <c r="F3" s="51" t="s">
        <v>47</v>
      </c>
      <c r="G3" s="51" t="s">
        <v>47</v>
      </c>
      <c r="I3" s="58" t="s">
        <v>58</v>
      </c>
      <c r="J3" s="46" t="s">
        <v>59</v>
      </c>
      <c r="K3" s="46" t="s">
        <v>60</v>
      </c>
      <c r="L3" s="59" t="s">
        <v>61</v>
      </c>
      <c r="M3" s="59"/>
      <c r="N3" s="59" t="s">
        <v>61</v>
      </c>
      <c r="O3" s="59"/>
      <c r="P3" s="60" t="s">
        <v>62</v>
      </c>
      <c r="Q3" s="510"/>
    </row>
    <row r="4" spans="1:17" ht="72" customHeight="1">
      <c r="A4" s="48" t="s">
        <v>63</v>
      </c>
      <c r="B4" s="49">
        <v>3</v>
      </c>
      <c r="C4" s="61" t="s">
        <v>64</v>
      </c>
      <c r="D4" s="57" t="s">
        <v>57</v>
      </c>
      <c r="E4" s="50" t="s">
        <v>46</v>
      </c>
      <c r="F4" s="51" t="s">
        <v>47</v>
      </c>
      <c r="G4" s="51" t="s">
        <v>47</v>
      </c>
      <c r="I4" s="62" t="s">
        <v>65</v>
      </c>
      <c r="J4" s="46" t="s">
        <v>66</v>
      </c>
      <c r="K4" s="46" t="s">
        <v>67</v>
      </c>
      <c r="L4" s="63" t="s">
        <v>61</v>
      </c>
      <c r="M4" s="63" t="s">
        <v>61</v>
      </c>
      <c r="N4" s="63" t="s">
        <v>61</v>
      </c>
      <c r="O4" s="63"/>
      <c r="P4" s="60" t="s">
        <v>68</v>
      </c>
      <c r="Q4" s="510"/>
    </row>
    <row r="5" spans="1:17" ht="72" customHeight="1">
      <c r="A5" s="48" t="s">
        <v>69</v>
      </c>
      <c r="B5" s="49">
        <v>2</v>
      </c>
      <c r="C5" s="61" t="s">
        <v>64</v>
      </c>
      <c r="D5" s="61" t="s">
        <v>64</v>
      </c>
      <c r="E5" s="57" t="s">
        <v>57</v>
      </c>
      <c r="F5" s="50" t="s">
        <v>46</v>
      </c>
      <c r="G5" s="50" t="s">
        <v>46</v>
      </c>
      <c r="I5" s="64" t="s">
        <v>70</v>
      </c>
      <c r="J5" s="46" t="s">
        <v>71</v>
      </c>
      <c r="K5" s="46" t="s">
        <v>72</v>
      </c>
      <c r="L5" s="65"/>
      <c r="M5" s="65" t="s">
        <v>61</v>
      </c>
      <c r="N5" s="65"/>
      <c r="O5" s="65"/>
      <c r="P5" s="60" t="s">
        <v>73</v>
      </c>
      <c r="Q5" s="510"/>
    </row>
    <row r="6" spans="1:17" ht="72" customHeight="1">
      <c r="A6" s="48" t="s">
        <v>74</v>
      </c>
      <c r="B6" s="49">
        <v>1</v>
      </c>
      <c r="C6" s="61" t="s">
        <v>64</v>
      </c>
      <c r="D6" s="61" t="s">
        <v>64</v>
      </c>
      <c r="E6" s="61" t="s">
        <v>64</v>
      </c>
      <c r="F6" s="57" t="s">
        <v>57</v>
      </c>
      <c r="G6" s="50" t="s">
        <v>46</v>
      </c>
      <c r="I6" s="66" t="s">
        <v>75</v>
      </c>
      <c r="J6" s="67" t="s">
        <v>76</v>
      </c>
      <c r="K6" s="67" t="s">
        <v>77</v>
      </c>
      <c r="L6" s="68"/>
      <c r="M6" s="68"/>
      <c r="N6" s="68"/>
      <c r="O6" s="68" t="s">
        <v>61</v>
      </c>
      <c r="P6" s="69" t="s">
        <v>78</v>
      </c>
      <c r="Q6" s="510"/>
    </row>
    <row r="7" spans="1:17">
      <c r="A7" s="511"/>
      <c r="B7" s="410"/>
      <c r="C7" s="49">
        <v>1</v>
      </c>
      <c r="D7" s="49">
        <v>2</v>
      </c>
      <c r="E7" s="49">
        <v>3</v>
      </c>
      <c r="F7" s="49">
        <v>4</v>
      </c>
      <c r="G7" s="49">
        <v>5</v>
      </c>
      <c r="H7" s="512" t="s">
        <v>79</v>
      </c>
      <c r="I7" s="410"/>
      <c r="J7" s="410"/>
      <c r="K7" s="410"/>
      <c r="L7" s="410"/>
      <c r="M7" s="410"/>
      <c r="N7" s="410"/>
      <c r="O7" s="410"/>
      <c r="P7" s="410"/>
      <c r="Q7" s="410"/>
    </row>
    <row r="8" spans="1:17">
      <c r="A8" s="410"/>
      <c r="B8" s="410"/>
      <c r="C8" s="45" t="s">
        <v>80</v>
      </c>
      <c r="D8" s="45" t="s">
        <v>81</v>
      </c>
      <c r="E8" s="45" t="s">
        <v>82</v>
      </c>
      <c r="F8" s="45" t="s">
        <v>83</v>
      </c>
      <c r="G8" s="45" t="s">
        <v>84</v>
      </c>
      <c r="H8" s="410"/>
      <c r="I8" s="410"/>
      <c r="J8" s="410"/>
      <c r="K8" s="410"/>
      <c r="L8" s="410"/>
      <c r="M8" s="410"/>
      <c r="N8" s="410"/>
      <c r="O8" s="410"/>
      <c r="P8" s="410"/>
      <c r="Q8" s="410"/>
    </row>
    <row r="9" spans="1:17" ht="14.25">
      <c r="A9" s="410"/>
      <c r="B9" s="410"/>
      <c r="C9" s="513" t="s">
        <v>85</v>
      </c>
      <c r="D9" s="410"/>
      <c r="E9" s="410"/>
      <c r="F9" s="410"/>
      <c r="G9" s="410"/>
      <c r="H9" s="410"/>
      <c r="I9" s="410"/>
      <c r="J9" s="410"/>
      <c r="K9" s="410"/>
      <c r="L9" s="410"/>
      <c r="M9" s="410"/>
      <c r="N9" s="410"/>
      <c r="O9" s="410"/>
      <c r="P9" s="410"/>
      <c r="Q9" s="410"/>
    </row>
    <row r="10" spans="1:17" ht="15" customHeight="1">
      <c r="A10" s="410"/>
      <c r="B10" s="410"/>
      <c r="C10" s="410"/>
      <c r="D10" s="410"/>
      <c r="E10" s="410"/>
      <c r="F10" s="410"/>
      <c r="G10" s="410"/>
      <c r="H10" s="410"/>
      <c r="I10" s="410"/>
      <c r="J10" s="410"/>
      <c r="K10" s="410"/>
      <c r="L10" s="410"/>
      <c r="M10" s="410"/>
      <c r="N10" s="410"/>
      <c r="O10" s="410"/>
      <c r="P10" s="410"/>
      <c r="Q10" s="410"/>
    </row>
    <row r="11" spans="1:17" ht="15" customHeight="1">
      <c r="A11" s="410"/>
      <c r="B11" s="410"/>
      <c r="C11" s="410"/>
      <c r="D11" s="410"/>
      <c r="E11" s="410"/>
      <c r="F11" s="410"/>
      <c r="G11" s="410"/>
      <c r="H11" s="410"/>
      <c r="I11" s="410"/>
      <c r="J11" s="410"/>
      <c r="K11" s="410"/>
      <c r="L11" s="410"/>
      <c r="M11" s="410"/>
      <c r="N11" s="410"/>
      <c r="O11" s="410"/>
      <c r="P11" s="410"/>
      <c r="Q11" s="4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Control Cambios</vt:lpstr>
      <vt:lpstr>Objetivos</vt:lpstr>
      <vt:lpstr>Matriz Riesgo III Monitoreo</vt:lpstr>
      <vt:lpstr>T D</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Usuario de Windows</cp:lastModifiedBy>
  <dcterms:created xsi:type="dcterms:W3CDTF">2020-07-31T13:56:24Z</dcterms:created>
  <dcterms:modified xsi:type="dcterms:W3CDTF">2022-03-03T15:28:03Z</dcterms:modified>
</cp:coreProperties>
</file>